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$200K Rotational Plan" sheetId="1" r:id="rId4"/>
    <sheet state="visible" name="High Impact Plan" sheetId="2" r:id="rId5"/>
  </sheets>
  <externalReferences>
    <externalReference r:id="rId6"/>
    <externalReference r:id="rId7"/>
  </externalReferences>
  <definedNames>
    <definedName name="__IntlFixup">TRUE</definedName>
    <definedName name="_Order1">255</definedName>
    <definedName name="_Order2">0</definedName>
    <definedName name="help8">{#N/A,#N/A,FALSE,"W-Cons";#N/A,#N/A,FALSE,"MTAs";#N/A,#N/A,FALSE,"BTAs";#N/A,#N/A,FALSE,"D.C.";#N/A,#N/A,FALSE,"L.A."}</definedName>
    <definedName name="HTML_CodePage">1252</definedName>
    <definedName name="HTML_Control">{"'Sheet1'!$A$1:$M$69"}</definedName>
    <definedName name="HTML_Description">"Claudia Louvenia Hoover was the wife of Robert Winslow McDowell.  Although there is little information on him, there is alot of records on her side of the family."</definedName>
    <definedName name="HTML_Email">""</definedName>
    <definedName name="HTML_Header">"Sheet1"</definedName>
    <definedName name="HTML_LastUpdate">"12/31/98"</definedName>
    <definedName name="HTML_LineAfter">TRUE</definedName>
    <definedName name="HTML_LineBefore">TRUE</definedName>
    <definedName name="HTML_Name">""</definedName>
    <definedName name="HTML_OBDlg2">TRUE</definedName>
    <definedName name="HTML_OBDlg4">TRUE</definedName>
    <definedName name="HTML_OS">0</definedName>
    <definedName name="HTML_PathFile">"C:\My Documents\CLHoover.htm"</definedName>
    <definedName name="HTML_Title">"Claudia Louvenia Hoover's Ancestry"</definedName>
    <definedName name="lol">{#N/A,#N/A,FALSE,"W-Cons";#N/A,#N/A,FALSE,"MTAs";#N/A,#N/A,FALSE,"BTAs";#N/A,#N/A,FALSE,"D.C.";#N/A,#N/A,FALSE,"L.A."}</definedName>
    <definedName name="new">{#N/A,#N/A,FALSE,"W-Cons";#N/A,#N/A,FALSE,"MTAs";#N/A,#N/A,FALSE,"BTAs";#N/A,#N/A,FALSE,"D.C.";#N/A,#N/A,FALSE,"L.A."}</definedName>
    <definedName name="qwe">{#N/A,#N/A,FALSE,"W-Cons";#N/A,#N/A,FALSE,"MTAs";#N/A,#N/A,FALSE,"BTAs";#N/A,#N/A,FALSE,"D.C.";#N/A,#N/A,FALSE,"L.A."}</definedName>
    <definedName name="qwer">{"Value to Sprint PCS",#N/A,FALSE,"Value to Sprint PCS";"Value to Affiliate",#N/A,FALSE,"Value of 8% Royalty";#N/A,#N/A,FALSE,"Value Summary"}</definedName>
    <definedName name="Screenshots">{#N/A,#N/A,FALSE,"W-Cons";#N/A,#N/A,FALSE,"MTAs";#N/A,#N/A,FALSE,"BTAs";#N/A,#N/A,FALSE,"D.C.";#N/A,#N/A,FALSE,"L.A."}</definedName>
    <definedName name="tie">{"Value to Sprint PCS",#N/A,FALSE,"Value to Sprint PCS";"Value to Affiliate",#N/A,FALSE,"Value of 8% Royalty";#N/A,#N/A,FALSE,"Value Summary"}</definedName>
    <definedName name="wrn.Affiliate._.Financials.">{"Income Statement",#N/A,TRUE,"Financials";"Balance Sheet and Cash Flow",#N/A,TRUE,"Financials";"Capital Schedule",#N/A,TRUE,"Financials"}</definedName>
    <definedName name="wrn.all.">{#N/A,#N/A,FALSE,"W-Cons";#N/A,#N/A,FALSE,"MTAs";#N/A,#N/A,FALSE,"BTAs";#N/A,#N/A,FALSE,"D.C.";#N/A,#N/A,FALSE,"L.A."}</definedName>
    <definedName name="wrn.Executive._.package.">{#N/A,#N/A,TRUE,"Cover";#N/A,#N/A,TRUE,"Summary";#N/A,#N/A,TRUE,"Geography";#N/A,#N/A,TRUE,"Geographic Economic Contributio";#N/A,#N/A,TRUE,"ROIC Summary";#N/A,#N/A,TRUE,"Channel";#N/A,#N/A,TRUE,"Channel Economic Contribution";#N/A,#N/A,TRUE,"Channel Cont Dollars";#N/A,#N/A,TRUE,"Channel Ranking";#N/A,#N/A,TRUE,"Channel Graphs";#N/A,#N/A,TRUE,"Channel per sub";#N/A,#N/A,TRUE,"ERPU Rate Mix";#N/A,#N/A,TRUE,"Churn obs";#N/A,#N/A,TRUE,"Appendix";#N/A,#N/A,TRUE,"Definitions";#N/A,#N/A,TRUE,"ECPGA";#N/A,#N/A,TRUE,"ECPU"}</definedName>
    <definedName name="wrn.test.">{#N/A,#N/A,FALSE,"Software";#N/A,#N/A,FALSE,"Labor";#N/A,#N/A,FALSE,"Software"}</definedName>
    <definedName name="wrn.Value._.Summaries.">{"Value to Sprint PCS",#N/A,FALSE,"Value to Sprint PCS";"Value to Affiliate",#N/A,FALSE,"Value of 8% Royalty";#N/A,#N/A,FALSE,"Value Summary"}</definedName>
    <definedName name="KeyDesktopPercentageSearch">#REF!</definedName>
    <definedName localSheetId="1" name="MediaPlanImpressionsByPlacementCTV">#REF!</definedName>
    <definedName localSheetId="1" name="InputClientCodeDigital">#REF!</definedName>
    <definedName name="MediaPlanCostDesktop">#REF!</definedName>
    <definedName name="InputFlightEnd">#REF!</definedName>
    <definedName name="KeyMobilePercentageSocial">#REF!</definedName>
    <definedName name="_key5">#REF!</definedName>
    <definedName name="MediaPlanCostByPlacementTargetedPaid">#REF!</definedName>
    <definedName name="InputReleaseDate">#REF!</definedName>
    <definedName name="InputClientCodeNonBillable">#REF!</definedName>
    <definedName name="KeyWeeksOut2">#REF!</definedName>
    <definedName localSheetId="1" name="MediaPlanCostOther">#REF!</definedName>
    <definedName name="_Parse_In">#REF!</definedName>
    <definedName name="InputClientCodeDigital">#REF!</definedName>
    <definedName name="MediaPlanImpressionsByPlacementOther">#REF!</definedName>
    <definedName name="KeyWeeksOut6">#REF!</definedName>
    <definedName name="KeyCTVPercentageSocial">#REF!</definedName>
    <definedName name="MediaPlanUnitsCTV">#REF!</definedName>
    <definedName name="InputProductCode">#REF!</definedName>
    <definedName name="KeyDesktopPercentageSocial">#REF!</definedName>
    <definedName localSheetId="1" name="MediaPlanUnitsMobile">#REF!</definedName>
    <definedName name="MediaPlanCostMobile">#REF!</definedName>
    <definedName localSheetId="1" name="InputBudget">#REF!</definedName>
    <definedName name="_Sort">#REF!</definedName>
    <definedName localSheetId="1" name="_key5">#REF!</definedName>
    <definedName name="KeyUEP1849">#REF!</definedName>
    <definedName name="KeyWeeksOut3">#REF!</definedName>
    <definedName name="InputPhase">#REF!</definedName>
    <definedName name="_Parse_Out">#REF!</definedName>
    <definedName name="_Parse_In21">#REF!</definedName>
    <definedName localSheetId="1" name="_Sort">#REF!</definedName>
    <definedName localSheetId="1" name="MediaPlanTRPsByPlacementTargeted">#REF!</definedName>
    <definedName name="MediaPlanCostByPlacementTargeted">#REF!</definedName>
    <definedName localSheetId="1" name="MediaPlanUnitsOther">#REF!</definedName>
    <definedName name="InputBudget">#REF!</definedName>
    <definedName localSheetId="1" name="fef">#REF!</definedName>
    <definedName name="MediaPlanTRPsByPlacementTargeted">#REF!</definedName>
    <definedName localSheetId="1" name="MediaPlanCostByPlacement">#REF!</definedName>
    <definedName name="fef">#REF!</definedName>
    <definedName name="KeyDesktopPercentageDisplay">#REF!</definedName>
    <definedName localSheetId="1" name="MediaPlanASFDCMDigital">#REF!</definedName>
    <definedName name="KeyCTVPercentageDisplay">#REF!</definedName>
    <definedName localSheetId="1" name="MediaPlanCostByPlacementTargeted">#REF!</definedName>
    <definedName localSheetId="1" name="_Parse_In">#REF!</definedName>
    <definedName localSheetId="1" name="InputSocialAuctionTargeting">#REF!</definedName>
    <definedName name="KeyWeeksOut1">#REF!</definedName>
    <definedName localSheetId="1" name="MediaPlanImpressionsByPlacementTargeted">#REF!</definedName>
    <definedName localSheetId="1" name="MediaPlanCostByPlacementTargetedPaid">#REF!</definedName>
    <definedName name="MediaPlanUnits">#REF!</definedName>
    <definedName localSheetId="1" name="MediaPlanUnitsByPlacement">#REF!</definedName>
    <definedName name="InputSocialAuctionTargeting">#REF!</definedName>
    <definedName localSheetId="1" name="MediaPlanImpressionsByPlacementDesktop">#REF!</definedName>
    <definedName localSheetId="1" name="InputBusinessDivision">#REF!</definedName>
    <definedName name="KeyDesktopPercentageVideo">#REF!</definedName>
    <definedName localSheetId="1" name="MediaPlanCostDesktop">#REF!</definedName>
    <definedName name="InputASFActualizedDigitalVideo">#REF!</definedName>
    <definedName localSheetId="1" name="MediaPlanUnitsDesktop">#REF!</definedName>
    <definedName localSheetId="1" name="_Parse_Out">#REF!</definedName>
    <definedName name="KeyCTVPercentageVideo">#REF!</definedName>
    <definedName localSheetId="1" name="InputFlightEnd">#REF!</definedName>
    <definedName localSheetId="1" name="KeyThresholdsBennchmarkPercentagesVideo">#REF!</definedName>
    <definedName localSheetId="1" name="_Parse_In21">#REF!</definedName>
    <definedName localSheetId="1" name="MediaPlanImpressionsByPlacementMobile">#REF!</definedName>
    <definedName localSheetId="1" name="KeyThresholdsBenchmarkPercentagesDisplay">#REF!</definedName>
    <definedName name="InputBudget2">#REF!</definedName>
    <definedName name="InputASFActualizedSearchDCM">#REF!</definedName>
    <definedName localSheetId="1" name="KeyThresholdsBenchmarkPercentagesSocial">#REF!</definedName>
    <definedName name="MediaPlanCost">#REF!</definedName>
    <definedName name="MediaPlanCostByPlacement">#REF!</definedName>
    <definedName name="KeyMobilePercentageDisplay">#REF!</definedName>
    <definedName localSheetId="1" name="KeyThresholdsBennchmarkPercentagesSearch">#REF!</definedName>
    <definedName localSheetId="1" name="InputProductCode">#REF!</definedName>
    <definedName name="MediaPlanUnitsDesktop">#REF!</definedName>
    <definedName localSheetId="1" name="MediaPlanCostMobile">#REF!</definedName>
    <definedName localSheetId="1" name="InputClientCodeSocialAuction">#REF!</definedName>
    <definedName name="InputTitle">#REF!</definedName>
    <definedName name="KeyCTVPercentageSearch">#REF!</definedName>
    <definedName localSheetId="1" name="MediaPlanCost">#REF!</definedName>
    <definedName name="MediaPlanImpressionsByPlacementCTV">#REF!</definedName>
    <definedName name="MediaPlanImpressionsByPlacementTargeted">#REF!</definedName>
    <definedName localSheetId="1" name="InputClientCodeNonBillable">#REF!</definedName>
    <definedName localSheetId="1" name="MediaPlanASFDCMSearch">#REF!</definedName>
    <definedName localSheetId="1" name="MediaPlanImpressionsByPlacement">#REF!</definedName>
    <definedName localSheetId="1" name="InputVertical">#REF!</definedName>
    <definedName name="KeyThresholdsBennchmarkPercentagesVideo">#REF!</definedName>
    <definedName name="InputClientCodeSearchAuction">#REF!</definedName>
    <definedName name="MediaPlanImpressionsByPlacement">#REF!</definedName>
    <definedName name="MediaPlanUnitsByPlacement">#REF!</definedName>
    <definedName localSheetId="1" name="InputCompTitle">#REF!</definedName>
    <definedName localSheetId="1" name="InputBudget2">#REF!</definedName>
    <definedName name="MediaPlanASFDCMSearch">#REF!</definedName>
    <definedName localSheetId="1" name="MediaPlanUnitsCTV">#REF!</definedName>
    <definedName localSheetId="1" name="KeyUEP1849">#REF!</definedName>
    <definedName localSheetId="1" name="MediaPlanUnits">#REF!</definedName>
    <definedName name="KeyMobilePercentageSearch">#REF!</definedName>
    <definedName name="MediaPlanCostConnectedTV">#REF!</definedName>
    <definedName name="MediaPlanCostASF">#REF!</definedName>
    <definedName localSheetId="1" name="InputClientCodeSearchAuction">#REF!</definedName>
    <definedName localSheetId="1" name="MediaPlanASFVideoDigital">#REF!</definedName>
    <definedName name="InputCompTitle">#REF!</definedName>
    <definedName localSheetId="1" name="InputASFActualizedDigitalVideo">#REF!</definedName>
    <definedName name="MediaPlanASFDCMDigital">#REF!</definedName>
    <definedName name="InputVertical">#REF!</definedName>
    <definedName name="KeyThresholdsBennchmarkPercentagesSearch">#REF!</definedName>
    <definedName name="InputClientCodeSocialAuction">#REF!</definedName>
    <definedName localSheetId="1" name="InputPhase">#REF!</definedName>
    <definedName name="MediaPlanASFVideoDigital">#REF!</definedName>
    <definedName name="InputVersion">#REF!</definedName>
    <definedName name="MediaPlanUnitsMobile">#REF!</definedName>
    <definedName localSheetId="1" name="InputASFActualizedDigitalDCM">#REF!</definedName>
    <definedName localSheetId="1" name="InputReleaseDate">#REF!</definedName>
    <definedName localSheetId="1" name="InputVersion">#REF!</definedName>
    <definedName name="InputASFActualizedDigitalDCM">#REF!</definedName>
    <definedName localSheetId="1" name="MediaPlanUnitsASF">#REF!</definedName>
    <definedName name="MediaPlanUnitsASF">#REF!</definedName>
    <definedName name="KeyWeeksOut4">#REF!</definedName>
    <definedName localSheetId="1" name="MediaPlanCostASF">#REF!</definedName>
    <definedName name="MediaPlanCostOther">#REF!</definedName>
    <definedName name="MediaPlanImpressionsByPlacementVideo">#REF!</definedName>
    <definedName localSheetId="1" name="RangeComscoreAdjustment">#REF!</definedName>
    <definedName name="_Key1">#REF!</definedName>
    <definedName name="KeyThresholdsBenchmarkPercentagesDisplay">#REF!</definedName>
    <definedName name="KeyThresholdsBenchmarkPercentagesSocial">#REF!</definedName>
    <definedName name="KeyWeeksOut5">#REF!</definedName>
    <definedName name="MediaPlanImpressionsByPlacementDesktop">#REF!</definedName>
    <definedName name="KeyMobilePercentageVideo">#REF!</definedName>
    <definedName localSheetId="1" name="InputFlightStart">#REF!</definedName>
    <definedName localSheetId="1" name="InputTitle">#REF!</definedName>
    <definedName name="InputFlightStart">#REF!</definedName>
    <definedName localSheetId="1" name="MediaPlanImpressionsByPlacementVideo">#REF!</definedName>
    <definedName name="MediaPlanCostByPlacementTargetedFree">#REF!</definedName>
    <definedName localSheetId="1" name="InputASFActualizedSearchDCM">#REF!</definedName>
    <definedName localSheetId="1" name="MediaPlanImpressionsByPlacementOther">#REF!</definedName>
    <definedName name="_key2">#REF!</definedName>
    <definedName localSheetId="1" name="MediaPlanCostConnectedTV">#REF!</definedName>
    <definedName localSheetId="1" name="_Key1">#REF!</definedName>
    <definedName localSheetId="1" name="MediaPlanCostByPlacementTargetedFree">#REF!</definedName>
    <definedName localSheetId="1" name="_key2">#REF!</definedName>
    <definedName name="RangeComscoreAdjustment">#REF!</definedName>
    <definedName name="MediaPlanUnitsOther">#REF!</definedName>
    <definedName name="MediaPlanImpressionsByPlacementMobile">#REF!</definedName>
    <definedName name="InputBusinessDivision">#REF!</definedName>
  </definedNames>
  <calcPr/>
  <extLst>
    <ext uri="GoogleSheetsCustomDataVersion2">
      <go:sheetsCustomData xmlns:go="http://customooxmlschemas.google.com/" r:id="rId8" roundtripDataChecksum="zOSLR07ekrqUkevbKTkzGReqP6KKiHYI21DUGjIk8XE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6">
      <text>
        <t xml:space="preserve">======
ID#AAABpyHbtRw
Brian Barragan    (2025-08-25 07:31:23)
- If the placement is a "Group Header," Input "Package"
 - Input "1x1" for In-Stream Video placements
 - Input creative dimensions (not tag dimensions) for ad placements
 - Input "N/A" for non-ad placements</t>
      </text>
    </comment>
    <comment authorId="0" ref="V6">
      <text>
        <t xml:space="preserve">======
ID#AAABpyHbtR0
Brian Barragan    (2025-08-25 07:31:23)
- Input "0" if placement is part of a package</t>
      </text>
    </comment>
    <comment authorId="0" ref="T6">
      <text>
        <t xml:space="preserve">======
ID#AAABpyHbtRk
Brian Barragan    (2025-08-25 07:31:23)
- Leave blank if placement is part of a package</t>
      </text>
    </comment>
    <comment authorId="0" ref="L6">
      <text>
        <t xml:space="preserve">======
ID#AAABpyHbtRg
Brian Barragan    (2025-08-25 07:31:23)
- See detailed directions on Read (Directions &amp; QA) tab
 - If the placement is a "Group Header," input "Package"</t>
      </text>
    </comment>
    <comment authorId="0" ref="I6">
      <text>
        <t xml:space="preserve">======
ID#AAABpyHbtRA
Brian Barragan    (2025-08-25 07:31:23)
- Text length must not exceed 50 characters
 - For packages, input a "Group Header" name with the same exact name as the Group Name
 - If placement is site served, input the ad dimensions into the Placement Name</t>
      </text>
    </comment>
    <comment authorId="0" ref="H6">
      <text>
        <t xml:space="preserve">======
ID#AAABpyHbtQw
Brian Barragan    (2025-08-25 07:31:23)
- Required for packages and child placements
 - Group Names must be unique
 - All child placements within a package must have the same Placement Category</t>
      </text>
    </comment>
    <comment authorId="0" ref="AF5">
      <text>
        <t xml:space="preserve">======
ID#AAABpyHbtQs
Brian Barragan    (2025-08-25 07:31:23)
- Please fill out with site numbers (cumulative) and send every Monday once campaign is live
 - Cumulative data is to be through the previous Sunday</t>
      </text>
    </comment>
    <comment authorId="0" ref="K6">
      <text>
        <t xml:space="preserve">======
ID#AAABpyHbtQc
Brian Barragan    (2025-08-25 07:31:23)
- If the placement is a "Group Header," Input "Package"</t>
      </text>
    </comment>
    <comment authorId="0" ref="M6">
      <text>
        <t xml:space="preserve">======
ID#AAABpyHbtQU
Brian Barragan    (2025-08-25 07:31:23)
- If the placement is a "Group Header," input "Package</t>
      </text>
    </comment>
    <comment authorId="0" ref="N6">
      <text>
        <t xml:space="preserve">======
ID#AAABpyHbkDI
Brian Barragan    (2025-08-25 07:31:23)
- If the placement is a "Group Header," input "Package"</t>
      </text>
    </comment>
    <comment authorId="0" ref="U6">
      <text>
        <t xml:space="preserve">======
ID#AAABpyHbkDA
Brian Barragan    (2025-08-25 07:31:23)
- Input "0" if placement is part of a package</t>
      </text>
    </comment>
  </commentList>
  <extLst>
    <ext uri="GoogleSheetsCustomDataVersion2">
      <go:sheetsCustomData xmlns:go="http://customooxmlschemas.google.com/" r:id="rId1" roundtripDataSignature="AMtx7mhapqJTlLNhtIkWovuIc7SZRsJIig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6">
      <text>
        <t xml:space="preserve">======
ID#AAABpyHbtRs
Brian Barragan    (2025-08-25 07:31:23)
- If the placement is a "Group Header," Input "Package"</t>
      </text>
    </comment>
    <comment authorId="0" ref="I6">
      <text>
        <t xml:space="preserve">======
ID#AAABpyHbtRo
Brian Barragan    (2025-08-25 07:31:23)
- Text length must not exceed 50 characters
 - For packages, input a "Group Header" name with the same exact name as the Group Name
 - If placement is site served, input the ad dimensions into the Placement Name</t>
      </text>
    </comment>
    <comment authorId="0" ref="V6">
      <text>
        <t xml:space="preserve">======
ID#AAABpyHbtRc
Brian Barragan    (2025-08-25 07:31:23)
- Input "0" if placement is part of a package</t>
      </text>
    </comment>
    <comment authorId="0" ref="M6">
      <text>
        <t xml:space="preserve">======
ID#AAABpyHbtRY
Brian Barragan    (2025-08-25 07:31:23)
- If the placement is a "Group Header," input "Package</t>
      </text>
    </comment>
    <comment authorId="0" ref="J6">
      <text>
        <t xml:space="preserve">======
ID#AAABpyHbtRU
Brian Barragan    (2025-08-25 07:31:23)
- If the placement is a "Group Header," Input "Package"
 - Input "1x1" for In-Stream Video placements
 - Input creative dimensions (not tag dimensions) for ad placements
 - Input "N/A" for non-ad placements</t>
      </text>
    </comment>
    <comment authorId="0" ref="H6">
      <text>
        <t xml:space="preserve">======
ID#AAABpyHbtRM
Brian Barragan    (2025-08-25 07:31:23)
- Required for packages and child placements
 - Group Names must be unique
 - All child placements within a package must have the same Placement Category</t>
      </text>
    </comment>
    <comment authorId="0" ref="AF5">
      <text>
        <t xml:space="preserve">======
ID#AAABpyHbtRI
Brian Barragan    (2025-08-25 07:31:23)
- Please fill out with site numbers (cumulative) and send every Monday once campaign is live
 - Cumulative data is to be through the previous Sunday</t>
      </text>
    </comment>
    <comment authorId="0" ref="L6">
      <text>
        <t xml:space="preserve">======
ID#AAABpyHbtQk
Brian Barragan    (2025-08-25 07:31:23)
- See detailed directions on Read (Directions &amp; QA) tab
 - If the placement is a "Group Header," input "Package"</t>
      </text>
    </comment>
    <comment authorId="0" ref="T6">
      <text>
        <t xml:space="preserve">======
ID#AAABpyHbkDM
Brian Barragan    (2025-08-25 07:31:23)
- Leave blank if placement is part of a package</t>
      </text>
    </comment>
    <comment authorId="0" ref="N6">
      <text>
        <t xml:space="preserve">======
ID#AAABpyHbkDE
Brian Barragan    (2025-08-25 07:31:23)
- If the placement is a "Group Header," input "Package"</t>
      </text>
    </comment>
    <comment authorId="0" ref="U6">
      <text>
        <t xml:space="preserve">======
ID#AAABpyHbkC8
Brian Barragan    (2025-08-25 07:31:23)
- Input "0" if placement is part of a package</t>
      </text>
    </comment>
  </commentList>
  <extLst>
    <ext uri="GoogleSheetsCustomDataVersion2">
      <go:sheetsCustomData xmlns:go="http://customooxmlschemas.google.com/" r:id="rId1" roundtripDataSignature="AMtx7mjowJsHc7oKGFf/7zmAuWznoUedOQ=="/>
    </ext>
  </extLst>
</comments>
</file>

<file path=xl/sharedStrings.xml><?xml version="1.0" encoding="utf-8"?>
<sst xmlns="http://schemas.openxmlformats.org/spreadsheetml/2006/main" count="146" uniqueCount="62">
  <si>
    <t>Publisher:</t>
  </si>
  <si>
    <t>Samsung Ads</t>
  </si>
  <si>
    <t>Title:</t>
  </si>
  <si>
    <t>StuGo S1</t>
  </si>
  <si>
    <t>Release Date:</t>
  </si>
  <si>
    <t>Total Impressions:</t>
  </si>
  <si>
    <t>TOTAL SPEND:</t>
  </si>
  <si>
    <t>Version:</t>
  </si>
  <si>
    <t>Original</t>
  </si>
  <si>
    <t>TOTALS</t>
  </si>
  <si>
    <t>CODING</t>
  </si>
  <si>
    <t>CODING: PRISMA</t>
  </si>
  <si>
    <t>REPORTING</t>
  </si>
  <si>
    <t>Week</t>
  </si>
  <si>
    <t>Site</t>
  </si>
  <si>
    <t>Upfront Site</t>
  </si>
  <si>
    <t>Comp Site</t>
  </si>
  <si>
    <t>Budget Category</t>
  </si>
  <si>
    <t>Audience Category</t>
  </si>
  <si>
    <t>Placement Category</t>
  </si>
  <si>
    <t>Group Name</t>
  </si>
  <si>
    <t>Placement Name</t>
  </si>
  <si>
    <t>Dimensions</t>
  </si>
  <si>
    <t>SOV</t>
  </si>
  <si>
    <t>Creative Type</t>
  </si>
  <si>
    <t>Served By</t>
  </si>
  <si>
    <t>Created By</t>
  </si>
  <si>
    <t>Start Date</t>
  </si>
  <si>
    <t>End Date</t>
  </si>
  <si>
    <t>Impression Target</t>
  </si>
  <si>
    <t>Calendar</t>
  </si>
  <si>
    <t>Notes</t>
  </si>
  <si>
    <t>Cost Method</t>
  </si>
  <si>
    <t>Rate</t>
  </si>
  <si>
    <t>Units</t>
  </si>
  <si>
    <t>Cost</t>
  </si>
  <si>
    <t>Manual Coding</t>
  </si>
  <si>
    <t>Minimum</t>
  </si>
  <si>
    <t>Prisma: Group Name</t>
  </si>
  <si>
    <t>Group Name Lookup</t>
  </si>
  <si>
    <t>Impressions</t>
  </si>
  <si>
    <t>Clicks</t>
  </si>
  <si>
    <t>Video Completions</t>
  </si>
  <si>
    <t>Engagements</t>
  </si>
  <si>
    <t>TrueViews (YouTube only)</t>
  </si>
  <si>
    <t>First Screen</t>
  </si>
  <si>
    <r>
      <rPr>
        <rFont val="Calibri"/>
        <b/>
        <color theme="1"/>
        <sz val="11.0"/>
      </rPr>
      <t>First Screen Rotational (2016+)</t>
    </r>
    <r>
      <rPr>
        <rFont val="Calibri"/>
        <color theme="1"/>
        <sz val="11.0"/>
      </rPr>
      <t xml:space="preserve">
Targeting A18+ AND Family Genre/Kids TG/Proxy Shows</t>
    </r>
  </si>
  <si>
    <t>2016+: 480x270, 960x270 + autoplay video OR 480x270, 1840x320</t>
  </si>
  <si>
    <t>Custom</t>
  </si>
  <si>
    <t>Client</t>
  </si>
  <si>
    <t>CPM</t>
  </si>
  <si>
    <t>$10K Line Item Minimum
$100K Plan Minimum</t>
  </si>
  <si>
    <r>
      <rPr>
        <rFont val="Calibri"/>
        <b/>
        <color theme="1"/>
        <sz val="11.0"/>
      </rPr>
      <t>Added Value: First Screen Rotational (2016+)</t>
    </r>
    <r>
      <rPr>
        <rFont val="Calibri"/>
        <color theme="1"/>
        <sz val="11.0"/>
      </rPr>
      <t xml:space="preserve">
Non Targeted</t>
    </r>
  </si>
  <si>
    <t>N/A</t>
  </si>
  <si>
    <t>FLAT</t>
  </si>
  <si>
    <t>StuGo</t>
  </si>
  <si>
    <r>
      <rPr>
        <rFont val="Calibri"/>
        <b/>
        <color theme="1"/>
        <sz val="11.0"/>
      </rPr>
      <t>First Screen Rotational (2016+)</t>
    </r>
    <r>
      <rPr>
        <rFont val="Calibri"/>
        <color theme="1"/>
        <sz val="11.0"/>
      </rPr>
      <t xml:space="preserve">
Targeting A18+ AND Family Genre/Kids TG/Proxy Shows</t>
    </r>
  </si>
  <si>
    <t>Pending</t>
  </si>
  <si>
    <r>
      <rPr>
        <rFont val="Calibri"/>
        <b/>
        <color theme="1"/>
        <sz val="11.0"/>
      </rPr>
      <t>First Screen Ad Tile 9 HR Audience Takeover 12pm-9pm EST Rolling (2016+)</t>
    </r>
    <r>
      <rPr>
        <rFont val="Calibri"/>
        <color theme="1"/>
        <sz val="11.0"/>
      </rPr>
      <t xml:space="preserve">
Targeting A18+ AND Family Genre/Kids TG/Proxy Shows</t>
    </r>
  </si>
  <si>
    <r>
      <rPr>
        <rFont val="Calibri"/>
        <b/>
        <color theme="1"/>
        <sz val="11.0"/>
      </rPr>
      <t>First Screen Immersive Masthead Rotational (2022+)</t>
    </r>
    <r>
      <rPr>
        <rFont val="Calibri"/>
        <color theme="1"/>
        <sz val="11.0"/>
      </rPr>
      <t xml:space="preserve">
Targeting A18+ AND Family Genre/Kids TG/Proxy Shows</t>
    </r>
  </si>
  <si>
    <t>480x270, 1824x412, 864x412, 3840x2160, 1120x400 Transparent Logo</t>
  </si>
  <si>
    <r>
      <rPr>
        <rFont val="Calibri"/>
        <b/>
        <color theme="1"/>
        <sz val="11.0"/>
      </rPr>
      <t>Added Value: First Screen Rotational (2016+)</t>
    </r>
    <r>
      <rPr>
        <rFont val="Calibri"/>
        <color theme="1"/>
        <sz val="11.0"/>
      </rPr>
      <t xml:space="preserve">
Non Targeted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</si>
</sst>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(&quot;$&quot;* #,##0_);_(&quot;$&quot;* \(#,##0\);_(&quot;$&quot;* &quot;-&quot;??_);_(@_)"/>
    <numFmt numFmtId="165" formatCode="&quot;$&quot;#,##0.00"/>
    <numFmt numFmtId="166" formatCode="_(* #,##0_);_(* \(#,##0\);_(* &quot;-&quot;??_);_(@_)"/>
    <numFmt numFmtId="167" formatCode="_(&quot;$&quot;* #,##0.00_);_(&quot;$&quot;* \(#,##0.00\);_(&quot;$&quot;* &quot;-&quot;??_);_(@_)"/>
  </numFmts>
  <fonts count="6">
    <font>
      <sz val="11.0"/>
      <color theme="1"/>
      <name val="Calibri"/>
      <scheme val="minor"/>
    </font>
    <font>
      <sz val="11.0"/>
      <color theme="1"/>
      <name val="Calibri"/>
    </font>
    <font>
      <sz val="18.0"/>
      <color rgb="FF44546A"/>
      <name val="Calibri"/>
    </font>
    <font/>
    <font>
      <sz val="11.0"/>
      <color rgb="FF9C0006"/>
      <name val="Calibri"/>
    </font>
    <font>
      <i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C7CE"/>
        <bgColor rgb="FFFFC7CE"/>
      </patternFill>
    </fill>
    <fill>
      <patternFill patternType="solid">
        <fgColor rgb="FFD8D8D8"/>
        <bgColor rgb="FFD8D8D8"/>
      </patternFill>
    </fill>
  </fills>
  <borders count="12">
    <border/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6"/>
      </left>
      <right style="thin">
        <color theme="6"/>
      </right>
      <top/>
      <bottom style="thin">
        <color theme="6"/>
      </bottom>
    </border>
    <border>
      <left style="thin">
        <color theme="6"/>
      </left>
      <top style="thin">
        <color theme="6"/>
      </top>
      <bottom style="thin">
        <color theme="6"/>
      </bottom>
    </border>
    <border>
      <right style="thin">
        <color theme="6"/>
      </right>
      <top style="thin">
        <color theme="6"/>
      </top>
      <bottom style="thin">
        <color theme="6"/>
      </bottom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</border>
    <border>
      <top style="thin">
        <color theme="6"/>
      </top>
      <bottom style="thin">
        <color theme="6"/>
      </bottom>
    </border>
    <border>
      <right style="thin">
        <color rgb="FFA5A5A5"/>
      </right>
      <top style="thin">
        <color rgb="FFA5A5A5"/>
      </top>
    </border>
    <border>
      <left style="thin">
        <color theme="6"/>
      </left>
      <right style="thin">
        <color rgb="FFA5A5A5"/>
      </right>
      <top style="thin">
        <color rgb="FFA5A5A5"/>
      </top>
      <bottom style="thin">
        <color theme="6"/>
      </bottom>
    </border>
    <border>
      <left style="thin">
        <color rgb="FFBFBFBF"/>
      </left>
      <right style="thin">
        <color rgb="FFBFBFBF"/>
      </right>
      <top style="thin">
        <color rgb="FFBFBFBF"/>
      </top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2" numFmtId="0" xfId="0" applyAlignment="1" applyBorder="1" applyFont="1">
      <alignment horizontal="left"/>
    </xf>
    <xf borderId="1" fillId="2" fontId="1" numFmtId="0" xfId="0" applyAlignment="1" applyBorder="1" applyFont="1">
      <alignment horizontal="left"/>
    </xf>
    <xf borderId="1" fillId="2" fontId="2" numFmtId="14" xfId="0" applyAlignment="1" applyBorder="1" applyFont="1" applyNumberFormat="1">
      <alignment horizontal="left"/>
    </xf>
    <xf borderId="2" fillId="2" fontId="1" numFmtId="0" xfId="0" applyBorder="1" applyFont="1"/>
    <xf borderId="3" fillId="2" fontId="1" numFmtId="0" xfId="0" applyBorder="1" applyFont="1"/>
    <xf borderId="4" fillId="2" fontId="1" numFmtId="3" xfId="0" applyAlignment="1" applyBorder="1" applyFont="1" applyNumberFormat="1">
      <alignment horizontal="center" vertical="center"/>
    </xf>
    <xf borderId="4" fillId="2" fontId="1" numFmtId="164" xfId="0" applyAlignment="1" applyBorder="1" applyFont="1" applyNumberFormat="1">
      <alignment horizontal="center" vertical="center"/>
    </xf>
    <xf borderId="5" fillId="2" fontId="2" numFmtId="0" xfId="0" applyAlignment="1" applyBorder="1" applyFont="1">
      <alignment horizontal="center"/>
    </xf>
    <xf borderId="6" fillId="0" fontId="3" numFmtId="0" xfId="0" applyBorder="1" applyFont="1"/>
    <xf borderId="7" fillId="2" fontId="2" numFmtId="0" xfId="0" applyAlignment="1" applyBorder="1" applyFont="1">
      <alignment horizontal="center"/>
    </xf>
    <xf borderId="8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1" fillId="3" fontId="4" numFmtId="0" xfId="0" applyAlignment="1" applyBorder="1" applyFill="1" applyFont="1">
      <alignment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1" numFmtId="3" xfId="0" applyAlignment="1" applyFont="1" applyNumberFormat="1">
      <alignment horizontal="center" vertical="center"/>
    </xf>
    <xf borderId="0" fillId="0" fontId="1" numFmtId="0" xfId="0" applyAlignment="1" applyFont="1">
      <alignment horizontal="left" shrinkToFit="0" vertical="center" wrapText="1"/>
    </xf>
    <xf borderId="0" fillId="0" fontId="1" numFmtId="9" xfId="0" applyAlignment="1" applyFont="1" applyNumberFormat="1">
      <alignment horizontal="center" vertical="center"/>
    </xf>
    <xf borderId="9" fillId="0" fontId="1" numFmtId="9" xfId="0" applyAlignment="1" applyBorder="1" applyFont="1" applyNumberFormat="1">
      <alignment horizontal="left" vertical="center"/>
    </xf>
    <xf borderId="1" fillId="2" fontId="1" numFmtId="14" xfId="0" applyAlignment="1" applyBorder="1" applyFont="1" applyNumberFormat="1">
      <alignment horizontal="left" shrinkToFit="0" vertical="center" wrapText="1"/>
    </xf>
    <xf borderId="0" fillId="0" fontId="1" numFmtId="14" xfId="0" applyAlignment="1" applyFont="1" applyNumberFormat="1">
      <alignment horizontal="left" vertical="center"/>
    </xf>
    <xf borderId="0" fillId="0" fontId="1" numFmtId="165" xfId="0" applyAlignment="1" applyFont="1" applyNumberFormat="1">
      <alignment horizontal="left" vertical="center"/>
    </xf>
    <xf borderId="0" fillId="0" fontId="1" numFmtId="166" xfId="0" applyAlignment="1" applyFont="1" applyNumberFormat="1">
      <alignment horizontal="right" vertical="center"/>
    </xf>
    <xf borderId="1" fillId="3" fontId="4" numFmtId="164" xfId="0" applyAlignment="1" applyBorder="1" applyFont="1" applyNumberFormat="1">
      <alignment horizontal="right" shrinkToFit="0" vertical="center" wrapText="1"/>
    </xf>
    <xf borderId="1" fillId="3" fontId="4" numFmtId="165" xfId="0" applyAlignment="1" applyBorder="1" applyFont="1" applyNumberFormat="1">
      <alignment horizontal="left" vertical="center"/>
    </xf>
    <xf borderId="0" fillId="0" fontId="5" numFmtId="3" xfId="0" applyAlignment="1" applyFont="1" applyNumberFormat="1">
      <alignment horizontal="center" shrinkToFit="0" vertical="center" wrapText="1"/>
    </xf>
    <xf borderId="1" fillId="3" fontId="4" numFmtId="0" xfId="0" applyAlignment="1" applyBorder="1" applyFont="1">
      <alignment shrinkToFit="0" vertical="center" wrapText="1"/>
    </xf>
    <xf borderId="0" fillId="0" fontId="4" numFmtId="3" xfId="0" applyAlignment="1" applyFont="1" applyNumberFormat="1">
      <alignment vertical="center"/>
    </xf>
    <xf borderId="7" fillId="0" fontId="1" numFmtId="0" xfId="0" applyAlignment="1" applyBorder="1" applyFont="1">
      <alignment horizontal="left" vertical="center"/>
    </xf>
    <xf borderId="7" fillId="0" fontId="1" numFmtId="0" xfId="0" applyAlignment="1" applyBorder="1" applyFont="1">
      <alignment horizontal="left" shrinkToFit="0" vertical="center" wrapText="1"/>
    </xf>
    <xf borderId="7" fillId="0" fontId="1" numFmtId="9" xfId="0" applyAlignment="1" applyBorder="1" applyFont="1" applyNumberFormat="1">
      <alignment horizontal="center" vertical="center"/>
    </xf>
    <xf borderId="10" fillId="0" fontId="1" numFmtId="9" xfId="0" applyAlignment="1" applyBorder="1" applyFont="1" applyNumberFormat="1">
      <alignment horizontal="left" vertical="center"/>
    </xf>
    <xf borderId="7" fillId="2" fontId="1" numFmtId="14" xfId="0" applyAlignment="1" applyBorder="1" applyFont="1" applyNumberFormat="1">
      <alignment horizontal="left" shrinkToFit="0" vertical="center" wrapText="1"/>
    </xf>
    <xf borderId="7" fillId="0" fontId="1" numFmtId="14" xfId="0" applyAlignment="1" applyBorder="1" applyFont="1" applyNumberFormat="1">
      <alignment horizontal="left" vertical="center"/>
    </xf>
    <xf borderId="7" fillId="0" fontId="1" numFmtId="165" xfId="0" applyAlignment="1" applyBorder="1" applyFont="1" applyNumberFormat="1">
      <alignment horizontal="left" vertical="center"/>
    </xf>
    <xf borderId="7" fillId="0" fontId="1" numFmtId="166" xfId="0" applyAlignment="1" applyBorder="1" applyFont="1" applyNumberFormat="1">
      <alignment horizontal="right" vertical="center"/>
    </xf>
    <xf borderId="7" fillId="3" fontId="4" numFmtId="164" xfId="0" applyAlignment="1" applyBorder="1" applyFont="1" applyNumberFormat="1">
      <alignment horizontal="center" shrinkToFit="0" vertical="center" wrapText="1"/>
    </xf>
    <xf borderId="7" fillId="3" fontId="4" numFmtId="165" xfId="0" applyAlignment="1" applyBorder="1" applyFont="1" applyNumberFormat="1">
      <alignment horizontal="left" vertical="center"/>
    </xf>
    <xf borderId="7" fillId="0" fontId="5" numFmtId="3" xfId="0" applyAlignment="1" applyBorder="1" applyFont="1" applyNumberFormat="1">
      <alignment horizontal="center" shrinkToFit="0" vertical="center" wrapText="1"/>
    </xf>
    <xf borderId="7" fillId="3" fontId="4" numFmtId="0" xfId="0" applyAlignment="1" applyBorder="1" applyFont="1">
      <alignment shrinkToFit="0" vertical="center" wrapText="1"/>
    </xf>
    <xf borderId="7" fillId="3" fontId="4" numFmtId="0" xfId="0" applyAlignment="1" applyBorder="1" applyFont="1">
      <alignment vertical="center"/>
    </xf>
    <xf borderId="7" fillId="0" fontId="4" numFmtId="3" xfId="0" applyAlignment="1" applyBorder="1" applyFont="1" applyNumberFormat="1">
      <alignment vertical="center"/>
    </xf>
    <xf borderId="1" fillId="2" fontId="1" numFmtId="165" xfId="0" applyBorder="1" applyFont="1" applyNumberFormat="1"/>
    <xf borderId="1" fillId="3" fontId="4" numFmtId="167" xfId="0" applyAlignment="1" applyBorder="1" applyFont="1" applyNumberFormat="1">
      <alignment horizontal="right" shrinkToFit="0" vertical="center" wrapText="1"/>
    </xf>
    <xf borderId="1" fillId="3" fontId="1" numFmtId="0" xfId="0" applyAlignment="1" applyBorder="1" applyFont="1">
      <alignment vertical="center"/>
    </xf>
    <xf borderId="0" fillId="0" fontId="1" numFmtId="3" xfId="0" applyFont="1" applyNumberFormat="1"/>
    <xf borderId="11" fillId="0" fontId="1" numFmtId="0" xfId="0" applyAlignment="1" applyBorder="1" applyFont="1">
      <alignment horizontal="left" shrinkToFit="0" vertical="center" wrapText="1"/>
    </xf>
    <xf borderId="0" fillId="0" fontId="1" numFmtId="14" xfId="0" applyFont="1" applyNumberFormat="1"/>
    <xf borderId="1" fillId="3" fontId="4" numFmtId="0" xfId="0" applyAlignment="1" applyBorder="1" applyFont="1">
      <alignment shrinkToFit="0" wrapText="1"/>
    </xf>
    <xf borderId="1" fillId="3" fontId="4" numFmtId="0" xfId="0" applyBorder="1" applyFont="1"/>
    <xf borderId="0" fillId="0" fontId="4" numFmtId="0" xfId="0" applyFont="1"/>
    <xf borderId="0" fillId="0" fontId="4" numFmtId="3" xfId="0" applyFont="1" applyNumberFormat="1"/>
    <xf borderId="1" fillId="4" fontId="1" numFmtId="0" xfId="0" applyAlignment="1" applyBorder="1" applyFill="1" applyFont="1">
      <alignment horizontal="left" shrinkToFit="0" vertical="center" wrapText="1"/>
    </xf>
  </cellXfs>
  <cellStyles count="1">
    <cellStyle xfId="0" name="Normal" builtinId="0"/>
  </cellStyles>
  <dxfs count="3">
    <dxf>
      <font>
        <color rgb="FF9B4B00"/>
      </font>
      <fill>
        <patternFill patternType="solid">
          <fgColor rgb="FFF4B083"/>
          <bgColor rgb="FFF4B083"/>
        </patternFill>
      </fill>
      <border/>
    </dxf>
    <dxf>
      <font>
        <b/>
      </font>
      <fill>
        <patternFill patternType="solid">
          <fgColor rgb="FFDADADA"/>
          <bgColor rgb="FFDADADA"/>
        </patternFill>
      </fill>
      <border/>
    </dxf>
    <dxf>
      <font>
        <i/>
      </font>
      <fill>
        <patternFill patternType="solid">
          <fgColor rgb="FFDADADA"/>
          <bgColor rgb="FFDADADA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schemas.openxmlformats.org/officeDocument/2006/relationships/externalLink" Target="externalLinks/externalLink2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corpdata\MSCA\Users\a.maskart\Documents\ABC_The%20Bachelor%20S26_RFP_Template_Samsung%20Ads%2011.19.21.xlsb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Z:\Proposals\ABC\Midseason%202024\Abbott%20Elementary%20S3\ACR%20RFP%20Abbott%20Elementary%20S3_Samsung%20Ads_1.9.24.xlsb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ey"/>
      <sheetName val="READ! (Directions &amp; QA)"/>
      <sheetName val="Input (Media Plan)"/>
      <sheetName val="Targeting 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ey"/>
      <sheetName val="READ! (Directions &amp; QA)"/>
      <sheetName val="Media Plan"/>
      <sheetName val="Max Avails"/>
      <sheetName val="High Impact"/>
      <sheetName val="Input Data"/>
      <sheetName val="ACR RFP Abbott Elementary S3_Sa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48135"/>
    <pageSetUpPr/>
  </sheetPr>
  <sheetViews>
    <sheetView workbookViewId="0"/>
  </sheetViews>
  <sheetFormatPr customHeight="1" defaultColWidth="14.43" defaultRowHeight="15.0"/>
  <cols>
    <col customWidth="1" hidden="1" min="1" max="1" width="14.43"/>
    <col customWidth="1" min="2" max="2" width="29.14"/>
    <col customWidth="1" hidden="1" min="3" max="3" width="34.43"/>
    <col customWidth="1" hidden="1" min="4" max="4" width="38.86"/>
    <col customWidth="1" hidden="1" min="5" max="5" width="21.86"/>
    <col customWidth="1" hidden="1" min="6" max="6" width="16.14"/>
    <col customWidth="1" hidden="1" min="7" max="7" width="15.14"/>
    <col customWidth="1" min="8" max="8" width="50.86"/>
    <col customWidth="1" min="9" max="9" width="64.86"/>
    <col customWidth="1" min="10" max="10" width="17.14"/>
    <col customWidth="1" min="11" max="11" width="14.86"/>
    <col customWidth="1" min="12" max="12" width="24.14"/>
    <col customWidth="1" min="13" max="13" width="23.14"/>
    <col customWidth="1" min="14" max="14" width="16.57"/>
    <col customWidth="1" min="15" max="15" width="16.0"/>
    <col customWidth="1" min="16" max="16" width="15.0"/>
    <col customWidth="1" hidden="1" min="17" max="17" width="16.57"/>
    <col customWidth="1" hidden="1" min="18" max="18" width="14.57"/>
    <col customWidth="1" hidden="1" min="19" max="19" width="17.86"/>
    <col customWidth="1" min="20" max="20" width="18.0"/>
    <col customWidth="1" min="21" max="21" width="15.86"/>
    <col customWidth="1" min="22" max="22" width="16.57"/>
    <col customWidth="1" min="23" max="23" width="18.43"/>
    <col customWidth="1" hidden="1" min="24" max="24" width="2.86"/>
    <col customWidth="1" min="25" max="25" width="67.0"/>
    <col customWidth="1" hidden="1" min="26" max="27" width="19.43"/>
    <col customWidth="1" min="28" max="32" width="18.86"/>
    <col customWidth="1" min="33" max="52" width="9.14"/>
  </cols>
  <sheetData>
    <row r="1" ht="14.25" customHeight="1">
      <c r="A1" s="1"/>
      <c r="B1" s="2" t="s">
        <v>0</v>
      </c>
      <c r="C1" s="3"/>
      <c r="D1" s="4"/>
      <c r="E1" s="4"/>
      <c r="F1" s="4"/>
      <c r="G1" s="4"/>
      <c r="H1" s="2" t="s">
        <v>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ht="14.25" customHeight="1">
      <c r="A2" s="1"/>
      <c r="B2" s="2" t="s">
        <v>2</v>
      </c>
      <c r="C2" s="3"/>
      <c r="D2" s="4"/>
      <c r="E2" s="4"/>
      <c r="F2" s="4"/>
      <c r="G2" s="4"/>
      <c r="H2" s="2" t="s">
        <v>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ht="14.25" customHeight="1">
      <c r="A3" s="1"/>
      <c r="B3" s="2" t="s">
        <v>4</v>
      </c>
      <c r="C3" s="5"/>
      <c r="D3" s="4"/>
      <c r="E3" s="4"/>
      <c r="F3" s="1"/>
      <c r="G3" s="1"/>
      <c r="H3" s="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6" t="s">
        <v>5</v>
      </c>
      <c r="W3" s="7" t="s">
        <v>6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ht="14.25" customHeight="1">
      <c r="A4" s="1"/>
      <c r="B4" s="2" t="s">
        <v>7</v>
      </c>
      <c r="C4" s="3"/>
      <c r="D4" s="1"/>
      <c r="E4" s="1"/>
      <c r="F4" s="1"/>
      <c r="G4" s="1"/>
      <c r="H4" s="2" t="s">
        <v>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8">
        <f t="shared" ref="V4:W4" si="1">SUM(V7)</f>
        <v>15444015.44</v>
      </c>
      <c r="W4" s="9">
        <f t="shared" si="1"/>
        <v>200000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ht="14.25" customHeight="1">
      <c r="A5" s="1"/>
      <c r="B5" s="2"/>
      <c r="C5" s="3"/>
      <c r="D5" s="1"/>
      <c r="E5" s="1"/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0" t="s">
        <v>9</v>
      </c>
      <c r="W5" s="11"/>
      <c r="X5" s="12" t="s">
        <v>10</v>
      </c>
      <c r="Y5" s="10" t="s">
        <v>11</v>
      </c>
      <c r="Z5" s="13"/>
      <c r="AA5" s="11"/>
      <c r="AB5" s="10" t="s">
        <v>12</v>
      </c>
      <c r="AC5" s="13"/>
      <c r="AD5" s="13"/>
      <c r="AE5" s="13"/>
      <c r="AF5" s="1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ht="14.25" customHeight="1">
      <c r="A6" s="14" t="s">
        <v>13</v>
      </c>
      <c r="B6" s="14" t="s">
        <v>14</v>
      </c>
      <c r="C6" s="14" t="s">
        <v>15</v>
      </c>
      <c r="D6" s="14" t="s">
        <v>16</v>
      </c>
      <c r="E6" s="14" t="s">
        <v>17</v>
      </c>
      <c r="F6" s="14" t="s">
        <v>18</v>
      </c>
      <c r="G6" s="14" t="s">
        <v>19</v>
      </c>
      <c r="H6" s="14" t="s">
        <v>20</v>
      </c>
      <c r="I6" s="14" t="s">
        <v>21</v>
      </c>
      <c r="J6" s="14" t="s">
        <v>22</v>
      </c>
      <c r="K6" s="14" t="s">
        <v>23</v>
      </c>
      <c r="L6" s="14" t="s">
        <v>24</v>
      </c>
      <c r="M6" s="14" t="s">
        <v>25</v>
      </c>
      <c r="N6" s="14" t="s">
        <v>26</v>
      </c>
      <c r="O6" s="14" t="s">
        <v>27</v>
      </c>
      <c r="P6" s="14" t="s">
        <v>28</v>
      </c>
      <c r="Q6" s="14" t="s">
        <v>29</v>
      </c>
      <c r="R6" s="14" t="s">
        <v>30</v>
      </c>
      <c r="S6" s="14" t="s">
        <v>31</v>
      </c>
      <c r="T6" s="14" t="s">
        <v>32</v>
      </c>
      <c r="U6" s="14" t="s">
        <v>33</v>
      </c>
      <c r="V6" s="14" t="s">
        <v>34</v>
      </c>
      <c r="W6" s="14" t="s">
        <v>35</v>
      </c>
      <c r="X6" s="14" t="s">
        <v>36</v>
      </c>
      <c r="Y6" s="14" t="s">
        <v>37</v>
      </c>
      <c r="Z6" s="14" t="s">
        <v>38</v>
      </c>
      <c r="AA6" s="14" t="s">
        <v>39</v>
      </c>
      <c r="AB6" s="14" t="s">
        <v>40</v>
      </c>
      <c r="AC6" s="14" t="s">
        <v>41</v>
      </c>
      <c r="AD6" s="14" t="s">
        <v>42</v>
      </c>
      <c r="AE6" s="14" t="s">
        <v>43</v>
      </c>
      <c r="AF6" s="14" t="s">
        <v>44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ht="14.25" customHeight="1">
      <c r="A7" s="15" t="str">
        <f>InputPhase</f>
        <v>#REF!</v>
      </c>
      <c r="B7" s="16" t="s">
        <v>1</v>
      </c>
      <c r="C7" s="17"/>
      <c r="D7" s="18"/>
      <c r="E7" s="17"/>
      <c r="F7" s="17"/>
      <c r="G7" s="17"/>
      <c r="H7" s="19" t="s">
        <v>45</v>
      </c>
      <c r="I7" s="19" t="s">
        <v>46</v>
      </c>
      <c r="J7" s="19" t="s">
        <v>47</v>
      </c>
      <c r="K7" s="20">
        <v>0.15</v>
      </c>
      <c r="L7" s="19" t="s">
        <v>48</v>
      </c>
      <c r="M7" s="16" t="s">
        <v>14</v>
      </c>
      <c r="N7" s="21" t="s">
        <v>49</v>
      </c>
      <c r="O7" s="22">
        <v>45798.0</v>
      </c>
      <c r="P7" s="22">
        <v>45803.0</v>
      </c>
      <c r="Q7" s="16"/>
      <c r="R7" s="23"/>
      <c r="S7" s="23"/>
      <c r="T7" s="23" t="s">
        <v>50</v>
      </c>
      <c r="U7" s="24">
        <v>12.95</v>
      </c>
      <c r="V7" s="25">
        <f>'$200K Rotational Plan'!$W7/'$200K Rotational Plan'!$U7*1000</f>
        <v>15444015.44</v>
      </c>
      <c r="W7" s="26">
        <v>200000.0</v>
      </c>
      <c r="X7" s="27"/>
      <c r="Y7" s="28" t="s">
        <v>51</v>
      </c>
      <c r="Z7" s="29" t="str">
        <f t="array" ref="Z7">IF('$200K Rotational Plan'!$H7="","",INDEX('$200K Rotational Plan'!$Y$7,MATCH('$200K Rotational Plan'!$B7&amp;"_"&amp;'$200K Rotational Plan'!$H7,'$200K Rotational Plan'!$AA$7,0)))</f>
        <v>#N/A</v>
      </c>
      <c r="AA7" s="15" t="str">
        <f t="array" ref="AA7">IF(#REF!="","",INDEX(#REF!,MATCH(#REF!&amp;"_"&amp;#REF!,#REF!,0)))</f>
        <v>#REF!</v>
      </c>
      <c r="AB7" s="30"/>
      <c r="AC7" s="30"/>
      <c r="AD7" s="30"/>
      <c r="AE7" s="30"/>
      <c r="AF7" s="30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ht="120.0" customHeight="1">
      <c r="B8" s="31" t="s">
        <v>1</v>
      </c>
      <c r="C8" s="1"/>
      <c r="D8" s="1"/>
      <c r="E8" s="1"/>
      <c r="F8" s="1"/>
      <c r="G8" s="1"/>
      <c r="H8" s="32" t="s">
        <v>45</v>
      </c>
      <c r="I8" s="32" t="s">
        <v>52</v>
      </c>
      <c r="J8" s="32" t="s">
        <v>47</v>
      </c>
      <c r="K8" s="33" t="s">
        <v>53</v>
      </c>
      <c r="L8" s="32" t="s">
        <v>48</v>
      </c>
      <c r="M8" s="31" t="s">
        <v>14</v>
      </c>
      <c r="N8" s="34" t="s">
        <v>49</v>
      </c>
      <c r="O8" s="35">
        <v>45798.0</v>
      </c>
      <c r="P8" s="35">
        <v>45803.0</v>
      </c>
      <c r="Q8" s="31"/>
      <c r="R8" s="36"/>
      <c r="S8" s="36"/>
      <c r="T8" s="36" t="s">
        <v>50</v>
      </c>
      <c r="U8" s="37">
        <v>12.95</v>
      </c>
      <c r="V8" s="38">
        <f>((W4*0.1)/U8)*1000</f>
        <v>1544401.544</v>
      </c>
      <c r="W8" s="39">
        <v>0.0</v>
      </c>
      <c r="X8" s="40"/>
      <c r="Y8" s="41" t="s">
        <v>53</v>
      </c>
      <c r="Z8" s="42" t="s">
        <v>54</v>
      </c>
      <c r="AA8" s="43">
        <v>12.95</v>
      </c>
      <c r="AB8" s="44"/>
      <c r="AC8" s="44"/>
      <c r="AD8" s="44"/>
      <c r="AE8" s="44"/>
      <c r="AF8" s="44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ht="14.25" customHeight="1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ht="14.25" customHeight="1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4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ht="14.25" customHeight="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ht="14.25" customHeight="1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ht="14.25" customHeight="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ht="14.25" customHeight="1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ht="14.25" customHeight="1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ht="14.25" customHeight="1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ht="14.25" customHeight="1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ht="14.25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ht="14.25" customHeight="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ht="14.25" customHeight="1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ht="14.25" customHeight="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ht="14.25" customHeight="1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ht="14.25" customHeight="1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ht="14.25" customHeight="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ht="14.25" customHeight="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ht="14.25" customHeight="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ht="14.25" customHeight="1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ht="14.25" customHeight="1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ht="14.25" customHeight="1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ht="14.25" customHeight="1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ht="14.25" customHeight="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ht="14.25" customHeight="1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ht="14.25" customHeight="1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ht="14.25" customHeight="1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ht="14.25" customHeight="1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ht="14.2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ht="14.25" customHeight="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ht="14.25" customHeight="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ht="14.25" customHeight="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ht="14.25" customHeight="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ht="14.25" customHeight="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ht="14.25" customHeight="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ht="14.25" customHeight="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ht="14.25" customHeight="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ht="14.25" customHeight="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ht="14.25" customHeight="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ht="14.25" customHeight="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ht="14.25" customHeight="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ht="14.25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ht="14.25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ht="14.25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ht="14.25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ht="14.25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ht="14.2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ht="14.2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ht="14.2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ht="14.2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ht="14.2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ht="14.2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ht="14.2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ht="14.2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ht="14.2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ht="14.2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ht="14.2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ht="14.2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ht="14.2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ht="14.2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ht="14.2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ht="14.2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ht="14.2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ht="14.2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ht="14.2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ht="14.2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ht="14.2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ht="14.2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ht="14.2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ht="14.2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ht="14.2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ht="14.2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ht="14.2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ht="14.2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ht="14.2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ht="14.2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ht="14.2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ht="14.2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ht="14.2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ht="14.2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ht="14.2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ht="14.2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ht="14.2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ht="14.2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ht="14.2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ht="14.2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ht="14.2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ht="14.2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ht="14.2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ht="14.2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ht="14.2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ht="14.2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ht="14.2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ht="14.2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ht="14.2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ht="14.2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ht="14.2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ht="14.2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ht="14.2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ht="14.2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ht="14.2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ht="14.2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ht="14.2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ht="14.2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ht="14.2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ht="14.2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ht="14.2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ht="14.2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ht="14.2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ht="14.2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ht="14.2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ht="14.2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ht="14.2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ht="14.2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ht="14.2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ht="14.2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ht="14.2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ht="14.2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ht="14.2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ht="14.2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ht="14.2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ht="14.2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ht="14.2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ht="14.2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ht="14.2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ht="14.2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ht="14.2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ht="14.2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ht="14.2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ht="14.2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ht="14.2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ht="14.2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ht="14.2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ht="14.2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ht="14.2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ht="14.2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ht="14.2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ht="14.2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ht="14.2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ht="14.2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ht="14.2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ht="14.2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ht="14.2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ht="14.2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ht="14.2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ht="14.2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ht="14.2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ht="14.2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ht="14.2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ht="14.2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ht="14.2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ht="14.2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ht="14.2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ht="14.2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ht="14.2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ht="14.2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ht="14.2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ht="14.2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ht="14.2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ht="14.2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ht="14.2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ht="14.2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ht="14.2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ht="14.2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ht="14.2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ht="14.2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ht="14.2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ht="14.2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ht="14.2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ht="14.2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ht="14.2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ht="14.2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ht="14.2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ht="14.2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ht="14.2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ht="14.2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ht="14.2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ht="14.2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ht="14.2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ht="14.2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ht="14.2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ht="14.2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ht="14.2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ht="14.2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ht="14.2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ht="14.2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ht="14.2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ht="14.2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ht="14.2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ht="14.2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ht="14.2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ht="14.2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ht="14.2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ht="14.2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ht="14.2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ht="14.2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ht="14.2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ht="14.2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ht="14.2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ht="14.2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ht="14.2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ht="14.2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ht="14.2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ht="14.2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ht="14.2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ht="14.2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ht="14.2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ht="14.2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ht="14.2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ht="14.2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ht="14.2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ht="14.2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ht="14.2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ht="14.2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ht="14.2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ht="14.2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ht="14.2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ht="14.2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ht="14.2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ht="14.2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ht="14.2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ht="14.2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ht="14.2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ht="14.2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ht="14.2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ht="14.2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ht="14.2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ht="14.2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ht="14.2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ht="14.2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ht="14.2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ht="14.2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ht="14.2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ht="14.2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ht="14.2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ht="14.2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ht="14.2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ht="14.2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ht="14.2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ht="14.2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ht="14.2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ht="14.2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ht="14.2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ht="14.2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ht="14.2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ht="14.2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ht="14.2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ht="14.2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ht="14.2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ht="14.2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ht="14.2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ht="14.2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ht="14.2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ht="14.2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ht="14.2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ht="14.2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ht="14.2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ht="14.2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ht="14.2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ht="14.2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ht="14.2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ht="14.2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ht="14.2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ht="14.2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ht="14.2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ht="14.2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ht="14.2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ht="14.2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ht="14.2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ht="14.2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ht="14.2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ht="14.2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ht="14.2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ht="14.2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ht="14.2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ht="14.2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ht="14.2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ht="14.2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ht="14.2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ht="14.2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ht="14.2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ht="14.2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ht="14.2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ht="14.2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ht="14.2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ht="14.2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ht="14.2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ht="14.2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ht="14.2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ht="14.2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ht="14.2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ht="14.2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ht="14.2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ht="14.2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ht="14.2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ht="14.2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ht="14.2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ht="14.2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ht="14.2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ht="14.2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ht="14.2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ht="14.2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ht="14.2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ht="14.2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ht="14.2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ht="14.2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ht="14.2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ht="14.2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ht="14.2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ht="14.2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ht="14.2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ht="14.2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ht="14.2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ht="14.2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ht="14.2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ht="14.2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ht="14.2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ht="14.2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ht="14.2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ht="14.2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ht="14.2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ht="14.2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ht="14.2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ht="14.2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ht="14.2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ht="14.2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ht="14.2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ht="14.2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ht="14.2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ht="14.2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ht="14.2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ht="14.2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ht="14.2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ht="14.2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ht="14.2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ht="14.2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ht="14.2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ht="14.2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ht="14.2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ht="14.2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ht="14.2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ht="14.2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ht="14.2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ht="14.2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ht="14.2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ht="14.2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ht="14.2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ht="14.2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ht="14.2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ht="14.2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ht="14.2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ht="14.2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ht="14.2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ht="14.2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ht="14.2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ht="14.2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ht="14.2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ht="14.2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ht="14.2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ht="14.2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ht="14.2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ht="14.2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ht="14.2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ht="14.2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ht="14.2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ht="14.2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ht="14.2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ht="14.2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ht="14.2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ht="14.2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ht="14.2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ht="14.2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ht="14.2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ht="14.2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ht="14.2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ht="14.2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ht="14.2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ht="14.2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ht="14.2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ht="14.2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ht="14.2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ht="14.2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ht="14.2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ht="14.2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ht="14.2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ht="14.2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ht="14.2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ht="14.2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ht="14.2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ht="14.2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ht="14.2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ht="14.2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ht="14.2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ht="14.2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ht="14.2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ht="14.2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ht="14.2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ht="14.2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ht="14.2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ht="14.2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ht="14.2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ht="14.2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ht="14.2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ht="14.2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ht="14.2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ht="14.2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ht="14.2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ht="14.2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ht="14.2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ht="14.2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ht="14.2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ht="14.2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ht="14.2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ht="14.2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ht="14.2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ht="14.2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ht="14.2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ht="14.2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ht="14.2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ht="14.2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ht="14.2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ht="14.2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ht="14.2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ht="14.2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ht="14.2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ht="14.2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ht="14.2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ht="14.2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ht="14.2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ht="14.2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ht="14.2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ht="14.2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ht="14.2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ht="14.2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ht="14.2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ht="14.2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ht="14.2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ht="14.2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ht="14.2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ht="14.2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ht="14.2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ht="14.2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ht="14.2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ht="14.2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ht="14.2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ht="14.2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ht="14.2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ht="14.2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ht="14.2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ht="14.2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ht="14.2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ht="14.2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ht="14.2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ht="14.2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ht="14.2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ht="14.2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ht="14.2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ht="14.2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ht="14.2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ht="14.2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ht="14.2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ht="14.2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ht="14.2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ht="14.2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ht="14.2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ht="14.2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ht="14.2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ht="14.2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ht="14.2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ht="14.2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ht="14.2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ht="14.2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ht="14.2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ht="14.2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ht="14.2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ht="14.2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ht="14.2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ht="14.2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ht="14.2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ht="14.2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ht="14.2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ht="14.2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ht="14.2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ht="14.2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ht="14.2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ht="14.2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ht="14.2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ht="14.2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ht="14.2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ht="14.2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ht="14.2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ht="14.2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ht="14.2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ht="14.2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ht="14.2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ht="14.2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ht="14.2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ht="14.2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ht="14.2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ht="14.2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ht="14.2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ht="14.2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ht="14.2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ht="14.2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ht="14.2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ht="14.2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ht="14.2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ht="14.2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ht="14.2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ht="14.2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ht="14.2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ht="14.2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ht="14.2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ht="14.2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ht="14.2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ht="14.2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ht="14.2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ht="14.2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ht="14.2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ht="14.2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ht="14.2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ht="14.2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ht="14.2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ht="14.2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ht="14.2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ht="14.2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ht="14.2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ht="14.2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ht="14.2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ht="14.2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ht="14.2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ht="14.2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ht="14.2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ht="14.2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ht="14.2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ht="14.2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ht="14.2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ht="14.2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ht="14.2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ht="14.2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ht="14.2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ht="14.2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ht="14.2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ht="14.2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ht="14.2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ht="14.2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ht="14.2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ht="14.2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ht="14.2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ht="14.2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ht="14.2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ht="14.2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ht="14.2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ht="14.2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ht="14.2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ht="14.2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ht="14.2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ht="14.2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ht="14.2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ht="14.2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ht="14.2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ht="14.2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ht="14.2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ht="14.2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ht="14.2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ht="14.2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ht="14.2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ht="14.2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ht="14.2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ht="14.2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ht="14.2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ht="14.2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ht="14.2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ht="14.2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ht="14.2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ht="14.2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ht="14.2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ht="14.2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ht="14.2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ht="14.2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ht="14.2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ht="14.2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ht="14.2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ht="14.2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ht="14.2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ht="14.2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ht="14.2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ht="14.2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ht="14.2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ht="14.2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ht="14.2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ht="14.2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ht="14.2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ht="14.2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ht="14.2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ht="14.2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ht="14.2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ht="14.2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ht="14.2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ht="14.2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ht="14.2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ht="14.2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ht="14.2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ht="14.2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ht="14.2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ht="14.2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ht="14.2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ht="14.2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ht="14.2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ht="14.2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ht="14.2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ht="14.2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ht="14.2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ht="14.2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ht="14.2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ht="14.2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ht="14.2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ht="14.2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ht="14.2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ht="14.2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ht="14.2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ht="14.2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ht="14.2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ht="14.2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ht="14.2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ht="14.2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ht="14.2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ht="14.2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ht="14.2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ht="14.2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ht="14.2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ht="14.2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ht="14.2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ht="14.2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ht="14.2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ht="14.2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ht="14.2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ht="14.2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ht="14.2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ht="14.2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ht="14.2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ht="14.2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ht="14.2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ht="14.2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ht="14.2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ht="14.2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ht="14.2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ht="14.2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ht="14.2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ht="14.2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ht="14.2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ht="14.2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ht="14.2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ht="14.2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ht="14.2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ht="14.2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ht="14.2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ht="14.2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ht="14.2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ht="14.2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ht="14.2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ht="14.2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ht="14.2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ht="14.2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ht="14.2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ht="14.2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ht="14.2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ht="14.2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ht="14.2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ht="14.2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ht="14.2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ht="14.2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ht="14.2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ht="14.2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ht="14.2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ht="14.2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ht="14.2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ht="14.2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ht="14.2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ht="14.2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ht="14.2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ht="14.2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ht="14.2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ht="14.2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ht="14.2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ht="14.2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ht="14.2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ht="14.2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ht="14.2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ht="14.2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ht="14.2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ht="14.2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ht="14.2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ht="14.2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ht="14.2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ht="14.2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ht="14.2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ht="14.2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ht="14.2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ht="14.2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ht="14.2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ht="14.2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ht="14.2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ht="14.2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ht="14.2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ht="14.2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ht="14.2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ht="14.2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ht="14.2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ht="14.2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ht="14.2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ht="14.2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ht="14.2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ht="14.2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ht="14.2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ht="14.2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ht="14.2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ht="14.2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ht="14.2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ht="14.2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ht="14.2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ht="14.2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ht="14.2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ht="14.2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ht="14.2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ht="14.2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ht="14.2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ht="14.2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ht="14.2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ht="14.2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ht="14.2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ht="14.2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ht="14.2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ht="14.2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ht="14.2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ht="14.2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ht="14.2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ht="14.2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ht="14.2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ht="14.2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ht="14.2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ht="14.2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ht="14.2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ht="14.2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ht="14.2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ht="14.2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ht="14.2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ht="14.2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ht="14.2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ht="14.2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ht="14.2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ht="14.2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ht="14.2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ht="14.2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ht="14.2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ht="14.2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ht="14.2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ht="14.2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ht="14.2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ht="14.2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ht="14.2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ht="14.2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ht="14.2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ht="14.2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ht="14.2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ht="14.2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ht="14.2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ht="14.2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ht="14.2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ht="14.2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ht="14.2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ht="14.2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ht="14.2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ht="14.2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ht="14.2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ht="14.2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ht="14.2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ht="14.2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ht="14.2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ht="14.2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ht="14.2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ht="14.2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ht="14.2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ht="14.2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ht="14.2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ht="14.2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ht="14.2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ht="14.2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ht="14.2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ht="14.2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ht="14.2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ht="14.2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ht="14.2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ht="14.2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ht="14.2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ht="14.2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ht="14.2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ht="14.2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ht="14.2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ht="14.2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ht="14.2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ht="14.2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ht="14.2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ht="14.2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ht="14.2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ht="14.2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ht="14.2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ht="14.2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ht="14.2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ht="14.2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ht="14.2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ht="14.2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ht="14.2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ht="14.2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ht="14.2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ht="14.2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ht="14.2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ht="14.2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ht="14.2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ht="14.2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ht="14.2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ht="14.2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ht="14.2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ht="14.2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ht="14.2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ht="14.2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ht="14.2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ht="14.2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ht="14.2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ht="14.2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ht="14.2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ht="14.2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ht="14.2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ht="14.2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ht="14.2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ht="14.2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ht="14.2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ht="14.2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ht="14.2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ht="14.2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ht="14.2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ht="14.2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ht="14.2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ht="14.2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ht="14.2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ht="14.2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ht="14.2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ht="14.2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ht="14.2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ht="14.2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ht="14.2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ht="14.2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ht="14.2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ht="14.2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ht="14.2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ht="14.2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ht="14.2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ht="14.2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ht="14.2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ht="14.2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ht="14.2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ht="14.2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ht="14.2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ht="14.2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ht="14.2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ht="14.2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ht="14.2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ht="14.2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ht="14.2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ht="14.2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ht="14.2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ht="14.2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ht="14.2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ht="14.2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ht="14.2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ht="14.2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ht="14.2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ht="14.2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ht="14.2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ht="14.2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ht="14.2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ht="14.2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ht="14.2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ht="14.2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ht="14.2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ht="14.2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ht="14.2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ht="14.2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ht="14.2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ht="14.2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ht="14.2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ht="14.2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ht="14.2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ht="14.2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ht="14.2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ht="14.2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ht="14.2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ht="14.2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ht="14.2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ht="14.2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ht="14.2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ht="14.2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ht="14.2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ht="14.2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ht="14.2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ht="14.2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ht="14.2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ht="14.2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ht="14.2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ht="14.2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ht="14.2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ht="14.2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ht="14.2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ht="14.2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ht="14.2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ht="14.2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ht="14.2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ht="14.2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ht="14.2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ht="14.2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ht="14.2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ht="14.2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ht="14.2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ht="14.2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ht="14.2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ht="14.2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ht="14.2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ht="14.2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ht="14.2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ht="14.2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ht="14.2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ht="14.2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ht="14.2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ht="14.2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ht="14.2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ht="14.2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ht="14.2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ht="14.2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ht="14.2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ht="14.2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ht="14.2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ht="14.2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ht="14.2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ht="14.2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ht="14.2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ht="14.2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ht="14.2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ht="14.2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ht="14.2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ht="14.2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ht="14.2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ht="14.2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ht="14.2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ht="14.2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ht="14.2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ht="14.2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ht="14.2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ht="14.2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ht="14.2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ht="14.2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ht="14.2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ht="14.2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ht="14.2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ht="14.2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ht="14.2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ht="14.2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ht="14.2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ht="14.2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ht="14.2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ht="14.2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ht="14.2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ht="14.2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ht="14.2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ht="14.2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ht="14.2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ht="14.2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ht="14.2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ht="14.2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ht="14.2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ht="14.2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ht="14.25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ht="14.25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ht="14.25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ht="14.25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ht="14.25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ht="14.25" customHeigh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ht="14.25" customHeigh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ht="14.25" customHeigh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ht="14.25" customHeight="1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ht="14.25" customHeight="1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ht="14.25" customHeight="1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ht="14.25" customHeight="1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ht="14.25" customHeight="1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mergeCells count="3">
    <mergeCell ref="V5:W5"/>
    <mergeCell ref="Y5:AA5"/>
    <mergeCell ref="AB5:AF5"/>
  </mergeCells>
  <conditionalFormatting sqref="V4">
    <cfRule type="expression" dxfId="0" priority="1">
      <formula>$V$4&lt;&gt;#REF!</formula>
    </cfRule>
  </conditionalFormatting>
  <conditionalFormatting sqref="W4">
    <cfRule type="expression" dxfId="0" priority="2">
      <formula>$V$4&lt;&gt;#REF!</formula>
    </cfRule>
  </conditionalFormatting>
  <conditionalFormatting sqref="H7:I7 K7:N7 N8">
    <cfRule type="expression" dxfId="1" priority="3">
      <formula>AND($I7=$H7,$L7="Package")</formula>
    </cfRule>
  </conditionalFormatting>
  <conditionalFormatting sqref="H7:I7 K7:N7 N8">
    <cfRule type="expression" dxfId="2" priority="4">
      <formula>AND($H7&lt;&gt;"",$L7&lt;&gt;"Package")</formula>
    </cfRule>
  </conditionalFormatting>
  <conditionalFormatting sqref="N8">
    <cfRule type="expression" dxfId="1" priority="5">
      <formula>AND($I8=$H8,$L8="Package")</formula>
    </cfRule>
  </conditionalFormatting>
  <conditionalFormatting sqref="N8">
    <cfRule type="expression" dxfId="2" priority="6">
      <formula>AND($H8&lt;&gt;"",$L8&lt;&gt;"Package")</formula>
    </cfRule>
  </conditionalFormatting>
  <conditionalFormatting sqref="M8">
    <cfRule type="expression" dxfId="1" priority="7">
      <formula>AND($I8=$H8,$L8="Package")</formula>
    </cfRule>
  </conditionalFormatting>
  <conditionalFormatting sqref="M8">
    <cfRule type="expression" dxfId="2" priority="8">
      <formula>AND($H8&lt;&gt;"",$L8&lt;&gt;"Package")</formula>
    </cfRule>
  </conditionalFormatting>
  <conditionalFormatting sqref="M8">
    <cfRule type="expression" dxfId="1" priority="9">
      <formula>AND($I8=$H8,$L8="Package")</formula>
    </cfRule>
  </conditionalFormatting>
  <conditionalFormatting sqref="M8">
    <cfRule type="expression" dxfId="2" priority="10">
      <formula>AND($H8&lt;&gt;"",$L8&lt;&gt;"Package")</formula>
    </cfRule>
  </conditionalFormatting>
  <conditionalFormatting sqref="K8">
    <cfRule type="expression" dxfId="1" priority="11">
      <formula>AND($I8=$H8,$L8="Package")</formula>
    </cfRule>
  </conditionalFormatting>
  <conditionalFormatting sqref="K8">
    <cfRule type="expression" dxfId="2" priority="12">
      <formula>AND($H8&lt;&gt;"",$L8&lt;&gt;"Package")</formula>
    </cfRule>
  </conditionalFormatting>
  <conditionalFormatting sqref="N8">
    <cfRule type="expression" dxfId="1" priority="13">
      <formula>AND($I8=$H8,$L8="Package")</formula>
    </cfRule>
  </conditionalFormatting>
  <conditionalFormatting sqref="N8">
    <cfRule type="expression" dxfId="2" priority="14">
      <formula>AND($H8&lt;&gt;"",$L8&lt;&gt;"Package")</formula>
    </cfRule>
  </conditionalFormatting>
  <conditionalFormatting sqref="L8">
    <cfRule type="expression" dxfId="1" priority="15">
      <formula>AND($I8=$H8,$L8="Package")</formula>
    </cfRule>
  </conditionalFormatting>
  <conditionalFormatting sqref="L8">
    <cfRule type="expression" dxfId="2" priority="16">
      <formula>AND($H8&lt;&gt;"",$L8&lt;&gt;"Package")</formula>
    </cfRule>
  </conditionalFormatting>
  <conditionalFormatting sqref="N8">
    <cfRule type="expression" dxfId="1" priority="17">
      <formula>AND($I8=$H8,$L8="Package")</formula>
    </cfRule>
  </conditionalFormatting>
  <conditionalFormatting sqref="N8">
    <cfRule type="expression" dxfId="2" priority="18">
      <formula>AND($H8&lt;&gt;"",$L8&lt;&gt;"Package")</formula>
    </cfRule>
  </conditionalFormatting>
  <conditionalFormatting sqref="Q8:S8">
    <cfRule type="expression" dxfId="1" priority="19">
      <formula>AND($I8=$H8,$L8="Package")</formula>
    </cfRule>
  </conditionalFormatting>
  <conditionalFormatting sqref="Q8:S8">
    <cfRule type="expression" dxfId="2" priority="20">
      <formula>AND($H8&lt;&gt;"",$L8&lt;&gt;"Package")</formula>
    </cfRule>
  </conditionalFormatting>
  <conditionalFormatting sqref="V8">
    <cfRule type="expression" dxfId="1" priority="21">
      <formula>AND($I8=$H8,$L8="Package")</formula>
    </cfRule>
  </conditionalFormatting>
  <conditionalFormatting sqref="V8">
    <cfRule type="expression" dxfId="2" priority="22">
      <formula>AND($H8&lt;&gt;"",$L8&lt;&gt;"Package")</formula>
    </cfRule>
  </conditionalFormatting>
  <conditionalFormatting sqref="V8">
    <cfRule type="expression" dxfId="1" priority="23">
      <formula>AND($I8=$H8,$L8="Package")</formula>
    </cfRule>
  </conditionalFormatting>
  <conditionalFormatting sqref="V8">
    <cfRule type="expression" dxfId="2" priority="24">
      <formula>AND($H8&lt;&gt;"",$L8&lt;&gt;"Package")</formula>
    </cfRule>
  </conditionalFormatting>
  <conditionalFormatting sqref="V8">
    <cfRule type="expression" dxfId="1" priority="25">
      <formula>AND($I8=$H8,$L8="Package")</formula>
    </cfRule>
  </conditionalFormatting>
  <conditionalFormatting sqref="V8">
    <cfRule type="expression" dxfId="2" priority="26">
      <formula>AND($H8&lt;&gt;"",$L8&lt;&gt;"Package")</formula>
    </cfRule>
  </conditionalFormatting>
  <conditionalFormatting sqref="T8">
    <cfRule type="expression" dxfId="1" priority="27">
      <formula>AND($I8=$H8,$L8="Package")</formula>
    </cfRule>
  </conditionalFormatting>
  <conditionalFormatting sqref="T8">
    <cfRule type="expression" dxfId="2" priority="28">
      <formula>AND($H8&lt;&gt;"",$L8&lt;&gt;"Package")</formula>
    </cfRule>
  </conditionalFormatting>
  <conditionalFormatting sqref="H8">
    <cfRule type="expression" dxfId="1" priority="29">
      <formula>AND($I8=$H8,$L8="Package")</formula>
    </cfRule>
  </conditionalFormatting>
  <conditionalFormatting sqref="H8">
    <cfRule type="expression" dxfId="2" priority="30">
      <formula>AND($H8&lt;&gt;"",$L8&lt;&gt;"Package")</formula>
    </cfRule>
  </conditionalFormatting>
  <conditionalFormatting sqref="M8">
    <cfRule type="expression" dxfId="1" priority="31">
      <formula>AND($I8=$H8,$L8="Package")</formula>
    </cfRule>
  </conditionalFormatting>
  <conditionalFormatting sqref="M8">
    <cfRule type="expression" dxfId="2" priority="32">
      <formula>AND($H8&lt;&gt;"",$L8&lt;&gt;"Package")</formula>
    </cfRule>
  </conditionalFormatting>
  <conditionalFormatting sqref="N8">
    <cfRule type="expression" dxfId="1" priority="33">
      <formula>AND($I8=$H8,$L8="Package")</formula>
    </cfRule>
  </conditionalFormatting>
  <conditionalFormatting sqref="N8">
    <cfRule type="expression" dxfId="2" priority="34">
      <formula>AND($H8&lt;&gt;"",$L8&lt;&gt;"Package")</formula>
    </cfRule>
  </conditionalFormatting>
  <conditionalFormatting sqref="M8">
    <cfRule type="expression" dxfId="1" priority="35">
      <formula>AND($I8=$H8,$L8="Package")</formula>
    </cfRule>
  </conditionalFormatting>
  <conditionalFormatting sqref="M8">
    <cfRule type="expression" dxfId="2" priority="36">
      <formula>AND($H8&lt;&gt;"",$L8&lt;&gt;"Package")</formula>
    </cfRule>
  </conditionalFormatting>
  <conditionalFormatting sqref="I8">
    <cfRule type="expression" dxfId="1" priority="37">
      <formula>AND($I8=$H8,$L8="Package")</formula>
    </cfRule>
  </conditionalFormatting>
  <conditionalFormatting sqref="I8">
    <cfRule type="expression" dxfId="2" priority="38">
      <formula>AND($H8&lt;&gt;"",$L8&lt;&gt;"Package")</formula>
    </cfRule>
  </conditionalFormatting>
  <conditionalFormatting sqref="O7:P7 V8">
    <cfRule type="expression" dxfId="1" priority="39">
      <formula>AND($I7=$H7,$J7="Package")</formula>
    </cfRule>
  </conditionalFormatting>
  <conditionalFormatting sqref="O7:P7 V8">
    <cfRule type="expression" dxfId="2" priority="40">
      <formula>AND($H7&lt;&gt;"",$J7&lt;&gt;"Package")</formula>
    </cfRule>
  </conditionalFormatting>
  <conditionalFormatting sqref="J8">
    <cfRule type="expression" dxfId="1" priority="41">
      <formula>AND($I8=$H8,$L8="Package")</formula>
    </cfRule>
  </conditionalFormatting>
  <conditionalFormatting sqref="J8">
    <cfRule type="expression" dxfId="2" priority="42">
      <formula>AND($H8&lt;&gt;"",$L8&lt;&gt;"Package")</formula>
    </cfRule>
  </conditionalFormatting>
  <conditionalFormatting sqref="U8">
    <cfRule type="expression" dxfId="1" priority="43">
      <formula>AND($I8=$H8,$L8="Package")</formula>
    </cfRule>
  </conditionalFormatting>
  <conditionalFormatting sqref="U8">
    <cfRule type="expression" dxfId="2" priority="44">
      <formula>AND($H8&lt;&gt;"",$L8&lt;&gt;"Package")</formula>
    </cfRule>
  </conditionalFormatting>
  <conditionalFormatting sqref="Q7:V7">
    <cfRule type="expression" dxfId="1" priority="45">
      <formula>AND($I7=$H7,$L7="Package")</formula>
    </cfRule>
  </conditionalFormatting>
  <conditionalFormatting sqref="Q7:V7">
    <cfRule type="expression" dxfId="2" priority="46">
      <formula>AND($H7&lt;&gt;"",$L7&lt;&gt;"Package")</formula>
    </cfRule>
  </conditionalFormatting>
  <conditionalFormatting sqref="V7">
    <cfRule type="expression" dxfId="1" priority="47">
      <formula>AND($I7=$H7,$J7="Package")</formula>
    </cfRule>
  </conditionalFormatting>
  <conditionalFormatting sqref="V7">
    <cfRule type="expression" dxfId="2" priority="48">
      <formula>AND($H7&lt;&gt;"",$J7&lt;&gt;"Package")</formula>
    </cfRule>
  </conditionalFormatting>
  <conditionalFormatting sqref="J7">
    <cfRule type="expression" dxfId="1" priority="49">
      <formula>AND($I7=$H7,$L7="Package")</formula>
    </cfRule>
  </conditionalFormatting>
  <conditionalFormatting sqref="J7">
    <cfRule type="expression" dxfId="2" priority="50">
      <formula>AND($H7&lt;&gt;"",$L7&lt;&gt;"Package")</formula>
    </cfRule>
  </conditionalFormatting>
  <conditionalFormatting sqref="O8:P8">
    <cfRule type="expression" dxfId="1" priority="51">
      <formula>AND($I8=$H8,$J8="Package")</formula>
    </cfRule>
  </conditionalFormatting>
  <conditionalFormatting sqref="O8:P8">
    <cfRule type="expression" dxfId="2" priority="52">
      <formula>AND($H8&lt;&gt;"",$J8&lt;&gt;"Package")</formula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48135"/>
    <pageSetUpPr/>
  </sheetPr>
  <sheetViews>
    <sheetView workbookViewId="0"/>
  </sheetViews>
  <sheetFormatPr customHeight="1" defaultColWidth="14.43" defaultRowHeight="15.0"/>
  <cols>
    <col customWidth="1" hidden="1" min="1" max="1" width="14.43"/>
    <col customWidth="1" min="2" max="2" width="29.14"/>
    <col customWidth="1" hidden="1" min="3" max="3" width="34.43"/>
    <col customWidth="1" hidden="1" min="4" max="4" width="38.86"/>
    <col customWidth="1" hidden="1" min="5" max="5" width="21.86"/>
    <col customWidth="1" hidden="1" min="6" max="6" width="16.14"/>
    <col customWidth="1" hidden="1" min="7" max="7" width="15.14"/>
    <col customWidth="1" min="8" max="8" width="50.86"/>
    <col customWidth="1" min="9" max="9" width="64.86"/>
    <col customWidth="1" min="10" max="10" width="17.14"/>
    <col customWidth="1" min="11" max="11" width="14.86"/>
    <col customWidth="1" min="12" max="12" width="24.14"/>
    <col customWidth="1" min="13" max="13" width="23.14"/>
    <col customWidth="1" min="14" max="14" width="16.57"/>
    <col customWidth="1" min="15" max="15" width="16.0"/>
    <col customWidth="1" min="16" max="16" width="15.0"/>
    <col customWidth="1" hidden="1" min="17" max="17" width="16.57"/>
    <col customWidth="1" hidden="1" min="18" max="18" width="14.57"/>
    <col customWidth="1" hidden="1" min="19" max="19" width="17.86"/>
    <col customWidth="1" min="20" max="20" width="18.0"/>
    <col customWidth="1" min="21" max="21" width="15.86"/>
    <col customWidth="1" min="22" max="22" width="16.57"/>
    <col customWidth="1" min="23" max="23" width="18.43"/>
    <col customWidth="1" hidden="1" min="24" max="24" width="2.86"/>
    <col customWidth="1" min="25" max="25" width="67.0"/>
    <col customWidth="1" hidden="1" min="26" max="27" width="19.43"/>
    <col customWidth="1" min="28" max="32" width="18.86"/>
    <col customWidth="1" min="33" max="52" width="9.14"/>
  </cols>
  <sheetData>
    <row r="1" ht="14.25" customHeight="1">
      <c r="A1" s="1"/>
      <c r="B1" s="2" t="s">
        <v>0</v>
      </c>
      <c r="C1" s="3"/>
      <c r="D1" s="4"/>
      <c r="E1" s="4"/>
      <c r="F1" s="4"/>
      <c r="G1" s="4"/>
      <c r="H1" s="2" t="s">
        <v>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ht="14.25" customHeight="1">
      <c r="A2" s="1"/>
      <c r="B2" s="2" t="s">
        <v>2</v>
      </c>
      <c r="C2" s="3"/>
      <c r="D2" s="4"/>
      <c r="E2" s="4"/>
      <c r="F2" s="4"/>
      <c r="G2" s="4"/>
      <c r="H2" s="2" t="s">
        <v>55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ht="14.25" customHeight="1">
      <c r="A3" s="1"/>
      <c r="B3" s="2" t="s">
        <v>4</v>
      </c>
      <c r="C3" s="5"/>
      <c r="D3" s="4"/>
      <c r="E3" s="4"/>
      <c r="F3" s="1"/>
      <c r="G3" s="1"/>
      <c r="H3" s="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6" t="s">
        <v>5</v>
      </c>
      <c r="W3" s="7" t="s">
        <v>6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ht="14.25" customHeight="1">
      <c r="A4" s="1"/>
      <c r="B4" s="2" t="s">
        <v>7</v>
      </c>
      <c r="C4" s="3"/>
      <c r="D4" s="1"/>
      <c r="E4" s="1"/>
      <c r="F4" s="1"/>
      <c r="G4" s="1"/>
      <c r="H4" s="2" t="s">
        <v>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8">
        <f t="shared" ref="V4:W4" si="1">SUM(V7:V9)</f>
        <v>18102616.23</v>
      </c>
      <c r="W4" s="9">
        <f t="shared" si="1"/>
        <v>251801.36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ht="14.25" customHeight="1">
      <c r="A5" s="1"/>
      <c r="B5" s="2"/>
      <c r="C5" s="3"/>
      <c r="D5" s="1"/>
      <c r="E5" s="1"/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0" t="s">
        <v>9</v>
      </c>
      <c r="W5" s="11"/>
      <c r="X5" s="12" t="s">
        <v>10</v>
      </c>
      <c r="Y5" s="10" t="s">
        <v>11</v>
      </c>
      <c r="Z5" s="13"/>
      <c r="AA5" s="11"/>
      <c r="AB5" s="10" t="s">
        <v>12</v>
      </c>
      <c r="AC5" s="13"/>
      <c r="AD5" s="13"/>
      <c r="AE5" s="13"/>
      <c r="AF5" s="1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ht="14.25" customHeight="1">
      <c r="A6" s="14" t="s">
        <v>13</v>
      </c>
      <c r="B6" s="14" t="s">
        <v>14</v>
      </c>
      <c r="C6" s="14" t="s">
        <v>15</v>
      </c>
      <c r="D6" s="14" t="s">
        <v>16</v>
      </c>
      <c r="E6" s="14" t="s">
        <v>17</v>
      </c>
      <c r="F6" s="14" t="s">
        <v>18</v>
      </c>
      <c r="G6" s="14" t="s">
        <v>19</v>
      </c>
      <c r="H6" s="14" t="s">
        <v>20</v>
      </c>
      <c r="I6" s="14" t="s">
        <v>21</v>
      </c>
      <c r="J6" s="14" t="s">
        <v>22</v>
      </c>
      <c r="K6" s="14" t="s">
        <v>23</v>
      </c>
      <c r="L6" s="14" t="s">
        <v>24</v>
      </c>
      <c r="M6" s="14" t="s">
        <v>25</v>
      </c>
      <c r="N6" s="14" t="s">
        <v>26</v>
      </c>
      <c r="O6" s="14" t="s">
        <v>27</v>
      </c>
      <c r="P6" s="14" t="s">
        <v>28</v>
      </c>
      <c r="Q6" s="14" t="s">
        <v>29</v>
      </c>
      <c r="R6" s="14" t="s">
        <v>30</v>
      </c>
      <c r="S6" s="14" t="s">
        <v>31</v>
      </c>
      <c r="T6" s="14" t="s">
        <v>32</v>
      </c>
      <c r="U6" s="14" t="s">
        <v>33</v>
      </c>
      <c r="V6" s="14" t="s">
        <v>34</v>
      </c>
      <c r="W6" s="14" t="s">
        <v>35</v>
      </c>
      <c r="X6" s="14" t="s">
        <v>36</v>
      </c>
      <c r="Y6" s="14" t="s">
        <v>37</v>
      </c>
      <c r="Z6" s="14" t="s">
        <v>38</v>
      </c>
      <c r="AA6" s="14" t="s">
        <v>39</v>
      </c>
      <c r="AB6" s="14" t="s">
        <v>40</v>
      </c>
      <c r="AC6" s="14" t="s">
        <v>41</v>
      </c>
      <c r="AD6" s="14" t="s">
        <v>42</v>
      </c>
      <c r="AE6" s="14" t="s">
        <v>43</v>
      </c>
      <c r="AF6" s="14" t="s">
        <v>44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ht="14.25" customHeight="1">
      <c r="A7" s="15" t="str">
        <f t="shared" ref="A7:A9" si="2">'High Impact Plan'!InputPhase</f>
        <v>#REF!</v>
      </c>
      <c r="B7" s="16" t="s">
        <v>1</v>
      </c>
      <c r="C7" s="17"/>
      <c r="D7" s="18"/>
      <c r="E7" s="17"/>
      <c r="F7" s="17"/>
      <c r="G7" s="17"/>
      <c r="H7" s="19" t="s">
        <v>45</v>
      </c>
      <c r="I7" s="19" t="s">
        <v>56</v>
      </c>
      <c r="J7" s="19" t="s">
        <v>47</v>
      </c>
      <c r="K7" s="20" t="s">
        <v>57</v>
      </c>
      <c r="L7" s="19" t="s">
        <v>48</v>
      </c>
      <c r="M7" s="16" t="s">
        <v>14</v>
      </c>
      <c r="N7" s="21" t="s">
        <v>49</v>
      </c>
      <c r="O7" s="22">
        <v>45798.0</v>
      </c>
      <c r="P7" s="22">
        <v>45803.0</v>
      </c>
      <c r="Q7" s="16"/>
      <c r="R7" s="23"/>
      <c r="S7" s="23"/>
      <c r="T7" s="23" t="s">
        <v>50</v>
      </c>
      <c r="U7" s="24">
        <v>12.95</v>
      </c>
      <c r="V7" s="25">
        <f>'High Impact Plan'!$W7/'High Impact Plan'!$U7*1000</f>
        <v>7722007.722</v>
      </c>
      <c r="W7" s="46">
        <v>100000.0</v>
      </c>
      <c r="X7" s="27"/>
      <c r="Y7" s="28"/>
      <c r="Z7" s="29" t="str">
        <f t="array" ref="Z7">IF('High Impact Plan'!$H7="","",INDEX('High Impact Plan'!$Y$7:$Y$9,MATCH('High Impact Plan'!$B7&amp;"_"&amp;'High Impact Plan'!$H7,'High Impact Plan'!$AA$7:$AA$9,0)))</f>
        <v>#N/A</v>
      </c>
      <c r="AA7" s="15" t="str">
        <f t="shared" ref="AA7:AA9" si="3">IF(#REF!="","",INDEX(#REF!,MATCH(#REF!&amp;"_"&amp;#REF!,#REF!,0)))</f>
        <v>#REF!</v>
      </c>
      <c r="AB7" s="30"/>
      <c r="AC7" s="30"/>
      <c r="AD7" s="30"/>
      <c r="AE7" s="30"/>
      <c r="AF7" s="30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ht="126.0" customHeight="1">
      <c r="A8" s="47" t="str">
        <f t="shared" si="2"/>
        <v>#REF!</v>
      </c>
      <c r="B8" s="16" t="s">
        <v>1</v>
      </c>
      <c r="C8" s="17"/>
      <c r="D8" s="48"/>
      <c r="E8" s="17"/>
      <c r="F8" s="17"/>
      <c r="G8" s="17"/>
      <c r="H8" s="19" t="s">
        <v>45</v>
      </c>
      <c r="I8" s="19" t="s">
        <v>58</v>
      </c>
      <c r="J8" s="49" t="s">
        <v>47</v>
      </c>
      <c r="K8" s="20">
        <v>1.0</v>
      </c>
      <c r="L8" s="19" t="s">
        <v>48</v>
      </c>
      <c r="M8" s="16" t="s">
        <v>14</v>
      </c>
      <c r="N8" s="21" t="s">
        <v>49</v>
      </c>
      <c r="O8" s="22">
        <v>45800.0</v>
      </c>
      <c r="P8" s="22">
        <v>45800.0</v>
      </c>
      <c r="Q8" s="48"/>
      <c r="R8" s="50"/>
      <c r="S8" s="50"/>
      <c r="T8" s="24" t="s">
        <v>54</v>
      </c>
      <c r="U8" s="24">
        <v>13.7</v>
      </c>
      <c r="V8" s="25">
        <v>7430756.0</v>
      </c>
      <c r="W8" s="46">
        <v>101801.36</v>
      </c>
      <c r="X8" s="48"/>
      <c r="Y8" s="28"/>
      <c r="Z8" s="51" t="str">
        <f t="array" ref="Z8">IF('High Impact Plan'!$H8="","",INDEX('High Impact Plan'!$Y$7:$Y$9,MATCH('High Impact Plan'!$B8&amp;"_"&amp;'High Impact Plan'!$H8,'High Impact Plan'!$AA$7:$AA$9,0)))</f>
        <v>#N/A</v>
      </c>
      <c r="AA8" s="52" t="str">
        <f t="shared" si="3"/>
        <v>#REF!</v>
      </c>
      <c r="AB8" s="53"/>
      <c r="AC8" s="54"/>
      <c r="AD8" s="54"/>
      <c r="AE8" s="54"/>
      <c r="AF8" s="54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ht="126.0" customHeight="1">
      <c r="A9" s="47" t="str">
        <f t="shared" si="2"/>
        <v>#REF!</v>
      </c>
      <c r="B9" s="16" t="s">
        <v>1</v>
      </c>
      <c r="C9" s="17"/>
      <c r="D9" s="48"/>
      <c r="E9" s="17"/>
      <c r="F9" s="17"/>
      <c r="G9" s="17"/>
      <c r="H9" s="19" t="s">
        <v>45</v>
      </c>
      <c r="I9" s="19" t="s">
        <v>59</v>
      </c>
      <c r="J9" s="55" t="s">
        <v>60</v>
      </c>
      <c r="K9" s="20" t="s">
        <v>57</v>
      </c>
      <c r="L9" s="19" t="s">
        <v>48</v>
      </c>
      <c r="M9" s="16" t="s">
        <v>14</v>
      </c>
      <c r="N9" s="21" t="s">
        <v>49</v>
      </c>
      <c r="O9" s="22">
        <v>45798.0</v>
      </c>
      <c r="P9" s="22">
        <v>45803.0</v>
      </c>
      <c r="Q9" s="48"/>
      <c r="R9" s="50"/>
      <c r="S9" s="50"/>
      <c r="T9" s="23" t="s">
        <v>50</v>
      </c>
      <c r="U9" s="24">
        <v>16.95</v>
      </c>
      <c r="V9" s="25">
        <f>'High Impact Plan'!$W9/'High Impact Plan'!$U9*1000</f>
        <v>2949852.507</v>
      </c>
      <c r="W9" s="46">
        <v>50000.0</v>
      </c>
      <c r="X9" s="48"/>
      <c r="Y9" s="28"/>
      <c r="Z9" s="51" t="str">
        <f t="array" ref="Z9">IF('High Impact Plan'!$H9="","",INDEX('High Impact Plan'!$Y$7:$Y$9,MATCH('High Impact Plan'!$B9&amp;"_"&amp;'High Impact Plan'!$H9,'High Impact Plan'!$AA$7:$AA$9,0)))</f>
        <v>#N/A</v>
      </c>
      <c r="AA9" s="52" t="str">
        <f t="shared" si="3"/>
        <v>#REF!</v>
      </c>
      <c r="AB9" s="53"/>
      <c r="AC9" s="54"/>
      <c r="AD9" s="54"/>
      <c r="AE9" s="54"/>
      <c r="AF9" s="54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ht="120.0" customHeight="1">
      <c r="B10" s="31" t="s">
        <v>1</v>
      </c>
      <c r="C10" s="1"/>
      <c r="D10" s="1"/>
      <c r="E10" s="1"/>
      <c r="F10" s="1"/>
      <c r="G10" s="1"/>
      <c r="H10" s="32" t="s">
        <v>45</v>
      </c>
      <c r="I10" s="32" t="s">
        <v>61</v>
      </c>
      <c r="J10" s="32" t="s">
        <v>47</v>
      </c>
      <c r="K10" s="33" t="s">
        <v>53</v>
      </c>
      <c r="L10" s="32" t="s">
        <v>48</v>
      </c>
      <c r="M10" s="31" t="s">
        <v>14</v>
      </c>
      <c r="N10" s="34" t="s">
        <v>49</v>
      </c>
      <c r="O10" s="35">
        <v>45798.0</v>
      </c>
      <c r="P10" s="35">
        <v>45803.0</v>
      </c>
      <c r="Q10" s="31"/>
      <c r="R10" s="36"/>
      <c r="S10" s="36"/>
      <c r="T10" s="36" t="s">
        <v>50</v>
      </c>
      <c r="U10" s="37">
        <v>12.95</v>
      </c>
      <c r="V10" s="38">
        <f>((W4*0.1)/U10)*1000</f>
        <v>1944412.046</v>
      </c>
      <c r="W10" s="39">
        <v>0.0</v>
      </c>
      <c r="X10" s="40"/>
      <c r="Y10" s="41"/>
      <c r="Z10" s="42" t="s">
        <v>54</v>
      </c>
      <c r="AA10" s="43">
        <v>12.95</v>
      </c>
      <c r="AB10" s="44"/>
      <c r="AC10" s="44"/>
      <c r="AD10" s="44"/>
      <c r="AE10" s="44"/>
      <c r="AF10" s="44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ht="14.25" customHeight="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ht="14.25" customHeight="1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45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ht="14.25" customHeight="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ht="14.25" customHeight="1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ht="14.25" customHeight="1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ht="14.25" customHeight="1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ht="14.25" customHeight="1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ht="14.25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ht="14.25" customHeight="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ht="14.25" customHeight="1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ht="14.25" customHeight="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ht="14.25" customHeight="1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ht="14.25" customHeight="1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ht="14.25" customHeight="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ht="14.25" customHeight="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ht="14.25" customHeight="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ht="14.25" customHeight="1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ht="14.25" customHeight="1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ht="14.25" customHeight="1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ht="14.25" customHeight="1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ht="14.25" customHeight="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ht="14.25" customHeight="1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ht="14.25" customHeight="1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ht="14.25" customHeight="1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ht="14.25" customHeight="1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ht="14.2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ht="14.25" customHeight="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ht="14.25" customHeight="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ht="14.25" customHeight="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ht="14.25" customHeight="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ht="14.25" customHeight="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ht="14.25" customHeight="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ht="14.25" customHeight="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ht="14.25" customHeight="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ht="14.25" customHeight="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ht="14.25" customHeight="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ht="14.25" customHeight="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ht="14.25" customHeight="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ht="14.25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ht="14.25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ht="14.25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ht="14.25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ht="14.25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ht="14.2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ht="14.2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ht="14.2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ht="14.2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ht="14.2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ht="14.2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ht="14.2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ht="14.2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ht="14.2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ht="14.2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ht="14.2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ht="14.2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ht="14.2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ht="14.2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ht="14.2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ht="14.2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ht="14.2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ht="14.2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ht="14.2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ht="14.2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ht="14.2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ht="14.2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ht="14.2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ht="14.2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ht="14.2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ht="14.2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ht="14.2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ht="14.2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ht="14.2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ht="14.2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ht="14.2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ht="14.2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ht="14.2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ht="14.2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ht="14.2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ht="14.2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ht="14.2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ht="14.2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ht="14.2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ht="14.2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ht="14.2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ht="14.2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ht="14.2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ht="14.2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ht="14.2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ht="14.2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ht="14.2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ht="14.2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ht="14.2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ht="14.2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ht="14.2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ht="14.2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ht="14.2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ht="14.2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ht="14.2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ht="14.2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ht="14.2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ht="14.2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ht="14.2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ht="14.2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ht="14.2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ht="14.2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ht="14.2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ht="14.2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ht="14.2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ht="14.2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ht="14.2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ht="14.2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ht="14.2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ht="14.2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ht="14.2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ht="14.2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ht="14.2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ht="14.2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ht="14.2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ht="14.2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ht="14.2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ht="14.2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ht="14.2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ht="14.2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ht="14.2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ht="14.2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ht="14.2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ht="14.2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ht="14.2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ht="14.2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ht="14.2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ht="14.2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ht="14.2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ht="14.2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ht="14.2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ht="14.2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ht="14.2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ht="14.2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ht="14.2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ht="14.2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ht="14.2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ht="14.2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ht="14.2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ht="14.2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ht="14.2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ht="14.2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ht="14.2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ht="14.2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ht="14.2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ht="14.2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ht="14.2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ht="14.2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ht="14.2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ht="14.2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ht="14.2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ht="14.2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ht="14.2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ht="14.2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ht="14.2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ht="14.2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ht="14.2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ht="14.2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ht="14.2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ht="14.2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ht="14.2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ht="14.2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ht="14.2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ht="14.2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ht="14.2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ht="14.2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ht="14.2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ht="14.2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ht="14.2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ht="14.2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ht="14.2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ht="14.2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ht="14.2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ht="14.2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ht="14.2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ht="14.2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ht="14.2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ht="14.2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ht="14.2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ht="14.2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ht="14.2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ht="14.2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ht="14.2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ht="14.2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ht="14.2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ht="14.2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ht="14.2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ht="14.2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ht="14.2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ht="14.2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ht="14.2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ht="14.2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ht="14.2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ht="14.2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ht="14.2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ht="14.2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ht="14.2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ht="14.2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ht="14.2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ht="14.2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ht="14.2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ht="14.2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ht="14.2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ht="14.2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ht="14.2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ht="14.2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ht="14.2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ht="14.2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ht="14.2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ht="14.2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ht="14.2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ht="14.2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ht="14.2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ht="14.2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ht="14.2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ht="14.2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ht="14.2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ht="14.2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ht="14.2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ht="14.2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ht="14.2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ht="14.2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ht="14.2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ht="14.2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ht="14.2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ht="14.2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ht="14.2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ht="14.2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ht="14.2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ht="14.2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ht="14.2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ht="14.2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ht="14.2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ht="14.2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ht="14.2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ht="14.2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ht="14.2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ht="14.2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ht="14.2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ht="14.2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ht="14.2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ht="14.2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ht="14.2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ht="14.2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ht="14.2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ht="14.2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ht="14.2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ht="14.2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ht="14.2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ht="14.2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ht="14.2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ht="14.2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ht="14.2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ht="14.2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ht="14.2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ht="14.2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ht="14.2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ht="14.2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ht="14.2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ht="14.2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ht="14.2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ht="14.2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ht="14.2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ht="14.2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ht="14.2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ht="14.2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ht="14.2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ht="14.2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ht="14.2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ht="14.2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ht="14.2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ht="14.2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ht="14.2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ht="14.2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ht="14.2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ht="14.2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ht="14.2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ht="14.2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ht="14.2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ht="14.2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ht="14.2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ht="14.2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ht="14.2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ht="14.2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ht="14.2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ht="14.2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ht="14.2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ht="14.2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ht="14.2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ht="14.2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ht="14.2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ht="14.2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ht="14.2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ht="14.2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ht="14.2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ht="14.2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ht="14.2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ht="14.2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ht="14.2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ht="14.2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ht="14.2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ht="14.2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ht="14.2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ht="14.2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ht="14.2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ht="14.2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ht="14.2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ht="14.2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ht="14.2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ht="14.2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ht="14.2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ht="14.2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ht="14.2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ht="14.2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ht="14.2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ht="14.2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ht="14.2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ht="14.2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ht="14.2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ht="14.2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ht="14.2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ht="14.2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ht="14.2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ht="14.2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ht="14.2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ht="14.2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ht="14.2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ht="14.2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ht="14.2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ht="14.2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ht="14.2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ht="14.2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ht="14.2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ht="14.2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ht="14.2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ht="14.2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ht="14.2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ht="14.2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ht="14.2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ht="14.2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ht="14.2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ht="14.2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ht="14.2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ht="14.2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ht="14.2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ht="14.2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ht="14.2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ht="14.2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ht="14.2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ht="14.2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ht="14.2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ht="14.2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ht="14.2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ht="14.2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ht="14.2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ht="14.2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ht="14.2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ht="14.2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ht="14.2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ht="14.2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ht="14.2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ht="14.2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ht="14.2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ht="14.2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ht="14.2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ht="14.2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ht="14.2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ht="14.2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ht="14.2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ht="14.2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ht="14.2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ht="14.2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ht="14.2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ht="14.2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ht="14.2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ht="14.2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ht="14.2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ht="14.2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ht="14.2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ht="14.2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ht="14.2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ht="14.2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ht="14.2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ht="14.2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ht="14.2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ht="14.2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ht="14.2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ht="14.2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ht="14.2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ht="14.2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ht="14.2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ht="14.2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ht="14.2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ht="14.2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ht="14.2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ht="14.2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ht="14.2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ht="14.2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ht="14.2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ht="14.2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ht="14.2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ht="14.2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ht="14.2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ht="14.2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ht="14.2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ht="14.2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ht="14.2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ht="14.2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ht="14.2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ht="14.2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ht="14.2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ht="14.2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ht="14.2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ht="14.2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ht="14.2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ht="14.2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ht="14.2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ht="14.2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ht="14.2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ht="14.2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ht="14.2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ht="14.2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ht="14.2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ht="14.2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ht="14.2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ht="14.2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ht="14.2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ht="14.2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ht="14.2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ht="14.2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ht="14.2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ht="14.2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ht="14.2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ht="14.2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ht="14.2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ht="14.2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ht="14.2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ht="14.2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ht="14.2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ht="14.2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ht="14.2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ht="14.2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ht="14.2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ht="14.2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ht="14.2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ht="14.2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ht="14.2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ht="14.2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ht="14.2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ht="14.2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ht="14.2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ht="14.2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ht="14.2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ht="14.2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ht="14.2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ht="14.2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ht="14.2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ht="14.2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ht="14.2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ht="14.2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ht="14.2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ht="14.2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ht="14.2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ht="14.2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ht="14.2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ht="14.2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ht="14.2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ht="14.2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ht="14.2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ht="14.2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ht="14.2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ht="14.2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ht="14.2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ht="14.2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ht="14.2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ht="14.2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ht="14.2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ht="14.2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ht="14.2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ht="14.2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ht="14.2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ht="14.2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ht="14.2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ht="14.2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ht="14.2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ht="14.2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ht="14.2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ht="14.2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ht="14.2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ht="14.2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ht="14.2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ht="14.2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ht="14.2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ht="14.2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ht="14.2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ht="14.2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ht="14.2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ht="14.2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ht="14.2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ht="14.2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ht="14.2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ht="14.2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ht="14.2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ht="14.2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ht="14.2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ht="14.2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ht="14.2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ht="14.2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ht="14.2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ht="14.2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ht="14.2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ht="14.2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ht="14.2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ht="14.2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ht="14.2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ht="14.2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ht="14.2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ht="14.2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ht="14.2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ht="14.2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ht="14.2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ht="14.2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ht="14.2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ht="14.2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ht="14.2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ht="14.2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ht="14.2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ht="14.2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ht="14.2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ht="14.2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ht="14.2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ht="14.2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ht="14.2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ht="14.2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ht="14.2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ht="14.2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ht="14.2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ht="14.2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ht="14.2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ht="14.2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ht="14.2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ht="14.2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ht="14.2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ht="14.2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ht="14.2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ht="14.2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ht="14.2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ht="14.2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ht="14.2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ht="14.2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ht="14.2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ht="14.2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ht="14.2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ht="14.2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ht="14.2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ht="14.2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ht="14.2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ht="14.2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ht="14.2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ht="14.2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ht="14.2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ht="14.2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ht="14.2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ht="14.2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ht="14.2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ht="14.2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ht="14.2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ht="14.2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ht="14.2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ht="14.2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ht="14.2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ht="14.2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ht="14.2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ht="14.2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ht="14.2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ht="14.2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ht="14.2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ht="14.2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ht="14.2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ht="14.2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ht="14.2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ht="14.2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ht="14.2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ht="14.2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ht="14.2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ht="14.2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ht="14.2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ht="14.2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ht="14.2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ht="14.2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ht="14.2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ht="14.2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ht="14.2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ht="14.2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ht="14.2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ht="14.2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ht="14.2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ht="14.2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ht="14.2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ht="14.2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ht="14.2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ht="14.2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ht="14.2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ht="14.2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ht="14.2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ht="14.2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ht="14.2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ht="14.2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ht="14.2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ht="14.2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ht="14.2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ht="14.2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ht="14.2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ht="14.2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ht="14.2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ht="14.2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ht="14.2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ht="14.2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ht="14.2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ht="14.2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ht="14.2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ht="14.2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ht="14.2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ht="14.2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ht="14.2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ht="14.2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ht="14.2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ht="14.2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ht="14.2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ht="14.2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ht="14.2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ht="14.2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ht="14.2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ht="14.2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ht="14.2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ht="14.2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ht="14.2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ht="14.2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ht="14.2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ht="14.2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ht="14.2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ht="14.2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ht="14.2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ht="14.2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ht="14.2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ht="14.2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ht="14.2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ht="14.2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ht="14.2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ht="14.2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ht="14.2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ht="14.2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ht="14.2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ht="14.2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ht="14.2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ht="14.2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ht="14.2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ht="14.2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ht="14.2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ht="14.2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ht="14.2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ht="14.2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ht="14.2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ht="14.2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ht="14.2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ht="14.2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ht="14.2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ht="14.2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ht="14.2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ht="14.2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ht="14.2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ht="14.2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ht="14.2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ht="14.2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ht="14.2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ht="14.2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ht="14.2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ht="14.2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ht="14.2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ht="14.2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ht="14.2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ht="14.2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ht="14.2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ht="14.2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ht="14.2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ht="14.2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ht="14.2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ht="14.2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ht="14.2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ht="14.2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ht="14.2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ht="14.2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ht="14.2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ht="14.2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ht="14.2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ht="14.2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ht="14.2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ht="14.2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ht="14.2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ht="14.2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ht="14.2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ht="14.2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ht="14.2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ht="14.2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ht="14.2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ht="14.2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ht="14.2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ht="14.2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ht="14.2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ht="14.2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ht="14.2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ht="14.2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ht="14.2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ht="14.2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ht="14.2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ht="14.2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ht="14.2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ht="14.2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ht="14.2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ht="14.2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ht="14.2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ht="14.2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ht="14.2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ht="14.2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ht="14.2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ht="14.2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ht="14.2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ht="14.2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ht="14.2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ht="14.2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ht="14.2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ht="14.2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ht="14.2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ht="14.2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ht="14.2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ht="14.2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ht="14.2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ht="14.2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ht="14.2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ht="14.2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ht="14.2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ht="14.2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ht="14.2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ht="14.2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ht="14.2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ht="14.2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ht="14.2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ht="14.2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ht="14.2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ht="14.2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ht="14.2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ht="14.2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ht="14.2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ht="14.2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ht="14.2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ht="14.2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ht="14.2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ht="14.2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ht="14.2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ht="14.2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ht="14.2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ht="14.2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ht="14.2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ht="14.2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ht="14.2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ht="14.2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ht="14.2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ht="14.2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ht="14.2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ht="14.2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ht="14.2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ht="14.2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ht="14.2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ht="14.2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ht="14.2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ht="14.2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ht="14.2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ht="14.2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ht="14.2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ht="14.2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ht="14.2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ht="14.2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ht="14.2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ht="14.2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ht="14.2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ht="14.2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ht="14.2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ht="14.2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ht="14.2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ht="14.2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ht="14.2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ht="14.2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ht="14.2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ht="14.2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ht="14.2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ht="14.2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ht="14.2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ht="14.2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ht="14.2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ht="14.2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ht="14.2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ht="14.2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ht="14.2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ht="14.2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ht="14.2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ht="14.2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ht="14.2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ht="14.2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ht="14.2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ht="14.2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ht="14.2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ht="14.2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ht="14.2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ht="14.2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ht="14.2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ht="14.2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ht="14.2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ht="14.2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ht="14.2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ht="14.2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ht="14.2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ht="14.2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ht="14.2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ht="14.2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ht="14.2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ht="14.2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ht="14.2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ht="14.2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ht="14.2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ht="14.2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ht="14.2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ht="14.2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ht="14.2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ht="14.2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ht="14.2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ht="14.2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ht="14.2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ht="14.2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ht="14.2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ht="14.2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ht="14.2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ht="14.2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ht="14.2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ht="14.2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ht="14.2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ht="14.2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ht="14.2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ht="14.2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ht="14.2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ht="14.2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ht="14.2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ht="14.2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ht="14.2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ht="14.2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ht="14.2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ht="14.2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ht="14.2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ht="14.2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ht="14.2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ht="14.2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ht="14.2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ht="14.2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ht="14.2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ht="14.2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ht="14.2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ht="14.2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ht="14.2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ht="14.2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ht="14.2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ht="14.2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ht="14.2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ht="14.2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ht="14.2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ht="14.2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ht="14.2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ht="14.2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ht="14.2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ht="14.2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ht="14.2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ht="14.2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ht="14.2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ht="14.2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ht="14.2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ht="14.2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ht="14.2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ht="14.2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ht="14.2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ht="14.2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ht="14.2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ht="14.2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ht="14.2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ht="14.2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ht="14.2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ht="14.2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ht="14.2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ht="14.2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ht="14.2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ht="14.2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ht="14.2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ht="14.2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ht="14.2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ht="14.2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ht="14.2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ht="14.2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ht="14.2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ht="14.2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ht="14.2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ht="14.2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ht="14.2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ht="14.2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ht="14.2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ht="14.2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ht="14.2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ht="14.2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ht="14.2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ht="14.2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ht="14.2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ht="14.2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ht="14.2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ht="14.2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ht="14.2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ht="14.2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ht="14.2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ht="14.2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ht="14.2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ht="14.2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ht="14.2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ht="14.2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ht="14.2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ht="14.2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ht="14.2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ht="14.2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ht="14.2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ht="14.2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ht="14.2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ht="14.2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ht="14.2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ht="14.2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ht="14.2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ht="14.2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ht="14.2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ht="14.2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ht="14.2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ht="14.2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ht="14.2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ht="14.2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ht="14.2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ht="14.2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ht="14.2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ht="14.2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ht="14.2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ht="14.2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ht="14.2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ht="14.2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ht="14.2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ht="14.2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ht="14.2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ht="14.2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ht="14.2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ht="14.2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ht="14.2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ht="14.2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ht="14.2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ht="14.2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ht="14.2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ht="14.2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ht="14.2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ht="14.2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ht="14.2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ht="14.2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ht="14.2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ht="14.2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ht="14.2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ht="14.2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ht="14.25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ht="14.25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ht="14.25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ht="14.25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ht="14.25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ht="14.25" customHeigh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ht="14.25" customHeigh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ht="14.25" customHeigh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ht="14.25" customHeight="1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ht="14.25" customHeight="1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ht="14.25" customHeight="1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ht="14.25" customHeight="1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ht="14.25" customHeight="1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mergeCells count="3">
    <mergeCell ref="V5:W5"/>
    <mergeCell ref="Y5:AA5"/>
    <mergeCell ref="AB5:AF5"/>
  </mergeCells>
  <conditionalFormatting sqref="V4">
    <cfRule type="expression" dxfId="0" priority="1">
      <formula>$V$4&lt;&gt;#REF!</formula>
    </cfRule>
  </conditionalFormatting>
  <conditionalFormatting sqref="W4">
    <cfRule type="expression" dxfId="0" priority="2">
      <formula>$V$4&lt;&gt;#REF!</formula>
    </cfRule>
  </conditionalFormatting>
  <conditionalFormatting sqref="N10">
    <cfRule type="expression" dxfId="1" priority="3">
      <formula>AND($I10=$H10,$L10="Package")</formula>
    </cfRule>
  </conditionalFormatting>
  <conditionalFormatting sqref="N10">
    <cfRule type="expression" dxfId="2" priority="4">
      <formula>AND($H10&lt;&gt;"",$L10&lt;&gt;"Package")</formula>
    </cfRule>
  </conditionalFormatting>
  <conditionalFormatting sqref="N10">
    <cfRule type="expression" dxfId="1" priority="5">
      <formula>AND($I10=$H10,$L10="Package")</formula>
    </cfRule>
  </conditionalFormatting>
  <conditionalFormatting sqref="N10">
    <cfRule type="expression" dxfId="2" priority="6">
      <formula>AND($H10&lt;&gt;"",$L10&lt;&gt;"Package")</formula>
    </cfRule>
  </conditionalFormatting>
  <conditionalFormatting sqref="M10">
    <cfRule type="expression" dxfId="1" priority="7">
      <formula>AND($I10=$H10,$L10="Package")</formula>
    </cfRule>
  </conditionalFormatting>
  <conditionalFormatting sqref="M10">
    <cfRule type="expression" dxfId="2" priority="8">
      <formula>AND($H10&lt;&gt;"",$L10&lt;&gt;"Package")</formula>
    </cfRule>
  </conditionalFormatting>
  <conditionalFormatting sqref="M10">
    <cfRule type="expression" dxfId="1" priority="9">
      <formula>AND($I10=$H10,$L10="Package")</formula>
    </cfRule>
  </conditionalFormatting>
  <conditionalFormatting sqref="M10">
    <cfRule type="expression" dxfId="2" priority="10">
      <formula>AND($H10&lt;&gt;"",$L10&lt;&gt;"Package")</formula>
    </cfRule>
  </conditionalFormatting>
  <conditionalFormatting sqref="K10">
    <cfRule type="expression" dxfId="1" priority="11">
      <formula>AND($I10=$H10,$L10="Package")</formula>
    </cfRule>
  </conditionalFormatting>
  <conditionalFormatting sqref="K10">
    <cfRule type="expression" dxfId="2" priority="12">
      <formula>AND($H10&lt;&gt;"",$L10&lt;&gt;"Package")</formula>
    </cfRule>
  </conditionalFormatting>
  <conditionalFormatting sqref="N10">
    <cfRule type="expression" dxfId="1" priority="13">
      <formula>AND($I10=$H10,$L10="Package")</formula>
    </cfRule>
  </conditionalFormatting>
  <conditionalFormatting sqref="N10">
    <cfRule type="expression" dxfId="2" priority="14">
      <formula>AND($H10&lt;&gt;"",$L10&lt;&gt;"Package")</formula>
    </cfRule>
  </conditionalFormatting>
  <conditionalFormatting sqref="L10">
    <cfRule type="expression" dxfId="1" priority="15">
      <formula>AND($I10=$H10,$L10="Package")</formula>
    </cfRule>
  </conditionalFormatting>
  <conditionalFormatting sqref="L10">
    <cfRule type="expression" dxfId="2" priority="16">
      <formula>AND($H10&lt;&gt;"",$L10&lt;&gt;"Package")</formula>
    </cfRule>
  </conditionalFormatting>
  <conditionalFormatting sqref="N10">
    <cfRule type="expression" dxfId="1" priority="17">
      <formula>AND($I10=$H10,$L10="Package")</formula>
    </cfRule>
  </conditionalFormatting>
  <conditionalFormatting sqref="N10">
    <cfRule type="expression" dxfId="2" priority="18">
      <formula>AND($H10&lt;&gt;"",$L10&lt;&gt;"Package")</formula>
    </cfRule>
  </conditionalFormatting>
  <conditionalFormatting sqref="Q10:S10">
    <cfRule type="expression" dxfId="1" priority="19">
      <formula>AND($I10=$H10,$L10="Package")</formula>
    </cfRule>
  </conditionalFormatting>
  <conditionalFormatting sqref="Q10:S10">
    <cfRule type="expression" dxfId="2" priority="20">
      <formula>AND($H10&lt;&gt;"",$L10&lt;&gt;"Package")</formula>
    </cfRule>
  </conditionalFormatting>
  <conditionalFormatting sqref="V10">
    <cfRule type="expression" dxfId="1" priority="21">
      <formula>AND($I10=$H10,$L10="Package")</formula>
    </cfRule>
  </conditionalFormatting>
  <conditionalFormatting sqref="V10">
    <cfRule type="expression" dxfId="2" priority="22">
      <formula>AND($H10&lt;&gt;"",$L10&lt;&gt;"Package")</formula>
    </cfRule>
  </conditionalFormatting>
  <conditionalFormatting sqref="V10">
    <cfRule type="expression" dxfId="1" priority="23">
      <formula>AND($I10=$H10,$L10="Package")</formula>
    </cfRule>
  </conditionalFormatting>
  <conditionalFormatting sqref="V10">
    <cfRule type="expression" dxfId="2" priority="24">
      <formula>AND($H10&lt;&gt;"",$L10&lt;&gt;"Package")</formula>
    </cfRule>
  </conditionalFormatting>
  <conditionalFormatting sqref="V10">
    <cfRule type="expression" dxfId="1" priority="25">
      <formula>AND($I10=$H10,$L10="Package")</formula>
    </cfRule>
  </conditionalFormatting>
  <conditionalFormatting sqref="V10">
    <cfRule type="expression" dxfId="2" priority="26">
      <formula>AND($H10&lt;&gt;"",$L10&lt;&gt;"Package")</formula>
    </cfRule>
  </conditionalFormatting>
  <conditionalFormatting sqref="T10">
    <cfRule type="expression" dxfId="1" priority="27">
      <formula>AND($I10=$H10,$L10="Package")</formula>
    </cfRule>
  </conditionalFormatting>
  <conditionalFormatting sqref="T10">
    <cfRule type="expression" dxfId="2" priority="28">
      <formula>AND($H10&lt;&gt;"",$L10&lt;&gt;"Package")</formula>
    </cfRule>
  </conditionalFormatting>
  <conditionalFormatting sqref="H10">
    <cfRule type="expression" dxfId="1" priority="29">
      <formula>AND($I10=$H10,$L10="Package")</formula>
    </cfRule>
  </conditionalFormatting>
  <conditionalFormatting sqref="H10">
    <cfRule type="expression" dxfId="2" priority="30">
      <formula>AND($H10&lt;&gt;"",$L10&lt;&gt;"Package")</formula>
    </cfRule>
  </conditionalFormatting>
  <conditionalFormatting sqref="M10">
    <cfRule type="expression" dxfId="1" priority="31">
      <formula>AND($I10=$H10,$L10="Package")</formula>
    </cfRule>
  </conditionalFormatting>
  <conditionalFormatting sqref="M10">
    <cfRule type="expression" dxfId="2" priority="32">
      <formula>AND($H10&lt;&gt;"",$L10&lt;&gt;"Package")</formula>
    </cfRule>
  </conditionalFormatting>
  <conditionalFormatting sqref="N10">
    <cfRule type="expression" dxfId="1" priority="33">
      <formula>AND($I10=$H10,$L10="Package")</formula>
    </cfRule>
  </conditionalFormatting>
  <conditionalFormatting sqref="N10">
    <cfRule type="expression" dxfId="2" priority="34">
      <formula>AND($H10&lt;&gt;"",$L10&lt;&gt;"Package")</formula>
    </cfRule>
  </conditionalFormatting>
  <conditionalFormatting sqref="M10">
    <cfRule type="expression" dxfId="1" priority="35">
      <formula>AND($I10=$H10,$L10="Package")</formula>
    </cfRule>
  </conditionalFormatting>
  <conditionalFormatting sqref="M10">
    <cfRule type="expression" dxfId="2" priority="36">
      <formula>AND($H10&lt;&gt;"",$L10&lt;&gt;"Package")</formula>
    </cfRule>
  </conditionalFormatting>
  <conditionalFormatting sqref="I10">
    <cfRule type="expression" dxfId="1" priority="37">
      <formula>AND($I10=$H10,$L10="Package")</formula>
    </cfRule>
  </conditionalFormatting>
  <conditionalFormatting sqref="I10">
    <cfRule type="expression" dxfId="2" priority="38">
      <formula>AND($H10&lt;&gt;"",$L10&lt;&gt;"Package")</formula>
    </cfRule>
  </conditionalFormatting>
  <conditionalFormatting sqref="V10">
    <cfRule type="expression" dxfId="1" priority="39">
      <formula>AND($I10=$H10,$J10="Package")</formula>
    </cfRule>
  </conditionalFormatting>
  <conditionalFormatting sqref="V10">
    <cfRule type="expression" dxfId="2" priority="40">
      <formula>AND($H10&lt;&gt;"",$J10&lt;&gt;"Package")</formula>
    </cfRule>
  </conditionalFormatting>
  <conditionalFormatting sqref="J10">
    <cfRule type="expression" dxfId="1" priority="41">
      <formula>AND($I10=$H10,$L10="Package")</formula>
    </cfRule>
  </conditionalFormatting>
  <conditionalFormatting sqref="J10">
    <cfRule type="expression" dxfId="2" priority="42">
      <formula>AND($H10&lt;&gt;"",$L10&lt;&gt;"Package")</formula>
    </cfRule>
  </conditionalFormatting>
  <conditionalFormatting sqref="U10">
    <cfRule type="expression" dxfId="1" priority="43">
      <formula>AND($I10=$H10,$L10="Package")</formula>
    </cfRule>
  </conditionalFormatting>
  <conditionalFormatting sqref="U10">
    <cfRule type="expression" dxfId="2" priority="44">
      <formula>AND($H10&lt;&gt;"",$L10&lt;&gt;"Package")</formula>
    </cfRule>
  </conditionalFormatting>
  <conditionalFormatting sqref="H7:I9 K7:N9 Q7:V8 Q9:T9 V9">
    <cfRule type="expression" dxfId="1" priority="45">
      <formula>AND($I7=$H7,$L7="Package")</formula>
    </cfRule>
  </conditionalFormatting>
  <conditionalFormatting sqref="H7:I9 K7:N9 Q7:V8 Q9:T9 V9">
    <cfRule type="expression" dxfId="2" priority="46">
      <formula>AND($H7&lt;&gt;"",$L7&lt;&gt;"Package")</formula>
    </cfRule>
  </conditionalFormatting>
  <conditionalFormatting sqref="V7:V9">
    <cfRule type="expression" dxfId="1" priority="47">
      <formula>AND($I7=$H7,$J7="Package")</formula>
    </cfRule>
  </conditionalFormatting>
  <conditionalFormatting sqref="V7:V9">
    <cfRule type="expression" dxfId="2" priority="48">
      <formula>AND($H7&lt;&gt;"",$J7&lt;&gt;"Package")</formula>
    </cfRule>
  </conditionalFormatting>
  <conditionalFormatting sqref="O8:P8">
    <cfRule type="expression" dxfId="1" priority="49">
      <formula>AND($I8=$H8,$J8="Package")</formula>
    </cfRule>
  </conditionalFormatting>
  <conditionalFormatting sqref="O8:P8">
    <cfRule type="expression" dxfId="2" priority="50">
      <formula>AND($H8&lt;&gt;"",$J8&lt;&gt;"Package")</formula>
    </cfRule>
  </conditionalFormatting>
  <conditionalFormatting sqref="J7:J9">
    <cfRule type="expression" dxfId="1" priority="51">
      <formula>AND($I7=$H7,$L7="Package")</formula>
    </cfRule>
  </conditionalFormatting>
  <conditionalFormatting sqref="J7:J9">
    <cfRule type="expression" dxfId="2" priority="52">
      <formula>AND($H7&lt;&gt;"",$L7&lt;&gt;"Package")</formula>
    </cfRule>
  </conditionalFormatting>
  <conditionalFormatting sqref="H8 J8:N8 Q8:S8">
    <cfRule type="expression" dxfId="1" priority="53">
      <formula>AND($I8=$H8,$L8="Package")</formula>
    </cfRule>
  </conditionalFormatting>
  <conditionalFormatting sqref="H8 J8:N8 Q8:S8">
    <cfRule type="expression" dxfId="2" priority="54">
      <formula>AND($H8&lt;&gt;"",$L8&lt;&gt;"Package")</formula>
    </cfRule>
  </conditionalFormatting>
  <conditionalFormatting sqref="U8">
    <cfRule type="expression" dxfId="1" priority="55">
      <formula>AND($I8=$H8,$L8="Package")</formula>
    </cfRule>
  </conditionalFormatting>
  <conditionalFormatting sqref="U8">
    <cfRule type="expression" dxfId="2" priority="56">
      <formula>AND($H8&lt;&gt;"",$L8&lt;&gt;"Package")</formula>
    </cfRule>
  </conditionalFormatting>
  <conditionalFormatting sqref="I8">
    <cfRule type="expression" dxfId="1" priority="57">
      <formula>AND($I8=$H8,$L8="Package")</formula>
    </cfRule>
  </conditionalFormatting>
  <conditionalFormatting sqref="I8">
    <cfRule type="expression" dxfId="2" priority="58">
      <formula>AND($H8&lt;&gt;"",$L8&lt;&gt;"Package")</formula>
    </cfRule>
  </conditionalFormatting>
  <conditionalFormatting sqref="O8:P8">
    <cfRule type="expression" dxfId="2" priority="59">
      <formula>AND($H8&lt;&gt;"",$J8&lt;&gt;"Package")</formula>
    </cfRule>
  </conditionalFormatting>
  <conditionalFormatting sqref="O8:P8">
    <cfRule type="expression" dxfId="1" priority="60">
      <formula>AND($I8=$H8,$J8="Package")</formula>
    </cfRule>
  </conditionalFormatting>
  <conditionalFormatting sqref="T8">
    <cfRule type="expression" dxfId="1" priority="61">
      <formula>AND($I8=$H8,$L8="Package")</formula>
    </cfRule>
  </conditionalFormatting>
  <conditionalFormatting sqref="T8">
    <cfRule type="expression" dxfId="2" priority="62">
      <formula>AND($H8&lt;&gt;"",$L8&lt;&gt;"Package")</formula>
    </cfRule>
  </conditionalFormatting>
  <conditionalFormatting sqref="V8:V9">
    <cfRule type="expression" dxfId="1" priority="63">
      <formula>AND($I8=$H8,$L8="Package")</formula>
    </cfRule>
  </conditionalFormatting>
  <conditionalFormatting sqref="V8:V9">
    <cfRule type="expression" dxfId="2" priority="64">
      <formula>AND($H8&lt;&gt;"",$L8&lt;&gt;"Package")</formula>
    </cfRule>
  </conditionalFormatting>
  <conditionalFormatting sqref="H9:I9 K9:N9 Q9:T9">
    <cfRule type="expression" dxfId="1" priority="65">
      <formula>AND($I9=$H9,$L9="Package")</formula>
    </cfRule>
  </conditionalFormatting>
  <conditionalFormatting sqref="H9:I9 K9:N9 Q9:T9">
    <cfRule type="expression" dxfId="2" priority="66">
      <formula>AND($H9&lt;&gt;"",$L9&lt;&gt;"Package")</formula>
    </cfRule>
  </conditionalFormatting>
  <conditionalFormatting sqref="H9:I9 K9:N9 Q9:T9">
    <cfRule type="expression" dxfId="1" priority="67">
      <formula>AND($I9=$H9,$L9="Package")</formula>
    </cfRule>
  </conditionalFormatting>
  <conditionalFormatting sqref="H9:I9 K9:N9 Q9:T9">
    <cfRule type="expression" dxfId="2" priority="68">
      <formula>AND($H9&lt;&gt;"",$L9&lt;&gt;"Package")</formula>
    </cfRule>
  </conditionalFormatting>
  <conditionalFormatting sqref="J9">
    <cfRule type="expression" dxfId="1" priority="69">
      <formula>AND($I9=$H9,$L9="Package")</formula>
    </cfRule>
  </conditionalFormatting>
  <conditionalFormatting sqref="J9">
    <cfRule type="expression" dxfId="2" priority="70">
      <formula>AND($H9&lt;&gt;"",$L9&lt;&gt;"Package")</formula>
    </cfRule>
  </conditionalFormatting>
  <conditionalFormatting sqref="U9">
    <cfRule type="expression" dxfId="1" priority="71">
      <formula>AND($I9=$H9,$L9="Package")</formula>
    </cfRule>
  </conditionalFormatting>
  <conditionalFormatting sqref="U9">
    <cfRule type="expression" dxfId="2" priority="72">
      <formula>AND($H9&lt;&gt;"",$L9&lt;&gt;"Package")</formula>
    </cfRule>
  </conditionalFormatting>
  <conditionalFormatting sqref="U9">
    <cfRule type="expression" dxfId="1" priority="73">
      <formula>AND($I9=$H9,$L9="Package")</formula>
    </cfRule>
  </conditionalFormatting>
  <conditionalFormatting sqref="U9">
    <cfRule type="expression" dxfId="2" priority="74">
      <formula>AND($H9&lt;&gt;"",$L9&lt;&gt;"Package")</formula>
    </cfRule>
  </conditionalFormatting>
  <conditionalFormatting sqref="O7:P7">
    <cfRule type="expression" dxfId="1" priority="75">
      <formula>AND($I7=$H7,$J7="Package")</formula>
    </cfRule>
  </conditionalFormatting>
  <conditionalFormatting sqref="O7:P7">
    <cfRule type="expression" dxfId="2" priority="76">
      <formula>AND($H7&lt;&gt;"",$J7&lt;&gt;"Package")</formula>
    </cfRule>
  </conditionalFormatting>
  <conditionalFormatting sqref="O9:P9">
    <cfRule type="expression" dxfId="1" priority="77">
      <formula>AND($I9=$H9,$J9="Package")</formula>
    </cfRule>
  </conditionalFormatting>
  <conditionalFormatting sqref="O9:P9">
    <cfRule type="expression" dxfId="2" priority="78">
      <formula>AND($H9&lt;&gt;"",$J9&lt;&gt;"Package")</formula>
    </cfRule>
  </conditionalFormatting>
  <conditionalFormatting sqref="O10:P10">
    <cfRule type="expression" dxfId="1" priority="79">
      <formula>AND($I10=$H10,$J10="Package")</formula>
    </cfRule>
  </conditionalFormatting>
  <conditionalFormatting sqref="O10:P10">
    <cfRule type="expression" dxfId="2" priority="80">
      <formula>AND($H10&lt;&gt;"",$J10&lt;&gt;"Package")</formula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2014-02-11T02:17:44Z</dcterms:created>
  <dc:creator>Brian Barragan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0x0101002C63AE719C0CC446B4210069B71A7DAA</vt:lpwstr>
  </property>
  <property fmtid="{D5CDD505-2E9C-101B-9397-08002B2CF9AE}" pid="4" name="MediaServiceImageTags">
    <vt:lpwstr/>
  </property>
  <property fmtid="{D5CDD505-2E9C-101B-9397-08002B2CF9AE}" pid="5" name="MSIP_Label_8e19d756-792e-42a1-bcad-4cb9051ddd2d_Enabled">
    <vt:lpwstr>true</vt:lpwstr>
  </property>
  <property fmtid="{D5CDD505-2E9C-101B-9397-08002B2CF9AE}" pid="6" name="MSIP_Label_8e19d756-792e-42a1-bcad-4cb9051ddd2d_SetDate">
    <vt:lpwstr>2024-10-04T00:24:52Z</vt:lpwstr>
  </property>
  <property fmtid="{D5CDD505-2E9C-101B-9397-08002B2CF9AE}" pid="7" name="MSIP_Label_8e19d756-792e-42a1-bcad-4cb9051ddd2d_Method">
    <vt:lpwstr>Standard</vt:lpwstr>
  </property>
  <property fmtid="{D5CDD505-2E9C-101B-9397-08002B2CF9AE}" pid="8" name="MSIP_Label_8e19d756-792e-42a1-bcad-4cb9051ddd2d_Name">
    <vt:lpwstr>Confidential</vt:lpwstr>
  </property>
  <property fmtid="{D5CDD505-2E9C-101B-9397-08002B2CF9AE}" pid="9" name="MSIP_Label_8e19d756-792e-42a1-bcad-4cb9051ddd2d_SiteId">
    <vt:lpwstr>41eb501a-f671-4ce0-a5bf-b64168c3705f</vt:lpwstr>
  </property>
  <property fmtid="{D5CDD505-2E9C-101B-9397-08002B2CF9AE}" pid="10" name="MSIP_Label_8e19d756-792e-42a1-bcad-4cb9051ddd2d_ActionId">
    <vt:lpwstr>bed96546-5d07-452c-92ee-257ada0fc6ef</vt:lpwstr>
  </property>
  <property fmtid="{D5CDD505-2E9C-101B-9397-08002B2CF9AE}" pid="11" name="MSIP_Label_8e19d756-792e-42a1-bcad-4cb9051ddd2d_ContentBits">
    <vt:lpwstr>2</vt:lpwstr>
  </property>
</Properties>
</file>