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Settings" sheetId="3" r:id="rId1"/>
    <sheet name="Budget Planning" sheetId="4" r:id="rId2"/>
    <sheet name="Budget Tracking" sheetId="5" r:id="rId3"/>
    <sheet name="Budget Dashboard" sheetId="6" r:id="rId4"/>
    <sheet name="Calculations" sheetId="2" r:id="rId5"/>
    <sheet name="Dropdown Data" sheetId="1" r:id="rId6"/>
  </sheets>
  <definedNames>
    <definedName name="_xlnm._FilterDatabase" localSheetId="5" hidden="1">'Dropdown Data'!#REF!</definedName>
    <definedName name="current_date">DATE(2023,7,30)</definedName>
    <definedName name="expenses_header_row">ROW(expenses[[#Headers],[Expenses]])</definedName>
    <definedName name="expenses_max_row">MAX(INDEX((expenses[]&lt;&gt; "")*ROW(expenses[]),0))</definedName>
    <definedName name="expenses_min_row">MIN(INDEX((expenses[]&lt;&gt; "")*ROW(expenses[]),0))</definedName>
    <definedName name="expenses_total_row">ROW('Budget Planning'!$C$39)</definedName>
    <definedName name="income_header_row">ROW(income[[#Headers],[Income]])</definedName>
    <definedName name="income_max_row">MAX(INDEX((income[]&lt;&gt; "")*ROW(income[]),0))</definedName>
    <definedName name="income_min_row">MIN(INDEX((income[]&lt;&gt; "")*ROW(income[]),0))</definedName>
    <definedName name="income_total_row">ROW('Budget Planning'!$C$19)</definedName>
    <definedName name="savings_header_row">ROW(savings[[#Headers],[Savings]])</definedName>
    <definedName name="savings_max_row">MAX(INDEX((savings[]&lt;&gt; "")*ROW(savings[]),0))</definedName>
    <definedName name="savings_min_row">MIN(INDEX((savings[]&lt;&gt; "")*ROW(savings[]),0))</definedName>
    <definedName name="savings_total_row">ROW('Budget Planning'!$C$55)</definedName>
    <definedName name="selected_period">Calculations!$E$20</definedName>
    <definedName name="selected_period_display">Calculations!$E$21</definedName>
    <definedName name="selected_year">Calculations!$E$19</definedName>
    <definedName name="shift_late_income_starting_day">Settings!$E$16</definedName>
    <definedName name="shift_late_income_status">Settings!$E$14</definedName>
    <definedName name="starting_year">Settings!$E$7</definedName>
  </definedNames>
  <calcPr calcId="152511"/>
</workbook>
</file>

<file path=xl/calcChain.xml><?xml version="1.0" encoding="utf-8"?>
<calcChain xmlns="http://schemas.openxmlformats.org/spreadsheetml/2006/main">
  <c r="E20" i="2" l="1"/>
  <c r="AF11" i="6" s="1"/>
  <c r="E19" i="2"/>
  <c r="C11" i="1"/>
  <c r="C12" i="1" s="1"/>
  <c r="C13" i="1" s="1"/>
  <c r="C14" i="1" s="1"/>
  <c r="C15" i="1" s="1"/>
  <c r="C16" i="1" s="1"/>
  <c r="C17" i="1" s="1"/>
  <c r="C18" i="1" s="1"/>
  <c r="C10" i="1"/>
  <c r="C9" i="1"/>
  <c r="E12" i="2"/>
  <c r="E11" i="2"/>
  <c r="E9" i="2"/>
  <c r="E10" i="2" s="1"/>
  <c r="E8" i="2"/>
  <c r="E21" i="2" l="1"/>
  <c r="Y11" i="6" s="1"/>
  <c r="J11" i="5"/>
  <c r="J12" i="5"/>
  <c r="J13" i="5"/>
  <c r="I11" i="5"/>
  <c r="I12" i="5"/>
  <c r="I13" i="5"/>
  <c r="E13" i="2" s="1"/>
  <c r="E14" i="2" s="1"/>
  <c r="EM10" i="4" l="1"/>
  <c r="EM11" i="4"/>
  <c r="EM12" i="4"/>
  <c r="EM13" i="4"/>
  <c r="EM14" i="4"/>
  <c r="EM22" i="4"/>
  <c r="EM23" i="4"/>
  <c r="EM24" i="4"/>
  <c r="EM25" i="4"/>
  <c r="EM26" i="4"/>
  <c r="EM27" i="4"/>
  <c r="EM28" i="4"/>
  <c r="EM29" i="4"/>
  <c r="EM30" i="4"/>
  <c r="EM31" i="4"/>
  <c r="EM32" i="4"/>
  <c r="EM33" i="4"/>
  <c r="EM38" i="4"/>
  <c r="EM42" i="4"/>
  <c r="EM43" i="4"/>
  <c r="EM44" i="4"/>
  <c r="EM45" i="4"/>
  <c r="EM46" i="4"/>
  <c r="EM47" i="4"/>
  <c r="EM48" i="4"/>
  <c r="EM49" i="4"/>
  <c r="EM50" i="4"/>
  <c r="EM51" i="4"/>
  <c r="EM52" i="4"/>
  <c r="EM53" i="4"/>
  <c r="EM54" i="4"/>
  <c r="AS10" i="4"/>
  <c r="BG10" i="4"/>
  <c r="BU10" i="4"/>
  <c r="CI10" i="4"/>
  <c r="CW10" i="4"/>
  <c r="DK10" i="4"/>
  <c r="DY10" i="4"/>
  <c r="AS11" i="4"/>
  <c r="BG11" i="4"/>
  <c r="BU11" i="4"/>
  <c r="CI11" i="4"/>
  <c r="CW11" i="4"/>
  <c r="DK11" i="4"/>
  <c r="DY11" i="4"/>
  <c r="AS12" i="4"/>
  <c r="BG12" i="4"/>
  <c r="BU12" i="4"/>
  <c r="CI12" i="4"/>
  <c r="CW12" i="4"/>
  <c r="DK12" i="4"/>
  <c r="DY12" i="4"/>
  <c r="AS13" i="4"/>
  <c r="BG13" i="4"/>
  <c r="BU13" i="4"/>
  <c r="CI13" i="4"/>
  <c r="CW13" i="4"/>
  <c r="DK13" i="4"/>
  <c r="DY13" i="4"/>
  <c r="AS14" i="4"/>
  <c r="BG14" i="4"/>
  <c r="BU14" i="4"/>
  <c r="CI14" i="4"/>
  <c r="CW14" i="4"/>
  <c r="DK14" i="4"/>
  <c r="DY14" i="4"/>
  <c r="AS22" i="4"/>
  <c r="BG22" i="4"/>
  <c r="BU22" i="4"/>
  <c r="CI22" i="4"/>
  <c r="CW22" i="4"/>
  <c r="DK22" i="4"/>
  <c r="DY22" i="4"/>
  <c r="AS23" i="4"/>
  <c r="BG23" i="4"/>
  <c r="BU23" i="4"/>
  <c r="CI23" i="4"/>
  <c r="CW23" i="4"/>
  <c r="DK23" i="4"/>
  <c r="DY23" i="4"/>
  <c r="AS24" i="4"/>
  <c r="BG24" i="4"/>
  <c r="BU24" i="4"/>
  <c r="CI24" i="4"/>
  <c r="CW24" i="4"/>
  <c r="DK24" i="4"/>
  <c r="DY24" i="4"/>
  <c r="AS25" i="4"/>
  <c r="BG25" i="4"/>
  <c r="BU25" i="4"/>
  <c r="CI25" i="4"/>
  <c r="CW25" i="4"/>
  <c r="DK25" i="4"/>
  <c r="DY25" i="4"/>
  <c r="AS26" i="4"/>
  <c r="BG26" i="4"/>
  <c r="BU26" i="4"/>
  <c r="CI26" i="4"/>
  <c r="CW26" i="4"/>
  <c r="DK26" i="4"/>
  <c r="DY26" i="4"/>
  <c r="AS27" i="4"/>
  <c r="BG27" i="4"/>
  <c r="BU27" i="4"/>
  <c r="CI27" i="4"/>
  <c r="CW27" i="4"/>
  <c r="DK27" i="4"/>
  <c r="DY27" i="4"/>
  <c r="AS28" i="4"/>
  <c r="BG28" i="4"/>
  <c r="BU28" i="4"/>
  <c r="CI28" i="4"/>
  <c r="CW28" i="4"/>
  <c r="DK28" i="4"/>
  <c r="DY28" i="4"/>
  <c r="AS29" i="4"/>
  <c r="BG29" i="4"/>
  <c r="BU29" i="4"/>
  <c r="CI29" i="4"/>
  <c r="CW29" i="4"/>
  <c r="DK29" i="4"/>
  <c r="DY29" i="4"/>
  <c r="AS30" i="4"/>
  <c r="BG30" i="4"/>
  <c r="BU30" i="4"/>
  <c r="CI30" i="4"/>
  <c r="CW30" i="4"/>
  <c r="DK30" i="4"/>
  <c r="DY30" i="4"/>
  <c r="AS31" i="4"/>
  <c r="BG31" i="4"/>
  <c r="BU31" i="4"/>
  <c r="CI31" i="4"/>
  <c r="CW31" i="4"/>
  <c r="DK31" i="4"/>
  <c r="DY31" i="4"/>
  <c r="AS32" i="4"/>
  <c r="BG32" i="4"/>
  <c r="BU32" i="4"/>
  <c r="CI32" i="4"/>
  <c r="CW32" i="4"/>
  <c r="DK32" i="4"/>
  <c r="DY32" i="4"/>
  <c r="AS33" i="4"/>
  <c r="BG33" i="4"/>
  <c r="BU33" i="4"/>
  <c r="CI33" i="4"/>
  <c r="CW33" i="4"/>
  <c r="DK33" i="4"/>
  <c r="DY33" i="4"/>
  <c r="AS38" i="4"/>
  <c r="BG38" i="4"/>
  <c r="BU38" i="4"/>
  <c r="CI38" i="4"/>
  <c r="CW38" i="4"/>
  <c r="DK38" i="4"/>
  <c r="DY38" i="4"/>
  <c r="AS42" i="4"/>
  <c r="BG42" i="4"/>
  <c r="BU42" i="4"/>
  <c r="CI42" i="4"/>
  <c r="CW42" i="4"/>
  <c r="DK42" i="4"/>
  <c r="DY42" i="4"/>
  <c r="AS43" i="4"/>
  <c r="BG43" i="4"/>
  <c r="BU43" i="4"/>
  <c r="CI43" i="4"/>
  <c r="CW43" i="4"/>
  <c r="DK43" i="4"/>
  <c r="DY43" i="4"/>
  <c r="AS44" i="4"/>
  <c r="BG44" i="4"/>
  <c r="BU44" i="4"/>
  <c r="CI44" i="4"/>
  <c r="CW44" i="4"/>
  <c r="DK44" i="4"/>
  <c r="DY44" i="4"/>
  <c r="AS45" i="4"/>
  <c r="BG45" i="4"/>
  <c r="BU45" i="4"/>
  <c r="CI45" i="4"/>
  <c r="CW45" i="4"/>
  <c r="DK45" i="4"/>
  <c r="DY45" i="4"/>
  <c r="AS46" i="4"/>
  <c r="BG46" i="4"/>
  <c r="BU46" i="4"/>
  <c r="CI46" i="4"/>
  <c r="CW46" i="4"/>
  <c r="DK46" i="4"/>
  <c r="DY46" i="4"/>
  <c r="AS47" i="4"/>
  <c r="BG47" i="4"/>
  <c r="BU47" i="4"/>
  <c r="CI47" i="4"/>
  <c r="CW47" i="4"/>
  <c r="DK47" i="4"/>
  <c r="DY47" i="4"/>
  <c r="AS48" i="4"/>
  <c r="BG48" i="4"/>
  <c r="BU48" i="4"/>
  <c r="CI48" i="4"/>
  <c r="CW48" i="4"/>
  <c r="DK48" i="4"/>
  <c r="DY48" i="4"/>
  <c r="AS49" i="4"/>
  <c r="BG49" i="4"/>
  <c r="BU49" i="4"/>
  <c r="CI49" i="4"/>
  <c r="CW49" i="4"/>
  <c r="DK49" i="4"/>
  <c r="DY49" i="4"/>
  <c r="AS50" i="4"/>
  <c r="BG50" i="4"/>
  <c r="BU50" i="4"/>
  <c r="CI50" i="4"/>
  <c r="CW50" i="4"/>
  <c r="DK50" i="4"/>
  <c r="DY50" i="4"/>
  <c r="AS51" i="4"/>
  <c r="BG51" i="4"/>
  <c r="BU51" i="4"/>
  <c r="CI51" i="4"/>
  <c r="CW51" i="4"/>
  <c r="DK51" i="4"/>
  <c r="DY51" i="4"/>
  <c r="AS52" i="4"/>
  <c r="BG52" i="4"/>
  <c r="BU52" i="4"/>
  <c r="CI52" i="4"/>
  <c r="CW52" i="4"/>
  <c r="DK52" i="4"/>
  <c r="DY52" i="4"/>
  <c r="AS53" i="4"/>
  <c r="BG53" i="4"/>
  <c r="BU53" i="4"/>
  <c r="CI53" i="4"/>
  <c r="CW53" i="4"/>
  <c r="DK53" i="4"/>
  <c r="DY53" i="4"/>
  <c r="AS54" i="4"/>
  <c r="BG54" i="4"/>
  <c r="BU54" i="4"/>
  <c r="CI54" i="4"/>
  <c r="CW54" i="4"/>
  <c r="DK54" i="4"/>
  <c r="DY54" i="4"/>
  <c r="E5" i="4"/>
  <c r="S5" i="4" s="1"/>
  <c r="AE10" i="4"/>
  <c r="AE11" i="4"/>
  <c r="AE12" i="4"/>
  <c r="AE13" i="4"/>
  <c r="AE14" i="4"/>
  <c r="AE22" i="4"/>
  <c r="AE23" i="4"/>
  <c r="AE24" i="4"/>
  <c r="AE25" i="4"/>
  <c r="AE26" i="4"/>
  <c r="AE27" i="4"/>
  <c r="AE28" i="4"/>
  <c r="AE29" i="4"/>
  <c r="AE30" i="4"/>
  <c r="AE31" i="4"/>
  <c r="AE32" i="4"/>
  <c r="AE33" i="4"/>
  <c r="AE38" i="4"/>
  <c r="AE42" i="4"/>
  <c r="AE43" i="4"/>
  <c r="AE44" i="4"/>
  <c r="AE45" i="4"/>
  <c r="AE46" i="4"/>
  <c r="AE47" i="4"/>
  <c r="AE48" i="4"/>
  <c r="AE49" i="4"/>
  <c r="AE50" i="4"/>
  <c r="AE51" i="4"/>
  <c r="AE52" i="4"/>
  <c r="AE53" i="4"/>
  <c r="AE54" i="4"/>
  <c r="X9" i="4" l="1"/>
  <c r="S21" i="4"/>
  <c r="AA21" i="4"/>
  <c r="Y41" i="4"/>
  <c r="AD9" i="4"/>
  <c r="T21" i="4"/>
  <c r="AB21" i="4"/>
  <c r="Z41" i="4"/>
  <c r="AE9" i="4"/>
  <c r="U21" i="4"/>
  <c r="AC21" i="4"/>
  <c r="S41" i="4"/>
  <c r="AA41" i="4"/>
  <c r="Z21" i="4"/>
  <c r="V21" i="4"/>
  <c r="AD21" i="4"/>
  <c r="T41" i="4"/>
  <c r="AB41" i="4"/>
  <c r="W21" i="4"/>
  <c r="AE21" i="4"/>
  <c r="U41" i="4"/>
  <c r="AC41" i="4"/>
  <c r="AG5" i="4"/>
  <c r="Y9" i="4"/>
  <c r="V41" i="4"/>
  <c r="V9" i="4"/>
  <c r="AE41" i="4"/>
  <c r="W9" i="4"/>
  <c r="X41" i="4"/>
  <c r="X21" i="4"/>
  <c r="AD41" i="4"/>
  <c r="Y21" i="4"/>
  <c r="W41" i="4"/>
  <c r="AC9" i="4"/>
  <c r="U9" i="4"/>
  <c r="AB9" i="4"/>
  <c r="T9" i="4"/>
  <c r="AA9" i="4"/>
  <c r="S9" i="4"/>
  <c r="Z9" i="4"/>
  <c r="Q43" i="4"/>
  <c r="Q44" i="4"/>
  <c r="Q45" i="4"/>
  <c r="Q46" i="4"/>
  <c r="Q47" i="4"/>
  <c r="Q48" i="4"/>
  <c r="Q49" i="4"/>
  <c r="Q50" i="4"/>
  <c r="Q51" i="4"/>
  <c r="Q52" i="4"/>
  <c r="Q53" i="4"/>
  <c r="Q54" i="4"/>
  <c r="Q27" i="4"/>
  <c r="Q42" i="4"/>
  <c r="Q14" i="4"/>
  <c r="Q23" i="4"/>
  <c r="Q24" i="4"/>
  <c r="Q25" i="4"/>
  <c r="Q26" i="4"/>
  <c r="Q28" i="4"/>
  <c r="Q29" i="4"/>
  <c r="Q30" i="4"/>
  <c r="Q31" i="4"/>
  <c r="Q32" i="4"/>
  <c r="Q33" i="4"/>
  <c r="Q38" i="4"/>
  <c r="BI19" i="4"/>
  <c r="BJ19" i="4"/>
  <c r="DB19" i="4"/>
  <c r="DE19" i="4"/>
  <c r="BS19" i="4"/>
  <c r="EH19" i="4"/>
  <c r="CM55" i="4"/>
  <c r="CO19" i="4"/>
  <c r="DR39" i="4"/>
  <c r="EF55" i="4"/>
  <c r="CK39" i="4"/>
  <c r="X39" i="4"/>
  <c r="AU39" i="4"/>
  <c r="AC19" i="4"/>
  <c r="CQ19" i="4"/>
  <c r="AY39" i="4"/>
  <c r="I55" i="4"/>
  <c r="BA55" i="4"/>
  <c r="BR39" i="4"/>
  <c r="BQ39" i="4"/>
  <c r="DB39" i="4"/>
  <c r="EK19" i="4"/>
  <c r="AW55" i="4"/>
  <c r="CL39" i="4"/>
  <c r="CD55" i="4"/>
  <c r="CN39" i="4"/>
  <c r="CM19" i="4"/>
  <c r="AP19" i="4"/>
  <c r="AZ19" i="4"/>
  <c r="V19" i="4"/>
  <c r="BO55" i="4"/>
  <c r="EC19" i="4"/>
  <c r="BC39" i="4"/>
  <c r="CV39" i="4"/>
  <c r="CY55" i="4"/>
  <c r="BL55" i="4"/>
  <c r="X55" i="4"/>
  <c r="O55" i="4"/>
  <c r="DN19" i="4"/>
  <c r="DS55" i="4"/>
  <c r="AB55" i="4"/>
  <c r="CG39" i="4"/>
  <c r="BX55" i="4"/>
  <c r="AE55" i="4"/>
  <c r="EL39" i="4"/>
  <c r="CC19" i="4"/>
  <c r="CB55" i="4"/>
  <c r="DK55" i="4"/>
  <c r="EC39" i="4"/>
  <c r="EG55" i="4"/>
  <c r="AV55" i="4"/>
  <c r="AS55" i="4"/>
  <c r="BD55" i="4"/>
  <c r="CT19" i="4"/>
  <c r="BE39" i="4"/>
  <c r="CW39" i="4"/>
  <c r="BP55" i="4"/>
  <c r="AI55" i="4"/>
  <c r="W39" i="4"/>
  <c r="CC55" i="4"/>
  <c r="DU19" i="4"/>
  <c r="DM39" i="4"/>
  <c r="T55" i="4"/>
  <c r="BM55" i="4"/>
  <c r="CY39" i="4"/>
  <c r="DI55" i="4"/>
  <c r="BE19" i="4"/>
  <c r="BY39" i="4"/>
  <c r="CU19" i="4"/>
  <c r="CH19" i="4"/>
  <c r="CI55" i="4"/>
  <c r="BG55" i="4"/>
  <c r="DH19" i="4"/>
  <c r="CS39" i="4"/>
  <c r="BL19" i="4"/>
  <c r="AW19" i="4"/>
  <c r="Y19" i="4"/>
  <c r="K55" i="4"/>
  <c r="CC39" i="4"/>
  <c r="AV19" i="4"/>
  <c r="CH39" i="4"/>
  <c r="BW19" i="4"/>
  <c r="N55" i="4"/>
  <c r="EB19" i="4"/>
  <c r="DC39" i="4"/>
  <c r="DR19" i="4"/>
  <c r="AD55" i="4"/>
  <c r="EG19" i="4"/>
  <c r="CN19" i="4"/>
  <c r="H55" i="4"/>
  <c r="U55" i="4"/>
  <c r="DO39" i="4"/>
  <c r="BM19" i="4"/>
  <c r="EB55" i="4"/>
  <c r="EH39" i="4"/>
  <c r="BI55" i="4"/>
  <c r="E55" i="4"/>
  <c r="AJ55" i="4"/>
  <c r="AG39" i="4"/>
  <c r="EC55" i="4"/>
  <c r="DM19" i="4"/>
  <c r="CL55" i="4"/>
  <c r="CO55" i="4"/>
  <c r="ED39" i="4"/>
  <c r="CT39" i="4"/>
  <c r="CO39" i="4"/>
  <c r="EF19" i="4"/>
  <c r="P55" i="4"/>
  <c r="CV55" i="4"/>
  <c r="DX39" i="4"/>
  <c r="DD55" i="4"/>
  <c r="AG19" i="4"/>
  <c r="CE19" i="4"/>
  <c r="CR19" i="4"/>
  <c r="DT39" i="4"/>
  <c r="CF19" i="4"/>
  <c r="AP39" i="4"/>
  <c r="CM39" i="4"/>
  <c r="AE19" i="4"/>
  <c r="DT55" i="4"/>
  <c r="EA55" i="4"/>
  <c r="BY55" i="4"/>
  <c r="BT55" i="4"/>
  <c r="AH39" i="4"/>
  <c r="AK19" i="4"/>
  <c r="AE39" i="4"/>
  <c r="AC39" i="4"/>
  <c r="AU19" i="4"/>
  <c r="EF39" i="4"/>
  <c r="CB39" i="4"/>
  <c r="BK55" i="4"/>
  <c r="EM55" i="4"/>
  <c r="Z39" i="4"/>
  <c r="BS55" i="4"/>
  <c r="CR39" i="4"/>
  <c r="Y39" i="4"/>
  <c r="AD39" i="4"/>
  <c r="DA55" i="4"/>
  <c r="DE55" i="4"/>
  <c r="DU55" i="4"/>
  <c r="DQ55" i="4"/>
  <c r="AH55" i="4"/>
  <c r="AR55" i="4"/>
  <c r="DF19" i="4"/>
  <c r="AN39" i="4"/>
  <c r="BC55" i="4"/>
  <c r="BZ55" i="4"/>
  <c r="L55" i="4"/>
  <c r="CU39" i="4"/>
  <c r="Y55" i="4"/>
  <c r="DP39" i="4"/>
  <c r="BN55" i="4"/>
  <c r="DV39" i="4"/>
  <c r="CF39" i="4"/>
  <c r="Q55" i="4"/>
  <c r="DS39" i="4"/>
  <c r="BT39" i="4"/>
  <c r="AL19" i="4"/>
  <c r="CF55" i="4"/>
  <c r="AQ55" i="4"/>
  <c r="AO19" i="4"/>
  <c r="BY19" i="4"/>
  <c r="BF39" i="4"/>
  <c r="AQ19" i="4"/>
  <c r="BS39" i="4"/>
  <c r="DY55" i="4"/>
  <c r="DE39" i="4"/>
  <c r="DF39" i="4"/>
  <c r="BW39" i="4"/>
  <c r="CS19" i="4"/>
  <c r="AU55" i="4"/>
  <c r="AH19" i="4"/>
  <c r="AR39" i="4"/>
  <c r="EM19" i="4"/>
  <c r="BT19" i="4"/>
  <c r="EG39" i="4"/>
  <c r="CD39" i="4"/>
  <c r="S55" i="4"/>
  <c r="AX19" i="4"/>
  <c r="T19" i="4"/>
  <c r="BR19" i="4"/>
  <c r="AB39" i="4"/>
  <c r="CK19" i="4"/>
  <c r="CA39" i="4"/>
  <c r="AM55" i="4"/>
  <c r="AY19" i="4"/>
  <c r="U39" i="4"/>
  <c r="EL19" i="4"/>
  <c r="CQ55" i="4"/>
  <c r="BP19" i="4"/>
  <c r="DK39" i="4"/>
  <c r="DX19" i="4"/>
  <c r="CA55" i="4"/>
  <c r="AJ39" i="4"/>
  <c r="AK55" i="4"/>
  <c r="X19" i="4"/>
  <c r="F55" i="4"/>
  <c r="S39" i="4"/>
  <c r="BU39" i="4"/>
  <c r="BO19" i="4"/>
  <c r="CR55" i="4"/>
  <c r="AW39" i="4"/>
  <c r="W19" i="4"/>
  <c r="DV19" i="4"/>
  <c r="CT55" i="4"/>
  <c r="AN19" i="4"/>
  <c r="Z19" i="4"/>
  <c r="CB19" i="4"/>
  <c r="DH39" i="4"/>
  <c r="CG19" i="4"/>
  <c r="DA39" i="4"/>
  <c r="AQ39" i="4"/>
  <c r="M55" i="4"/>
  <c r="AV39" i="4"/>
  <c r="AN55" i="4"/>
  <c r="BB39" i="4"/>
  <c r="AZ55" i="4"/>
  <c r="AS39" i="4"/>
  <c r="DI39" i="4"/>
  <c r="CL19" i="4"/>
  <c r="BN39" i="4"/>
  <c r="BX39" i="4"/>
  <c r="BJ55" i="4"/>
  <c r="DA19" i="4"/>
  <c r="BZ39" i="4"/>
  <c r="CQ39" i="4"/>
  <c r="DQ39" i="4"/>
  <c r="Z55" i="4"/>
  <c r="CZ55" i="4"/>
  <c r="AZ39" i="4"/>
  <c r="BN19" i="4"/>
  <c r="BB55" i="4"/>
  <c r="BW55" i="4"/>
  <c r="DQ19" i="4"/>
  <c r="DP55" i="4"/>
  <c r="BU19" i="4"/>
  <c r="BD39" i="4"/>
  <c r="EJ55" i="4"/>
  <c r="BO39" i="4"/>
  <c r="EE19" i="4"/>
  <c r="BL39" i="4"/>
  <c r="CW55" i="4"/>
  <c r="BB19" i="4"/>
  <c r="AK39" i="4"/>
  <c r="BC19" i="4"/>
  <c r="CA19" i="4"/>
  <c r="DS19" i="4"/>
  <c r="CE39" i="4"/>
  <c r="BZ19" i="4"/>
  <c r="BP39" i="4"/>
  <c r="DU39" i="4"/>
  <c r="AP55" i="4"/>
  <c r="CD19" i="4"/>
  <c r="AJ19" i="4"/>
  <c r="AL55" i="4"/>
  <c r="EL55" i="4"/>
  <c r="CP19" i="4"/>
  <c r="DG19" i="4"/>
  <c r="CI19" i="4"/>
  <c r="EI39" i="4"/>
  <c r="AA19" i="4"/>
  <c r="DP19" i="4"/>
  <c r="AO39" i="4"/>
  <c r="EA39" i="4"/>
  <c r="DY19" i="4"/>
  <c r="AI39" i="4"/>
  <c r="AS19" i="4"/>
  <c r="DG39" i="4"/>
  <c r="CV19" i="4"/>
  <c r="AM19" i="4"/>
  <c r="EH55" i="4"/>
  <c r="AA55" i="4"/>
  <c r="CI39" i="4"/>
  <c r="BK19" i="4"/>
  <c r="CN55" i="4"/>
  <c r="DN39" i="4"/>
  <c r="BF55" i="4"/>
  <c r="DG55" i="4"/>
  <c r="CK55" i="4"/>
  <c r="S19" i="4"/>
  <c r="BM39" i="4"/>
  <c r="ED19" i="4"/>
  <c r="AG55" i="4"/>
  <c r="DO55" i="4"/>
  <c r="AA39" i="4"/>
  <c r="CG55" i="4"/>
  <c r="U19" i="4"/>
  <c r="DN55" i="4"/>
  <c r="DY39" i="4"/>
  <c r="BJ39" i="4"/>
  <c r="AM39" i="4"/>
  <c r="ED55" i="4"/>
  <c r="DD19" i="4"/>
  <c r="CS55" i="4"/>
  <c r="BX19" i="4"/>
  <c r="DI19" i="4"/>
  <c r="DW39" i="4"/>
  <c r="DV55" i="4"/>
  <c r="AI19" i="4"/>
  <c r="W55" i="4"/>
  <c r="BF19" i="4"/>
  <c r="EJ19" i="4"/>
  <c r="AD19" i="4"/>
  <c r="AO55" i="4"/>
  <c r="AY55" i="4"/>
  <c r="CU55" i="4"/>
  <c r="AX39" i="4"/>
  <c r="DF55" i="4"/>
  <c r="EE39" i="4"/>
  <c r="DJ19" i="4"/>
  <c r="BA39" i="4"/>
  <c r="BA19" i="4"/>
  <c r="DC19" i="4"/>
  <c r="CP39" i="4"/>
  <c r="DJ55" i="4"/>
  <c r="V55" i="4"/>
  <c r="BG39" i="4"/>
  <c r="BQ19" i="4"/>
  <c r="AB19" i="4"/>
  <c r="DB55" i="4"/>
  <c r="BI39" i="4"/>
  <c r="G55" i="4"/>
  <c r="DH55" i="4"/>
  <c r="EB39" i="4"/>
  <c r="BQ55" i="4"/>
  <c r="BG19" i="4"/>
  <c r="DR55" i="4"/>
  <c r="CE55" i="4"/>
  <c r="BK39" i="4"/>
  <c r="CP55" i="4"/>
  <c r="EK39" i="4"/>
  <c r="DM55" i="4"/>
  <c r="DK19" i="4"/>
  <c r="CW19" i="4"/>
  <c r="BR55" i="4"/>
  <c r="EA19" i="4"/>
  <c r="CY19" i="4"/>
  <c r="EI55" i="4"/>
  <c r="DJ39" i="4"/>
  <c r="DO19" i="4"/>
  <c r="DX55" i="4"/>
  <c r="DW55" i="4"/>
  <c r="CH55" i="4"/>
  <c r="DC55" i="4"/>
  <c r="BU55" i="4"/>
  <c r="EM39" i="4"/>
  <c r="CZ19" i="4"/>
  <c r="AR19" i="4"/>
  <c r="T39" i="4"/>
  <c r="BE55" i="4"/>
  <c r="DD39" i="4"/>
  <c r="EI19" i="4"/>
  <c r="DW19" i="4"/>
  <c r="AX55" i="4"/>
  <c r="DT19" i="4"/>
  <c r="AL39" i="4"/>
  <c r="CZ39" i="4"/>
  <c r="AC55" i="4"/>
  <c r="EJ39" i="4"/>
  <c r="BD19" i="4"/>
  <c r="V39" i="4"/>
  <c r="EK55" i="4"/>
  <c r="EE55" i="4"/>
  <c r="J55" i="4"/>
  <c r="AU5" i="4" l="1"/>
  <c r="AI9" i="4"/>
  <c r="AQ9" i="4"/>
  <c r="AH21" i="4"/>
  <c r="AP21" i="4"/>
  <c r="AN41" i="4"/>
  <c r="AJ9" i="4"/>
  <c r="AR9" i="4"/>
  <c r="AI21" i="4"/>
  <c r="AQ21" i="4"/>
  <c r="AG41" i="4"/>
  <c r="AO41" i="4"/>
  <c r="AK9" i="4"/>
  <c r="AS9" i="4"/>
  <c r="AJ21" i="4"/>
  <c r="AR21" i="4"/>
  <c r="AH41" i="4"/>
  <c r="AP41" i="4"/>
  <c r="AL9" i="4"/>
  <c r="AK21" i="4"/>
  <c r="AS21" i="4"/>
  <c r="AI41" i="4"/>
  <c r="AQ41" i="4"/>
  <c r="AN9" i="4"/>
  <c r="AM21" i="4"/>
  <c r="AK41" i="4"/>
  <c r="AS41" i="4"/>
  <c r="AO9" i="4"/>
  <c r="AO21" i="4"/>
  <c r="AM41" i="4"/>
  <c r="AM9" i="4"/>
  <c r="AL21" i="4"/>
  <c r="AJ41" i="4"/>
  <c r="AR41" i="4"/>
  <c r="AG9" i="4"/>
  <c r="AN21" i="4"/>
  <c r="AL41" i="4"/>
  <c r="AH9" i="4"/>
  <c r="AP9" i="4"/>
  <c r="AG21" i="4"/>
  <c r="BZ7" i="4"/>
  <c r="BZ6" i="4" s="1"/>
  <c r="S7" i="4"/>
  <c r="S6" i="4" s="1"/>
  <c r="V7" i="4"/>
  <c r="V6" i="4" s="1"/>
  <c r="CA7" i="4"/>
  <c r="CA6" i="4" s="1"/>
  <c r="CP7" i="4"/>
  <c r="CP6" i="4" s="1"/>
  <c r="CV7" i="4"/>
  <c r="CV6" i="4" s="1"/>
  <c r="AE7" i="4"/>
  <c r="AE6" i="4" s="1"/>
  <c r="DS7" i="4"/>
  <c r="DS6" i="4" s="1"/>
  <c r="BR7" i="4"/>
  <c r="BR6" i="4" s="1"/>
  <c r="W7" i="4"/>
  <c r="W6" i="4" s="1"/>
  <c r="DB7" i="4"/>
  <c r="DB6" i="4" s="1"/>
  <c r="DR7" i="4"/>
  <c r="DR6" i="4" s="1"/>
  <c r="DF7" i="4"/>
  <c r="DF6" i="4" s="1"/>
  <c r="AO7" i="4"/>
  <c r="AO6" i="4" s="1"/>
  <c r="CB7" i="4"/>
  <c r="CB6" i="4" s="1"/>
  <c r="DI7" i="4"/>
  <c r="DI6" i="4" s="1"/>
  <c r="AR7" i="4"/>
  <c r="AR6" i="4" s="1"/>
  <c r="DH7" i="4"/>
  <c r="DH6" i="4" s="1"/>
  <c r="DX7" i="4"/>
  <c r="DX6" i="4" s="1"/>
  <c r="CW7" i="4"/>
  <c r="CW6" i="4" s="1"/>
  <c r="Z7" i="4"/>
  <c r="Z6" i="4" s="1"/>
  <c r="U7" i="4"/>
  <c r="U6" i="4" s="1"/>
  <c r="AS7" i="4"/>
  <c r="AS6" i="4" s="1"/>
  <c r="CR7" i="4"/>
  <c r="CR6" i="4" s="1"/>
  <c r="CQ7" i="4"/>
  <c r="CQ6" i="4" s="1"/>
  <c r="DG7" i="4"/>
  <c r="DG6" i="4" s="1"/>
  <c r="AP7" i="4"/>
  <c r="AP6" i="4" s="1"/>
  <c r="CF7" i="4"/>
  <c r="CF6" i="4" s="1"/>
  <c r="DN7" i="4"/>
  <c r="DN6" i="4" s="1"/>
  <c r="AW7" i="4"/>
  <c r="AW6" i="4" s="1"/>
  <c r="DD7" i="4"/>
  <c r="DD6" i="4" s="1"/>
  <c r="AM7" i="4"/>
  <c r="AM6" i="4" s="1"/>
  <c r="BL7" i="4"/>
  <c r="BL6" i="4" s="1"/>
  <c r="EK7" i="4"/>
  <c r="EK6" i="4" s="1"/>
  <c r="AA7" i="4"/>
  <c r="AA6" i="4" s="1"/>
  <c r="AB7" i="4"/>
  <c r="AB6" i="4" s="1"/>
  <c r="AD7" i="4"/>
  <c r="AD6" i="4" s="1"/>
  <c r="CI7" i="4"/>
  <c r="CI6" i="4" s="1"/>
  <c r="CH7" i="4"/>
  <c r="CH6" i="4" s="1"/>
  <c r="CY7" i="4"/>
  <c r="CY6" i="4" s="1"/>
  <c r="AH7" i="4"/>
  <c r="AH6" i="4" s="1"/>
  <c r="BX7" i="4"/>
  <c r="BX6" i="4" s="1"/>
  <c r="DE7" i="4"/>
  <c r="DE6" i="4" s="1"/>
  <c r="AN7" i="4"/>
  <c r="AN6" i="4" s="1"/>
  <c r="CU7" i="4"/>
  <c r="CU6" i="4" s="1"/>
  <c r="DT7" i="4"/>
  <c r="DT6" i="4" s="1"/>
  <c r="BC7" i="4"/>
  <c r="BC6" i="4" s="1"/>
  <c r="EC7" i="4"/>
  <c r="EC6" i="4" s="1"/>
  <c r="EH7" i="4"/>
  <c r="EH6" i="4" s="1"/>
  <c r="EF7" i="4"/>
  <c r="EF6" i="4" s="1"/>
  <c r="EL7" i="4"/>
  <c r="EL6" i="4" s="1"/>
  <c r="ED7" i="4"/>
  <c r="ED6" i="4" s="1"/>
  <c r="CG7" i="4"/>
  <c r="CG6" i="4" s="1"/>
  <c r="DW7" i="4"/>
  <c r="DW6" i="4" s="1"/>
  <c r="BF7" i="4"/>
  <c r="BF6" i="4" s="1"/>
  <c r="CN7" i="4"/>
  <c r="CN6" i="4" s="1"/>
  <c r="CD7" i="4"/>
  <c r="CD6" i="4" s="1"/>
  <c r="DC7" i="4"/>
  <c r="DC6" i="4" s="1"/>
  <c r="AL7" i="4"/>
  <c r="AL6" i="4" s="1"/>
  <c r="BK7" i="4"/>
  <c r="BK6" i="4" s="1"/>
  <c r="BB7" i="4"/>
  <c r="BB6" i="4" s="1"/>
  <c r="CS7" i="4"/>
  <c r="CS6" i="4" s="1"/>
  <c r="BJ7" i="4"/>
  <c r="BJ6" i="4" s="1"/>
  <c r="DY7" i="4"/>
  <c r="DY6" i="4" s="1"/>
  <c r="BI7" i="4"/>
  <c r="BI6" i="4" s="1"/>
  <c r="BY7" i="4"/>
  <c r="BY6" i="4" s="1"/>
  <c r="DO7" i="4"/>
  <c r="DO6" i="4" s="1"/>
  <c r="AX7" i="4"/>
  <c r="AX6" i="4" s="1"/>
  <c r="CE7" i="4"/>
  <c r="CE6" i="4" s="1"/>
  <c r="BU7" i="4"/>
  <c r="BU6" i="4" s="1"/>
  <c r="CT7" i="4"/>
  <c r="CT6" i="4" s="1"/>
  <c r="EI7" i="4"/>
  <c r="EI6" i="4" s="1"/>
  <c r="EG7" i="4"/>
  <c r="EG6" i="4" s="1"/>
  <c r="EM7" i="4"/>
  <c r="EM6" i="4" s="1"/>
  <c r="BW7" i="4"/>
  <c r="BW6" i="4" s="1"/>
  <c r="BM7" i="4"/>
  <c r="BM6" i="4" s="1"/>
  <c r="CL7" i="4"/>
  <c r="CL6" i="4" s="1"/>
  <c r="EA7" i="4"/>
  <c r="EA6" i="4" s="1"/>
  <c r="EE7" i="4"/>
  <c r="EE6" i="4" s="1"/>
  <c r="CM7" i="4"/>
  <c r="CM6" i="4" s="1"/>
  <c r="AU7" i="4"/>
  <c r="AU6" i="4" s="1"/>
  <c r="BQ7" i="4"/>
  <c r="BQ6" i="4" s="1"/>
  <c r="AC7" i="4"/>
  <c r="AC6" i="4" s="1"/>
  <c r="DQ7" i="4"/>
  <c r="DQ6" i="4" s="1"/>
  <c r="BP7" i="4"/>
  <c r="BP6" i="4" s="1"/>
  <c r="AK7" i="4"/>
  <c r="AK6" i="4" s="1"/>
  <c r="BG7" i="4"/>
  <c r="BG6" i="4" s="1"/>
  <c r="DU7" i="4"/>
  <c r="DU6" i="4" s="1"/>
  <c r="BO7" i="4"/>
  <c r="BO6" i="4" s="1"/>
  <c r="DK7" i="4"/>
  <c r="DK6" i="4" s="1"/>
  <c r="T7" i="4"/>
  <c r="T6" i="4" s="1"/>
  <c r="X7" i="4"/>
  <c r="X6" i="4" s="1"/>
  <c r="BS7" i="4"/>
  <c r="BS6" i="4" s="1"/>
  <c r="BA7" i="4"/>
  <c r="BA6" i="4" s="1"/>
  <c r="AZ7" i="4"/>
  <c r="AZ6" i="4" s="1"/>
  <c r="AQ7" i="4"/>
  <c r="AQ6" i="4" s="1"/>
  <c r="AG7" i="4"/>
  <c r="AG6" i="4" s="1"/>
  <c r="BN7" i="4"/>
  <c r="BN6" i="4" s="1"/>
  <c r="BD7" i="4"/>
  <c r="BD6" i="4" s="1"/>
  <c r="CC7" i="4"/>
  <c r="CC6" i="4" s="1"/>
  <c r="EJ7" i="4"/>
  <c r="EJ6" i="4" s="1"/>
  <c r="Y7" i="4"/>
  <c r="Y6" i="4" s="1"/>
  <c r="DJ7" i="4"/>
  <c r="DJ6" i="4" s="1"/>
  <c r="CK7" i="4"/>
  <c r="CK6" i="4" s="1"/>
  <c r="DA7" i="4"/>
  <c r="DA6" i="4" s="1"/>
  <c r="AJ7" i="4"/>
  <c r="AJ6" i="4" s="1"/>
  <c r="CZ7" i="4"/>
  <c r="CZ6" i="4" s="1"/>
  <c r="AI7" i="4"/>
  <c r="AI6" i="4" s="1"/>
  <c r="DP7" i="4"/>
  <c r="DP6" i="4" s="1"/>
  <c r="AY7" i="4"/>
  <c r="AY6" i="4" s="1"/>
  <c r="CO7" i="4"/>
  <c r="CO6" i="4" s="1"/>
  <c r="DV7" i="4"/>
  <c r="DV6" i="4" s="1"/>
  <c r="BE7" i="4"/>
  <c r="BE6" i="4" s="1"/>
  <c r="DM7" i="4"/>
  <c r="DM6" i="4" s="1"/>
  <c r="AV7" i="4"/>
  <c r="AV6" i="4" s="1"/>
  <c r="BT7" i="4"/>
  <c r="BT6" i="4" s="1"/>
  <c r="EB7" i="4"/>
  <c r="EB6" i="4" s="1"/>
  <c r="Q22" i="4"/>
  <c r="AZ9" i="4" l="1"/>
  <c r="BG21" i="4"/>
  <c r="AX41" i="4"/>
  <c r="AY21" i="4"/>
  <c r="BF41" i="4"/>
  <c r="BA9" i="4"/>
  <c r="AU9" i="4"/>
  <c r="BB41" i="4"/>
  <c r="AZ21" i="4"/>
  <c r="BC9" i="4"/>
  <c r="AW9" i="4"/>
  <c r="AW21" i="4"/>
  <c r="AW41" i="4"/>
  <c r="AV21" i="4"/>
  <c r="BC21" i="4"/>
  <c r="AY41" i="4"/>
  <c r="BB21" i="4"/>
  <c r="BE9" i="4"/>
  <c r="BE21" i="4"/>
  <c r="BE41" i="4"/>
  <c r="BC41" i="4"/>
  <c r="BF21" i="4"/>
  <c r="BG41" i="4"/>
  <c r="BA41" i="4"/>
  <c r="AV41" i="4"/>
  <c r="BG9" i="4"/>
  <c r="BB9" i="4"/>
  <c r="AV9" i="4"/>
  <c r="BD21" i="4"/>
  <c r="BD41" i="4"/>
  <c r="AU21" i="4"/>
  <c r="BA21" i="4"/>
  <c r="BD9" i="4"/>
  <c r="AU41" i="4"/>
  <c r="AY9" i="4"/>
  <c r="AX9" i="4"/>
  <c r="AZ41" i="4"/>
  <c r="BI5" i="4"/>
  <c r="AX21" i="4"/>
  <c r="BF9" i="4"/>
  <c r="Q11" i="4"/>
  <c r="Q12" i="4"/>
  <c r="Q13" i="4"/>
  <c r="Q10" i="4"/>
  <c r="F19" i="4"/>
  <c r="O19" i="4"/>
  <c r="K19" i="4"/>
  <c r="M19" i="4"/>
  <c r="P19" i="4"/>
  <c r="J19" i="4"/>
  <c r="N19" i="4"/>
  <c r="H19" i="4"/>
  <c r="E19" i="4"/>
  <c r="I19" i="4"/>
  <c r="G19" i="4"/>
  <c r="Q19" i="4"/>
  <c r="L19" i="4"/>
  <c r="BQ21" i="4" l="1"/>
  <c r="BL9" i="4"/>
  <c r="BU9" i="4"/>
  <c r="BL41" i="4"/>
  <c r="BN41" i="4"/>
  <c r="BP41" i="4"/>
  <c r="BT9" i="4"/>
  <c r="BL21" i="4"/>
  <c r="BT41" i="4"/>
  <c r="BK9" i="4"/>
  <c r="BK21" i="4"/>
  <c r="BT21" i="4"/>
  <c r="BO9" i="4"/>
  <c r="BQ9" i="4"/>
  <c r="BN21" i="4"/>
  <c r="BJ21" i="4"/>
  <c r="BS41" i="4"/>
  <c r="BM41" i="4"/>
  <c r="BU41" i="4"/>
  <c r="BO41" i="4"/>
  <c r="BS9" i="4"/>
  <c r="BS21" i="4"/>
  <c r="BK41" i="4"/>
  <c r="BP21" i="4"/>
  <c r="BJ9" i="4"/>
  <c r="BR21" i="4"/>
  <c r="BR41" i="4"/>
  <c r="BM9" i="4"/>
  <c r="BJ41" i="4"/>
  <c r="BI9" i="4"/>
  <c r="BN9" i="4"/>
  <c r="BI21" i="4"/>
  <c r="BO21" i="4"/>
  <c r="BR9" i="4"/>
  <c r="BI41" i="4"/>
  <c r="BW5" i="4"/>
  <c r="BM21" i="4"/>
  <c r="BP9" i="4"/>
  <c r="BQ41" i="4"/>
  <c r="BU21" i="4"/>
  <c r="Q41" i="4"/>
  <c r="I41" i="4"/>
  <c r="P41" i="4"/>
  <c r="H41" i="4"/>
  <c r="K41" i="4"/>
  <c r="O41" i="4"/>
  <c r="G41" i="4"/>
  <c r="J41" i="4"/>
  <c r="N41" i="4"/>
  <c r="F41" i="4"/>
  <c r="M41" i="4"/>
  <c r="E41" i="4"/>
  <c r="L41" i="4"/>
  <c r="K9" i="4"/>
  <c r="M21" i="4"/>
  <c r="E21" i="4"/>
  <c r="L21" i="4"/>
  <c r="K21" i="4"/>
  <c r="I21" i="4"/>
  <c r="G21" i="4"/>
  <c r="F21" i="4"/>
  <c r="J21" i="4"/>
  <c r="Q21" i="4"/>
  <c r="H21" i="4"/>
  <c r="N21" i="4"/>
  <c r="O21" i="4"/>
  <c r="P21" i="4"/>
  <c r="L9" i="4"/>
  <c r="E9" i="4"/>
  <c r="M9" i="4"/>
  <c r="F9" i="4"/>
  <c r="N9" i="4"/>
  <c r="G9" i="4"/>
  <c r="O9" i="4"/>
  <c r="H9" i="4"/>
  <c r="P9" i="4"/>
  <c r="I9" i="4"/>
  <c r="Q9" i="4"/>
  <c r="J9" i="4"/>
  <c r="O39" i="4"/>
  <c r="L39" i="4"/>
  <c r="G39" i="4"/>
  <c r="I39" i="4"/>
  <c r="K39" i="4"/>
  <c r="M39" i="4"/>
  <c r="J39" i="4"/>
  <c r="Q39" i="4"/>
  <c r="H39" i="4"/>
  <c r="E39" i="4"/>
  <c r="F39" i="4"/>
  <c r="N39" i="4"/>
  <c r="P39" i="4"/>
  <c r="CH21" i="4" l="1"/>
  <c r="CC9" i="4"/>
  <c r="BW9" i="4"/>
  <c r="CD41" i="4"/>
  <c r="BZ9" i="4"/>
  <c r="CE9" i="4"/>
  <c r="BX41" i="4"/>
  <c r="CG41" i="4"/>
  <c r="CA41" i="4"/>
  <c r="CG9" i="4"/>
  <c r="CA9" i="4"/>
  <c r="CC21" i="4"/>
  <c r="BW41" i="4"/>
  <c r="BZ41" i="4"/>
  <c r="BZ21" i="4"/>
  <c r="CK5" i="4"/>
  <c r="BY41" i="4"/>
  <c r="CB21" i="4"/>
  <c r="BY9" i="4"/>
  <c r="CD21" i="4"/>
  <c r="CF41" i="4"/>
  <c r="CA21" i="4"/>
  <c r="CF21" i="4"/>
  <c r="CF9" i="4"/>
  <c r="CI9" i="4"/>
  <c r="CB41" i="4"/>
  <c r="CE41" i="4"/>
  <c r="CH9" i="4"/>
  <c r="CB9" i="4"/>
  <c r="CI41" i="4"/>
  <c r="CC41" i="4"/>
  <c r="BX21" i="4"/>
  <c r="BY21" i="4"/>
  <c r="CD9" i="4"/>
  <c r="BX9" i="4"/>
  <c r="CG21" i="4"/>
  <c r="CI21" i="4"/>
  <c r="BW21" i="4"/>
  <c r="CH41" i="4"/>
  <c r="CE21" i="4"/>
  <c r="E7" i="4"/>
  <c r="E6" i="4" s="1"/>
  <c r="F7" i="4"/>
  <c r="F6" i="4" s="1"/>
  <c r="M7" i="4"/>
  <c r="M6" i="4" s="1"/>
  <c r="L7" i="4"/>
  <c r="L6" i="4" s="1"/>
  <c r="K7" i="4"/>
  <c r="K6" i="4" s="1"/>
  <c r="O7" i="4"/>
  <c r="O6" i="4" s="1"/>
  <c r="J7" i="4"/>
  <c r="J6" i="4" s="1"/>
  <c r="Q7" i="4"/>
  <c r="Q6" i="4" s="1"/>
  <c r="I7" i="4"/>
  <c r="I6" i="4" s="1"/>
  <c r="P7" i="4"/>
  <c r="P6" i="4" s="1"/>
  <c r="H7" i="4"/>
  <c r="H6" i="4" s="1"/>
  <c r="G7" i="4"/>
  <c r="G6" i="4" s="1"/>
  <c r="N7" i="4"/>
  <c r="N6" i="4" s="1"/>
  <c r="CP41" i="4" l="1"/>
  <c r="CS21" i="4"/>
  <c r="CN9" i="4"/>
  <c r="CW9" i="4"/>
  <c r="CN41" i="4"/>
  <c r="CS9" i="4"/>
  <c r="CM21" i="4"/>
  <c r="CQ9" i="4"/>
  <c r="CR21" i="4"/>
  <c r="CU9" i="4"/>
  <c r="CU21" i="4"/>
  <c r="CO41" i="4"/>
  <c r="CY5" i="4"/>
  <c r="CK21" i="4"/>
  <c r="CS41" i="4"/>
  <c r="CK9" i="4"/>
  <c r="CR41" i="4"/>
  <c r="CV9" i="4"/>
  <c r="CN21" i="4"/>
  <c r="CV41" i="4"/>
  <c r="CM9" i="4"/>
  <c r="CV21" i="4"/>
  <c r="CM41" i="4"/>
  <c r="CQ21" i="4"/>
  <c r="CW21" i="4"/>
  <c r="CQ41" i="4"/>
  <c r="CL21" i="4"/>
  <c r="CL41" i="4"/>
  <c r="CU41" i="4"/>
  <c r="CW41" i="4"/>
  <c r="CL9" i="4"/>
  <c r="CT21" i="4"/>
  <c r="CT41" i="4"/>
  <c r="CP9" i="4"/>
  <c r="CP21" i="4"/>
  <c r="CR9" i="4"/>
  <c r="CT9" i="4"/>
  <c r="CK41" i="4"/>
  <c r="CO21" i="4"/>
  <c r="CO9" i="4"/>
  <c r="CZ21" i="4" l="1"/>
  <c r="CZ41" i="4"/>
  <c r="DD9" i="4"/>
  <c r="DK41" i="4"/>
  <c r="DE41" i="4"/>
  <c r="CY41" i="4"/>
  <c r="DK21" i="4"/>
  <c r="CZ9" i="4"/>
  <c r="DK9" i="4"/>
  <c r="DD41" i="4"/>
  <c r="DA9" i="4"/>
  <c r="DA21" i="4"/>
  <c r="DD21" i="4"/>
  <c r="DF21" i="4"/>
  <c r="DH21" i="4"/>
  <c r="DH41" i="4"/>
  <c r="DC21" i="4"/>
  <c r="DF9" i="4"/>
  <c r="DG21" i="4"/>
  <c r="DC9" i="4"/>
  <c r="DE21" i="4"/>
  <c r="DG41" i="4"/>
  <c r="DB41" i="4"/>
  <c r="CY21" i="4"/>
  <c r="DI41" i="4"/>
  <c r="DB9" i="4"/>
  <c r="DB21" i="4"/>
  <c r="DJ41" i="4"/>
  <c r="DM5" i="4"/>
  <c r="DH9" i="4"/>
  <c r="DJ9" i="4"/>
  <c r="DJ21" i="4"/>
  <c r="DE9" i="4"/>
  <c r="CY9" i="4"/>
  <c r="DF41" i="4"/>
  <c r="DA41" i="4"/>
  <c r="DG9" i="4"/>
  <c r="DI9" i="4"/>
  <c r="DI21" i="4"/>
  <c r="DC41" i="4"/>
  <c r="EA5" i="4" l="1"/>
  <c r="DY21" i="4"/>
  <c r="DS21" i="4"/>
  <c r="DM21" i="4"/>
  <c r="DU41" i="4"/>
  <c r="DX21" i="4"/>
  <c r="DM9" i="4"/>
  <c r="DX9" i="4"/>
  <c r="DO9" i="4"/>
  <c r="DY9" i="4"/>
  <c r="DN21" i="4"/>
  <c r="DV21" i="4"/>
  <c r="DV9" i="4"/>
  <c r="DP41" i="4"/>
  <c r="DR41" i="4"/>
  <c r="DU21" i="4"/>
  <c r="DP9" i="4"/>
  <c r="DO41" i="4"/>
  <c r="DX41" i="4"/>
  <c r="DT41" i="4"/>
  <c r="DQ9" i="4"/>
  <c r="DS9" i="4"/>
  <c r="DU9" i="4"/>
  <c r="DO21" i="4"/>
  <c r="DY41" i="4"/>
  <c r="DQ21" i="4"/>
  <c r="DT9" i="4"/>
  <c r="DP21" i="4"/>
  <c r="DR21" i="4"/>
  <c r="DT21" i="4"/>
  <c r="DW9" i="4"/>
  <c r="DW21" i="4"/>
  <c r="DW41" i="4"/>
  <c r="DQ41" i="4"/>
  <c r="DS41" i="4"/>
  <c r="DN41" i="4"/>
  <c r="DR9" i="4"/>
  <c r="DN9" i="4"/>
  <c r="DV41" i="4"/>
  <c r="DM41" i="4"/>
  <c r="EH9" i="4" l="1"/>
  <c r="EF9" i="4"/>
  <c r="EH21" i="4"/>
  <c r="EF41" i="4"/>
  <c r="EG9" i="4"/>
  <c r="EA21" i="4"/>
  <c r="EI21" i="4"/>
  <c r="EG41" i="4"/>
  <c r="EI9" i="4"/>
  <c r="EB21" i="4"/>
  <c r="EJ21" i="4"/>
  <c r="EH41" i="4"/>
  <c r="EJ9" i="4"/>
  <c r="EC21" i="4"/>
  <c r="EK21" i="4"/>
  <c r="EA41" i="4"/>
  <c r="EI41" i="4"/>
  <c r="EE21" i="4"/>
  <c r="EM21" i="4"/>
  <c r="EC41" i="4"/>
  <c r="EK41" i="4"/>
  <c r="EL41" i="4"/>
  <c r="EG21" i="4"/>
  <c r="EM41" i="4"/>
  <c r="ED21" i="4"/>
  <c r="EL21" i="4"/>
  <c r="EB41" i="4"/>
  <c r="EJ41" i="4"/>
  <c r="EF21" i="4"/>
  <c r="ED41" i="4"/>
  <c r="EA9" i="4"/>
  <c r="EE41" i="4"/>
  <c r="EM9" i="4"/>
  <c r="EC9" i="4"/>
  <c r="EB9" i="4"/>
  <c r="EE9" i="4"/>
  <c r="EL9" i="4"/>
  <c r="ED9" i="4"/>
  <c r="EK9" i="4"/>
</calcChain>
</file>

<file path=xl/sharedStrings.xml><?xml version="1.0" encoding="utf-8"?>
<sst xmlns="http://schemas.openxmlformats.org/spreadsheetml/2006/main" count="98" uniqueCount="76">
  <si>
    <t>Rent</t>
  </si>
  <si>
    <t>Transportation</t>
  </si>
  <si>
    <t>Food</t>
  </si>
  <si>
    <t>Medical</t>
  </si>
  <si>
    <t>Insurance</t>
  </si>
  <si>
    <t>Entertainment</t>
  </si>
  <si>
    <t>Utilities</t>
  </si>
  <si>
    <t>Personal Care</t>
  </si>
  <si>
    <t>Gifts</t>
  </si>
  <si>
    <t>Education</t>
  </si>
  <si>
    <t>Miscellaneous</t>
  </si>
  <si>
    <t>Savings Account</t>
  </si>
  <si>
    <t>NPS</t>
  </si>
  <si>
    <t>Mutual Funds</t>
  </si>
  <si>
    <t>Fixed Deposit</t>
  </si>
  <si>
    <t>Recurring Deposit</t>
  </si>
  <si>
    <t>PPF</t>
  </si>
  <si>
    <t>Others</t>
  </si>
  <si>
    <t>Income</t>
  </si>
  <si>
    <t>Salary</t>
  </si>
  <si>
    <t>Dividends</t>
  </si>
  <si>
    <t>SETTINGS</t>
  </si>
  <si>
    <t>Starting Year:</t>
  </si>
  <si>
    <t>BUDGET PLANNING</t>
  </si>
  <si>
    <t>Set the starting year (yyyy) at the beginning and do not change it.</t>
  </si>
  <si>
    <t>Total</t>
  </si>
  <si>
    <t>Expenses</t>
  </si>
  <si>
    <t>Debt</t>
  </si>
  <si>
    <t>Enter New Expense Category</t>
  </si>
  <si>
    <t>Enter New Income Category</t>
  </si>
  <si>
    <t>Savings</t>
  </si>
  <si>
    <t>Stocks Investment</t>
  </si>
  <si>
    <t>Selling Stocks/Funds</t>
  </si>
  <si>
    <t>Enter New Savings Category</t>
  </si>
  <si>
    <t>To be allocated:</t>
  </si>
  <si>
    <t>Define starting year in settings sheet →</t>
  </si>
  <si>
    <t>BUDGET TRACKING</t>
  </si>
  <si>
    <t>Date</t>
  </si>
  <si>
    <t>Type</t>
  </si>
  <si>
    <t>Category</t>
  </si>
  <si>
    <t>Amount</t>
  </si>
  <si>
    <t>Details</t>
  </si>
  <si>
    <t>Home loan EMI</t>
  </si>
  <si>
    <t>Balance</t>
  </si>
  <si>
    <t>Effective Date</t>
  </si>
  <si>
    <t>Budget Tracking &amp; Dashboard</t>
  </si>
  <si>
    <t>General</t>
  </si>
  <si>
    <t>Late Monthly Income</t>
  </si>
  <si>
    <t>Shift Late Income</t>
  </si>
  <si>
    <t>Active</t>
  </si>
  <si>
    <t>Starting on day x in month:</t>
  </si>
  <si>
    <t>Activate this option to treate late income received on or after a certain day of the month as income for the next month. This is expecially recommended in case you receive your monthly paycheck towards the end of the month and prefer to consider this income as the disposable income for the next month.</t>
  </si>
  <si>
    <t>CALCULATIONS</t>
  </si>
  <si>
    <t>Worksheet: Budget Tracking</t>
  </si>
  <si>
    <t xml:space="preserve">Today: </t>
  </si>
  <si>
    <t>Last Record:</t>
  </si>
  <si>
    <t>Delta Last Record:</t>
  </si>
  <si>
    <t># Records:</t>
  </si>
  <si>
    <t># Records this year:</t>
  </si>
  <si>
    <t>Tracking Balance:</t>
  </si>
  <si>
    <t>Balance Analysis Text:</t>
  </si>
  <si>
    <t>BUDGET DASHBOARD</t>
  </si>
  <si>
    <t>Year</t>
  </si>
  <si>
    <t>Select the year to view →</t>
  </si>
  <si>
    <t>Period</t>
  </si>
  <si>
    <t>Select the period to view →</t>
  </si>
  <si>
    <t>DROPDOWN DATA</t>
  </si>
  <si>
    <t>Year Dropdown</t>
  </si>
  <si>
    <t>Current Year</t>
  </si>
  <si>
    <t>Period Dropdown</t>
  </si>
  <si>
    <t>Total Year</t>
  </si>
  <si>
    <t>Current Month</t>
  </si>
  <si>
    <t>Worksheet: Budget Dashboard</t>
  </si>
  <si>
    <t>Selected Year:</t>
  </si>
  <si>
    <t>Selected Period:</t>
  </si>
  <si>
    <t>Selected Period (Display):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</si>
</sst>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14009]d\ mmmm\ yyyy;@"/>
    <numFmt numFmtId="165" formatCode="mmm"/>
    <numFmt numFmtId="166" formatCode="d/mmm/yy"/>
    <numFmt numFmtId="171" formatCode="mmmm"/>
  </numFmts>
  <fonts count="23" x14ac:knownFonts="1">
    <font>
      <sz val="11"/>
      <color theme="1"/>
      <name val="Calibri"/>
      <family val="2"/>
      <scheme val="minor"/>
    </font>
    <font>
      <sz val="11"/>
      <color theme="1"/>
      <name val="Calibri"/>
      <family val="2"/>
      <scheme val="minor"/>
    </font>
    <font>
      <b/>
      <sz val="11"/>
      <color theme="1"/>
      <name val="Calibri"/>
      <family val="2"/>
      <scheme val="minor"/>
    </font>
    <font>
      <b/>
      <sz val="12"/>
      <color theme="0"/>
      <name val="Calibri"/>
      <family val="2"/>
      <scheme val="minor"/>
    </font>
    <font>
      <b/>
      <sz val="16"/>
      <color theme="0"/>
      <name val="Calibri"/>
      <family val="2"/>
      <scheme val="minor"/>
    </font>
    <font>
      <sz val="10"/>
      <color theme="1"/>
      <name val="Calibri"/>
      <family val="2"/>
      <scheme val="minor"/>
    </font>
    <font>
      <i/>
      <sz val="9"/>
      <color theme="0" tint="-0.499984740745262"/>
      <name val="Calibri"/>
      <family val="2"/>
      <scheme val="minor"/>
    </font>
    <font>
      <b/>
      <sz val="10"/>
      <color theme="0"/>
      <name val="Calibri"/>
      <family val="2"/>
      <scheme val="minor"/>
    </font>
    <font>
      <b/>
      <sz val="9"/>
      <name val="Calibri"/>
      <family val="2"/>
      <scheme val="minor"/>
    </font>
    <font>
      <sz val="9"/>
      <color theme="1"/>
      <name val="Calibri"/>
      <family val="2"/>
      <scheme val="minor"/>
    </font>
    <font>
      <b/>
      <sz val="9"/>
      <color theme="1"/>
      <name val="Calibri"/>
      <family val="2"/>
      <scheme val="minor"/>
    </font>
    <font>
      <sz val="10"/>
      <color theme="0" tint="-0.34998626667073579"/>
      <name val="Calibri"/>
      <family val="2"/>
      <scheme val="minor"/>
    </font>
    <font>
      <sz val="11"/>
      <color theme="0" tint="-0.34998626667073579"/>
      <name val="Calibri"/>
      <family val="2"/>
      <scheme val="minor"/>
    </font>
    <font>
      <sz val="9"/>
      <color theme="0" tint="-0.34998626667073579"/>
      <name val="Calibri"/>
      <family val="2"/>
      <scheme val="minor"/>
    </font>
    <font>
      <b/>
      <sz val="9"/>
      <color theme="0" tint="-0.34998626667073579"/>
      <name val="Calibri"/>
      <family val="2"/>
      <scheme val="minor"/>
    </font>
    <font>
      <i/>
      <sz val="10"/>
      <color theme="1"/>
      <name val="Calibri"/>
      <family val="2"/>
      <scheme val="minor"/>
    </font>
    <font>
      <b/>
      <sz val="10"/>
      <color theme="1"/>
      <name val="Calibri"/>
      <family val="2"/>
      <scheme val="minor"/>
    </font>
    <font>
      <sz val="10"/>
      <color theme="0" tint="-0.14999847407452621"/>
      <name val="Calibri"/>
      <family val="2"/>
      <scheme val="minor"/>
    </font>
    <font>
      <sz val="11"/>
      <color theme="0" tint="-0.499984740745262"/>
      <name val="Calibri"/>
      <family val="2"/>
      <scheme val="minor"/>
    </font>
    <font>
      <sz val="10"/>
      <color theme="0" tint="-0.499984740745262"/>
      <name val="Calibri"/>
      <family val="2"/>
      <scheme val="minor"/>
    </font>
    <font>
      <b/>
      <sz val="12"/>
      <color rgb="FF002060"/>
      <name val="Calibri"/>
      <family val="2"/>
      <scheme val="minor"/>
    </font>
    <font>
      <b/>
      <sz val="11"/>
      <color theme="0"/>
      <name val="Calibri"/>
      <family val="2"/>
      <scheme val="minor"/>
    </font>
    <font>
      <b/>
      <sz val="9"/>
      <color theme="0"/>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rgb="FF00CC99"/>
        <bgColor indexed="64"/>
      </patternFill>
    </fill>
    <fill>
      <patternFill patternType="solid">
        <fgColor rgb="FFDE08D4"/>
        <bgColor indexed="64"/>
      </patternFill>
    </fill>
    <fill>
      <patternFill patternType="solid">
        <fgColor rgb="FF2C76BA"/>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D7F1E1"/>
        <bgColor indexed="64"/>
      </patternFill>
    </fill>
  </fills>
  <borders count="20">
    <border>
      <left/>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6795556505021"/>
      </right>
      <top style="thin">
        <color theme="0" tint="-0.14996795556505021"/>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diagonal/>
    </border>
    <border>
      <left/>
      <right/>
      <top/>
      <bottom style="dotted">
        <color theme="0" tint="-0.24994659260841701"/>
      </bottom>
      <diagonal/>
    </border>
  </borders>
  <cellStyleXfs count="2">
    <xf numFmtId="0" fontId="0" fillId="0" borderId="0"/>
    <xf numFmtId="43" fontId="1" fillId="0" borderId="0" applyFont="0" applyFill="0" applyBorder="0" applyAlignment="0" applyProtection="0"/>
  </cellStyleXfs>
  <cellXfs count="71">
    <xf numFmtId="0" fontId="0" fillId="0" borderId="0" xfId="0"/>
    <xf numFmtId="164" fontId="0" fillId="0" borderId="0" xfId="0" applyNumberFormat="1"/>
    <xf numFmtId="0" fontId="0" fillId="0" borderId="0" xfId="0"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2" fillId="0" borderId="0" xfId="0" applyFont="1" applyBorder="1"/>
    <xf numFmtId="0" fontId="6" fillId="0" borderId="0" xfId="0" applyFont="1" applyBorder="1"/>
    <xf numFmtId="0" fontId="5" fillId="2" borderId="0" xfId="0" applyFont="1" applyFill="1" applyBorder="1" applyAlignment="1">
      <alignment horizontal="center" vertical="center"/>
    </xf>
    <xf numFmtId="0" fontId="6" fillId="0" borderId="0" xfId="0" applyFont="1" applyBorder="1" applyAlignment="1">
      <alignment horizontal="right"/>
    </xf>
    <xf numFmtId="0" fontId="2" fillId="0" borderId="6" xfId="0" applyFont="1" applyBorder="1" applyAlignment="1">
      <alignment horizontal="left" indent="1"/>
    </xf>
    <xf numFmtId="0" fontId="2" fillId="3" borderId="0" xfId="0" applyFont="1" applyFill="1" applyAlignment="1">
      <alignment horizontal="left" indent="1"/>
    </xf>
    <xf numFmtId="165" fontId="7" fillId="3" borderId="8" xfId="0" applyNumberFormat="1" applyFont="1" applyFill="1" applyBorder="1" applyAlignment="1">
      <alignment horizontal="center" vertical="center"/>
    </xf>
    <xf numFmtId="0" fontId="7" fillId="3" borderId="8" xfId="0" applyNumberFormat="1" applyFont="1" applyFill="1" applyBorder="1" applyAlignment="1">
      <alignment horizontal="center" vertical="center"/>
    </xf>
    <xf numFmtId="0" fontId="2" fillId="0" borderId="0" xfId="0" applyFont="1"/>
    <xf numFmtId="43" fontId="8" fillId="0" borderId="7" xfId="1" applyNumberFormat="1" applyFont="1" applyBorder="1"/>
    <xf numFmtId="0" fontId="0" fillId="0" borderId="0" xfId="0" applyFont="1" applyFill="1" applyBorder="1" applyAlignment="1">
      <alignment horizontal="left" indent="1"/>
    </xf>
    <xf numFmtId="165" fontId="7" fillId="4" borderId="8" xfId="0" applyNumberFormat="1" applyFont="1" applyFill="1" applyBorder="1" applyAlignment="1">
      <alignment horizontal="center" vertical="center"/>
    </xf>
    <xf numFmtId="0" fontId="7" fillId="4" borderId="8" xfId="0" applyNumberFormat="1" applyFont="1" applyFill="1" applyBorder="1" applyAlignment="1">
      <alignment horizontal="center" vertical="center"/>
    </xf>
    <xf numFmtId="0" fontId="11" fillId="0" borderId="0" xfId="0" applyFont="1" applyAlignment="1">
      <alignment horizontal="left" indent="1"/>
    </xf>
    <xf numFmtId="0" fontId="11" fillId="0" borderId="0" xfId="0" applyFont="1" applyFill="1" applyBorder="1" applyAlignment="1">
      <alignment horizontal="left" indent="1"/>
    </xf>
    <xf numFmtId="0" fontId="12" fillId="0" borderId="0" xfId="0" applyFont="1"/>
    <xf numFmtId="43" fontId="13" fillId="0" borderId="7" xfId="1" applyNumberFormat="1" applyFont="1" applyBorder="1"/>
    <xf numFmtId="43" fontId="14" fillId="0" borderId="7" xfId="1" applyNumberFormat="1" applyFont="1" applyBorder="1"/>
    <xf numFmtId="165" fontId="7" fillId="5" borderId="8" xfId="0" applyNumberFormat="1" applyFont="1" applyFill="1" applyBorder="1" applyAlignment="1">
      <alignment horizontal="center" vertical="center"/>
    </xf>
    <xf numFmtId="0" fontId="7" fillId="5" borderId="8" xfId="0" applyNumberFormat="1" applyFont="1" applyFill="1" applyBorder="1" applyAlignment="1">
      <alignment horizontal="center" vertical="center"/>
    </xf>
    <xf numFmtId="0" fontId="15" fillId="0" borderId="0" xfId="0" applyFont="1" applyAlignment="1">
      <alignment horizontal="right"/>
    </xf>
    <xf numFmtId="43" fontId="9" fillId="0" borderId="6" xfId="0" applyNumberFormat="1" applyFont="1" applyBorder="1"/>
    <xf numFmtId="43" fontId="10" fillId="0" borderId="6" xfId="0" applyNumberFormat="1" applyFont="1" applyBorder="1"/>
    <xf numFmtId="0" fontId="16" fillId="0" borderId="6" xfId="0" applyFont="1" applyBorder="1" applyAlignment="1">
      <alignment horizontal="center" vertical="center"/>
    </xf>
    <xf numFmtId="0" fontId="0" fillId="0" borderId="0" xfId="0" applyAlignment="1">
      <alignment horizontal="left" vertical="center" indent="1"/>
    </xf>
    <xf numFmtId="0" fontId="5" fillId="0" borderId="0" xfId="0" applyFont="1" applyAlignment="1">
      <alignment horizontal="left" indent="1"/>
    </xf>
    <xf numFmtId="166" fontId="5" fillId="0" borderId="0" xfId="0" applyNumberFormat="1" applyFont="1" applyAlignment="1">
      <alignment horizontal="left" indent="1"/>
    </xf>
    <xf numFmtId="43" fontId="5" fillId="0" borderId="0" xfId="1" applyNumberFormat="1" applyFont="1" applyAlignment="1">
      <alignment horizontal="left" indent="1"/>
    </xf>
    <xf numFmtId="0" fontId="18" fillId="6" borderId="0" xfId="0" applyFont="1" applyFill="1" applyAlignment="1">
      <alignment horizontal="left" vertical="center" indent="1"/>
    </xf>
    <xf numFmtId="0" fontId="18" fillId="6" borderId="0" xfId="0" applyFont="1" applyFill="1" applyAlignment="1">
      <alignment horizontal="left" vertical="center"/>
    </xf>
    <xf numFmtId="43" fontId="19" fillId="0" borderId="0" xfId="1" applyFont="1" applyAlignment="1">
      <alignment horizontal="left"/>
    </xf>
    <xf numFmtId="0" fontId="20" fillId="0" borderId="0" xfId="0" applyFont="1" applyBorder="1"/>
    <xf numFmtId="0" fontId="2" fillId="0" borderId="0" xfId="0" applyFont="1" applyBorder="1" applyAlignment="1">
      <alignment horizontal="left" indent="1"/>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166" fontId="17" fillId="0" borderId="0" xfId="0" applyNumberFormat="1" applyFont="1" applyAlignment="1">
      <alignment horizontal="right"/>
    </xf>
    <xf numFmtId="0" fontId="6" fillId="0" borderId="0" xfId="0" applyFont="1" applyBorder="1" applyAlignment="1">
      <alignment horizontal="left" vertical="top" wrapText="1"/>
    </xf>
    <xf numFmtId="0" fontId="22" fillId="7" borderId="0" xfId="0" applyFont="1" applyFill="1" applyAlignment="1">
      <alignment horizontal="left" vertical="center" indent="1"/>
    </xf>
    <xf numFmtId="166" fontId="0" fillId="0" borderId="0" xfId="0" applyNumberFormat="1"/>
    <xf numFmtId="43" fontId="0" fillId="0" borderId="0" xfId="1" applyFont="1"/>
    <xf numFmtId="0" fontId="0" fillId="7" borderId="0" xfId="0" applyFill="1" applyBorder="1"/>
    <xf numFmtId="0" fontId="0" fillId="7" borderId="0" xfId="0" applyFill="1"/>
    <xf numFmtId="0" fontId="4" fillId="7" borderId="0" xfId="0" applyFont="1" applyFill="1" applyAlignment="1">
      <alignment horizontal="left" vertical="center"/>
    </xf>
    <xf numFmtId="0" fontId="3" fillId="7" borderId="0" xfId="0" applyFont="1" applyFill="1" applyBorder="1" applyAlignment="1">
      <alignment horizontal="center" vertical="center"/>
    </xf>
    <xf numFmtId="0" fontId="3" fillId="7" borderId="0" xfId="0" applyFont="1" applyFill="1" applyAlignment="1">
      <alignment horizontal="center"/>
    </xf>
    <xf numFmtId="0" fontId="0" fillId="6" borderId="0" xfId="0" applyFill="1"/>
    <xf numFmtId="0" fontId="7" fillId="7" borderId="0" xfId="0" applyFont="1" applyFill="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6" fillId="0" borderId="0" xfId="0" applyFont="1" applyAlignment="1">
      <alignment horizontal="right" indent="1"/>
    </xf>
    <xf numFmtId="0" fontId="5" fillId="8" borderId="16" xfId="0" applyFont="1" applyFill="1" applyBorder="1" applyAlignment="1">
      <alignment horizontal="center" vertical="center"/>
    </xf>
    <xf numFmtId="0" fontId="21" fillId="7" borderId="0" xfId="0" applyFont="1" applyFill="1" applyAlignment="1">
      <alignment horizontal="center" vertical="center"/>
    </xf>
    <xf numFmtId="0" fontId="5" fillId="0" borderId="18" xfId="0" applyFont="1" applyBorder="1" applyAlignment="1">
      <alignment horizontal="center" vertical="center"/>
    </xf>
    <xf numFmtId="0" fontId="5" fillId="0" borderId="17" xfId="0" applyFont="1" applyBorder="1" applyAlignment="1">
      <alignment horizontal="center" vertical="center"/>
    </xf>
    <xf numFmtId="171" fontId="5" fillId="0" borderId="18" xfId="0" applyNumberFormat="1" applyFont="1" applyBorder="1" applyAlignment="1">
      <alignment horizontal="center" vertical="center"/>
    </xf>
    <xf numFmtId="171" fontId="5" fillId="0" borderId="17" xfId="0" applyNumberFormat="1" applyFont="1" applyBorder="1" applyAlignment="1">
      <alignment horizontal="center" vertical="center"/>
    </xf>
    <xf numFmtId="171" fontId="5" fillId="8" borderId="16" xfId="0" applyNumberFormat="1" applyFont="1" applyFill="1" applyBorder="1" applyAlignment="1">
      <alignment horizontal="center" vertical="center"/>
    </xf>
    <xf numFmtId="0" fontId="2" fillId="0" borderId="19" xfId="0" applyFont="1" applyBorder="1"/>
    <xf numFmtId="0" fontId="0" fillId="0" borderId="19" xfId="0" applyBorder="1"/>
    <xf numFmtId="0" fontId="0" fillId="0" borderId="0" xfId="0" applyAlignment="1">
      <alignment horizontal="right"/>
    </xf>
  </cellXfs>
  <cellStyles count="2">
    <cellStyle name="Comma" xfId="1" builtinId="3"/>
    <cellStyle name="Normal" xfId="0" builtinId="0"/>
  </cellStyles>
  <dxfs count="39">
    <dxf>
      <font>
        <b/>
        <i val="0"/>
        <color theme="0" tint="-0.499984740745262"/>
      </font>
      <numFmt numFmtId="167" formatCode="\→\ d/mmm/yy"/>
    </dxf>
    <dxf>
      <font>
        <b/>
        <i val="0"/>
        <color rgb="FF249024"/>
      </font>
      <numFmt numFmtId="168" formatCode="#,##0.00_ ;[Red]\-#,##0.00\ "/>
    </dxf>
    <dxf>
      <font>
        <color rgb="FFFF1515"/>
      </font>
      <fill>
        <patternFill patternType="none">
          <bgColor auto="1"/>
        </patternFill>
      </fill>
    </dxf>
    <dxf>
      <font>
        <color rgb="FFFF0000"/>
      </font>
    </dxf>
    <dxf>
      <font>
        <color rgb="FF00B050"/>
      </font>
    </dxf>
    <dxf>
      <font>
        <color theme="0" tint="-0.24994659260841701"/>
      </font>
    </dxf>
    <dxf>
      <font>
        <color theme="1"/>
      </font>
      <fill>
        <patternFill>
          <bgColor rgb="FFDCEFF4"/>
        </patternFill>
      </fill>
    </dxf>
    <dxf>
      <font>
        <color theme="1"/>
      </font>
      <fill>
        <patternFill>
          <bgColor rgb="FFFBE9FA"/>
        </patternFill>
      </fill>
    </dxf>
    <dxf>
      <font>
        <color theme="1"/>
      </font>
      <fill>
        <patternFill>
          <bgColor rgb="FFEAFAE6"/>
        </patternFill>
      </fill>
    </dxf>
    <dxf>
      <font>
        <color theme="0" tint="-0.24994659260841701"/>
      </font>
      <fill>
        <patternFill>
          <bgColor theme="0" tint="-4.9989318521683403E-2"/>
        </patternFill>
      </fill>
    </dxf>
    <dxf>
      <font>
        <strike val="0"/>
        <outline val="0"/>
        <shadow val="0"/>
        <u val="none"/>
        <vertAlign val="baseline"/>
        <sz val="10"/>
        <color theme="0" tint="-0.14999847407452621"/>
        <name val="Calibri"/>
        <scheme val="minor"/>
      </font>
      <numFmt numFmtId="166" formatCode="d/mmm/yy"/>
      <alignment horizontal="right" vertical="bottom" textRotation="0" wrapText="0" indent="0" justifyLastLine="0" shrinkToFit="0" readingOrder="0"/>
    </dxf>
    <dxf>
      <font>
        <strike val="0"/>
        <outline val="0"/>
        <shadow val="0"/>
        <u val="none"/>
        <vertAlign val="baseline"/>
        <sz val="10"/>
        <color theme="0" tint="-0.499984740745262"/>
        <name val="Calibri"/>
        <scheme val="minor"/>
      </font>
      <alignment horizontal="left" vertical="bottom" textRotation="0" wrapText="0" relativeIndent="1" justifyLastLine="0" shrinkToFit="0" readingOrder="0"/>
    </dxf>
    <dxf>
      <font>
        <strike val="0"/>
        <outline val="0"/>
        <shadow val="0"/>
        <u val="none"/>
        <vertAlign val="baseline"/>
        <sz val="10"/>
        <color theme="0" tint="-0.34998626667073579"/>
        <name val="Calibri"/>
        <scheme val="minor"/>
      </font>
      <alignment horizontal="left" vertical="bottom" textRotation="0" wrapText="0" relativeIndent="1" justifyLastLine="0" shrinkToFit="0" readingOrder="0"/>
    </dxf>
    <dxf>
      <font>
        <strike val="0"/>
        <outline val="0"/>
        <shadow val="0"/>
        <u val="none"/>
        <vertAlign val="baseline"/>
        <sz val="10"/>
        <color theme="1"/>
        <name val="Calibri"/>
        <scheme val="minor"/>
      </font>
      <numFmt numFmtId="35" formatCode="_ * #,##0.00_ ;_ * \-#,##0.00_ ;_ * &quot;-&quot;??_ ;_ @_ "/>
      <alignment horizontal="left" vertical="bottom" textRotation="0" wrapText="0" relativeIndent="1" justifyLastLine="0" shrinkToFit="0" readingOrder="0"/>
    </dxf>
    <dxf>
      <font>
        <strike val="0"/>
        <outline val="0"/>
        <shadow val="0"/>
        <u val="none"/>
        <vertAlign val="baseline"/>
        <sz val="10"/>
        <color theme="1"/>
        <name val="Calibri"/>
        <scheme val="minor"/>
      </font>
      <alignment horizontal="left" vertical="bottom" textRotation="0" wrapText="0" relativeIndent="1" justifyLastLine="0" shrinkToFit="0" readingOrder="0"/>
    </dxf>
    <dxf>
      <font>
        <strike val="0"/>
        <outline val="0"/>
        <shadow val="0"/>
        <u val="none"/>
        <vertAlign val="baseline"/>
        <sz val="10"/>
        <color theme="1"/>
        <name val="Calibri"/>
        <scheme val="minor"/>
      </font>
      <alignment horizontal="left" vertical="bottom" textRotation="0" wrapText="0" relativeIndent="1" justifyLastLine="0" shrinkToFit="0" readingOrder="0"/>
    </dxf>
    <dxf>
      <font>
        <strike val="0"/>
        <outline val="0"/>
        <shadow val="0"/>
        <u val="none"/>
        <vertAlign val="baseline"/>
        <sz val="10"/>
        <color theme="1"/>
        <name val="Calibri"/>
        <scheme val="minor"/>
      </font>
      <numFmt numFmtId="166" formatCode="d/mmm/yy"/>
      <alignment horizontal="left" vertical="bottom" textRotation="0" wrapText="0" relativeIndent="1" justifyLastLine="0" shrinkToFit="0" readingOrder="0"/>
    </dxf>
    <dxf>
      <font>
        <strike val="0"/>
        <outline val="0"/>
        <shadow val="0"/>
        <u val="none"/>
        <vertAlign val="baseline"/>
        <sz val="10"/>
        <color theme="1"/>
        <name val="Calibri"/>
        <scheme val="minor"/>
      </font>
      <alignment horizontal="left" vertical="bottom" textRotation="0" wrapText="0" relativeIndent="1" justifyLastLine="0" shrinkToFit="0" readingOrder="0"/>
    </dxf>
    <dxf>
      <alignment horizontal="left" vertical="center" textRotation="0" wrapText="0" relativeIndent="1" justifyLastLine="0" shrinkToFit="0" readingOrder="0"/>
    </dxf>
    <dxf>
      <font>
        <strike val="0"/>
        <outline val="0"/>
        <shadow val="0"/>
        <u val="none"/>
        <vertAlign val="baseline"/>
        <sz val="10"/>
        <color theme="0" tint="-0.34998626667073579"/>
        <name val="Calibri"/>
        <scheme val="minor"/>
      </font>
    </dxf>
    <dxf>
      <font>
        <strike val="0"/>
        <outline val="0"/>
        <shadow val="0"/>
        <u val="none"/>
        <vertAlign val="baseline"/>
        <sz val="10"/>
        <color theme="0" tint="-0.34998626667073579"/>
        <name val="Calibri"/>
        <scheme val="minor"/>
      </font>
    </dxf>
    <dxf>
      <font>
        <strike val="0"/>
        <outline val="0"/>
        <shadow val="0"/>
        <u val="none"/>
        <vertAlign val="baseline"/>
        <sz val="10"/>
        <color theme="0" tint="-0.34998626667073579"/>
        <name val="Calibri"/>
        <scheme val="minor"/>
      </font>
    </dxf>
    <dxf>
      <font>
        <strike val="0"/>
        <outline val="0"/>
        <shadow val="0"/>
        <u val="none"/>
        <vertAlign val="baseline"/>
        <sz val="10"/>
        <color theme="0" tint="-0.34998626667073579"/>
        <name val="Calibri"/>
        <scheme val="minor"/>
      </font>
    </dxf>
    <dxf>
      <font>
        <b val="0"/>
        <i val="0"/>
        <strike val="0"/>
        <condense val="0"/>
        <extend val="0"/>
        <outline val="0"/>
        <shadow val="0"/>
        <u val="none"/>
        <vertAlign val="baseline"/>
        <sz val="10"/>
        <color theme="0" tint="-0.34998626667073579"/>
        <name val="Calibri"/>
        <scheme val="minor"/>
      </font>
      <alignment horizontal="left" vertical="bottom" textRotation="0" wrapText="0" indent="1" justifyLastLine="0" shrinkToFit="0" readingOrder="0"/>
    </dxf>
    <dxf>
      <font>
        <b val="0"/>
        <i val="0"/>
        <strike val="0"/>
        <condense val="0"/>
        <extend val="0"/>
        <outline val="0"/>
        <shadow val="0"/>
        <u val="none"/>
        <vertAlign val="baseline"/>
        <sz val="10"/>
        <color theme="0" tint="-0.34998626667073579"/>
        <name val="Calibri"/>
        <scheme val="minor"/>
      </font>
      <alignment horizontal="left" vertical="bottom" textRotation="0" wrapText="0" indent="1"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rgb="FF00CC99"/>
        </patternFill>
      </fill>
      <alignment horizontal="left" vertical="bottom" textRotation="0" wrapText="0" indent="1" justifyLastLine="0" shrinkToFit="0" readingOrder="0"/>
    </dxf>
    <dxf>
      <fill>
        <patternFill patternType="solid">
          <fgColor theme="4" tint="0.79998168889431442"/>
          <bgColor theme="4" tint="0.79998168889431442"/>
        </patternFill>
      </fill>
    </dxf>
    <dxf>
      <fill>
        <patternFill patternType="solid">
          <fgColor theme="4" tint="0.79995117038483843"/>
          <bgColor theme="0" tint="-4.9989318521683403E-2"/>
        </patternFill>
      </fill>
    </dxf>
    <dxf>
      <font>
        <b/>
        <color theme="1"/>
      </font>
    </dxf>
    <dxf>
      <font>
        <b/>
        <color theme="1"/>
      </font>
    </dxf>
    <dxf>
      <font>
        <b/>
        <color theme="1"/>
      </font>
      <border>
        <top style="double">
          <color theme="4"/>
        </top>
      </border>
    </dxf>
    <dxf>
      <font>
        <b/>
        <color theme="0"/>
      </font>
      <fill>
        <patternFill patternType="solid">
          <fgColor theme="4"/>
          <bgColor theme="1"/>
        </patternFill>
      </fill>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color theme="1"/>
      </font>
      <border>
        <left style="thin">
          <color theme="4" tint="0.39997558519241921"/>
        </left>
        <right style="thin">
          <color theme="4" tint="0.39997558519241921"/>
        </right>
        <top style="thin">
          <color theme="4" tint="0.39997558519241921"/>
        </top>
        <bottom style="thin">
          <color theme="4" tint="0.39997558519241921"/>
        </bottom>
        <horizontal/>
      </border>
    </dxf>
    <dxf>
      <font>
        <b/>
        <i val="0"/>
        <color theme="0"/>
      </font>
      <fill>
        <patternFill patternType="solid">
          <bgColor rgb="FF2C76BA"/>
        </patternFill>
      </fill>
    </dxf>
    <dxf>
      <border>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i val="0"/>
        <color theme="0"/>
      </font>
      <fill>
        <patternFill patternType="solid">
          <bgColor rgb="FF25C198"/>
        </patternFill>
      </fill>
    </dxf>
    <dxf>
      <fill>
        <patternFill>
          <bgColor rgb="FF33CC33"/>
        </patternFill>
      </fill>
      <border>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i val="0"/>
        <color theme="0"/>
      </font>
      <fill>
        <patternFill patternType="solid">
          <bgColor rgb="FFDE08D4"/>
        </patternFill>
      </fill>
    </dxf>
    <dxf>
      <border>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s>
  <tableStyles count="4" defaultTableStyle="TableStyleMedium2" defaultPivotStyle="PivotStyleMedium9">
    <tableStyle name="Enpenses Table Style" pivot="0" count="2">
      <tableStyleElement type="wholeTable" dxfId="38"/>
      <tableStyleElement type="headerRow" dxfId="37"/>
    </tableStyle>
    <tableStyle name="Income Table Style" pivot="0" count="2">
      <tableStyleElement type="wholeTable" dxfId="36"/>
      <tableStyleElement type="headerRow" dxfId="35"/>
    </tableStyle>
    <tableStyle name="savings table style" pivot="0" count="2">
      <tableStyleElement type="wholeTable" dxfId="34"/>
      <tableStyleElement type="headerRow" dxfId="33"/>
    </tableStyle>
    <tableStyle name="Tracking table style" pivot="0" count="7">
      <tableStyleElement type="wholeTable" dxfId="32"/>
      <tableStyleElement type="headerRow" dxfId="31"/>
      <tableStyleElement type="totalRow" dxfId="30"/>
      <tableStyleElement type="firstColumn" dxfId="29"/>
      <tableStyleElement type="lastColumn" dxfId="28"/>
      <tableStyleElement type="firstRowStripe" dxfId="27"/>
      <tableStyleElement type="firstColumnStripe" dxfId="26"/>
    </tableStyle>
  </tableStyles>
  <colors>
    <mruColors>
      <color rgb="FFD7F1E1"/>
      <color rgb="FF249024"/>
      <color rgb="FFFF1515"/>
      <color rgb="FF2AA62A"/>
      <color rgb="FF33CC33"/>
      <color rgb="FFFBE9FA"/>
      <color rgb="FFEAFAE6"/>
      <color rgb="FFDCEFF4"/>
      <color rgb="FFB9EDAB"/>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19050</xdr:colOff>
      <xdr:row>3</xdr:row>
      <xdr:rowOff>142874</xdr:rowOff>
    </xdr:from>
    <xdr:to>
      <xdr:col>4</xdr:col>
      <xdr:colOff>342525</xdr:colOff>
      <xdr:row>8</xdr:row>
      <xdr:rowOff>18374</xdr:rowOff>
    </xdr:to>
    <xdr:grpSp>
      <xdr:nvGrpSpPr>
        <xdr:cNvPr id="17" name="Group 16"/>
        <xdr:cNvGrpSpPr/>
      </xdr:nvGrpSpPr>
      <xdr:grpSpPr>
        <a:xfrm>
          <a:off x="800100" y="457199"/>
          <a:ext cx="1476000" cy="828000"/>
          <a:chOff x="781050" y="447674"/>
          <a:chExt cx="1476000" cy="828000"/>
        </a:xfrm>
      </xdr:grpSpPr>
      <xdr:sp macro="" textlink="">
        <xdr:nvSpPr>
          <xdr:cNvPr id="2" name="Rounded Rectangle 1"/>
          <xdr:cNvSpPr/>
        </xdr:nvSpPr>
        <xdr:spPr>
          <a:xfrm>
            <a:off x="781050" y="447674"/>
            <a:ext cx="1476000" cy="828000"/>
          </a:xfrm>
          <a:prstGeom prst="roundRect">
            <a:avLst/>
          </a:prstGeom>
          <a:solidFill>
            <a:schemeClr val="bg1"/>
          </a:solidFill>
          <a:ln w="6350">
            <a:solidFill>
              <a:schemeClr val="bg1">
                <a:lumMod val="85000"/>
              </a:schemeClr>
            </a:solidFill>
          </a:ln>
          <a:effectLst>
            <a:outerShdw blurRad="825500" dist="127000" dir="5400000" sx="95000" sy="95000" algn="ctr"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TextBox 2"/>
          <xdr:cNvSpPr txBox="1"/>
        </xdr:nvSpPr>
        <xdr:spPr>
          <a:xfrm>
            <a:off x="857250" y="552451"/>
            <a:ext cx="12382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Date of Today</a:t>
            </a:r>
          </a:p>
        </xdr:txBody>
      </xdr:sp>
      <xdr:sp macro="" textlink="Calculations!E8">
        <xdr:nvSpPr>
          <xdr:cNvPr id="4" name="TextBox 3"/>
          <xdr:cNvSpPr txBox="1"/>
        </xdr:nvSpPr>
        <xdr:spPr>
          <a:xfrm>
            <a:off x="866775" y="800101"/>
            <a:ext cx="12382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E726C37-ED06-40BC-B546-BF823724DF5A}" type="TxLink">
              <a:rPr lang="en-US" sz="1200" b="1" i="0" u="none" strike="noStrike">
                <a:solidFill>
                  <a:srgbClr val="000000"/>
                </a:solidFill>
                <a:latin typeface="Calibri"/>
                <a:cs typeface="Calibri"/>
              </a:rPr>
              <a:t>30-Jul-23</a:t>
            </a:fld>
            <a:endParaRPr lang="en-IN" sz="1200" b="1"/>
          </a:p>
        </xdr:txBody>
      </xdr:sp>
    </xdr:grpSp>
    <xdr:clientData/>
  </xdr:twoCellAnchor>
  <xdr:twoCellAnchor>
    <xdr:from>
      <xdr:col>4</xdr:col>
      <xdr:colOff>638175</xdr:colOff>
      <xdr:row>3</xdr:row>
      <xdr:rowOff>142874</xdr:rowOff>
    </xdr:from>
    <xdr:to>
      <xdr:col>6</xdr:col>
      <xdr:colOff>85725</xdr:colOff>
      <xdr:row>8</xdr:row>
      <xdr:rowOff>18374</xdr:rowOff>
    </xdr:to>
    <xdr:grpSp>
      <xdr:nvGrpSpPr>
        <xdr:cNvPr id="18" name="Group 17"/>
        <xdr:cNvGrpSpPr/>
      </xdr:nvGrpSpPr>
      <xdr:grpSpPr>
        <a:xfrm>
          <a:off x="2571750" y="457199"/>
          <a:ext cx="1847850" cy="828000"/>
          <a:chOff x="2476500" y="447674"/>
          <a:chExt cx="1847850" cy="828000"/>
        </a:xfrm>
      </xdr:grpSpPr>
      <xdr:sp macro="" textlink="">
        <xdr:nvSpPr>
          <xdr:cNvPr id="5" name="Rounded Rectangle 4"/>
          <xdr:cNvSpPr/>
        </xdr:nvSpPr>
        <xdr:spPr>
          <a:xfrm>
            <a:off x="2476500" y="447674"/>
            <a:ext cx="1847850" cy="828000"/>
          </a:xfrm>
          <a:prstGeom prst="roundRect">
            <a:avLst/>
          </a:prstGeom>
          <a:solidFill>
            <a:schemeClr val="bg1"/>
          </a:solidFill>
          <a:ln w="6350">
            <a:solidFill>
              <a:schemeClr val="bg1">
                <a:lumMod val="85000"/>
              </a:schemeClr>
            </a:solidFill>
          </a:ln>
          <a:effectLst>
            <a:outerShdw blurRad="825500" dist="127000" dir="5400000" sx="95000" sy="95000" algn="ctr"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TextBox 5"/>
          <xdr:cNvSpPr txBox="1"/>
        </xdr:nvSpPr>
        <xdr:spPr>
          <a:xfrm>
            <a:off x="2552699" y="552451"/>
            <a:ext cx="1550203"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Date of Last Record</a:t>
            </a:r>
          </a:p>
        </xdr:txBody>
      </xdr:sp>
      <xdr:sp macro="" textlink="Calculations!E9">
        <xdr:nvSpPr>
          <xdr:cNvPr id="7" name="TextBox 6"/>
          <xdr:cNvSpPr txBox="1"/>
        </xdr:nvSpPr>
        <xdr:spPr>
          <a:xfrm>
            <a:off x="2562225" y="800101"/>
            <a:ext cx="866776"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E3D3A75-16DB-4FB3-A90D-8A07E486A4D2}" type="TxLink">
              <a:rPr lang="en-US" sz="1200" b="1" i="0" u="none" strike="noStrike">
                <a:solidFill>
                  <a:srgbClr val="000000"/>
                </a:solidFill>
                <a:latin typeface="Calibri"/>
                <a:cs typeface="Calibri"/>
              </a:rPr>
              <a:t>2-Jan-23</a:t>
            </a:fld>
            <a:endParaRPr lang="en-IN" sz="1400" b="1"/>
          </a:p>
        </xdr:txBody>
      </xdr:sp>
      <xdr:sp macro="" textlink="Calculations!E10">
        <xdr:nvSpPr>
          <xdr:cNvPr id="8" name="TextBox 7"/>
          <xdr:cNvSpPr txBox="1"/>
        </xdr:nvSpPr>
        <xdr:spPr>
          <a:xfrm>
            <a:off x="3143249" y="800101"/>
            <a:ext cx="1095375"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0E8DC0-EC03-45FC-85FC-76B390EF6DEA}" type="TxLink">
              <a:rPr lang="en-US" sz="1050" b="0" i="0" u="none" strike="noStrike">
                <a:solidFill>
                  <a:srgbClr val="000000"/>
                </a:solidFill>
                <a:latin typeface="Calibri"/>
                <a:cs typeface="Calibri"/>
              </a:rPr>
              <a:t>(209 days ago)</a:t>
            </a:fld>
            <a:endParaRPr lang="en-IN" sz="1200" b="1"/>
          </a:p>
        </xdr:txBody>
      </xdr:sp>
    </xdr:grpSp>
    <xdr:clientData/>
  </xdr:twoCellAnchor>
  <xdr:twoCellAnchor>
    <xdr:from>
      <xdr:col>6</xdr:col>
      <xdr:colOff>381000</xdr:colOff>
      <xdr:row>3</xdr:row>
      <xdr:rowOff>142874</xdr:rowOff>
    </xdr:from>
    <xdr:to>
      <xdr:col>7</xdr:col>
      <xdr:colOff>933450</xdr:colOff>
      <xdr:row>8</xdr:row>
      <xdr:rowOff>18374</xdr:rowOff>
    </xdr:to>
    <xdr:grpSp>
      <xdr:nvGrpSpPr>
        <xdr:cNvPr id="19" name="Group 18"/>
        <xdr:cNvGrpSpPr/>
      </xdr:nvGrpSpPr>
      <xdr:grpSpPr>
        <a:xfrm>
          <a:off x="4714875" y="457199"/>
          <a:ext cx="1704975" cy="828000"/>
          <a:chOff x="4524375" y="447674"/>
          <a:chExt cx="1704975" cy="828000"/>
        </a:xfrm>
      </xdr:grpSpPr>
      <xdr:sp macro="" textlink="">
        <xdr:nvSpPr>
          <xdr:cNvPr id="9" name="Rounded Rectangle 8"/>
          <xdr:cNvSpPr/>
        </xdr:nvSpPr>
        <xdr:spPr>
          <a:xfrm>
            <a:off x="4524375" y="447674"/>
            <a:ext cx="1704975" cy="828000"/>
          </a:xfrm>
          <a:prstGeom prst="roundRect">
            <a:avLst/>
          </a:prstGeom>
          <a:solidFill>
            <a:schemeClr val="bg1"/>
          </a:solidFill>
          <a:ln w="6350">
            <a:solidFill>
              <a:schemeClr val="bg1">
                <a:lumMod val="85000"/>
              </a:schemeClr>
            </a:solidFill>
          </a:ln>
          <a:effectLst>
            <a:outerShdw blurRad="825500" dist="127000" dir="5400000" sx="95000" sy="95000" algn="ctr"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TextBox 9"/>
          <xdr:cNvSpPr txBox="1"/>
        </xdr:nvSpPr>
        <xdr:spPr>
          <a:xfrm>
            <a:off x="4600574" y="552451"/>
            <a:ext cx="1550203"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No of Tracked Records</a:t>
            </a:r>
          </a:p>
        </xdr:txBody>
      </xdr:sp>
      <xdr:sp macro="" textlink="Calculations!E11">
        <xdr:nvSpPr>
          <xdr:cNvPr id="11" name="TextBox 10"/>
          <xdr:cNvSpPr txBox="1"/>
        </xdr:nvSpPr>
        <xdr:spPr>
          <a:xfrm>
            <a:off x="4610100" y="800101"/>
            <a:ext cx="304800"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5FF19B-A535-46C9-AF8C-25823CAA8399}" type="TxLink">
              <a:rPr lang="en-US" sz="1200" b="1" i="0" u="none" strike="noStrike">
                <a:solidFill>
                  <a:srgbClr val="000000"/>
                </a:solidFill>
                <a:latin typeface="Calibri"/>
                <a:cs typeface="Calibri"/>
              </a:rPr>
              <a:t>3</a:t>
            </a:fld>
            <a:endParaRPr lang="en-IN" sz="1600" b="1"/>
          </a:p>
        </xdr:txBody>
      </xdr:sp>
      <xdr:sp macro="" textlink="Calculations!E12">
        <xdr:nvSpPr>
          <xdr:cNvPr id="12" name="TextBox 11"/>
          <xdr:cNvSpPr txBox="1"/>
        </xdr:nvSpPr>
        <xdr:spPr>
          <a:xfrm>
            <a:off x="4810124" y="800101"/>
            <a:ext cx="1095375"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EECBA20-D550-442E-8B14-735742B8BF55}" type="TxLink">
              <a:rPr lang="en-US" sz="1100" b="0" i="0" u="none" strike="noStrike">
                <a:solidFill>
                  <a:srgbClr val="000000"/>
                </a:solidFill>
                <a:latin typeface="Calibri"/>
                <a:cs typeface="Calibri"/>
              </a:rPr>
              <a:t>(2 this year)</a:t>
            </a:fld>
            <a:endParaRPr lang="en-IN" sz="1200" b="1"/>
          </a:p>
        </xdr:txBody>
      </xdr:sp>
    </xdr:grpSp>
    <xdr:clientData/>
  </xdr:twoCellAnchor>
  <xdr:twoCellAnchor>
    <xdr:from>
      <xdr:col>7</xdr:col>
      <xdr:colOff>1238250</xdr:colOff>
      <xdr:row>3</xdr:row>
      <xdr:rowOff>142874</xdr:rowOff>
    </xdr:from>
    <xdr:to>
      <xdr:col>8</xdr:col>
      <xdr:colOff>1390650</xdr:colOff>
      <xdr:row>8</xdr:row>
      <xdr:rowOff>18374</xdr:rowOff>
    </xdr:to>
    <xdr:grpSp>
      <xdr:nvGrpSpPr>
        <xdr:cNvPr id="20" name="Group 19"/>
        <xdr:cNvGrpSpPr/>
      </xdr:nvGrpSpPr>
      <xdr:grpSpPr>
        <a:xfrm>
          <a:off x="6724650" y="457199"/>
          <a:ext cx="3552825" cy="828000"/>
          <a:chOff x="6381750" y="447674"/>
          <a:chExt cx="3552825" cy="828000"/>
        </a:xfrm>
      </xdr:grpSpPr>
      <xdr:sp macro="" textlink="">
        <xdr:nvSpPr>
          <xdr:cNvPr id="13" name="Rounded Rectangle 12"/>
          <xdr:cNvSpPr/>
        </xdr:nvSpPr>
        <xdr:spPr>
          <a:xfrm>
            <a:off x="6381750" y="447674"/>
            <a:ext cx="3552825" cy="828000"/>
          </a:xfrm>
          <a:prstGeom prst="roundRect">
            <a:avLst/>
          </a:prstGeom>
          <a:solidFill>
            <a:schemeClr val="bg1"/>
          </a:solidFill>
          <a:ln w="6350">
            <a:solidFill>
              <a:schemeClr val="bg1">
                <a:lumMod val="85000"/>
              </a:schemeClr>
            </a:solidFill>
          </a:ln>
          <a:effectLst>
            <a:outerShdw blurRad="825500" dist="127000" dir="5400000" sx="95000" sy="95000" algn="ctr"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TextBox 13"/>
          <xdr:cNvSpPr txBox="1"/>
        </xdr:nvSpPr>
        <xdr:spPr>
          <a:xfrm>
            <a:off x="6457949" y="552451"/>
            <a:ext cx="1550203"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 Tracking Balance</a:t>
            </a:r>
          </a:p>
        </xdr:txBody>
      </xdr:sp>
      <xdr:sp macro="" textlink="Calculations!E13">
        <xdr:nvSpPr>
          <xdr:cNvPr id="15" name="TextBox 14"/>
          <xdr:cNvSpPr txBox="1"/>
        </xdr:nvSpPr>
        <xdr:spPr>
          <a:xfrm>
            <a:off x="6467474" y="790576"/>
            <a:ext cx="847725"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6EB43D0-39A9-40DF-9F56-FE1010E2FE74}" type="TxLink">
              <a:rPr lang="en-US" sz="1200" b="1" i="0" u="none" strike="noStrike">
                <a:solidFill>
                  <a:srgbClr val="000000"/>
                </a:solidFill>
                <a:latin typeface="Calibri"/>
                <a:cs typeface="Calibri"/>
              </a:rPr>
              <a:t> 1,700.00 </a:t>
            </a:fld>
            <a:endParaRPr lang="en-IN" sz="1800" b="1"/>
          </a:p>
        </xdr:txBody>
      </xdr:sp>
      <xdr:sp macro="" textlink="Calculations!E14">
        <xdr:nvSpPr>
          <xdr:cNvPr id="16" name="TextBox 15"/>
          <xdr:cNvSpPr txBox="1"/>
        </xdr:nvSpPr>
        <xdr:spPr>
          <a:xfrm>
            <a:off x="7219950" y="790576"/>
            <a:ext cx="2295525"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D7D735F-52E9-4AFD-A926-B906566D85B2}" type="TxLink">
              <a:rPr lang="en-US" sz="1050" b="0" i="0" u="none" strike="noStrike">
                <a:solidFill>
                  <a:srgbClr val="000000"/>
                </a:solidFill>
                <a:latin typeface="Calibri"/>
                <a:cs typeface="Calibri"/>
              </a:rPr>
              <a:t>of tracked income left to be allocated</a:t>
            </a:fld>
            <a:endParaRPr lang="en-IN" sz="1100" b="1"/>
          </a:p>
        </xdr:txBody>
      </xdr:sp>
    </xdr:grpSp>
    <xdr:clientData/>
  </xdr:twoCellAnchor>
</xdr:wsDr>
</file>

<file path=xl/tables/table1.xml><?xml version="1.0" encoding="utf-8"?>
<table xmlns="http://schemas.openxmlformats.org/spreadsheetml/2006/main" id="1" name="income" displayName="income" ref="C9:C13" totalsRowShown="0" headerRowDxfId="25" dataDxfId="24">
  <autoFilter ref="C9:C13">
    <filterColumn colId="0" hiddenButton="1"/>
  </autoFilter>
  <tableColumns count="1">
    <tableColumn id="1" name="Income" dataDxfId="23"/>
  </tableColumns>
  <tableStyleInfo name="Income Table Style" showFirstColumn="0" showLastColumn="0" showRowStripes="1" showColumnStripes="0"/>
</table>
</file>

<file path=xl/tables/table2.xml><?xml version="1.0" encoding="utf-8"?>
<table xmlns="http://schemas.openxmlformats.org/spreadsheetml/2006/main" id="2" name="expenses" displayName="expenses" ref="C21:C33" dataDxfId="22">
  <autoFilter ref="C21:C33">
    <filterColumn colId="0" hiddenButton="1"/>
  </autoFilter>
  <tableColumns count="1">
    <tableColumn id="1" name="Expenses" totalsRowFunction="count" dataDxfId="21"/>
  </tableColumns>
  <tableStyleInfo name="Enpenses Table Style" showFirstColumn="0" showLastColumn="0" showRowStripes="1" showColumnStripes="0"/>
</table>
</file>

<file path=xl/tables/table3.xml><?xml version="1.0" encoding="utf-8"?>
<table xmlns="http://schemas.openxmlformats.org/spreadsheetml/2006/main" id="3" name="savings" displayName="savings" ref="C41:C49" dataDxfId="20">
  <autoFilter ref="C41:C49">
    <filterColumn colId="0" hiddenButton="1"/>
  </autoFilter>
  <tableColumns count="1">
    <tableColumn id="1" name="Savings" totalsRowFunction="count" dataDxfId="19"/>
  </tableColumns>
  <tableStyleInfo name="savings table style" showFirstColumn="0" showLastColumn="0" showRowStripes="1" showColumnStripes="0"/>
</table>
</file>

<file path=xl/tables/table4.xml><?xml version="1.0" encoding="utf-8"?>
<table xmlns="http://schemas.openxmlformats.org/spreadsheetml/2006/main" id="4" name="tracking" displayName="tracking" ref="D10:J13" totalsRowShown="0" headerRowDxfId="18" dataDxfId="17">
  <autoFilter ref="D10:J13"/>
  <tableColumns count="7">
    <tableColumn id="1" name="Date" dataDxfId="16"/>
    <tableColumn id="2" name="Type" dataDxfId="15"/>
    <tableColumn id="3" name="Category" dataDxfId="14"/>
    <tableColumn id="4" name="Amount" dataDxfId="13" dataCellStyle="Comma"/>
    <tableColumn id="5" name="Details" dataDxfId="12"/>
    <tableColumn id="6" name="Balance" dataDxfId="11" dataCellStyle="Comma">
      <calculatedColumnFormula>SUMPRODUCT(tracking[Amount], (tracking[Date] &lt;=tracking[[#This Row],[Date]])*1, (tracking[Type]&lt;&gt;"Income")*(-1) + (tracking[Type]="Income"))</calculatedColumnFormula>
    </tableColumn>
    <tableColumn id="7" name="Effective Date" dataDxfId="10">
      <calculatedColumnFormula>IF(AND(tracking[[#This Row],[Type]]="Income", shift_late_income_status="Active", DAY(tracking[[#This Row],[Date]])&gt;=shift_late_income_starting_day),
DATE(YEAR(tracking[[#This Row],[Date]]), MONTH(tracking[[#This Row],[Date]])+1, 1),
 tracking[[#This Row],[Date]])</calculatedColumnFormula>
    </tableColumn>
  </tableColumns>
  <tableStyleInfo name="Tracking table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showGridLines="0" workbookViewId="0">
      <selection activeCell="E32" sqref="E32"/>
    </sheetView>
  </sheetViews>
  <sheetFormatPr defaultRowHeight="15" x14ac:dyDescent="0.25"/>
  <cols>
    <col min="1" max="1" width="2.5703125" customWidth="1"/>
    <col min="2" max="2" width="2.85546875" customWidth="1"/>
    <col min="3" max="3" width="2" customWidth="1"/>
    <col min="4" max="4" width="28.28515625" customWidth="1"/>
    <col min="5" max="5" width="19.42578125" customWidth="1"/>
    <col min="6" max="6" width="1.5703125" customWidth="1"/>
    <col min="7" max="7" width="85.85546875" customWidth="1"/>
    <col min="8" max="8" width="2" customWidth="1"/>
  </cols>
  <sheetData>
    <row r="1" spans="1:18" s="52" customFormat="1" ht="4.5" customHeight="1" x14ac:dyDescent="0.25">
      <c r="A1" s="51"/>
    </row>
    <row r="2" spans="1:18" s="52" customFormat="1" ht="14.25" customHeight="1" x14ac:dyDescent="0.25">
      <c r="D2" s="53" t="s">
        <v>21</v>
      </c>
    </row>
    <row r="3" spans="1:18" s="52" customFormat="1" ht="4.5" customHeight="1" x14ac:dyDescent="0.25"/>
    <row r="4" spans="1:18" x14ac:dyDescent="0.25">
      <c r="B4" s="2"/>
      <c r="C4" s="2"/>
      <c r="D4" s="2"/>
      <c r="E4" s="2"/>
      <c r="F4" s="2"/>
      <c r="G4" s="2"/>
      <c r="H4" s="2"/>
      <c r="I4" s="2"/>
      <c r="J4" s="2"/>
      <c r="K4" s="2"/>
      <c r="L4" s="2"/>
      <c r="M4" s="2"/>
      <c r="N4" s="2"/>
      <c r="O4" s="2"/>
      <c r="P4" s="2"/>
      <c r="Q4" s="2"/>
      <c r="R4" s="2"/>
    </row>
    <row r="5" spans="1:18" ht="15.75" x14ac:dyDescent="0.25">
      <c r="B5" s="2"/>
      <c r="C5" s="54" t="s">
        <v>46</v>
      </c>
      <c r="D5" s="54"/>
      <c r="E5" s="54"/>
      <c r="F5" s="54"/>
      <c r="G5" s="54"/>
      <c r="H5" s="54"/>
      <c r="I5" s="2"/>
      <c r="J5" s="2"/>
      <c r="K5" s="2"/>
      <c r="L5" s="2"/>
      <c r="M5" s="2"/>
      <c r="N5" s="2"/>
      <c r="O5" s="2"/>
      <c r="P5" s="2"/>
      <c r="Q5" s="2"/>
      <c r="R5" s="2"/>
    </row>
    <row r="6" spans="1:18" x14ac:dyDescent="0.25">
      <c r="B6" s="2"/>
      <c r="C6" s="3"/>
      <c r="D6" s="2"/>
      <c r="E6" s="2"/>
      <c r="F6" s="2"/>
      <c r="G6" s="2"/>
      <c r="H6" s="4"/>
      <c r="I6" s="2"/>
      <c r="J6" s="2"/>
      <c r="K6" s="2"/>
      <c r="L6" s="2"/>
      <c r="M6" s="2"/>
      <c r="N6" s="2"/>
      <c r="O6" s="2"/>
      <c r="P6" s="2"/>
      <c r="Q6" s="2"/>
      <c r="R6" s="2"/>
    </row>
    <row r="7" spans="1:18" x14ac:dyDescent="0.25">
      <c r="B7" s="2"/>
      <c r="C7" s="3"/>
      <c r="D7" s="8" t="s">
        <v>22</v>
      </c>
      <c r="E7" s="10">
        <v>2023</v>
      </c>
      <c r="F7" s="2"/>
      <c r="G7" s="9" t="s">
        <v>24</v>
      </c>
      <c r="H7" s="4"/>
      <c r="I7" s="2"/>
      <c r="J7" s="2"/>
      <c r="K7" s="2"/>
      <c r="L7" s="2"/>
      <c r="M7" s="2"/>
      <c r="N7" s="2"/>
      <c r="O7" s="2"/>
      <c r="P7" s="2"/>
      <c r="Q7" s="2"/>
      <c r="R7" s="2"/>
    </row>
    <row r="8" spans="1:18" x14ac:dyDescent="0.25">
      <c r="B8" s="2"/>
      <c r="C8" s="5"/>
      <c r="D8" s="6"/>
      <c r="E8" s="6"/>
      <c r="F8" s="6"/>
      <c r="G8" s="6"/>
      <c r="H8" s="7"/>
      <c r="I8" s="2"/>
      <c r="J8" s="2"/>
      <c r="K8" s="2"/>
      <c r="L8" s="2"/>
      <c r="M8" s="2"/>
      <c r="N8" s="2"/>
      <c r="O8" s="2"/>
      <c r="P8" s="2"/>
      <c r="Q8" s="2"/>
      <c r="R8" s="2"/>
    </row>
    <row r="9" spans="1:18" x14ac:dyDescent="0.25">
      <c r="B9" s="2"/>
      <c r="C9" s="2"/>
      <c r="D9" s="2"/>
      <c r="E9" s="2"/>
      <c r="F9" s="2"/>
      <c r="G9" s="2"/>
      <c r="H9" s="2"/>
      <c r="I9" s="2"/>
      <c r="J9" s="2"/>
      <c r="K9" s="2"/>
      <c r="L9" s="2"/>
      <c r="M9" s="2"/>
      <c r="N9" s="2"/>
      <c r="O9" s="2"/>
      <c r="P9" s="2"/>
      <c r="Q9" s="2"/>
      <c r="R9" s="2"/>
    </row>
    <row r="10" spans="1:18" ht="15.75" x14ac:dyDescent="0.25">
      <c r="B10" s="2"/>
      <c r="C10" s="54" t="s">
        <v>45</v>
      </c>
      <c r="D10" s="54"/>
      <c r="E10" s="54"/>
      <c r="F10" s="54"/>
      <c r="G10" s="54"/>
      <c r="H10" s="54"/>
      <c r="I10" s="2"/>
      <c r="J10" s="2"/>
      <c r="K10" s="2"/>
      <c r="L10" s="2"/>
      <c r="M10" s="2"/>
      <c r="N10" s="2"/>
      <c r="O10" s="2"/>
      <c r="P10" s="2"/>
      <c r="Q10" s="2"/>
      <c r="R10" s="2"/>
    </row>
    <row r="11" spans="1:18" x14ac:dyDescent="0.25">
      <c r="B11" s="2"/>
      <c r="C11" s="3"/>
      <c r="D11" s="2"/>
      <c r="E11" s="2"/>
      <c r="F11" s="2"/>
      <c r="G11" s="2"/>
      <c r="H11" s="4"/>
      <c r="I11" s="2"/>
      <c r="J11" s="2"/>
      <c r="K11" s="2"/>
      <c r="L11" s="2"/>
      <c r="M11" s="2"/>
      <c r="N11" s="2"/>
      <c r="O11" s="2"/>
      <c r="P11" s="2"/>
      <c r="Q11" s="2"/>
      <c r="R11" s="2"/>
    </row>
    <row r="12" spans="1:18" ht="15.75" x14ac:dyDescent="0.25">
      <c r="B12" s="2"/>
      <c r="C12" s="3"/>
      <c r="D12" s="39" t="s">
        <v>47</v>
      </c>
      <c r="E12" s="2"/>
      <c r="F12" s="2"/>
      <c r="G12" s="2"/>
      <c r="H12" s="4"/>
      <c r="I12" s="2"/>
      <c r="J12" s="2"/>
      <c r="K12" s="2"/>
      <c r="L12" s="2"/>
      <c r="M12" s="2"/>
      <c r="N12" s="2"/>
      <c r="O12" s="2"/>
      <c r="P12" s="2"/>
      <c r="Q12" s="2"/>
      <c r="R12" s="2"/>
    </row>
    <row r="13" spans="1:18" x14ac:dyDescent="0.25">
      <c r="B13" s="2"/>
      <c r="C13" s="3"/>
      <c r="D13" s="2"/>
      <c r="E13" s="2"/>
      <c r="F13" s="2"/>
      <c r="G13" s="2"/>
      <c r="H13" s="4"/>
      <c r="I13" s="2"/>
      <c r="J13" s="2"/>
      <c r="K13" s="2"/>
      <c r="L13" s="2"/>
      <c r="M13" s="2"/>
      <c r="N13" s="2"/>
      <c r="O13" s="2"/>
      <c r="P13" s="2"/>
      <c r="Q13" s="2"/>
      <c r="R13" s="2"/>
    </row>
    <row r="14" spans="1:18" x14ac:dyDescent="0.25">
      <c r="B14" s="2"/>
      <c r="C14" s="3"/>
      <c r="D14" s="40" t="s">
        <v>48</v>
      </c>
      <c r="E14" s="10" t="s">
        <v>49</v>
      </c>
      <c r="F14" s="2"/>
      <c r="G14" s="47" t="s">
        <v>51</v>
      </c>
      <c r="H14" s="4"/>
      <c r="I14" s="2"/>
      <c r="J14" s="2"/>
      <c r="K14" s="2"/>
      <c r="L14" s="2"/>
      <c r="M14" s="2"/>
      <c r="N14" s="2"/>
      <c r="O14" s="2"/>
      <c r="P14" s="2"/>
      <c r="Q14" s="2"/>
      <c r="R14" s="2"/>
    </row>
    <row r="15" spans="1:18" ht="4.5" customHeight="1" x14ac:dyDescent="0.25">
      <c r="B15" s="2"/>
      <c r="C15" s="41"/>
      <c r="D15" s="2"/>
      <c r="E15" s="2"/>
      <c r="F15" s="2"/>
      <c r="G15" s="47"/>
      <c r="H15" s="42"/>
      <c r="I15" s="2"/>
      <c r="J15" s="2"/>
      <c r="K15" s="2"/>
      <c r="L15" s="2"/>
      <c r="M15" s="2"/>
      <c r="N15" s="2"/>
      <c r="O15" s="2"/>
      <c r="P15" s="2"/>
      <c r="Q15" s="2"/>
      <c r="R15" s="2"/>
    </row>
    <row r="16" spans="1:18" x14ac:dyDescent="0.25">
      <c r="B16" s="2"/>
      <c r="C16" s="41"/>
      <c r="D16" s="40" t="s">
        <v>50</v>
      </c>
      <c r="E16" s="10">
        <v>20</v>
      </c>
      <c r="F16" s="2"/>
      <c r="G16" s="47"/>
      <c r="H16" s="42"/>
      <c r="I16" s="2"/>
      <c r="J16" s="2"/>
      <c r="K16" s="2"/>
      <c r="L16" s="2"/>
      <c r="M16" s="2"/>
      <c r="N16" s="2"/>
      <c r="O16" s="2"/>
      <c r="P16" s="2"/>
      <c r="Q16" s="2"/>
      <c r="R16" s="2"/>
    </row>
    <row r="17" spans="2:18" x14ac:dyDescent="0.25">
      <c r="B17" s="2"/>
      <c r="C17" s="41"/>
      <c r="D17" s="2"/>
      <c r="E17" s="2"/>
      <c r="F17" s="2"/>
      <c r="G17" s="2"/>
      <c r="H17" s="42"/>
      <c r="I17" s="2"/>
      <c r="J17" s="2"/>
      <c r="K17" s="2"/>
      <c r="L17" s="2"/>
      <c r="M17" s="2"/>
      <c r="N17" s="2"/>
      <c r="O17" s="2"/>
      <c r="P17" s="2"/>
      <c r="Q17" s="2"/>
      <c r="R17" s="2"/>
    </row>
    <row r="18" spans="2:18" x14ac:dyDescent="0.25">
      <c r="B18" s="2"/>
      <c r="C18" s="41"/>
      <c r="D18" s="2"/>
      <c r="E18" s="2"/>
      <c r="F18" s="2"/>
      <c r="G18" s="2"/>
      <c r="H18" s="42"/>
      <c r="I18" s="2"/>
      <c r="J18" s="2"/>
      <c r="K18" s="2"/>
      <c r="L18" s="2"/>
      <c r="M18" s="2"/>
      <c r="N18" s="2"/>
      <c r="O18" s="2"/>
      <c r="P18" s="2"/>
      <c r="Q18" s="2"/>
      <c r="R18" s="2"/>
    </row>
    <row r="19" spans="2:18" x14ac:dyDescent="0.25">
      <c r="B19" s="2"/>
      <c r="C19" s="41"/>
      <c r="D19" s="2"/>
      <c r="E19" s="2"/>
      <c r="F19" s="2"/>
      <c r="G19" s="2"/>
      <c r="H19" s="42"/>
      <c r="I19" s="2"/>
      <c r="J19" s="2"/>
      <c r="K19" s="2"/>
      <c r="L19" s="2"/>
      <c r="M19" s="2"/>
      <c r="N19" s="2"/>
      <c r="O19" s="2"/>
      <c r="P19" s="2"/>
      <c r="Q19" s="2"/>
      <c r="R19" s="2"/>
    </row>
    <row r="20" spans="2:18" x14ac:dyDescent="0.25">
      <c r="B20" s="2"/>
      <c r="C20" s="41"/>
      <c r="D20" s="2"/>
      <c r="E20" s="2"/>
      <c r="F20" s="2"/>
      <c r="G20" s="2"/>
      <c r="H20" s="42"/>
      <c r="I20" s="2"/>
      <c r="J20" s="2"/>
      <c r="K20" s="2"/>
      <c r="L20" s="2"/>
      <c r="M20" s="2"/>
      <c r="N20" s="2"/>
      <c r="O20" s="2"/>
      <c r="P20" s="2"/>
      <c r="Q20" s="2"/>
      <c r="R20" s="2"/>
    </row>
    <row r="21" spans="2:18" x14ac:dyDescent="0.25">
      <c r="B21" s="2"/>
      <c r="C21" s="41"/>
      <c r="D21" s="2"/>
      <c r="E21" s="2"/>
      <c r="F21" s="2"/>
      <c r="G21" s="2"/>
      <c r="H21" s="42"/>
      <c r="I21" s="2"/>
      <c r="J21" s="2"/>
      <c r="K21" s="2"/>
      <c r="L21" s="2"/>
      <c r="M21" s="2"/>
      <c r="N21" s="2"/>
      <c r="O21" s="2"/>
      <c r="P21" s="2"/>
      <c r="Q21" s="2"/>
      <c r="R21" s="2"/>
    </row>
    <row r="22" spans="2:18" x14ac:dyDescent="0.25">
      <c r="B22" s="2"/>
      <c r="C22" s="41"/>
      <c r="D22" s="2"/>
      <c r="E22" s="2"/>
      <c r="F22" s="2"/>
      <c r="G22" s="2"/>
      <c r="H22" s="42"/>
      <c r="I22" s="2"/>
      <c r="J22" s="2"/>
      <c r="K22" s="2"/>
      <c r="L22" s="2"/>
      <c r="M22" s="2"/>
      <c r="N22" s="2"/>
      <c r="O22" s="2"/>
      <c r="P22" s="2"/>
      <c r="Q22" s="2"/>
      <c r="R22" s="2"/>
    </row>
    <row r="23" spans="2:18" x14ac:dyDescent="0.25">
      <c r="B23" s="2"/>
      <c r="C23" s="41"/>
      <c r="D23" s="2"/>
      <c r="E23" s="2"/>
      <c r="F23" s="2"/>
      <c r="G23" s="2"/>
      <c r="H23" s="42"/>
      <c r="I23" s="2"/>
      <c r="J23" s="2"/>
      <c r="K23" s="2"/>
      <c r="L23" s="2"/>
      <c r="M23" s="2"/>
      <c r="N23" s="2"/>
      <c r="O23" s="2"/>
      <c r="P23" s="2"/>
      <c r="Q23" s="2"/>
      <c r="R23" s="2"/>
    </row>
    <row r="24" spans="2:18" x14ac:dyDescent="0.25">
      <c r="B24" s="2"/>
      <c r="C24" s="43"/>
      <c r="D24" s="44"/>
      <c r="E24" s="44"/>
      <c r="F24" s="44"/>
      <c r="G24" s="44"/>
      <c r="H24" s="45"/>
      <c r="I24" s="2"/>
      <c r="J24" s="2"/>
      <c r="K24" s="2"/>
      <c r="L24" s="2"/>
      <c r="M24" s="2"/>
      <c r="N24" s="2"/>
      <c r="O24" s="2"/>
      <c r="P24" s="2"/>
      <c r="Q24" s="2"/>
      <c r="R24" s="2"/>
    </row>
    <row r="25" spans="2:18" x14ac:dyDescent="0.25">
      <c r="B25" s="2"/>
      <c r="C25" s="2"/>
      <c r="D25" s="2"/>
      <c r="E25" s="2"/>
      <c r="F25" s="2"/>
      <c r="G25" s="2"/>
      <c r="H25" s="2"/>
      <c r="I25" s="2"/>
      <c r="J25" s="2"/>
      <c r="K25" s="2"/>
      <c r="L25" s="2"/>
      <c r="M25" s="2"/>
      <c r="N25" s="2"/>
      <c r="O25" s="2"/>
      <c r="P25" s="2"/>
      <c r="Q25" s="2"/>
      <c r="R25" s="2"/>
    </row>
    <row r="26" spans="2:18" x14ac:dyDescent="0.25">
      <c r="B26" s="2"/>
      <c r="C26" s="2"/>
      <c r="D26" s="2"/>
      <c r="E26" s="2"/>
      <c r="F26" s="2"/>
      <c r="G26" s="2"/>
      <c r="H26" s="2"/>
      <c r="I26" s="2"/>
      <c r="J26" s="2"/>
      <c r="K26" s="2"/>
      <c r="L26" s="2"/>
      <c r="M26" s="2"/>
      <c r="N26" s="2"/>
      <c r="O26" s="2"/>
      <c r="P26" s="2"/>
      <c r="Q26" s="2"/>
      <c r="R26" s="2"/>
    </row>
    <row r="27" spans="2:18" x14ac:dyDescent="0.25">
      <c r="B27" s="2"/>
      <c r="C27" s="2"/>
      <c r="D27" s="2"/>
      <c r="E27" s="2"/>
      <c r="F27" s="2"/>
      <c r="G27" s="2"/>
      <c r="H27" s="2"/>
      <c r="I27" s="2"/>
      <c r="J27" s="2"/>
      <c r="K27" s="2"/>
      <c r="L27" s="2"/>
      <c r="M27" s="2"/>
      <c r="N27" s="2"/>
      <c r="O27" s="2"/>
      <c r="P27" s="2"/>
      <c r="Q27" s="2"/>
      <c r="R27" s="2"/>
    </row>
    <row r="28" spans="2:18" x14ac:dyDescent="0.25">
      <c r="B28" s="2"/>
      <c r="C28" s="2"/>
      <c r="D28" s="2"/>
      <c r="E28" s="2"/>
      <c r="F28" s="2"/>
      <c r="G28" s="2"/>
      <c r="H28" s="2"/>
      <c r="I28" s="2"/>
      <c r="J28" s="2"/>
      <c r="K28" s="2"/>
      <c r="L28" s="2"/>
      <c r="M28" s="2"/>
      <c r="N28" s="2"/>
      <c r="O28" s="2"/>
      <c r="P28" s="2"/>
      <c r="Q28" s="2"/>
      <c r="R28" s="2"/>
    </row>
    <row r="29" spans="2:18" x14ac:dyDescent="0.25">
      <c r="B29" s="2"/>
      <c r="C29" s="2"/>
      <c r="D29" s="2"/>
      <c r="E29" s="2"/>
      <c r="F29" s="2"/>
      <c r="G29" s="2"/>
      <c r="H29" s="2"/>
      <c r="I29" s="2"/>
      <c r="J29" s="2"/>
      <c r="K29" s="2"/>
      <c r="L29" s="2"/>
      <c r="M29" s="2"/>
      <c r="N29" s="2"/>
      <c r="O29" s="2"/>
      <c r="P29" s="2"/>
      <c r="Q29" s="2"/>
      <c r="R29" s="2"/>
    </row>
    <row r="30" spans="2:18" x14ac:dyDescent="0.25">
      <c r="B30" s="2"/>
      <c r="C30" s="2"/>
      <c r="D30" s="2"/>
      <c r="E30" s="2"/>
      <c r="F30" s="2"/>
      <c r="G30" s="2"/>
      <c r="H30" s="2"/>
      <c r="I30" s="2"/>
      <c r="J30" s="2"/>
      <c r="K30" s="2"/>
      <c r="L30" s="2"/>
      <c r="M30" s="2"/>
      <c r="N30" s="2"/>
      <c r="O30" s="2"/>
      <c r="P30" s="2"/>
      <c r="Q30" s="2"/>
      <c r="R30" s="2"/>
    </row>
    <row r="31" spans="2:18" x14ac:dyDescent="0.25">
      <c r="B31" s="2"/>
      <c r="C31" s="2"/>
      <c r="D31" s="2"/>
      <c r="E31" s="2"/>
      <c r="F31" s="2"/>
      <c r="G31" s="2"/>
      <c r="H31" s="2"/>
      <c r="I31" s="2"/>
      <c r="J31" s="2"/>
      <c r="K31" s="2"/>
      <c r="L31" s="2"/>
      <c r="M31" s="2"/>
      <c r="N31" s="2"/>
      <c r="O31" s="2"/>
      <c r="P31" s="2"/>
      <c r="Q31" s="2"/>
      <c r="R31" s="2"/>
    </row>
    <row r="32" spans="2:18" x14ac:dyDescent="0.25">
      <c r="B32" s="2"/>
      <c r="C32" s="2"/>
      <c r="D32" s="2"/>
      <c r="E32" s="2"/>
      <c r="F32" s="2"/>
      <c r="G32" s="2"/>
      <c r="H32" s="2"/>
      <c r="I32" s="2"/>
      <c r="J32" s="2"/>
      <c r="K32" s="2"/>
      <c r="L32" s="2"/>
      <c r="M32" s="2"/>
      <c r="N32" s="2"/>
      <c r="O32" s="2"/>
      <c r="P32" s="2"/>
      <c r="Q32" s="2"/>
      <c r="R32" s="2"/>
    </row>
    <row r="33" spans="2:18" x14ac:dyDescent="0.25">
      <c r="B33" s="2"/>
      <c r="C33" s="2"/>
      <c r="D33" s="2"/>
      <c r="E33" s="2"/>
      <c r="F33" s="2"/>
      <c r="G33" s="2"/>
      <c r="H33" s="2"/>
      <c r="I33" s="2"/>
      <c r="J33" s="2"/>
      <c r="K33" s="2"/>
      <c r="L33" s="2"/>
      <c r="M33" s="2"/>
      <c r="N33" s="2"/>
      <c r="O33" s="2"/>
      <c r="P33" s="2"/>
      <c r="Q33" s="2"/>
      <c r="R33" s="2"/>
    </row>
  </sheetData>
  <mergeCells count="3">
    <mergeCell ref="C5:H5"/>
    <mergeCell ref="C10:H10"/>
    <mergeCell ref="G14:G16"/>
  </mergeCells>
  <conditionalFormatting sqref="E16">
    <cfRule type="expression" dxfId="9" priority="1">
      <formula>shift_late_income_status="Inactive"</formula>
    </cfRule>
  </conditionalFormatting>
  <dataValidations count="1">
    <dataValidation type="list" allowBlank="1" showInputMessage="1" showErrorMessage="1" errorTitle="Invalid Value" error="Please select a valid value from the dropdown." sqref="E14">
      <formula1>"Active, Inactive"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M55"/>
  <sheetViews>
    <sheetView showGridLines="0" zoomScale="70" zoomScaleNormal="70" workbookViewId="0">
      <pane xSplit="4" ySplit="7" topLeftCell="H8" activePane="bottomRight" state="frozen"/>
      <selection pane="topRight" activeCell="E1" sqref="E1"/>
      <selection pane="bottomLeft" activeCell="A8" sqref="A8"/>
      <selection pane="bottomRight" activeCell="C5" sqref="C5"/>
    </sheetView>
  </sheetViews>
  <sheetFormatPr defaultRowHeight="15" outlineLevelCol="1" x14ac:dyDescent="0.25"/>
  <cols>
    <col min="1" max="2" width="2.5703125" customWidth="1"/>
    <col min="3" max="3" width="29.7109375" customWidth="1"/>
    <col min="4" max="4" width="1.5703125" customWidth="1"/>
    <col min="5" max="5" width="13.85546875" bestFit="1" customWidth="1" outlineLevel="1"/>
    <col min="6" max="6" width="14.28515625" bestFit="1" customWidth="1" outlineLevel="1"/>
    <col min="7" max="7" width="13.85546875" bestFit="1" customWidth="1" outlineLevel="1"/>
    <col min="8" max="8" width="14.5703125" bestFit="1" customWidth="1" outlineLevel="1"/>
    <col min="9" max="10" width="14.28515625" bestFit="1" customWidth="1" outlineLevel="1"/>
    <col min="11" max="11" width="13.85546875" bestFit="1" customWidth="1" outlineLevel="1"/>
    <col min="12" max="12" width="13.5703125" bestFit="1" customWidth="1" outlineLevel="1"/>
    <col min="13" max="13" width="13.85546875" bestFit="1" customWidth="1" outlineLevel="1"/>
    <col min="14" max="14" width="13.5703125" bestFit="1" customWidth="1" outlineLevel="1"/>
    <col min="15" max="16" width="13.85546875" bestFit="1" customWidth="1" outlineLevel="1"/>
    <col min="17" max="17" width="15.42578125" bestFit="1" customWidth="1"/>
    <col min="18" max="18" width="1.28515625" customWidth="1"/>
    <col min="19" max="23" width="10.7109375" hidden="1" customWidth="1" outlineLevel="1"/>
    <col min="24" max="24" width="13.140625" hidden="1" customWidth="1" outlineLevel="1"/>
    <col min="25" max="30" width="10.7109375" hidden="1" customWidth="1" outlineLevel="1"/>
    <col min="31" max="31" width="10.140625" bestFit="1" customWidth="1" collapsed="1"/>
    <col min="32" max="32" width="1.28515625" customWidth="1"/>
    <col min="33" max="37" width="10.7109375" hidden="1" customWidth="1" outlineLevel="1"/>
    <col min="38" max="38" width="13.140625" hidden="1" customWidth="1" outlineLevel="1"/>
    <col min="39" max="44" width="10.7109375" hidden="1" customWidth="1" outlineLevel="1"/>
    <col min="45" max="45" width="10.140625" bestFit="1" customWidth="1" collapsed="1"/>
    <col min="46" max="46" width="1.28515625" customWidth="1"/>
    <col min="47" max="51" width="10.7109375" hidden="1" customWidth="1" outlineLevel="1"/>
    <col min="52" max="52" width="13.140625" hidden="1" customWidth="1" outlineLevel="1"/>
    <col min="53" max="58" width="10.7109375" hidden="1" customWidth="1" outlineLevel="1"/>
    <col min="59" max="59" width="10.140625" bestFit="1" customWidth="1" collapsed="1"/>
    <col min="60" max="60" width="1.28515625" customWidth="1"/>
    <col min="61" max="65" width="10.7109375" hidden="1" customWidth="1" outlineLevel="1"/>
    <col min="66" max="66" width="13.140625" hidden="1" customWidth="1" outlineLevel="1"/>
    <col min="67" max="72" width="10.7109375" hidden="1" customWidth="1" outlineLevel="1"/>
    <col min="73" max="73" width="10.140625" bestFit="1" customWidth="1" collapsed="1"/>
    <col min="74" max="74" width="1.28515625" customWidth="1"/>
    <col min="75" max="79" width="10.7109375" hidden="1" customWidth="1" outlineLevel="1"/>
    <col min="80" max="80" width="13.140625" hidden="1" customWidth="1" outlineLevel="1"/>
    <col min="81" max="86" width="10.7109375" hidden="1" customWidth="1" outlineLevel="1"/>
    <col min="87" max="87" width="10.140625" bestFit="1" customWidth="1" collapsed="1"/>
    <col min="88" max="88" width="1.28515625" customWidth="1"/>
    <col min="89" max="93" width="10.7109375" hidden="1" customWidth="1" outlineLevel="1"/>
    <col min="94" max="94" width="13.140625" hidden="1" customWidth="1" outlineLevel="1"/>
    <col min="95" max="100" width="10.7109375" hidden="1" customWidth="1" outlineLevel="1"/>
    <col min="101" max="101" width="10.140625" bestFit="1" customWidth="1" collapsed="1"/>
    <col min="102" max="102" width="1.28515625" customWidth="1"/>
    <col min="103" max="107" width="10.7109375" hidden="1" customWidth="1" outlineLevel="1"/>
    <col min="108" max="108" width="13.140625" hidden="1" customWidth="1" outlineLevel="1"/>
    <col min="109" max="114" width="10.7109375" hidden="1" customWidth="1" outlineLevel="1"/>
    <col min="115" max="115" width="10.140625" bestFit="1" customWidth="1" collapsed="1"/>
    <col min="116" max="116" width="1.28515625" customWidth="1"/>
    <col min="117" max="121" width="10.7109375" hidden="1" customWidth="1" outlineLevel="1"/>
    <col min="122" max="122" width="13.140625" hidden="1" customWidth="1" outlineLevel="1"/>
    <col min="123" max="128" width="10.7109375" hidden="1" customWidth="1" outlineLevel="1"/>
    <col min="129" max="129" width="10.140625" bestFit="1" customWidth="1" collapsed="1"/>
    <col min="130" max="130" width="1.28515625" customWidth="1"/>
    <col min="131" max="135" width="10.7109375" hidden="1" customWidth="1" outlineLevel="1"/>
    <col min="136" max="136" width="13.140625" hidden="1" customWidth="1" outlineLevel="1"/>
    <col min="137" max="142" width="10.7109375" hidden="1" customWidth="1" outlineLevel="1"/>
    <col min="143" max="143" width="10.140625" bestFit="1" customWidth="1" collapsed="1"/>
    <col min="144" max="144" width="1.28515625" customWidth="1"/>
  </cols>
  <sheetData>
    <row r="1" spans="1:143" s="52" customFormat="1" ht="9" customHeight="1" x14ac:dyDescent="0.25">
      <c r="A1" s="51"/>
    </row>
    <row r="2" spans="1:143" s="52" customFormat="1" ht="14.25" customHeight="1" x14ac:dyDescent="0.25">
      <c r="C2" s="53" t="s">
        <v>23</v>
      </c>
    </row>
    <row r="3" spans="1:143" s="52" customFormat="1" ht="9" customHeight="1" x14ac:dyDescent="0.25"/>
    <row r="5" spans="1:143" ht="15.75" x14ac:dyDescent="0.25">
      <c r="C5" s="11" t="s">
        <v>35</v>
      </c>
      <c r="E5" s="55">
        <f>starting_year</f>
        <v>2023</v>
      </c>
      <c r="F5" s="55"/>
      <c r="G5" s="55"/>
      <c r="H5" s="55"/>
      <c r="I5" s="55"/>
      <c r="J5" s="55"/>
      <c r="K5" s="55"/>
      <c r="L5" s="55"/>
      <c r="M5" s="55"/>
      <c r="N5" s="55"/>
      <c r="O5" s="55"/>
      <c r="P5" s="55"/>
      <c r="Q5" s="55"/>
      <c r="S5" s="55">
        <f>E5+1</f>
        <v>2024</v>
      </c>
      <c r="T5" s="55"/>
      <c r="U5" s="55"/>
      <c r="V5" s="55"/>
      <c r="W5" s="55"/>
      <c r="X5" s="55"/>
      <c r="Y5" s="55"/>
      <c r="Z5" s="55"/>
      <c r="AA5" s="55"/>
      <c r="AB5" s="55"/>
      <c r="AC5" s="55"/>
      <c r="AD5" s="55"/>
      <c r="AE5" s="55"/>
      <c r="AG5" s="55">
        <f t="shared" ref="AG5" si="0">S5+1</f>
        <v>2025</v>
      </c>
      <c r="AH5" s="55"/>
      <c r="AI5" s="55"/>
      <c r="AJ5" s="55"/>
      <c r="AK5" s="55"/>
      <c r="AL5" s="55"/>
      <c r="AM5" s="55"/>
      <c r="AN5" s="55"/>
      <c r="AO5" s="55"/>
      <c r="AP5" s="55"/>
      <c r="AQ5" s="55"/>
      <c r="AR5" s="55"/>
      <c r="AS5" s="55"/>
      <c r="AU5" s="55">
        <f t="shared" ref="AU5" si="1">AG5+1</f>
        <v>2026</v>
      </c>
      <c r="AV5" s="55"/>
      <c r="AW5" s="55"/>
      <c r="AX5" s="55"/>
      <c r="AY5" s="55"/>
      <c r="AZ5" s="55"/>
      <c r="BA5" s="55"/>
      <c r="BB5" s="55"/>
      <c r="BC5" s="55"/>
      <c r="BD5" s="55"/>
      <c r="BE5" s="55"/>
      <c r="BF5" s="55"/>
      <c r="BG5" s="55"/>
      <c r="BI5" s="55">
        <f t="shared" ref="BI5" si="2">AU5+1</f>
        <v>2027</v>
      </c>
      <c r="BJ5" s="55"/>
      <c r="BK5" s="55"/>
      <c r="BL5" s="55"/>
      <c r="BM5" s="55"/>
      <c r="BN5" s="55"/>
      <c r="BO5" s="55"/>
      <c r="BP5" s="55"/>
      <c r="BQ5" s="55"/>
      <c r="BR5" s="55"/>
      <c r="BS5" s="55"/>
      <c r="BT5" s="55"/>
      <c r="BU5" s="55"/>
      <c r="BW5" s="55">
        <f t="shared" ref="BW5" si="3">BI5+1</f>
        <v>2028</v>
      </c>
      <c r="BX5" s="55"/>
      <c r="BY5" s="55"/>
      <c r="BZ5" s="55"/>
      <c r="CA5" s="55"/>
      <c r="CB5" s="55"/>
      <c r="CC5" s="55"/>
      <c r="CD5" s="55"/>
      <c r="CE5" s="55"/>
      <c r="CF5" s="55"/>
      <c r="CG5" s="55"/>
      <c r="CH5" s="55"/>
      <c r="CI5" s="55"/>
      <c r="CK5" s="55">
        <f t="shared" ref="CK5" si="4">BW5+1</f>
        <v>2029</v>
      </c>
      <c r="CL5" s="55"/>
      <c r="CM5" s="55"/>
      <c r="CN5" s="55"/>
      <c r="CO5" s="55"/>
      <c r="CP5" s="55"/>
      <c r="CQ5" s="55"/>
      <c r="CR5" s="55"/>
      <c r="CS5" s="55"/>
      <c r="CT5" s="55"/>
      <c r="CU5" s="55"/>
      <c r="CV5" s="55"/>
      <c r="CW5" s="55"/>
      <c r="CY5" s="55">
        <f t="shared" ref="CY5" si="5">CK5+1</f>
        <v>2030</v>
      </c>
      <c r="CZ5" s="55"/>
      <c r="DA5" s="55"/>
      <c r="DB5" s="55"/>
      <c r="DC5" s="55"/>
      <c r="DD5" s="55"/>
      <c r="DE5" s="55"/>
      <c r="DF5" s="55"/>
      <c r="DG5" s="55"/>
      <c r="DH5" s="55"/>
      <c r="DI5" s="55"/>
      <c r="DJ5" s="55"/>
      <c r="DK5" s="55"/>
      <c r="DM5" s="55">
        <f t="shared" ref="DM5" si="6">CY5+1</f>
        <v>2031</v>
      </c>
      <c r="DN5" s="55"/>
      <c r="DO5" s="55"/>
      <c r="DP5" s="55"/>
      <c r="DQ5" s="55"/>
      <c r="DR5" s="55"/>
      <c r="DS5" s="55"/>
      <c r="DT5" s="55"/>
      <c r="DU5" s="55"/>
      <c r="DV5" s="55"/>
      <c r="DW5" s="55"/>
      <c r="DX5" s="55"/>
      <c r="DY5" s="55"/>
      <c r="EA5" s="55">
        <f t="shared" ref="EA5" si="7">DM5+1</f>
        <v>2032</v>
      </c>
      <c r="EB5" s="55"/>
      <c r="EC5" s="55"/>
      <c r="ED5" s="55"/>
      <c r="EE5" s="55"/>
      <c r="EF5" s="55"/>
      <c r="EG5" s="55"/>
      <c r="EH5" s="55"/>
      <c r="EI5" s="55"/>
      <c r="EJ5" s="55"/>
      <c r="EK5" s="55"/>
      <c r="EL5" s="55"/>
      <c r="EM5" s="55"/>
    </row>
    <row r="6" spans="1:143" x14ac:dyDescent="0.25">
      <c r="E6" s="31" t="str">
        <f ca="1">IF(E7=0,"Jan ✓","Jan")</f>
        <v>Jan ✓</v>
      </c>
      <c r="F6" s="31" t="str">
        <f ca="1">IF(F7=0,"Feb ✓","Feb")</f>
        <v>Feb ✓</v>
      </c>
      <c r="G6" s="31" t="str">
        <f ca="1">IF(G7=0,"Mar ✓","Mar")</f>
        <v>Mar ✓</v>
      </c>
      <c r="H6" s="31" t="str">
        <f ca="1">IF(H7=0,"Apr ✓","Apr")</f>
        <v>Apr ✓</v>
      </c>
      <c r="I6" s="31" t="str">
        <f ca="1">IF(I7=0,"May ✓","May")</f>
        <v>May ✓</v>
      </c>
      <c r="J6" s="31" t="str">
        <f ca="1">IF(J7=0,"Jun ✓","Jun")</f>
        <v>Jun ✓</v>
      </c>
      <c r="K6" s="31" t="str">
        <f ca="1">IF(K7=0,"Jul ✓","Jul")</f>
        <v>Jul ✓</v>
      </c>
      <c r="L6" s="31" t="str">
        <f ca="1">IF(L7=0,"Aug ✓","Aug")</f>
        <v>Aug ✓</v>
      </c>
      <c r="M6" s="31" t="str">
        <f ca="1">IF(M7=0,"Sep ✓","Sep")</f>
        <v>Sep ✓</v>
      </c>
      <c r="N6" s="31" t="str">
        <f ca="1">IF(N7=0,"Oct ✓","Oct")</f>
        <v>Oct ✓</v>
      </c>
      <c r="O6" s="31" t="str">
        <f ca="1">IF(O7=0,"Nov ✓","Nov")</f>
        <v>Nov ✓</v>
      </c>
      <c r="P6" s="31" t="str">
        <f ca="1">IF(P7=0,"Dec ✓","Dec")</f>
        <v>Dec ✓</v>
      </c>
      <c r="Q6" s="31" t="str">
        <f ca="1">IF(Q7=0,"Total ✓","Total")</f>
        <v>Total ✓</v>
      </c>
      <c r="S6" s="31" t="str">
        <f ca="1">IF(S7=0,"Jan ✓","Jan")</f>
        <v>Jan ✓</v>
      </c>
      <c r="T6" s="31" t="str">
        <f ca="1">IF(T7=0,"Feb ✓","Feb")</f>
        <v>Feb ✓</v>
      </c>
      <c r="U6" s="31" t="str">
        <f ca="1">IF(U7=0,"Mar ✓","Mar")</f>
        <v>Mar ✓</v>
      </c>
      <c r="V6" s="31" t="str">
        <f ca="1">IF(V7=0,"Apr ✓","Apr")</f>
        <v>Apr ✓</v>
      </c>
      <c r="W6" s="31" t="str">
        <f ca="1">IF(W7=0,"May ✓","May")</f>
        <v>May ✓</v>
      </c>
      <c r="X6" s="31" t="str">
        <f ca="1">IF(X7=0,"Jun ✓","Jun")</f>
        <v>Jun ✓</v>
      </c>
      <c r="Y6" s="31" t="str">
        <f ca="1">IF(Y7=0,"Jul ✓","Jul")</f>
        <v>Jul ✓</v>
      </c>
      <c r="Z6" s="31" t="str">
        <f ca="1">IF(Z7=0,"Aug ✓","Aug")</f>
        <v>Aug ✓</v>
      </c>
      <c r="AA6" s="31" t="str">
        <f ca="1">IF(AA7=0,"Sep ✓","Sep")</f>
        <v>Sep ✓</v>
      </c>
      <c r="AB6" s="31" t="str">
        <f ca="1">IF(AB7=0,"Oct ✓","Oct")</f>
        <v>Oct ✓</v>
      </c>
      <c r="AC6" s="31" t="str">
        <f ca="1">IF(AC7=0,"Nov ✓","Nov")</f>
        <v>Nov ✓</v>
      </c>
      <c r="AD6" s="31" t="str">
        <f ca="1">IF(AD7=0,"Dec ✓","Dec")</f>
        <v>Dec ✓</v>
      </c>
      <c r="AE6" s="31" t="str">
        <f ca="1">IF(AE7=0,"Total ✓","Total")</f>
        <v>Total ✓</v>
      </c>
      <c r="AG6" s="31" t="str">
        <f t="shared" ref="AG6" ca="1" si="8">IF(AG7=0,"Jan ✓","Jan")</f>
        <v>Jan ✓</v>
      </c>
      <c r="AH6" s="31" t="str">
        <f t="shared" ref="AH6" ca="1" si="9">IF(AH7=0,"Feb ✓","Feb")</f>
        <v>Feb ✓</v>
      </c>
      <c r="AI6" s="31" t="str">
        <f t="shared" ref="AI6" ca="1" si="10">IF(AI7=0,"Mar ✓","Mar")</f>
        <v>Mar ✓</v>
      </c>
      <c r="AJ6" s="31" t="str">
        <f t="shared" ref="AJ6" ca="1" si="11">IF(AJ7=0,"Apr ✓","Apr")</f>
        <v>Apr ✓</v>
      </c>
      <c r="AK6" s="31" t="str">
        <f t="shared" ref="AK6" ca="1" si="12">IF(AK7=0,"May ✓","May")</f>
        <v>May ✓</v>
      </c>
      <c r="AL6" s="31" t="str">
        <f t="shared" ref="AL6" ca="1" si="13">IF(AL7=0,"Jun ✓","Jun")</f>
        <v>Jun ✓</v>
      </c>
      <c r="AM6" s="31" t="str">
        <f t="shared" ref="AM6" ca="1" si="14">IF(AM7=0,"Jul ✓","Jul")</f>
        <v>Jul ✓</v>
      </c>
      <c r="AN6" s="31" t="str">
        <f t="shared" ref="AN6" ca="1" si="15">IF(AN7=0,"Aug ✓","Aug")</f>
        <v>Aug ✓</v>
      </c>
      <c r="AO6" s="31" t="str">
        <f t="shared" ref="AO6" ca="1" si="16">IF(AO7=0,"Sep ✓","Sep")</f>
        <v>Sep ✓</v>
      </c>
      <c r="AP6" s="31" t="str">
        <f t="shared" ref="AP6" ca="1" si="17">IF(AP7=0,"Oct ✓","Oct")</f>
        <v>Oct ✓</v>
      </c>
      <c r="AQ6" s="31" t="str">
        <f t="shared" ref="AQ6" ca="1" si="18">IF(AQ7=0,"Nov ✓","Nov")</f>
        <v>Nov ✓</v>
      </c>
      <c r="AR6" s="31" t="str">
        <f t="shared" ref="AR6" ca="1" si="19">IF(AR7=0,"Dec ✓","Dec")</f>
        <v>Dec ✓</v>
      </c>
      <c r="AS6" s="31" t="str">
        <f t="shared" ref="AS6" ca="1" si="20">IF(AS7=0,"Total ✓","Total")</f>
        <v>Total ✓</v>
      </c>
      <c r="AU6" s="31" t="str">
        <f t="shared" ref="AU6" ca="1" si="21">IF(AU7=0,"Jan ✓","Jan")</f>
        <v>Jan ✓</v>
      </c>
      <c r="AV6" s="31" t="str">
        <f t="shared" ref="AV6" ca="1" si="22">IF(AV7=0,"Feb ✓","Feb")</f>
        <v>Feb ✓</v>
      </c>
      <c r="AW6" s="31" t="str">
        <f t="shared" ref="AW6" ca="1" si="23">IF(AW7=0,"Mar ✓","Mar")</f>
        <v>Mar ✓</v>
      </c>
      <c r="AX6" s="31" t="str">
        <f t="shared" ref="AX6" ca="1" si="24">IF(AX7=0,"Apr ✓","Apr")</f>
        <v>Apr ✓</v>
      </c>
      <c r="AY6" s="31" t="str">
        <f t="shared" ref="AY6" ca="1" si="25">IF(AY7=0,"May ✓","May")</f>
        <v>May ✓</v>
      </c>
      <c r="AZ6" s="31" t="str">
        <f t="shared" ref="AZ6" ca="1" si="26">IF(AZ7=0,"Jun ✓","Jun")</f>
        <v>Jun ✓</v>
      </c>
      <c r="BA6" s="31" t="str">
        <f t="shared" ref="BA6" ca="1" si="27">IF(BA7=0,"Jul ✓","Jul")</f>
        <v>Jul ✓</v>
      </c>
      <c r="BB6" s="31" t="str">
        <f t="shared" ref="BB6" ca="1" si="28">IF(BB7=0,"Aug ✓","Aug")</f>
        <v>Aug ✓</v>
      </c>
      <c r="BC6" s="31" t="str">
        <f t="shared" ref="BC6" ca="1" si="29">IF(BC7=0,"Sep ✓","Sep")</f>
        <v>Sep ✓</v>
      </c>
      <c r="BD6" s="31" t="str">
        <f t="shared" ref="BD6" ca="1" si="30">IF(BD7=0,"Oct ✓","Oct")</f>
        <v>Oct ✓</v>
      </c>
      <c r="BE6" s="31" t="str">
        <f t="shared" ref="BE6" ca="1" si="31">IF(BE7=0,"Nov ✓","Nov")</f>
        <v>Nov ✓</v>
      </c>
      <c r="BF6" s="31" t="str">
        <f t="shared" ref="BF6" ca="1" si="32">IF(BF7=0,"Dec ✓","Dec")</f>
        <v>Dec ✓</v>
      </c>
      <c r="BG6" s="31" t="str">
        <f t="shared" ref="BG6" ca="1" si="33">IF(BG7=0,"Total ✓","Total")</f>
        <v>Total ✓</v>
      </c>
      <c r="BI6" s="31" t="str">
        <f t="shared" ref="BI6" ca="1" si="34">IF(BI7=0,"Jan ✓","Jan")</f>
        <v>Jan ✓</v>
      </c>
      <c r="BJ6" s="31" t="str">
        <f t="shared" ref="BJ6" ca="1" si="35">IF(BJ7=0,"Feb ✓","Feb")</f>
        <v>Feb ✓</v>
      </c>
      <c r="BK6" s="31" t="str">
        <f t="shared" ref="BK6" ca="1" si="36">IF(BK7=0,"Mar ✓","Mar")</f>
        <v>Mar ✓</v>
      </c>
      <c r="BL6" s="31" t="str">
        <f t="shared" ref="BL6" ca="1" si="37">IF(BL7=0,"Apr ✓","Apr")</f>
        <v>Apr ✓</v>
      </c>
      <c r="BM6" s="31" t="str">
        <f t="shared" ref="BM6" ca="1" si="38">IF(BM7=0,"May ✓","May")</f>
        <v>May ✓</v>
      </c>
      <c r="BN6" s="31" t="str">
        <f t="shared" ref="BN6" ca="1" si="39">IF(BN7=0,"Jun ✓","Jun")</f>
        <v>Jun ✓</v>
      </c>
      <c r="BO6" s="31" t="str">
        <f t="shared" ref="BO6" ca="1" si="40">IF(BO7=0,"Jul ✓","Jul")</f>
        <v>Jul ✓</v>
      </c>
      <c r="BP6" s="31" t="str">
        <f t="shared" ref="BP6" ca="1" si="41">IF(BP7=0,"Aug ✓","Aug")</f>
        <v>Aug ✓</v>
      </c>
      <c r="BQ6" s="31" t="str">
        <f t="shared" ref="BQ6" ca="1" si="42">IF(BQ7=0,"Sep ✓","Sep")</f>
        <v>Sep ✓</v>
      </c>
      <c r="BR6" s="31" t="str">
        <f t="shared" ref="BR6" ca="1" si="43">IF(BR7=0,"Oct ✓","Oct")</f>
        <v>Oct ✓</v>
      </c>
      <c r="BS6" s="31" t="str">
        <f t="shared" ref="BS6" ca="1" si="44">IF(BS7=0,"Nov ✓","Nov")</f>
        <v>Nov ✓</v>
      </c>
      <c r="BT6" s="31" t="str">
        <f t="shared" ref="BT6" ca="1" si="45">IF(BT7=0,"Dec ✓","Dec")</f>
        <v>Dec ✓</v>
      </c>
      <c r="BU6" s="31" t="str">
        <f t="shared" ref="BU6" ca="1" si="46">IF(BU7=0,"Total ✓","Total")</f>
        <v>Total ✓</v>
      </c>
      <c r="BW6" s="31" t="str">
        <f t="shared" ref="BW6" ca="1" si="47">IF(BW7=0,"Jan ✓","Jan")</f>
        <v>Jan ✓</v>
      </c>
      <c r="BX6" s="31" t="str">
        <f t="shared" ref="BX6" ca="1" si="48">IF(BX7=0,"Feb ✓","Feb")</f>
        <v>Feb ✓</v>
      </c>
      <c r="BY6" s="31" t="str">
        <f t="shared" ref="BY6" ca="1" si="49">IF(BY7=0,"Mar ✓","Mar")</f>
        <v>Mar ✓</v>
      </c>
      <c r="BZ6" s="31" t="str">
        <f t="shared" ref="BZ6" ca="1" si="50">IF(BZ7=0,"Apr ✓","Apr")</f>
        <v>Apr ✓</v>
      </c>
      <c r="CA6" s="31" t="str">
        <f t="shared" ref="CA6" ca="1" si="51">IF(CA7=0,"May ✓","May")</f>
        <v>May ✓</v>
      </c>
      <c r="CB6" s="31" t="str">
        <f t="shared" ref="CB6" ca="1" si="52">IF(CB7=0,"Jun ✓","Jun")</f>
        <v>Jun ✓</v>
      </c>
      <c r="CC6" s="31" t="str">
        <f t="shared" ref="CC6" ca="1" si="53">IF(CC7=0,"Jul ✓","Jul")</f>
        <v>Jul ✓</v>
      </c>
      <c r="CD6" s="31" t="str">
        <f t="shared" ref="CD6" ca="1" si="54">IF(CD7=0,"Aug ✓","Aug")</f>
        <v>Aug ✓</v>
      </c>
      <c r="CE6" s="31" t="str">
        <f t="shared" ref="CE6" ca="1" si="55">IF(CE7=0,"Sep ✓","Sep")</f>
        <v>Sep ✓</v>
      </c>
      <c r="CF6" s="31" t="str">
        <f t="shared" ref="CF6" ca="1" si="56">IF(CF7=0,"Oct ✓","Oct")</f>
        <v>Oct ✓</v>
      </c>
      <c r="CG6" s="31" t="str">
        <f t="shared" ref="CG6" ca="1" si="57">IF(CG7=0,"Nov ✓","Nov")</f>
        <v>Nov ✓</v>
      </c>
      <c r="CH6" s="31" t="str">
        <f t="shared" ref="CH6" ca="1" si="58">IF(CH7=0,"Dec ✓","Dec")</f>
        <v>Dec ✓</v>
      </c>
      <c r="CI6" s="31" t="str">
        <f t="shared" ref="CI6" ca="1" si="59">IF(CI7=0,"Total ✓","Total")</f>
        <v>Total ✓</v>
      </c>
      <c r="CK6" s="31" t="str">
        <f t="shared" ref="CK6" ca="1" si="60">IF(CK7=0,"Jan ✓","Jan")</f>
        <v>Jan ✓</v>
      </c>
      <c r="CL6" s="31" t="str">
        <f t="shared" ref="CL6" ca="1" si="61">IF(CL7=0,"Feb ✓","Feb")</f>
        <v>Feb ✓</v>
      </c>
      <c r="CM6" s="31" t="str">
        <f t="shared" ref="CM6" ca="1" si="62">IF(CM7=0,"Mar ✓","Mar")</f>
        <v>Mar ✓</v>
      </c>
      <c r="CN6" s="31" t="str">
        <f t="shared" ref="CN6" ca="1" si="63">IF(CN7=0,"Apr ✓","Apr")</f>
        <v>Apr ✓</v>
      </c>
      <c r="CO6" s="31" t="str">
        <f t="shared" ref="CO6" ca="1" si="64">IF(CO7=0,"May ✓","May")</f>
        <v>May ✓</v>
      </c>
      <c r="CP6" s="31" t="str">
        <f t="shared" ref="CP6" ca="1" si="65">IF(CP7=0,"Jun ✓","Jun")</f>
        <v>Jun ✓</v>
      </c>
      <c r="CQ6" s="31" t="str">
        <f t="shared" ref="CQ6" ca="1" si="66">IF(CQ7=0,"Jul ✓","Jul")</f>
        <v>Jul ✓</v>
      </c>
      <c r="CR6" s="31" t="str">
        <f t="shared" ref="CR6" ca="1" si="67">IF(CR7=0,"Aug ✓","Aug")</f>
        <v>Aug ✓</v>
      </c>
      <c r="CS6" s="31" t="str">
        <f t="shared" ref="CS6" ca="1" si="68">IF(CS7=0,"Sep ✓","Sep")</f>
        <v>Sep ✓</v>
      </c>
      <c r="CT6" s="31" t="str">
        <f t="shared" ref="CT6" ca="1" si="69">IF(CT7=0,"Oct ✓","Oct")</f>
        <v>Oct ✓</v>
      </c>
      <c r="CU6" s="31" t="str">
        <f t="shared" ref="CU6" ca="1" si="70">IF(CU7=0,"Nov ✓","Nov")</f>
        <v>Nov ✓</v>
      </c>
      <c r="CV6" s="31" t="str">
        <f t="shared" ref="CV6" ca="1" si="71">IF(CV7=0,"Dec ✓","Dec")</f>
        <v>Dec ✓</v>
      </c>
      <c r="CW6" s="31" t="str">
        <f t="shared" ref="CW6" ca="1" si="72">IF(CW7=0,"Total ✓","Total")</f>
        <v>Total ✓</v>
      </c>
      <c r="CY6" s="31" t="str">
        <f t="shared" ref="CY6" ca="1" si="73">IF(CY7=0,"Jan ✓","Jan")</f>
        <v>Jan ✓</v>
      </c>
      <c r="CZ6" s="31" t="str">
        <f t="shared" ref="CZ6" ca="1" si="74">IF(CZ7=0,"Feb ✓","Feb")</f>
        <v>Feb ✓</v>
      </c>
      <c r="DA6" s="31" t="str">
        <f t="shared" ref="DA6" ca="1" si="75">IF(DA7=0,"Mar ✓","Mar")</f>
        <v>Mar ✓</v>
      </c>
      <c r="DB6" s="31" t="str">
        <f t="shared" ref="DB6" ca="1" si="76">IF(DB7=0,"Apr ✓","Apr")</f>
        <v>Apr ✓</v>
      </c>
      <c r="DC6" s="31" t="str">
        <f t="shared" ref="DC6" ca="1" si="77">IF(DC7=0,"May ✓","May")</f>
        <v>May ✓</v>
      </c>
      <c r="DD6" s="31" t="str">
        <f t="shared" ref="DD6" ca="1" si="78">IF(DD7=0,"Jun ✓","Jun")</f>
        <v>Jun ✓</v>
      </c>
      <c r="DE6" s="31" t="str">
        <f t="shared" ref="DE6" ca="1" si="79">IF(DE7=0,"Jul ✓","Jul")</f>
        <v>Jul ✓</v>
      </c>
      <c r="DF6" s="31" t="str">
        <f t="shared" ref="DF6" ca="1" si="80">IF(DF7=0,"Aug ✓","Aug")</f>
        <v>Aug ✓</v>
      </c>
      <c r="DG6" s="31" t="str">
        <f t="shared" ref="DG6" ca="1" si="81">IF(DG7=0,"Sep ✓","Sep")</f>
        <v>Sep ✓</v>
      </c>
      <c r="DH6" s="31" t="str">
        <f t="shared" ref="DH6" ca="1" si="82">IF(DH7=0,"Oct ✓","Oct")</f>
        <v>Oct ✓</v>
      </c>
      <c r="DI6" s="31" t="str">
        <f t="shared" ref="DI6" ca="1" si="83">IF(DI7=0,"Nov ✓","Nov")</f>
        <v>Nov ✓</v>
      </c>
      <c r="DJ6" s="31" t="str">
        <f t="shared" ref="DJ6" ca="1" si="84">IF(DJ7=0,"Dec ✓","Dec")</f>
        <v>Dec ✓</v>
      </c>
      <c r="DK6" s="31" t="str">
        <f t="shared" ref="DK6" ca="1" si="85">IF(DK7=0,"Total ✓","Total")</f>
        <v>Total ✓</v>
      </c>
      <c r="DM6" s="31" t="str">
        <f t="shared" ref="DM6" ca="1" si="86">IF(DM7=0,"Jan ✓","Jan")</f>
        <v>Jan ✓</v>
      </c>
      <c r="DN6" s="31" t="str">
        <f t="shared" ref="DN6" ca="1" si="87">IF(DN7=0,"Feb ✓","Feb")</f>
        <v>Feb ✓</v>
      </c>
      <c r="DO6" s="31" t="str">
        <f t="shared" ref="DO6" ca="1" si="88">IF(DO7=0,"Mar ✓","Mar")</f>
        <v>Mar ✓</v>
      </c>
      <c r="DP6" s="31" t="str">
        <f t="shared" ref="DP6" ca="1" si="89">IF(DP7=0,"Apr ✓","Apr")</f>
        <v>Apr ✓</v>
      </c>
      <c r="DQ6" s="31" t="str">
        <f t="shared" ref="DQ6" ca="1" si="90">IF(DQ7=0,"May ✓","May")</f>
        <v>May ✓</v>
      </c>
      <c r="DR6" s="31" t="str">
        <f t="shared" ref="DR6" ca="1" si="91">IF(DR7=0,"Jun ✓","Jun")</f>
        <v>Jun ✓</v>
      </c>
      <c r="DS6" s="31" t="str">
        <f t="shared" ref="DS6" ca="1" si="92">IF(DS7=0,"Jul ✓","Jul")</f>
        <v>Jul ✓</v>
      </c>
      <c r="DT6" s="31" t="str">
        <f t="shared" ref="DT6" ca="1" si="93">IF(DT7=0,"Aug ✓","Aug")</f>
        <v>Aug ✓</v>
      </c>
      <c r="DU6" s="31" t="str">
        <f t="shared" ref="DU6" ca="1" si="94">IF(DU7=0,"Sep ✓","Sep")</f>
        <v>Sep ✓</v>
      </c>
      <c r="DV6" s="31" t="str">
        <f t="shared" ref="DV6" ca="1" si="95">IF(DV7=0,"Oct ✓","Oct")</f>
        <v>Oct ✓</v>
      </c>
      <c r="DW6" s="31" t="str">
        <f t="shared" ref="DW6" ca="1" si="96">IF(DW7=0,"Nov ✓","Nov")</f>
        <v>Nov ✓</v>
      </c>
      <c r="DX6" s="31" t="str">
        <f t="shared" ref="DX6" ca="1" si="97">IF(DX7=0,"Dec ✓","Dec")</f>
        <v>Dec ✓</v>
      </c>
      <c r="DY6" s="31" t="str">
        <f t="shared" ref="DY6" ca="1" si="98">IF(DY7=0,"Total ✓","Total")</f>
        <v>Total ✓</v>
      </c>
      <c r="EA6" s="31" t="str">
        <f t="shared" ref="EA6" ca="1" si="99">IF(EA7=0,"Jan ✓","Jan")</f>
        <v>Jan ✓</v>
      </c>
      <c r="EB6" s="31" t="str">
        <f t="shared" ref="EB6" ca="1" si="100">IF(EB7=0,"Feb ✓","Feb")</f>
        <v>Feb ✓</v>
      </c>
      <c r="EC6" s="31" t="str">
        <f t="shared" ref="EC6" ca="1" si="101">IF(EC7=0,"Mar ✓","Mar")</f>
        <v>Mar ✓</v>
      </c>
      <c r="ED6" s="31" t="str">
        <f t="shared" ref="ED6" ca="1" si="102">IF(ED7=0,"Apr ✓","Apr")</f>
        <v>Apr ✓</v>
      </c>
      <c r="EE6" s="31" t="str">
        <f t="shared" ref="EE6" ca="1" si="103">IF(EE7=0,"May ✓","May")</f>
        <v>May ✓</v>
      </c>
      <c r="EF6" s="31" t="str">
        <f t="shared" ref="EF6" ca="1" si="104">IF(EF7=0,"Jun ✓","Jun")</f>
        <v>Jun ✓</v>
      </c>
      <c r="EG6" s="31" t="str">
        <f t="shared" ref="EG6" ca="1" si="105">IF(EG7=0,"Jul ✓","Jul")</f>
        <v>Jul ✓</v>
      </c>
      <c r="EH6" s="31" t="str">
        <f t="shared" ref="EH6" ca="1" si="106">IF(EH7=0,"Aug ✓","Aug")</f>
        <v>Aug ✓</v>
      </c>
      <c r="EI6" s="31" t="str">
        <f t="shared" ref="EI6" ca="1" si="107">IF(EI7=0,"Sep ✓","Sep")</f>
        <v>Sep ✓</v>
      </c>
      <c r="EJ6" s="31" t="str">
        <f t="shared" ref="EJ6" ca="1" si="108">IF(EJ7=0,"Oct ✓","Oct")</f>
        <v>Oct ✓</v>
      </c>
      <c r="EK6" s="31" t="str">
        <f t="shared" ref="EK6" ca="1" si="109">IF(EK7=0,"Nov ✓","Nov")</f>
        <v>Nov ✓</v>
      </c>
      <c r="EL6" s="31" t="str">
        <f t="shared" ref="EL6" ca="1" si="110">IF(EL7=0,"Dec ✓","Dec")</f>
        <v>Dec ✓</v>
      </c>
      <c r="EM6" s="31" t="str">
        <f t="shared" ref="EM6" ca="1" si="111">IF(EM7=0,"Total ✓","Total")</f>
        <v>Total ✓</v>
      </c>
    </row>
    <row r="7" spans="1:143" x14ac:dyDescent="0.25">
      <c r="C7" s="28" t="s">
        <v>34</v>
      </c>
      <c r="E7" s="29">
        <f ca="1">E19-(E39+E55)</f>
        <v>0</v>
      </c>
      <c r="F7" s="29">
        <f t="shared" ref="F7:Q7" ca="1" si="112">F19-(F39+F55)</f>
        <v>0</v>
      </c>
      <c r="G7" s="29">
        <f t="shared" ca="1" si="112"/>
        <v>0</v>
      </c>
      <c r="H7" s="29">
        <f t="shared" ca="1" si="112"/>
        <v>0</v>
      </c>
      <c r="I7" s="29">
        <f t="shared" ca="1" si="112"/>
        <v>0</v>
      </c>
      <c r="J7" s="29">
        <f t="shared" ca="1" si="112"/>
        <v>0</v>
      </c>
      <c r="K7" s="29">
        <f t="shared" ca="1" si="112"/>
        <v>0</v>
      </c>
      <c r="L7" s="29">
        <f t="shared" ca="1" si="112"/>
        <v>0</v>
      </c>
      <c r="M7" s="29">
        <f t="shared" ca="1" si="112"/>
        <v>0</v>
      </c>
      <c r="N7" s="29">
        <f t="shared" ca="1" si="112"/>
        <v>0</v>
      </c>
      <c r="O7" s="29">
        <f t="shared" ca="1" si="112"/>
        <v>0</v>
      </c>
      <c r="P7" s="29">
        <f t="shared" ca="1" si="112"/>
        <v>0</v>
      </c>
      <c r="Q7" s="30">
        <f t="shared" ca="1" si="112"/>
        <v>0</v>
      </c>
      <c r="S7" s="29">
        <f ca="1">S19-(S39+S55)</f>
        <v>0</v>
      </c>
      <c r="T7" s="29">
        <f t="shared" ref="T7:AE7" ca="1" si="113">T19-(T39+T55)</f>
        <v>0</v>
      </c>
      <c r="U7" s="29">
        <f t="shared" ca="1" si="113"/>
        <v>0</v>
      </c>
      <c r="V7" s="29">
        <f t="shared" ca="1" si="113"/>
        <v>0</v>
      </c>
      <c r="W7" s="29">
        <f t="shared" ca="1" si="113"/>
        <v>0</v>
      </c>
      <c r="X7" s="29">
        <f t="shared" ca="1" si="113"/>
        <v>0</v>
      </c>
      <c r="Y7" s="29">
        <f t="shared" ca="1" si="113"/>
        <v>0</v>
      </c>
      <c r="Z7" s="29">
        <f t="shared" ca="1" si="113"/>
        <v>0</v>
      </c>
      <c r="AA7" s="29">
        <f t="shared" ca="1" si="113"/>
        <v>0</v>
      </c>
      <c r="AB7" s="29">
        <f t="shared" ca="1" si="113"/>
        <v>0</v>
      </c>
      <c r="AC7" s="29">
        <f t="shared" ca="1" si="113"/>
        <v>0</v>
      </c>
      <c r="AD7" s="29">
        <f t="shared" ca="1" si="113"/>
        <v>0</v>
      </c>
      <c r="AE7" s="30">
        <f t="shared" ca="1" si="113"/>
        <v>0</v>
      </c>
      <c r="AG7" s="29">
        <f t="shared" ref="AG7:AS7" ca="1" si="114">AG19-(AG39+AG55)</f>
        <v>0</v>
      </c>
      <c r="AH7" s="29">
        <f t="shared" ca="1" si="114"/>
        <v>0</v>
      </c>
      <c r="AI7" s="29">
        <f t="shared" ca="1" si="114"/>
        <v>0</v>
      </c>
      <c r="AJ7" s="29">
        <f t="shared" ca="1" si="114"/>
        <v>0</v>
      </c>
      <c r="AK7" s="29">
        <f t="shared" ca="1" si="114"/>
        <v>0</v>
      </c>
      <c r="AL7" s="29">
        <f t="shared" ca="1" si="114"/>
        <v>0</v>
      </c>
      <c r="AM7" s="29">
        <f t="shared" ca="1" si="114"/>
        <v>0</v>
      </c>
      <c r="AN7" s="29">
        <f t="shared" ca="1" si="114"/>
        <v>0</v>
      </c>
      <c r="AO7" s="29">
        <f t="shared" ca="1" si="114"/>
        <v>0</v>
      </c>
      <c r="AP7" s="29">
        <f t="shared" ca="1" si="114"/>
        <v>0</v>
      </c>
      <c r="AQ7" s="29">
        <f t="shared" ca="1" si="114"/>
        <v>0</v>
      </c>
      <c r="AR7" s="29">
        <f t="shared" ca="1" si="114"/>
        <v>0</v>
      </c>
      <c r="AS7" s="30">
        <f t="shared" ca="1" si="114"/>
        <v>0</v>
      </c>
      <c r="AU7" s="29">
        <f t="shared" ref="AU7:BG7" ca="1" si="115">AU19-(AU39+AU55)</f>
        <v>0</v>
      </c>
      <c r="AV7" s="29">
        <f t="shared" ca="1" si="115"/>
        <v>0</v>
      </c>
      <c r="AW7" s="29">
        <f t="shared" ca="1" si="115"/>
        <v>0</v>
      </c>
      <c r="AX7" s="29">
        <f t="shared" ca="1" si="115"/>
        <v>0</v>
      </c>
      <c r="AY7" s="29">
        <f t="shared" ca="1" si="115"/>
        <v>0</v>
      </c>
      <c r="AZ7" s="29">
        <f t="shared" ca="1" si="115"/>
        <v>0</v>
      </c>
      <c r="BA7" s="29">
        <f t="shared" ca="1" si="115"/>
        <v>0</v>
      </c>
      <c r="BB7" s="29">
        <f t="shared" ca="1" si="115"/>
        <v>0</v>
      </c>
      <c r="BC7" s="29">
        <f t="shared" ca="1" si="115"/>
        <v>0</v>
      </c>
      <c r="BD7" s="29">
        <f t="shared" ca="1" si="115"/>
        <v>0</v>
      </c>
      <c r="BE7" s="29">
        <f t="shared" ca="1" si="115"/>
        <v>0</v>
      </c>
      <c r="BF7" s="29">
        <f t="shared" ca="1" si="115"/>
        <v>0</v>
      </c>
      <c r="BG7" s="30">
        <f t="shared" ca="1" si="115"/>
        <v>0</v>
      </c>
      <c r="BI7" s="29">
        <f t="shared" ref="BI7:BU7" ca="1" si="116">BI19-(BI39+BI55)</f>
        <v>0</v>
      </c>
      <c r="BJ7" s="29">
        <f t="shared" ca="1" si="116"/>
        <v>0</v>
      </c>
      <c r="BK7" s="29">
        <f t="shared" ca="1" si="116"/>
        <v>0</v>
      </c>
      <c r="BL7" s="29">
        <f t="shared" ca="1" si="116"/>
        <v>0</v>
      </c>
      <c r="BM7" s="29">
        <f t="shared" ca="1" si="116"/>
        <v>0</v>
      </c>
      <c r="BN7" s="29">
        <f t="shared" ca="1" si="116"/>
        <v>0</v>
      </c>
      <c r="BO7" s="29">
        <f t="shared" ca="1" si="116"/>
        <v>0</v>
      </c>
      <c r="BP7" s="29">
        <f t="shared" ca="1" si="116"/>
        <v>0</v>
      </c>
      <c r="BQ7" s="29">
        <f t="shared" ca="1" si="116"/>
        <v>0</v>
      </c>
      <c r="BR7" s="29">
        <f t="shared" ca="1" si="116"/>
        <v>0</v>
      </c>
      <c r="BS7" s="29">
        <f t="shared" ca="1" si="116"/>
        <v>0</v>
      </c>
      <c r="BT7" s="29">
        <f t="shared" ca="1" si="116"/>
        <v>0</v>
      </c>
      <c r="BU7" s="30">
        <f t="shared" ca="1" si="116"/>
        <v>0</v>
      </c>
      <c r="BW7" s="29">
        <f t="shared" ref="BW7:CI7" ca="1" si="117">BW19-(BW39+BW55)</f>
        <v>0</v>
      </c>
      <c r="BX7" s="29">
        <f t="shared" ca="1" si="117"/>
        <v>0</v>
      </c>
      <c r="BY7" s="29">
        <f t="shared" ca="1" si="117"/>
        <v>0</v>
      </c>
      <c r="BZ7" s="29">
        <f t="shared" ca="1" si="117"/>
        <v>0</v>
      </c>
      <c r="CA7" s="29">
        <f t="shared" ca="1" si="117"/>
        <v>0</v>
      </c>
      <c r="CB7" s="29">
        <f t="shared" ca="1" si="117"/>
        <v>0</v>
      </c>
      <c r="CC7" s="29">
        <f t="shared" ca="1" si="117"/>
        <v>0</v>
      </c>
      <c r="CD7" s="29">
        <f t="shared" ca="1" si="117"/>
        <v>0</v>
      </c>
      <c r="CE7" s="29">
        <f t="shared" ca="1" si="117"/>
        <v>0</v>
      </c>
      <c r="CF7" s="29">
        <f t="shared" ca="1" si="117"/>
        <v>0</v>
      </c>
      <c r="CG7" s="29">
        <f t="shared" ca="1" si="117"/>
        <v>0</v>
      </c>
      <c r="CH7" s="29">
        <f t="shared" ca="1" si="117"/>
        <v>0</v>
      </c>
      <c r="CI7" s="30">
        <f t="shared" ca="1" si="117"/>
        <v>0</v>
      </c>
      <c r="CK7" s="29">
        <f t="shared" ref="CK7:CW7" ca="1" si="118">CK19-(CK39+CK55)</f>
        <v>0</v>
      </c>
      <c r="CL7" s="29">
        <f t="shared" ca="1" si="118"/>
        <v>0</v>
      </c>
      <c r="CM7" s="29">
        <f t="shared" ca="1" si="118"/>
        <v>0</v>
      </c>
      <c r="CN7" s="29">
        <f t="shared" ca="1" si="118"/>
        <v>0</v>
      </c>
      <c r="CO7" s="29">
        <f t="shared" ca="1" si="118"/>
        <v>0</v>
      </c>
      <c r="CP7" s="29">
        <f t="shared" ca="1" si="118"/>
        <v>0</v>
      </c>
      <c r="CQ7" s="29">
        <f t="shared" ca="1" si="118"/>
        <v>0</v>
      </c>
      <c r="CR7" s="29">
        <f t="shared" ca="1" si="118"/>
        <v>0</v>
      </c>
      <c r="CS7" s="29">
        <f t="shared" ca="1" si="118"/>
        <v>0</v>
      </c>
      <c r="CT7" s="29">
        <f t="shared" ca="1" si="118"/>
        <v>0</v>
      </c>
      <c r="CU7" s="29">
        <f t="shared" ca="1" si="118"/>
        <v>0</v>
      </c>
      <c r="CV7" s="29">
        <f t="shared" ca="1" si="118"/>
        <v>0</v>
      </c>
      <c r="CW7" s="30">
        <f t="shared" ca="1" si="118"/>
        <v>0</v>
      </c>
      <c r="CY7" s="29">
        <f t="shared" ref="CY7:DK7" ca="1" si="119">CY19-(CY39+CY55)</f>
        <v>0</v>
      </c>
      <c r="CZ7" s="29">
        <f t="shared" ca="1" si="119"/>
        <v>0</v>
      </c>
      <c r="DA7" s="29">
        <f t="shared" ca="1" si="119"/>
        <v>0</v>
      </c>
      <c r="DB7" s="29">
        <f t="shared" ca="1" si="119"/>
        <v>0</v>
      </c>
      <c r="DC7" s="29">
        <f t="shared" ca="1" si="119"/>
        <v>0</v>
      </c>
      <c r="DD7" s="29">
        <f t="shared" ca="1" si="119"/>
        <v>0</v>
      </c>
      <c r="DE7" s="29">
        <f t="shared" ca="1" si="119"/>
        <v>0</v>
      </c>
      <c r="DF7" s="29">
        <f t="shared" ca="1" si="119"/>
        <v>0</v>
      </c>
      <c r="DG7" s="29">
        <f t="shared" ca="1" si="119"/>
        <v>0</v>
      </c>
      <c r="DH7" s="29">
        <f t="shared" ca="1" si="119"/>
        <v>0</v>
      </c>
      <c r="DI7" s="29">
        <f t="shared" ca="1" si="119"/>
        <v>0</v>
      </c>
      <c r="DJ7" s="29">
        <f t="shared" ca="1" si="119"/>
        <v>0</v>
      </c>
      <c r="DK7" s="30">
        <f t="shared" ca="1" si="119"/>
        <v>0</v>
      </c>
      <c r="DM7" s="29">
        <f t="shared" ref="DM7:DY7" ca="1" si="120">DM19-(DM39+DM55)</f>
        <v>0</v>
      </c>
      <c r="DN7" s="29">
        <f t="shared" ca="1" si="120"/>
        <v>0</v>
      </c>
      <c r="DO7" s="29">
        <f t="shared" ca="1" si="120"/>
        <v>0</v>
      </c>
      <c r="DP7" s="29">
        <f t="shared" ca="1" si="120"/>
        <v>0</v>
      </c>
      <c r="DQ7" s="29">
        <f t="shared" ca="1" si="120"/>
        <v>0</v>
      </c>
      <c r="DR7" s="29">
        <f t="shared" ca="1" si="120"/>
        <v>0</v>
      </c>
      <c r="DS7" s="29">
        <f t="shared" ca="1" si="120"/>
        <v>0</v>
      </c>
      <c r="DT7" s="29">
        <f t="shared" ca="1" si="120"/>
        <v>0</v>
      </c>
      <c r="DU7" s="29">
        <f t="shared" ca="1" si="120"/>
        <v>0</v>
      </c>
      <c r="DV7" s="29">
        <f t="shared" ca="1" si="120"/>
        <v>0</v>
      </c>
      <c r="DW7" s="29">
        <f t="shared" ca="1" si="120"/>
        <v>0</v>
      </c>
      <c r="DX7" s="29">
        <f t="shared" ca="1" si="120"/>
        <v>0</v>
      </c>
      <c r="DY7" s="30">
        <f t="shared" ca="1" si="120"/>
        <v>0</v>
      </c>
      <c r="EA7" s="29">
        <f t="shared" ref="EA7:EM7" ca="1" si="121">EA19-(EA39+EA55)</f>
        <v>0</v>
      </c>
      <c r="EB7" s="29">
        <f t="shared" ca="1" si="121"/>
        <v>0</v>
      </c>
      <c r="EC7" s="29">
        <f t="shared" ca="1" si="121"/>
        <v>0</v>
      </c>
      <c r="ED7" s="29">
        <f t="shared" ca="1" si="121"/>
        <v>0</v>
      </c>
      <c r="EE7" s="29">
        <f t="shared" ca="1" si="121"/>
        <v>0</v>
      </c>
      <c r="EF7" s="29">
        <f t="shared" ca="1" si="121"/>
        <v>0</v>
      </c>
      <c r="EG7" s="29">
        <f t="shared" ca="1" si="121"/>
        <v>0</v>
      </c>
      <c r="EH7" s="29">
        <f t="shared" ca="1" si="121"/>
        <v>0</v>
      </c>
      <c r="EI7" s="29">
        <f t="shared" ca="1" si="121"/>
        <v>0</v>
      </c>
      <c r="EJ7" s="29">
        <f t="shared" ca="1" si="121"/>
        <v>0</v>
      </c>
      <c r="EK7" s="29">
        <f t="shared" ca="1" si="121"/>
        <v>0</v>
      </c>
      <c r="EL7" s="29">
        <f t="shared" ca="1" si="121"/>
        <v>0</v>
      </c>
      <c r="EM7" s="30">
        <f t="shared" ca="1" si="121"/>
        <v>0</v>
      </c>
    </row>
    <row r="9" spans="1:143" x14ac:dyDescent="0.25">
      <c r="C9" s="13" t="s">
        <v>18</v>
      </c>
      <c r="E9" s="14">
        <f>DATE(E$5,1,1)</f>
        <v>44927</v>
      </c>
      <c r="F9" s="14">
        <f>DATE(E$5,2,1)</f>
        <v>44958</v>
      </c>
      <c r="G9" s="14">
        <f>DATE(E$5,3,1)</f>
        <v>44986</v>
      </c>
      <c r="H9" s="14">
        <f>DATE(E$5,4,1)</f>
        <v>45017</v>
      </c>
      <c r="I9" s="14">
        <f>DATE(E$5,5,1)</f>
        <v>45047</v>
      </c>
      <c r="J9" s="14">
        <f>DATE(E$5,6,1)</f>
        <v>45078</v>
      </c>
      <c r="K9" s="14">
        <f>DATE(E$5,7,1)</f>
        <v>45108</v>
      </c>
      <c r="L9" s="14">
        <f>DATE(E$5,8,1)</f>
        <v>45139</v>
      </c>
      <c r="M9" s="14">
        <f>DATE(E$5,9,1)</f>
        <v>45170</v>
      </c>
      <c r="N9" s="14">
        <f>DATE(E$5,10,1)</f>
        <v>45200</v>
      </c>
      <c r="O9" s="14">
        <f>DATE(E$5,11,1)</f>
        <v>45231</v>
      </c>
      <c r="P9" s="14">
        <f>DATE(E$5,12,1)</f>
        <v>45261</v>
      </c>
      <c r="Q9" s="15">
        <f>E$5</f>
        <v>2023</v>
      </c>
      <c r="S9" s="14">
        <f>DATE(S$5,1,1)</f>
        <v>45292</v>
      </c>
      <c r="T9" s="14">
        <f>DATE(S$5,2,1)</f>
        <v>45323</v>
      </c>
      <c r="U9" s="14">
        <f>DATE(S$5,3,1)</f>
        <v>45352</v>
      </c>
      <c r="V9" s="14">
        <f>DATE(S$5,4,1)</f>
        <v>45383</v>
      </c>
      <c r="W9" s="14">
        <f>DATE(S$5,5,1)</f>
        <v>45413</v>
      </c>
      <c r="X9" s="14">
        <f>DATE(S$5,6,1)</f>
        <v>45444</v>
      </c>
      <c r="Y9" s="14">
        <f>DATE(S$5,7,1)</f>
        <v>45474</v>
      </c>
      <c r="Z9" s="14">
        <f>DATE(S$5,8,1)</f>
        <v>45505</v>
      </c>
      <c r="AA9" s="14">
        <f>DATE(S$5,9,1)</f>
        <v>45536</v>
      </c>
      <c r="AB9" s="14">
        <f>DATE(S$5,10,1)</f>
        <v>45566</v>
      </c>
      <c r="AC9" s="14">
        <f>DATE(S$5,11,1)</f>
        <v>45597</v>
      </c>
      <c r="AD9" s="14">
        <f>DATE(S$5,12,1)</f>
        <v>45627</v>
      </c>
      <c r="AE9" s="15">
        <f>S$5</f>
        <v>2024</v>
      </c>
      <c r="AG9" s="14">
        <f t="shared" ref="AG9" si="122">DATE(AG$5,1,1)</f>
        <v>45658</v>
      </c>
      <c r="AH9" s="14">
        <f t="shared" ref="AH9" si="123">DATE(AG$5,2,1)</f>
        <v>45689</v>
      </c>
      <c r="AI9" s="14">
        <f t="shared" ref="AI9" si="124">DATE(AG$5,3,1)</f>
        <v>45717</v>
      </c>
      <c r="AJ9" s="14">
        <f t="shared" ref="AJ9" si="125">DATE(AG$5,4,1)</f>
        <v>45748</v>
      </c>
      <c r="AK9" s="14">
        <f t="shared" ref="AK9" si="126">DATE(AG$5,5,1)</f>
        <v>45778</v>
      </c>
      <c r="AL9" s="14">
        <f t="shared" ref="AL9" si="127">DATE(AG$5,6,1)</f>
        <v>45809</v>
      </c>
      <c r="AM9" s="14">
        <f t="shared" ref="AM9" si="128">DATE(AG$5,7,1)</f>
        <v>45839</v>
      </c>
      <c r="AN9" s="14">
        <f t="shared" ref="AN9" si="129">DATE(AG$5,8,1)</f>
        <v>45870</v>
      </c>
      <c r="AO9" s="14">
        <f t="shared" ref="AO9" si="130">DATE(AG$5,9,1)</f>
        <v>45901</v>
      </c>
      <c r="AP9" s="14">
        <f t="shared" ref="AP9" si="131">DATE(AG$5,10,1)</f>
        <v>45931</v>
      </c>
      <c r="AQ9" s="14">
        <f t="shared" ref="AQ9" si="132">DATE(AG$5,11,1)</f>
        <v>45962</v>
      </c>
      <c r="AR9" s="14">
        <f t="shared" ref="AR9" si="133">DATE(AG$5,12,1)</f>
        <v>45992</v>
      </c>
      <c r="AS9" s="15">
        <f t="shared" ref="AS9" si="134">AG$5</f>
        <v>2025</v>
      </c>
      <c r="AU9" s="14">
        <f t="shared" ref="AU9" si="135">DATE(AU$5,1,1)</f>
        <v>46023</v>
      </c>
      <c r="AV9" s="14">
        <f t="shared" ref="AV9" si="136">DATE(AU$5,2,1)</f>
        <v>46054</v>
      </c>
      <c r="AW9" s="14">
        <f t="shared" ref="AW9" si="137">DATE(AU$5,3,1)</f>
        <v>46082</v>
      </c>
      <c r="AX9" s="14">
        <f t="shared" ref="AX9" si="138">DATE(AU$5,4,1)</f>
        <v>46113</v>
      </c>
      <c r="AY9" s="14">
        <f t="shared" ref="AY9" si="139">DATE(AU$5,5,1)</f>
        <v>46143</v>
      </c>
      <c r="AZ9" s="14">
        <f t="shared" ref="AZ9" si="140">DATE(AU$5,6,1)</f>
        <v>46174</v>
      </c>
      <c r="BA9" s="14">
        <f t="shared" ref="BA9" si="141">DATE(AU$5,7,1)</f>
        <v>46204</v>
      </c>
      <c r="BB9" s="14">
        <f t="shared" ref="BB9" si="142">DATE(AU$5,8,1)</f>
        <v>46235</v>
      </c>
      <c r="BC9" s="14">
        <f t="shared" ref="BC9" si="143">DATE(AU$5,9,1)</f>
        <v>46266</v>
      </c>
      <c r="BD9" s="14">
        <f t="shared" ref="BD9" si="144">DATE(AU$5,10,1)</f>
        <v>46296</v>
      </c>
      <c r="BE9" s="14">
        <f t="shared" ref="BE9" si="145">DATE(AU$5,11,1)</f>
        <v>46327</v>
      </c>
      <c r="BF9" s="14">
        <f t="shared" ref="BF9" si="146">DATE(AU$5,12,1)</f>
        <v>46357</v>
      </c>
      <c r="BG9" s="15">
        <f t="shared" ref="BG9" si="147">AU$5</f>
        <v>2026</v>
      </c>
      <c r="BI9" s="14">
        <f t="shared" ref="BI9" si="148">DATE(BI$5,1,1)</f>
        <v>46388</v>
      </c>
      <c r="BJ9" s="14">
        <f t="shared" ref="BJ9" si="149">DATE(BI$5,2,1)</f>
        <v>46419</v>
      </c>
      <c r="BK9" s="14">
        <f t="shared" ref="BK9" si="150">DATE(BI$5,3,1)</f>
        <v>46447</v>
      </c>
      <c r="BL9" s="14">
        <f t="shared" ref="BL9" si="151">DATE(BI$5,4,1)</f>
        <v>46478</v>
      </c>
      <c r="BM9" s="14">
        <f t="shared" ref="BM9" si="152">DATE(BI$5,5,1)</f>
        <v>46508</v>
      </c>
      <c r="BN9" s="14">
        <f t="shared" ref="BN9" si="153">DATE(BI$5,6,1)</f>
        <v>46539</v>
      </c>
      <c r="BO9" s="14">
        <f t="shared" ref="BO9" si="154">DATE(BI$5,7,1)</f>
        <v>46569</v>
      </c>
      <c r="BP9" s="14">
        <f t="shared" ref="BP9" si="155">DATE(BI$5,8,1)</f>
        <v>46600</v>
      </c>
      <c r="BQ9" s="14">
        <f t="shared" ref="BQ9" si="156">DATE(BI$5,9,1)</f>
        <v>46631</v>
      </c>
      <c r="BR9" s="14">
        <f t="shared" ref="BR9" si="157">DATE(BI$5,10,1)</f>
        <v>46661</v>
      </c>
      <c r="BS9" s="14">
        <f t="shared" ref="BS9" si="158">DATE(BI$5,11,1)</f>
        <v>46692</v>
      </c>
      <c r="BT9" s="14">
        <f t="shared" ref="BT9" si="159">DATE(BI$5,12,1)</f>
        <v>46722</v>
      </c>
      <c r="BU9" s="15">
        <f t="shared" ref="BU9" si="160">BI$5</f>
        <v>2027</v>
      </c>
      <c r="BW9" s="14">
        <f t="shared" ref="BW9" si="161">DATE(BW$5,1,1)</f>
        <v>46753</v>
      </c>
      <c r="BX9" s="14">
        <f t="shared" ref="BX9" si="162">DATE(BW$5,2,1)</f>
        <v>46784</v>
      </c>
      <c r="BY9" s="14">
        <f t="shared" ref="BY9" si="163">DATE(BW$5,3,1)</f>
        <v>46813</v>
      </c>
      <c r="BZ9" s="14">
        <f t="shared" ref="BZ9" si="164">DATE(BW$5,4,1)</f>
        <v>46844</v>
      </c>
      <c r="CA9" s="14">
        <f t="shared" ref="CA9" si="165">DATE(BW$5,5,1)</f>
        <v>46874</v>
      </c>
      <c r="CB9" s="14">
        <f t="shared" ref="CB9" si="166">DATE(BW$5,6,1)</f>
        <v>46905</v>
      </c>
      <c r="CC9" s="14">
        <f t="shared" ref="CC9" si="167">DATE(BW$5,7,1)</f>
        <v>46935</v>
      </c>
      <c r="CD9" s="14">
        <f t="shared" ref="CD9" si="168">DATE(BW$5,8,1)</f>
        <v>46966</v>
      </c>
      <c r="CE9" s="14">
        <f t="shared" ref="CE9" si="169">DATE(BW$5,9,1)</f>
        <v>46997</v>
      </c>
      <c r="CF9" s="14">
        <f t="shared" ref="CF9" si="170">DATE(BW$5,10,1)</f>
        <v>47027</v>
      </c>
      <c r="CG9" s="14">
        <f t="shared" ref="CG9" si="171">DATE(BW$5,11,1)</f>
        <v>47058</v>
      </c>
      <c r="CH9" s="14">
        <f t="shared" ref="CH9" si="172">DATE(BW$5,12,1)</f>
        <v>47088</v>
      </c>
      <c r="CI9" s="15">
        <f t="shared" ref="CI9" si="173">BW$5</f>
        <v>2028</v>
      </c>
      <c r="CK9" s="14">
        <f t="shared" ref="CK9" si="174">DATE(CK$5,1,1)</f>
        <v>47119</v>
      </c>
      <c r="CL9" s="14">
        <f t="shared" ref="CL9" si="175">DATE(CK$5,2,1)</f>
        <v>47150</v>
      </c>
      <c r="CM9" s="14">
        <f t="shared" ref="CM9" si="176">DATE(CK$5,3,1)</f>
        <v>47178</v>
      </c>
      <c r="CN9" s="14">
        <f t="shared" ref="CN9" si="177">DATE(CK$5,4,1)</f>
        <v>47209</v>
      </c>
      <c r="CO9" s="14">
        <f t="shared" ref="CO9" si="178">DATE(CK$5,5,1)</f>
        <v>47239</v>
      </c>
      <c r="CP9" s="14">
        <f t="shared" ref="CP9" si="179">DATE(CK$5,6,1)</f>
        <v>47270</v>
      </c>
      <c r="CQ9" s="14">
        <f t="shared" ref="CQ9" si="180">DATE(CK$5,7,1)</f>
        <v>47300</v>
      </c>
      <c r="CR9" s="14">
        <f t="shared" ref="CR9" si="181">DATE(CK$5,8,1)</f>
        <v>47331</v>
      </c>
      <c r="CS9" s="14">
        <f t="shared" ref="CS9" si="182">DATE(CK$5,9,1)</f>
        <v>47362</v>
      </c>
      <c r="CT9" s="14">
        <f t="shared" ref="CT9" si="183">DATE(CK$5,10,1)</f>
        <v>47392</v>
      </c>
      <c r="CU9" s="14">
        <f t="shared" ref="CU9" si="184">DATE(CK$5,11,1)</f>
        <v>47423</v>
      </c>
      <c r="CV9" s="14">
        <f t="shared" ref="CV9" si="185">DATE(CK$5,12,1)</f>
        <v>47453</v>
      </c>
      <c r="CW9" s="15">
        <f t="shared" ref="CW9" si="186">CK$5</f>
        <v>2029</v>
      </c>
      <c r="CY9" s="14">
        <f t="shared" ref="CY9" si="187">DATE(CY$5,1,1)</f>
        <v>47484</v>
      </c>
      <c r="CZ9" s="14">
        <f t="shared" ref="CZ9" si="188">DATE(CY$5,2,1)</f>
        <v>47515</v>
      </c>
      <c r="DA9" s="14">
        <f t="shared" ref="DA9" si="189">DATE(CY$5,3,1)</f>
        <v>47543</v>
      </c>
      <c r="DB9" s="14">
        <f t="shared" ref="DB9" si="190">DATE(CY$5,4,1)</f>
        <v>47574</v>
      </c>
      <c r="DC9" s="14">
        <f t="shared" ref="DC9" si="191">DATE(CY$5,5,1)</f>
        <v>47604</v>
      </c>
      <c r="DD9" s="14">
        <f t="shared" ref="DD9" si="192">DATE(CY$5,6,1)</f>
        <v>47635</v>
      </c>
      <c r="DE9" s="14">
        <f t="shared" ref="DE9" si="193">DATE(CY$5,7,1)</f>
        <v>47665</v>
      </c>
      <c r="DF9" s="14">
        <f t="shared" ref="DF9" si="194">DATE(CY$5,8,1)</f>
        <v>47696</v>
      </c>
      <c r="DG9" s="14">
        <f t="shared" ref="DG9" si="195">DATE(CY$5,9,1)</f>
        <v>47727</v>
      </c>
      <c r="DH9" s="14">
        <f t="shared" ref="DH9" si="196">DATE(CY$5,10,1)</f>
        <v>47757</v>
      </c>
      <c r="DI9" s="14">
        <f t="shared" ref="DI9" si="197">DATE(CY$5,11,1)</f>
        <v>47788</v>
      </c>
      <c r="DJ9" s="14">
        <f t="shared" ref="DJ9" si="198">DATE(CY$5,12,1)</f>
        <v>47818</v>
      </c>
      <c r="DK9" s="15">
        <f t="shared" ref="DK9" si="199">CY$5</f>
        <v>2030</v>
      </c>
      <c r="DM9" s="14">
        <f t="shared" ref="DM9:EA9" si="200">DATE(DM$5,1,1)</f>
        <v>47849</v>
      </c>
      <c r="DN9" s="14">
        <f t="shared" ref="DN9" si="201">DATE(DM$5,2,1)</f>
        <v>47880</v>
      </c>
      <c r="DO9" s="14">
        <f t="shared" ref="DO9" si="202">DATE(DM$5,3,1)</f>
        <v>47908</v>
      </c>
      <c r="DP9" s="14">
        <f t="shared" ref="DP9" si="203">DATE(DM$5,4,1)</f>
        <v>47939</v>
      </c>
      <c r="DQ9" s="14">
        <f t="shared" ref="DQ9" si="204">DATE(DM$5,5,1)</f>
        <v>47969</v>
      </c>
      <c r="DR9" s="14">
        <f t="shared" ref="DR9" si="205">DATE(DM$5,6,1)</f>
        <v>48000</v>
      </c>
      <c r="DS9" s="14">
        <f t="shared" ref="DS9" si="206">DATE(DM$5,7,1)</f>
        <v>48030</v>
      </c>
      <c r="DT9" s="14">
        <f t="shared" ref="DT9" si="207">DATE(DM$5,8,1)</f>
        <v>48061</v>
      </c>
      <c r="DU9" s="14">
        <f t="shared" ref="DU9" si="208">DATE(DM$5,9,1)</f>
        <v>48092</v>
      </c>
      <c r="DV9" s="14">
        <f t="shared" ref="DV9" si="209">DATE(DM$5,10,1)</f>
        <v>48122</v>
      </c>
      <c r="DW9" s="14">
        <f t="shared" ref="DW9" si="210">DATE(DM$5,11,1)</f>
        <v>48153</v>
      </c>
      <c r="DX9" s="14">
        <f t="shared" ref="DX9" si="211">DATE(DM$5,12,1)</f>
        <v>48183</v>
      </c>
      <c r="DY9" s="15">
        <f t="shared" ref="DY9" si="212">DM$5</f>
        <v>2031</v>
      </c>
      <c r="EA9" s="14">
        <f t="shared" si="200"/>
        <v>48214</v>
      </c>
      <c r="EB9" s="14">
        <f t="shared" ref="EB9" si="213">DATE(EA$5,2,1)</f>
        <v>48245</v>
      </c>
      <c r="EC9" s="14">
        <f t="shared" ref="EC9" si="214">DATE(EA$5,3,1)</f>
        <v>48274</v>
      </c>
      <c r="ED9" s="14">
        <f t="shared" ref="ED9" si="215">DATE(EA$5,4,1)</f>
        <v>48305</v>
      </c>
      <c r="EE9" s="14">
        <f t="shared" ref="EE9" si="216">DATE(EA$5,5,1)</f>
        <v>48335</v>
      </c>
      <c r="EF9" s="14">
        <f t="shared" ref="EF9" si="217">DATE(EA$5,6,1)</f>
        <v>48366</v>
      </c>
      <c r="EG9" s="14">
        <f t="shared" ref="EG9" si="218">DATE(EA$5,7,1)</f>
        <v>48396</v>
      </c>
      <c r="EH9" s="14">
        <f t="shared" ref="EH9" si="219">DATE(EA$5,8,1)</f>
        <v>48427</v>
      </c>
      <c r="EI9" s="14">
        <f t="shared" ref="EI9" si="220">DATE(EA$5,9,1)</f>
        <v>48458</v>
      </c>
      <c r="EJ9" s="14">
        <f t="shared" ref="EJ9" si="221">DATE(EA$5,10,1)</f>
        <v>48488</v>
      </c>
      <c r="EK9" s="14">
        <f t="shared" ref="EK9" si="222">DATE(EA$5,11,1)</f>
        <v>48519</v>
      </c>
      <c r="EL9" s="14">
        <f t="shared" ref="EL9" si="223">DATE(EA$5,12,1)</f>
        <v>48549</v>
      </c>
      <c r="EM9" s="15">
        <f t="shared" ref="EM9" si="224">EA$5</f>
        <v>2032</v>
      </c>
    </row>
    <row r="10" spans="1:143" x14ac:dyDescent="0.25">
      <c r="C10" s="21" t="s">
        <v>20</v>
      </c>
      <c r="D10" s="23"/>
      <c r="E10" s="24"/>
      <c r="F10" s="24"/>
      <c r="G10" s="24">
        <v>2000</v>
      </c>
      <c r="H10" s="24"/>
      <c r="I10" s="24"/>
      <c r="J10" s="24"/>
      <c r="K10" s="24"/>
      <c r="L10" s="24">
        <v>500</v>
      </c>
      <c r="M10" s="24"/>
      <c r="N10" s="24">
        <v>500</v>
      </c>
      <c r="O10" s="24"/>
      <c r="P10" s="24">
        <v>400</v>
      </c>
      <c r="Q10" s="25">
        <f>SUM(E10:P10)</f>
        <v>3400</v>
      </c>
      <c r="S10" s="24"/>
      <c r="T10" s="24"/>
      <c r="U10" s="24"/>
      <c r="V10" s="24"/>
      <c r="W10" s="24"/>
      <c r="X10" s="24"/>
      <c r="Y10" s="24"/>
      <c r="Z10" s="24"/>
      <c r="AA10" s="24"/>
      <c r="AB10" s="24"/>
      <c r="AC10" s="24"/>
      <c r="AD10" s="24"/>
      <c r="AE10" s="25">
        <f>SUM(S10:AD10)</f>
        <v>0</v>
      </c>
      <c r="AG10" s="24"/>
      <c r="AH10" s="24"/>
      <c r="AI10" s="24"/>
      <c r="AJ10" s="24"/>
      <c r="AK10" s="24"/>
      <c r="AL10" s="24"/>
      <c r="AM10" s="24"/>
      <c r="AN10" s="24"/>
      <c r="AO10" s="24"/>
      <c r="AP10" s="24"/>
      <c r="AQ10" s="24"/>
      <c r="AR10" s="24"/>
      <c r="AS10" s="25">
        <f t="shared" ref="AS10:AS14" si="225">SUM(AG10:AR10)</f>
        <v>0</v>
      </c>
      <c r="AU10" s="24"/>
      <c r="AV10" s="24"/>
      <c r="AW10" s="24"/>
      <c r="AX10" s="24"/>
      <c r="AY10" s="24"/>
      <c r="AZ10" s="24"/>
      <c r="BA10" s="24"/>
      <c r="BB10" s="24"/>
      <c r="BC10" s="24"/>
      <c r="BD10" s="24"/>
      <c r="BE10" s="24"/>
      <c r="BF10" s="24"/>
      <c r="BG10" s="25">
        <f t="shared" ref="BG10:BG14" si="226">SUM(AU10:BF10)</f>
        <v>0</v>
      </c>
      <c r="BI10" s="24"/>
      <c r="BJ10" s="24"/>
      <c r="BK10" s="24"/>
      <c r="BL10" s="24"/>
      <c r="BM10" s="24"/>
      <c r="BN10" s="24"/>
      <c r="BO10" s="24"/>
      <c r="BP10" s="24"/>
      <c r="BQ10" s="24"/>
      <c r="BR10" s="24"/>
      <c r="BS10" s="24"/>
      <c r="BT10" s="24"/>
      <c r="BU10" s="25">
        <f t="shared" ref="BU10:BU14" si="227">SUM(BI10:BT10)</f>
        <v>0</v>
      </c>
      <c r="BW10" s="24"/>
      <c r="BX10" s="24"/>
      <c r="BY10" s="24"/>
      <c r="BZ10" s="24"/>
      <c r="CA10" s="24"/>
      <c r="CB10" s="24"/>
      <c r="CC10" s="24"/>
      <c r="CD10" s="24"/>
      <c r="CE10" s="24"/>
      <c r="CF10" s="24"/>
      <c r="CG10" s="24"/>
      <c r="CH10" s="24"/>
      <c r="CI10" s="25">
        <f t="shared" ref="CI10:CI14" si="228">SUM(BW10:CH10)</f>
        <v>0</v>
      </c>
      <c r="CK10" s="24"/>
      <c r="CL10" s="24"/>
      <c r="CM10" s="24"/>
      <c r="CN10" s="24"/>
      <c r="CO10" s="24"/>
      <c r="CP10" s="24"/>
      <c r="CQ10" s="24"/>
      <c r="CR10" s="24"/>
      <c r="CS10" s="24"/>
      <c r="CT10" s="24"/>
      <c r="CU10" s="24"/>
      <c r="CV10" s="24"/>
      <c r="CW10" s="25">
        <f t="shared" ref="CW10:CW14" si="229">SUM(CK10:CV10)</f>
        <v>0</v>
      </c>
      <c r="CY10" s="24"/>
      <c r="CZ10" s="24"/>
      <c r="DA10" s="24"/>
      <c r="DB10" s="24"/>
      <c r="DC10" s="24"/>
      <c r="DD10" s="24"/>
      <c r="DE10" s="24"/>
      <c r="DF10" s="24"/>
      <c r="DG10" s="24"/>
      <c r="DH10" s="24"/>
      <c r="DI10" s="24"/>
      <c r="DJ10" s="24"/>
      <c r="DK10" s="25">
        <f t="shared" ref="DK10:DK14" si="230">SUM(CY10:DJ10)</f>
        <v>0</v>
      </c>
      <c r="DM10" s="24"/>
      <c r="DN10" s="24"/>
      <c r="DO10" s="24"/>
      <c r="DP10" s="24"/>
      <c r="DQ10" s="24"/>
      <c r="DR10" s="24"/>
      <c r="DS10" s="24"/>
      <c r="DT10" s="24"/>
      <c r="DU10" s="24"/>
      <c r="DV10" s="24"/>
      <c r="DW10" s="24"/>
      <c r="DX10" s="24"/>
      <c r="DY10" s="25">
        <f t="shared" ref="DY10:DY14" si="231">SUM(DM10:DX10)</f>
        <v>0</v>
      </c>
      <c r="EA10" s="24"/>
      <c r="EB10" s="24"/>
      <c r="EC10" s="24"/>
      <c r="ED10" s="24"/>
      <c r="EE10" s="24"/>
      <c r="EF10" s="24"/>
      <c r="EG10" s="24"/>
      <c r="EH10" s="24"/>
      <c r="EI10" s="24"/>
      <c r="EJ10" s="24"/>
      <c r="EK10" s="24"/>
      <c r="EL10" s="24"/>
      <c r="EM10" s="25">
        <f t="shared" ref="EM10:EM14" si="232">SUM(EA10:EL10)</f>
        <v>0</v>
      </c>
    </row>
    <row r="11" spans="1:143" x14ac:dyDescent="0.25">
      <c r="C11" s="21" t="s">
        <v>17</v>
      </c>
      <c r="D11" s="23"/>
      <c r="E11" s="24"/>
      <c r="F11" s="24"/>
      <c r="G11" s="24"/>
      <c r="H11" s="24">
        <v>155000</v>
      </c>
      <c r="I11" s="24"/>
      <c r="J11" s="24"/>
      <c r="K11" s="24"/>
      <c r="L11" s="24"/>
      <c r="M11" s="24"/>
      <c r="N11" s="24"/>
      <c r="O11" s="24"/>
      <c r="P11" s="24"/>
      <c r="Q11" s="25">
        <f>SUM(E11:P11)</f>
        <v>155000</v>
      </c>
      <c r="S11" s="24"/>
      <c r="T11" s="24"/>
      <c r="U11" s="24"/>
      <c r="V11" s="24"/>
      <c r="W11" s="24"/>
      <c r="X11" s="24"/>
      <c r="Y11" s="24"/>
      <c r="Z11" s="24"/>
      <c r="AA11" s="24"/>
      <c r="AB11" s="24"/>
      <c r="AC11" s="24"/>
      <c r="AD11" s="24"/>
      <c r="AE11" s="25">
        <f>SUM(S11:AD11)</f>
        <v>0</v>
      </c>
      <c r="AG11" s="24"/>
      <c r="AH11" s="24"/>
      <c r="AI11" s="24"/>
      <c r="AJ11" s="24"/>
      <c r="AK11" s="24"/>
      <c r="AL11" s="24"/>
      <c r="AM11" s="24"/>
      <c r="AN11" s="24"/>
      <c r="AO11" s="24"/>
      <c r="AP11" s="24"/>
      <c r="AQ11" s="24"/>
      <c r="AR11" s="24"/>
      <c r="AS11" s="25">
        <f t="shared" si="225"/>
        <v>0</v>
      </c>
      <c r="AU11" s="24"/>
      <c r="AV11" s="24"/>
      <c r="AW11" s="24"/>
      <c r="AX11" s="24"/>
      <c r="AY11" s="24"/>
      <c r="AZ11" s="24"/>
      <c r="BA11" s="24"/>
      <c r="BB11" s="24"/>
      <c r="BC11" s="24"/>
      <c r="BD11" s="24"/>
      <c r="BE11" s="24"/>
      <c r="BF11" s="24"/>
      <c r="BG11" s="25">
        <f t="shared" si="226"/>
        <v>0</v>
      </c>
      <c r="BI11" s="24"/>
      <c r="BJ11" s="24"/>
      <c r="BK11" s="24"/>
      <c r="BL11" s="24"/>
      <c r="BM11" s="24"/>
      <c r="BN11" s="24"/>
      <c r="BO11" s="24"/>
      <c r="BP11" s="24"/>
      <c r="BQ11" s="24"/>
      <c r="BR11" s="24"/>
      <c r="BS11" s="24"/>
      <c r="BT11" s="24"/>
      <c r="BU11" s="25">
        <f t="shared" si="227"/>
        <v>0</v>
      </c>
      <c r="BW11" s="24"/>
      <c r="BX11" s="24"/>
      <c r="BY11" s="24"/>
      <c r="BZ11" s="24"/>
      <c r="CA11" s="24"/>
      <c r="CB11" s="24"/>
      <c r="CC11" s="24"/>
      <c r="CD11" s="24"/>
      <c r="CE11" s="24"/>
      <c r="CF11" s="24"/>
      <c r="CG11" s="24"/>
      <c r="CH11" s="24"/>
      <c r="CI11" s="25">
        <f t="shared" si="228"/>
        <v>0</v>
      </c>
      <c r="CK11" s="24"/>
      <c r="CL11" s="24"/>
      <c r="CM11" s="24"/>
      <c r="CN11" s="24"/>
      <c r="CO11" s="24"/>
      <c r="CP11" s="24"/>
      <c r="CQ11" s="24"/>
      <c r="CR11" s="24"/>
      <c r="CS11" s="24"/>
      <c r="CT11" s="24"/>
      <c r="CU11" s="24"/>
      <c r="CV11" s="24"/>
      <c r="CW11" s="25">
        <f t="shared" si="229"/>
        <v>0</v>
      </c>
      <c r="CY11" s="24"/>
      <c r="CZ11" s="24"/>
      <c r="DA11" s="24"/>
      <c r="DB11" s="24"/>
      <c r="DC11" s="24"/>
      <c r="DD11" s="24"/>
      <c r="DE11" s="24"/>
      <c r="DF11" s="24"/>
      <c r="DG11" s="24"/>
      <c r="DH11" s="24"/>
      <c r="DI11" s="24"/>
      <c r="DJ11" s="24"/>
      <c r="DK11" s="25">
        <f t="shared" si="230"/>
        <v>0</v>
      </c>
      <c r="DM11" s="24"/>
      <c r="DN11" s="24"/>
      <c r="DO11" s="24"/>
      <c r="DP11" s="24"/>
      <c r="DQ11" s="24"/>
      <c r="DR11" s="24"/>
      <c r="DS11" s="24"/>
      <c r="DT11" s="24"/>
      <c r="DU11" s="24"/>
      <c r="DV11" s="24"/>
      <c r="DW11" s="24"/>
      <c r="DX11" s="24"/>
      <c r="DY11" s="25">
        <f t="shared" si="231"/>
        <v>0</v>
      </c>
      <c r="EA11" s="24"/>
      <c r="EB11" s="24"/>
      <c r="EC11" s="24"/>
      <c r="ED11" s="24"/>
      <c r="EE11" s="24"/>
      <c r="EF11" s="24"/>
      <c r="EG11" s="24"/>
      <c r="EH11" s="24"/>
      <c r="EI11" s="24"/>
      <c r="EJ11" s="24"/>
      <c r="EK11" s="24"/>
      <c r="EL11" s="24"/>
      <c r="EM11" s="25">
        <f t="shared" si="232"/>
        <v>0</v>
      </c>
    </row>
    <row r="12" spans="1:143" x14ac:dyDescent="0.25">
      <c r="C12" s="21" t="s">
        <v>19</v>
      </c>
      <c r="D12" s="23"/>
      <c r="E12" s="24">
        <v>155000</v>
      </c>
      <c r="F12" s="24">
        <v>155000</v>
      </c>
      <c r="G12" s="24">
        <v>155000</v>
      </c>
      <c r="H12" s="24">
        <v>155000</v>
      </c>
      <c r="I12" s="24">
        <v>155000</v>
      </c>
      <c r="J12" s="24">
        <v>155000</v>
      </c>
      <c r="K12" s="24">
        <v>155000</v>
      </c>
      <c r="L12" s="24">
        <v>155000</v>
      </c>
      <c r="M12" s="24">
        <v>155000</v>
      </c>
      <c r="N12" s="24">
        <v>155000</v>
      </c>
      <c r="O12" s="24">
        <v>155000</v>
      </c>
      <c r="P12" s="24">
        <v>155000</v>
      </c>
      <c r="Q12" s="25">
        <f>SUM(E12:P12)</f>
        <v>1860000</v>
      </c>
      <c r="S12" s="24"/>
      <c r="T12" s="24"/>
      <c r="U12" s="24"/>
      <c r="V12" s="24"/>
      <c r="W12" s="24"/>
      <c r="X12" s="24"/>
      <c r="Y12" s="24"/>
      <c r="Z12" s="24"/>
      <c r="AA12" s="24"/>
      <c r="AB12" s="24"/>
      <c r="AC12" s="24"/>
      <c r="AD12" s="24"/>
      <c r="AE12" s="25">
        <f>SUM(S12:AD12)</f>
        <v>0</v>
      </c>
      <c r="AG12" s="24"/>
      <c r="AH12" s="24"/>
      <c r="AI12" s="24"/>
      <c r="AJ12" s="24"/>
      <c r="AK12" s="24"/>
      <c r="AL12" s="24"/>
      <c r="AM12" s="24"/>
      <c r="AN12" s="24"/>
      <c r="AO12" s="24"/>
      <c r="AP12" s="24"/>
      <c r="AQ12" s="24"/>
      <c r="AR12" s="24"/>
      <c r="AS12" s="25">
        <f t="shared" si="225"/>
        <v>0</v>
      </c>
      <c r="AU12" s="24"/>
      <c r="AV12" s="24"/>
      <c r="AW12" s="24"/>
      <c r="AX12" s="24"/>
      <c r="AY12" s="24"/>
      <c r="AZ12" s="24"/>
      <c r="BA12" s="24"/>
      <c r="BB12" s="24"/>
      <c r="BC12" s="24"/>
      <c r="BD12" s="24"/>
      <c r="BE12" s="24"/>
      <c r="BF12" s="24"/>
      <c r="BG12" s="25">
        <f t="shared" si="226"/>
        <v>0</v>
      </c>
      <c r="BI12" s="24"/>
      <c r="BJ12" s="24"/>
      <c r="BK12" s="24"/>
      <c r="BL12" s="24"/>
      <c r="BM12" s="24"/>
      <c r="BN12" s="24"/>
      <c r="BO12" s="24"/>
      <c r="BP12" s="24"/>
      <c r="BQ12" s="24"/>
      <c r="BR12" s="24"/>
      <c r="BS12" s="24"/>
      <c r="BT12" s="24"/>
      <c r="BU12" s="25">
        <f t="shared" si="227"/>
        <v>0</v>
      </c>
      <c r="BW12" s="24"/>
      <c r="BX12" s="24"/>
      <c r="BY12" s="24"/>
      <c r="BZ12" s="24"/>
      <c r="CA12" s="24"/>
      <c r="CB12" s="24"/>
      <c r="CC12" s="24"/>
      <c r="CD12" s="24"/>
      <c r="CE12" s="24"/>
      <c r="CF12" s="24"/>
      <c r="CG12" s="24"/>
      <c r="CH12" s="24"/>
      <c r="CI12" s="25">
        <f t="shared" si="228"/>
        <v>0</v>
      </c>
      <c r="CK12" s="24"/>
      <c r="CL12" s="24"/>
      <c r="CM12" s="24"/>
      <c r="CN12" s="24"/>
      <c r="CO12" s="24"/>
      <c r="CP12" s="24"/>
      <c r="CQ12" s="24"/>
      <c r="CR12" s="24"/>
      <c r="CS12" s="24"/>
      <c r="CT12" s="24"/>
      <c r="CU12" s="24"/>
      <c r="CV12" s="24"/>
      <c r="CW12" s="25">
        <f t="shared" si="229"/>
        <v>0</v>
      </c>
      <c r="CY12" s="24"/>
      <c r="CZ12" s="24"/>
      <c r="DA12" s="24"/>
      <c r="DB12" s="24"/>
      <c r="DC12" s="24"/>
      <c r="DD12" s="24"/>
      <c r="DE12" s="24"/>
      <c r="DF12" s="24"/>
      <c r="DG12" s="24"/>
      <c r="DH12" s="24"/>
      <c r="DI12" s="24"/>
      <c r="DJ12" s="24"/>
      <c r="DK12" s="25">
        <f t="shared" si="230"/>
        <v>0</v>
      </c>
      <c r="DM12" s="24"/>
      <c r="DN12" s="24"/>
      <c r="DO12" s="24"/>
      <c r="DP12" s="24"/>
      <c r="DQ12" s="24"/>
      <c r="DR12" s="24"/>
      <c r="DS12" s="24"/>
      <c r="DT12" s="24"/>
      <c r="DU12" s="24"/>
      <c r="DV12" s="24"/>
      <c r="DW12" s="24"/>
      <c r="DX12" s="24"/>
      <c r="DY12" s="25">
        <f t="shared" si="231"/>
        <v>0</v>
      </c>
      <c r="EA12" s="24"/>
      <c r="EB12" s="24"/>
      <c r="EC12" s="24"/>
      <c r="ED12" s="24"/>
      <c r="EE12" s="24"/>
      <c r="EF12" s="24"/>
      <c r="EG12" s="24"/>
      <c r="EH12" s="24"/>
      <c r="EI12" s="24"/>
      <c r="EJ12" s="24"/>
      <c r="EK12" s="24"/>
      <c r="EL12" s="24"/>
      <c r="EM12" s="25">
        <f t="shared" si="232"/>
        <v>0</v>
      </c>
    </row>
    <row r="13" spans="1:143" x14ac:dyDescent="0.25">
      <c r="C13" s="21" t="s">
        <v>32</v>
      </c>
      <c r="D13" s="23"/>
      <c r="E13" s="24"/>
      <c r="F13" s="24">
        <v>5000</v>
      </c>
      <c r="G13" s="24"/>
      <c r="H13" s="24"/>
      <c r="I13" s="24">
        <v>8000</v>
      </c>
      <c r="J13" s="24"/>
      <c r="K13" s="24"/>
      <c r="L13" s="24"/>
      <c r="M13" s="24"/>
      <c r="N13" s="24"/>
      <c r="O13" s="24"/>
      <c r="P13" s="24"/>
      <c r="Q13" s="25">
        <f>SUM(E13:P13)</f>
        <v>13000</v>
      </c>
      <c r="S13" s="24"/>
      <c r="T13" s="24"/>
      <c r="U13" s="24"/>
      <c r="V13" s="24"/>
      <c r="W13" s="24"/>
      <c r="X13" s="24"/>
      <c r="Y13" s="24"/>
      <c r="Z13" s="24"/>
      <c r="AA13" s="24"/>
      <c r="AB13" s="24"/>
      <c r="AC13" s="24"/>
      <c r="AD13" s="24"/>
      <c r="AE13" s="25">
        <f>SUM(S13:AD13)</f>
        <v>0</v>
      </c>
      <c r="AG13" s="24"/>
      <c r="AH13" s="24"/>
      <c r="AI13" s="24"/>
      <c r="AJ13" s="24"/>
      <c r="AK13" s="24"/>
      <c r="AL13" s="24"/>
      <c r="AM13" s="24"/>
      <c r="AN13" s="24"/>
      <c r="AO13" s="24"/>
      <c r="AP13" s="24"/>
      <c r="AQ13" s="24"/>
      <c r="AR13" s="24"/>
      <c r="AS13" s="25">
        <f t="shared" si="225"/>
        <v>0</v>
      </c>
      <c r="AU13" s="24"/>
      <c r="AV13" s="24"/>
      <c r="AW13" s="24"/>
      <c r="AX13" s="24"/>
      <c r="AY13" s="24"/>
      <c r="AZ13" s="24"/>
      <c r="BA13" s="24"/>
      <c r="BB13" s="24"/>
      <c r="BC13" s="24"/>
      <c r="BD13" s="24"/>
      <c r="BE13" s="24"/>
      <c r="BF13" s="24"/>
      <c r="BG13" s="25">
        <f t="shared" si="226"/>
        <v>0</v>
      </c>
      <c r="BI13" s="24"/>
      <c r="BJ13" s="24"/>
      <c r="BK13" s="24"/>
      <c r="BL13" s="24"/>
      <c r="BM13" s="24"/>
      <c r="BN13" s="24"/>
      <c r="BO13" s="24"/>
      <c r="BP13" s="24"/>
      <c r="BQ13" s="24"/>
      <c r="BR13" s="24"/>
      <c r="BS13" s="24"/>
      <c r="BT13" s="24"/>
      <c r="BU13" s="25">
        <f t="shared" si="227"/>
        <v>0</v>
      </c>
      <c r="BW13" s="24"/>
      <c r="BX13" s="24"/>
      <c r="BY13" s="24"/>
      <c r="BZ13" s="24"/>
      <c r="CA13" s="24"/>
      <c r="CB13" s="24"/>
      <c r="CC13" s="24"/>
      <c r="CD13" s="24"/>
      <c r="CE13" s="24"/>
      <c r="CF13" s="24"/>
      <c r="CG13" s="24"/>
      <c r="CH13" s="24"/>
      <c r="CI13" s="25">
        <f t="shared" si="228"/>
        <v>0</v>
      </c>
      <c r="CK13" s="24"/>
      <c r="CL13" s="24"/>
      <c r="CM13" s="24"/>
      <c r="CN13" s="24"/>
      <c r="CO13" s="24"/>
      <c r="CP13" s="24"/>
      <c r="CQ13" s="24"/>
      <c r="CR13" s="24"/>
      <c r="CS13" s="24"/>
      <c r="CT13" s="24"/>
      <c r="CU13" s="24"/>
      <c r="CV13" s="24"/>
      <c r="CW13" s="25">
        <f t="shared" si="229"/>
        <v>0</v>
      </c>
      <c r="CY13" s="24"/>
      <c r="CZ13" s="24"/>
      <c r="DA13" s="24"/>
      <c r="DB13" s="24"/>
      <c r="DC13" s="24"/>
      <c r="DD13" s="24"/>
      <c r="DE13" s="24"/>
      <c r="DF13" s="24"/>
      <c r="DG13" s="24"/>
      <c r="DH13" s="24"/>
      <c r="DI13" s="24"/>
      <c r="DJ13" s="24"/>
      <c r="DK13" s="25">
        <f t="shared" si="230"/>
        <v>0</v>
      </c>
      <c r="DM13" s="24"/>
      <c r="DN13" s="24"/>
      <c r="DO13" s="24"/>
      <c r="DP13" s="24"/>
      <c r="DQ13" s="24"/>
      <c r="DR13" s="24"/>
      <c r="DS13" s="24"/>
      <c r="DT13" s="24"/>
      <c r="DU13" s="24"/>
      <c r="DV13" s="24"/>
      <c r="DW13" s="24"/>
      <c r="DX13" s="24"/>
      <c r="DY13" s="25">
        <f t="shared" si="231"/>
        <v>0</v>
      </c>
      <c r="EA13" s="24"/>
      <c r="EB13" s="24"/>
      <c r="EC13" s="24"/>
      <c r="ED13" s="24"/>
      <c r="EE13" s="24"/>
      <c r="EF13" s="24"/>
      <c r="EG13" s="24"/>
      <c r="EH13" s="24"/>
      <c r="EI13" s="24"/>
      <c r="EJ13" s="24"/>
      <c r="EK13" s="24"/>
      <c r="EL13" s="24"/>
      <c r="EM13" s="25">
        <f t="shared" si="232"/>
        <v>0</v>
      </c>
    </row>
    <row r="14" spans="1:143" hidden="1" x14ac:dyDescent="0.25">
      <c r="C14" s="21" t="s">
        <v>29</v>
      </c>
      <c r="D14" s="23"/>
      <c r="E14" s="24"/>
      <c r="F14" s="24"/>
      <c r="G14" s="24"/>
      <c r="H14" s="24"/>
      <c r="I14" s="24"/>
      <c r="J14" s="24"/>
      <c r="K14" s="24"/>
      <c r="L14" s="24"/>
      <c r="M14" s="24"/>
      <c r="N14" s="24"/>
      <c r="O14" s="24"/>
      <c r="P14" s="24"/>
      <c r="Q14" s="25">
        <f>SUM(E14:P14)</f>
        <v>0</v>
      </c>
      <c r="S14" s="24"/>
      <c r="T14" s="24"/>
      <c r="U14" s="24"/>
      <c r="V14" s="24"/>
      <c r="W14" s="24"/>
      <c r="X14" s="24"/>
      <c r="Y14" s="24"/>
      <c r="Z14" s="24"/>
      <c r="AA14" s="24"/>
      <c r="AB14" s="24"/>
      <c r="AC14" s="24"/>
      <c r="AD14" s="24"/>
      <c r="AE14" s="25">
        <f>SUM(S14:AD14)</f>
        <v>0</v>
      </c>
      <c r="AG14" s="24"/>
      <c r="AH14" s="24"/>
      <c r="AI14" s="24"/>
      <c r="AJ14" s="24"/>
      <c r="AK14" s="24"/>
      <c r="AL14" s="24"/>
      <c r="AM14" s="24"/>
      <c r="AN14" s="24"/>
      <c r="AO14" s="24"/>
      <c r="AP14" s="24"/>
      <c r="AQ14" s="24"/>
      <c r="AR14" s="24"/>
      <c r="AS14" s="25">
        <f t="shared" si="225"/>
        <v>0</v>
      </c>
      <c r="AU14" s="24"/>
      <c r="AV14" s="24"/>
      <c r="AW14" s="24"/>
      <c r="AX14" s="24"/>
      <c r="AY14" s="24"/>
      <c r="AZ14" s="24"/>
      <c r="BA14" s="24"/>
      <c r="BB14" s="24"/>
      <c r="BC14" s="24"/>
      <c r="BD14" s="24"/>
      <c r="BE14" s="24"/>
      <c r="BF14" s="24"/>
      <c r="BG14" s="25">
        <f t="shared" si="226"/>
        <v>0</v>
      </c>
      <c r="BI14" s="24"/>
      <c r="BJ14" s="24"/>
      <c r="BK14" s="24"/>
      <c r="BL14" s="24"/>
      <c r="BM14" s="24"/>
      <c r="BN14" s="24"/>
      <c r="BO14" s="24"/>
      <c r="BP14" s="24"/>
      <c r="BQ14" s="24"/>
      <c r="BR14" s="24"/>
      <c r="BS14" s="24"/>
      <c r="BT14" s="24"/>
      <c r="BU14" s="25">
        <f t="shared" si="227"/>
        <v>0</v>
      </c>
      <c r="BW14" s="24"/>
      <c r="BX14" s="24"/>
      <c r="BY14" s="24"/>
      <c r="BZ14" s="24"/>
      <c r="CA14" s="24"/>
      <c r="CB14" s="24"/>
      <c r="CC14" s="24"/>
      <c r="CD14" s="24"/>
      <c r="CE14" s="24"/>
      <c r="CF14" s="24"/>
      <c r="CG14" s="24"/>
      <c r="CH14" s="24"/>
      <c r="CI14" s="25">
        <f t="shared" si="228"/>
        <v>0</v>
      </c>
      <c r="CK14" s="24"/>
      <c r="CL14" s="24"/>
      <c r="CM14" s="24"/>
      <c r="CN14" s="24"/>
      <c r="CO14" s="24"/>
      <c r="CP14" s="24"/>
      <c r="CQ14" s="24"/>
      <c r="CR14" s="24"/>
      <c r="CS14" s="24"/>
      <c r="CT14" s="24"/>
      <c r="CU14" s="24"/>
      <c r="CV14" s="24"/>
      <c r="CW14" s="25">
        <f t="shared" si="229"/>
        <v>0</v>
      </c>
      <c r="CY14" s="24"/>
      <c r="CZ14" s="24"/>
      <c r="DA14" s="24"/>
      <c r="DB14" s="24"/>
      <c r="DC14" s="24"/>
      <c r="DD14" s="24"/>
      <c r="DE14" s="24"/>
      <c r="DF14" s="24"/>
      <c r="DG14" s="24"/>
      <c r="DH14" s="24"/>
      <c r="DI14" s="24"/>
      <c r="DJ14" s="24"/>
      <c r="DK14" s="25">
        <f t="shared" si="230"/>
        <v>0</v>
      </c>
      <c r="DM14" s="24"/>
      <c r="DN14" s="24"/>
      <c r="DO14" s="24"/>
      <c r="DP14" s="24"/>
      <c r="DQ14" s="24"/>
      <c r="DR14" s="24"/>
      <c r="DS14" s="24"/>
      <c r="DT14" s="24"/>
      <c r="DU14" s="24"/>
      <c r="DV14" s="24"/>
      <c r="DW14" s="24"/>
      <c r="DX14" s="24"/>
      <c r="DY14" s="25">
        <f t="shared" si="231"/>
        <v>0</v>
      </c>
      <c r="EA14" s="24"/>
      <c r="EB14" s="24"/>
      <c r="EC14" s="24"/>
      <c r="ED14" s="24"/>
      <c r="EE14" s="24"/>
      <c r="EF14" s="24"/>
      <c r="EG14" s="24"/>
      <c r="EH14" s="24"/>
      <c r="EI14" s="24"/>
      <c r="EJ14" s="24"/>
      <c r="EK14" s="24"/>
      <c r="EL14" s="24"/>
      <c r="EM14" s="25">
        <f t="shared" si="232"/>
        <v>0</v>
      </c>
    </row>
    <row r="15" spans="1:143" hidden="1" x14ac:dyDescent="0.25">
      <c r="C15" s="21" t="s">
        <v>29</v>
      </c>
      <c r="D15" s="23"/>
      <c r="E15" s="24"/>
      <c r="F15" s="24"/>
      <c r="G15" s="24"/>
      <c r="H15" s="24"/>
      <c r="I15" s="24"/>
      <c r="J15" s="24"/>
      <c r="K15" s="24"/>
      <c r="L15" s="24"/>
      <c r="M15" s="24"/>
      <c r="N15" s="24"/>
      <c r="O15" s="24"/>
      <c r="P15" s="24"/>
      <c r="Q15" s="25"/>
      <c r="S15" s="24"/>
      <c r="T15" s="24"/>
      <c r="U15" s="24"/>
      <c r="V15" s="24"/>
      <c r="W15" s="24"/>
      <c r="X15" s="24"/>
      <c r="Y15" s="24"/>
      <c r="Z15" s="24"/>
      <c r="AA15" s="24"/>
      <c r="AB15" s="24"/>
      <c r="AC15" s="24"/>
      <c r="AD15" s="24"/>
      <c r="AE15" s="25"/>
      <c r="AG15" s="24"/>
      <c r="AH15" s="24"/>
      <c r="AI15" s="24"/>
      <c r="AJ15" s="24"/>
      <c r="AK15" s="24"/>
      <c r="AL15" s="24"/>
      <c r="AM15" s="24"/>
      <c r="AN15" s="24"/>
      <c r="AO15" s="24"/>
      <c r="AP15" s="24"/>
      <c r="AQ15" s="24"/>
      <c r="AR15" s="24"/>
      <c r="AS15" s="25"/>
      <c r="AU15" s="24"/>
      <c r="AV15" s="24"/>
      <c r="AW15" s="24"/>
      <c r="AX15" s="24"/>
      <c r="AY15" s="24"/>
      <c r="AZ15" s="24"/>
      <c r="BA15" s="24"/>
      <c r="BB15" s="24"/>
      <c r="BC15" s="24"/>
      <c r="BD15" s="24"/>
      <c r="BE15" s="24"/>
      <c r="BF15" s="24"/>
      <c r="BG15" s="25"/>
      <c r="BI15" s="24"/>
      <c r="BJ15" s="24"/>
      <c r="BK15" s="24"/>
      <c r="BL15" s="24"/>
      <c r="BM15" s="24"/>
      <c r="BN15" s="24"/>
      <c r="BO15" s="24"/>
      <c r="BP15" s="24"/>
      <c r="BQ15" s="24"/>
      <c r="BR15" s="24"/>
      <c r="BS15" s="24"/>
      <c r="BT15" s="24"/>
      <c r="BU15" s="25"/>
      <c r="BW15" s="24"/>
      <c r="BX15" s="24"/>
      <c r="BY15" s="24"/>
      <c r="BZ15" s="24"/>
      <c r="CA15" s="24"/>
      <c r="CB15" s="24"/>
      <c r="CC15" s="24"/>
      <c r="CD15" s="24"/>
      <c r="CE15" s="24"/>
      <c r="CF15" s="24"/>
      <c r="CG15" s="24"/>
      <c r="CH15" s="24"/>
      <c r="CI15" s="25"/>
      <c r="CK15" s="24"/>
      <c r="CL15" s="24"/>
      <c r="CM15" s="24"/>
      <c r="CN15" s="24"/>
      <c r="CO15" s="24"/>
      <c r="CP15" s="24"/>
      <c r="CQ15" s="24"/>
      <c r="CR15" s="24"/>
      <c r="CS15" s="24"/>
      <c r="CT15" s="24"/>
      <c r="CU15" s="24"/>
      <c r="CV15" s="24"/>
      <c r="CW15" s="25"/>
      <c r="CY15" s="24"/>
      <c r="CZ15" s="24"/>
      <c r="DA15" s="24"/>
      <c r="DB15" s="24"/>
      <c r="DC15" s="24"/>
      <c r="DD15" s="24"/>
      <c r="DE15" s="24"/>
      <c r="DF15" s="24"/>
      <c r="DG15" s="24"/>
      <c r="DH15" s="24"/>
      <c r="DI15" s="24"/>
      <c r="DJ15" s="24"/>
      <c r="DK15" s="25"/>
      <c r="DM15" s="24"/>
      <c r="DN15" s="24"/>
      <c r="DO15" s="24"/>
      <c r="DP15" s="24"/>
      <c r="DQ15" s="24"/>
      <c r="DR15" s="24"/>
      <c r="DS15" s="24"/>
      <c r="DT15" s="24"/>
      <c r="DU15" s="24"/>
      <c r="DV15" s="24"/>
      <c r="DW15" s="24"/>
      <c r="DX15" s="24"/>
      <c r="DY15" s="25"/>
      <c r="EA15" s="24"/>
      <c r="EB15" s="24"/>
      <c r="EC15" s="24"/>
      <c r="ED15" s="24"/>
      <c r="EE15" s="24"/>
      <c r="EF15" s="24"/>
      <c r="EG15" s="24"/>
      <c r="EH15" s="24"/>
      <c r="EI15" s="24"/>
      <c r="EJ15" s="24"/>
      <c r="EK15" s="24"/>
      <c r="EL15" s="24"/>
      <c r="EM15" s="25"/>
    </row>
    <row r="16" spans="1:143" hidden="1" x14ac:dyDescent="0.25">
      <c r="C16" s="21" t="s">
        <v>29</v>
      </c>
      <c r="D16" s="23"/>
      <c r="E16" s="24"/>
      <c r="F16" s="24"/>
      <c r="G16" s="24"/>
      <c r="H16" s="24"/>
      <c r="I16" s="24"/>
      <c r="J16" s="24"/>
      <c r="K16" s="24"/>
      <c r="L16" s="24"/>
      <c r="M16" s="24"/>
      <c r="N16" s="24"/>
      <c r="O16" s="24"/>
      <c r="P16" s="24"/>
      <c r="Q16" s="25"/>
      <c r="S16" s="24"/>
      <c r="T16" s="24"/>
      <c r="U16" s="24"/>
      <c r="V16" s="24"/>
      <c r="W16" s="24"/>
      <c r="X16" s="24"/>
      <c r="Y16" s="24"/>
      <c r="Z16" s="24"/>
      <c r="AA16" s="24"/>
      <c r="AB16" s="24"/>
      <c r="AC16" s="24"/>
      <c r="AD16" s="24"/>
      <c r="AE16" s="25"/>
      <c r="AG16" s="24"/>
      <c r="AH16" s="24"/>
      <c r="AI16" s="24"/>
      <c r="AJ16" s="24"/>
      <c r="AK16" s="24"/>
      <c r="AL16" s="24"/>
      <c r="AM16" s="24"/>
      <c r="AN16" s="24"/>
      <c r="AO16" s="24"/>
      <c r="AP16" s="24"/>
      <c r="AQ16" s="24"/>
      <c r="AR16" s="24"/>
      <c r="AS16" s="25"/>
      <c r="AU16" s="24"/>
      <c r="AV16" s="24"/>
      <c r="AW16" s="24"/>
      <c r="AX16" s="24"/>
      <c r="AY16" s="24"/>
      <c r="AZ16" s="24"/>
      <c r="BA16" s="24"/>
      <c r="BB16" s="24"/>
      <c r="BC16" s="24"/>
      <c r="BD16" s="24"/>
      <c r="BE16" s="24"/>
      <c r="BF16" s="24"/>
      <c r="BG16" s="25"/>
      <c r="BI16" s="24"/>
      <c r="BJ16" s="24"/>
      <c r="BK16" s="24"/>
      <c r="BL16" s="24"/>
      <c r="BM16" s="24"/>
      <c r="BN16" s="24"/>
      <c r="BO16" s="24"/>
      <c r="BP16" s="24"/>
      <c r="BQ16" s="24"/>
      <c r="BR16" s="24"/>
      <c r="BS16" s="24"/>
      <c r="BT16" s="24"/>
      <c r="BU16" s="25"/>
      <c r="BW16" s="24"/>
      <c r="BX16" s="24"/>
      <c r="BY16" s="24"/>
      <c r="BZ16" s="24"/>
      <c r="CA16" s="24"/>
      <c r="CB16" s="24"/>
      <c r="CC16" s="24"/>
      <c r="CD16" s="24"/>
      <c r="CE16" s="24"/>
      <c r="CF16" s="24"/>
      <c r="CG16" s="24"/>
      <c r="CH16" s="24"/>
      <c r="CI16" s="25"/>
      <c r="CK16" s="24"/>
      <c r="CL16" s="24"/>
      <c r="CM16" s="24"/>
      <c r="CN16" s="24"/>
      <c r="CO16" s="24"/>
      <c r="CP16" s="24"/>
      <c r="CQ16" s="24"/>
      <c r="CR16" s="24"/>
      <c r="CS16" s="24"/>
      <c r="CT16" s="24"/>
      <c r="CU16" s="24"/>
      <c r="CV16" s="24"/>
      <c r="CW16" s="25"/>
      <c r="CY16" s="24"/>
      <c r="CZ16" s="24"/>
      <c r="DA16" s="24"/>
      <c r="DB16" s="24"/>
      <c r="DC16" s="24"/>
      <c r="DD16" s="24"/>
      <c r="DE16" s="24"/>
      <c r="DF16" s="24"/>
      <c r="DG16" s="24"/>
      <c r="DH16" s="24"/>
      <c r="DI16" s="24"/>
      <c r="DJ16" s="24"/>
      <c r="DK16" s="25"/>
      <c r="DM16" s="24"/>
      <c r="DN16" s="24"/>
      <c r="DO16" s="24"/>
      <c r="DP16" s="24"/>
      <c r="DQ16" s="24"/>
      <c r="DR16" s="24"/>
      <c r="DS16" s="24"/>
      <c r="DT16" s="24"/>
      <c r="DU16" s="24"/>
      <c r="DV16" s="24"/>
      <c r="DW16" s="24"/>
      <c r="DX16" s="24"/>
      <c r="DY16" s="25"/>
      <c r="EA16" s="24"/>
      <c r="EB16" s="24"/>
      <c r="EC16" s="24"/>
      <c r="ED16" s="24"/>
      <c r="EE16" s="24"/>
      <c r="EF16" s="24"/>
      <c r="EG16" s="24"/>
      <c r="EH16" s="24"/>
      <c r="EI16" s="24"/>
      <c r="EJ16" s="24"/>
      <c r="EK16" s="24"/>
      <c r="EL16" s="24"/>
      <c r="EM16" s="25"/>
    </row>
    <row r="17" spans="3:143" hidden="1" x14ac:dyDescent="0.25">
      <c r="C17" s="21" t="s">
        <v>29</v>
      </c>
      <c r="D17" s="23"/>
      <c r="E17" s="24"/>
      <c r="F17" s="24"/>
      <c r="G17" s="24"/>
      <c r="H17" s="24"/>
      <c r="I17" s="24"/>
      <c r="J17" s="24"/>
      <c r="K17" s="24"/>
      <c r="L17" s="24"/>
      <c r="M17" s="24"/>
      <c r="N17" s="24"/>
      <c r="O17" s="24"/>
      <c r="P17" s="24"/>
      <c r="Q17" s="25"/>
      <c r="S17" s="24"/>
      <c r="T17" s="24"/>
      <c r="U17" s="24"/>
      <c r="V17" s="24"/>
      <c r="W17" s="24"/>
      <c r="X17" s="24"/>
      <c r="Y17" s="24"/>
      <c r="Z17" s="24"/>
      <c r="AA17" s="24"/>
      <c r="AB17" s="24"/>
      <c r="AC17" s="24"/>
      <c r="AD17" s="24"/>
      <c r="AE17" s="25"/>
      <c r="AG17" s="24"/>
      <c r="AH17" s="24"/>
      <c r="AI17" s="24"/>
      <c r="AJ17" s="24"/>
      <c r="AK17" s="24"/>
      <c r="AL17" s="24"/>
      <c r="AM17" s="24"/>
      <c r="AN17" s="24"/>
      <c r="AO17" s="24"/>
      <c r="AP17" s="24"/>
      <c r="AQ17" s="24"/>
      <c r="AR17" s="24"/>
      <c r="AS17" s="25"/>
      <c r="AU17" s="24"/>
      <c r="AV17" s="24"/>
      <c r="AW17" s="24"/>
      <c r="AX17" s="24"/>
      <c r="AY17" s="24"/>
      <c r="AZ17" s="24"/>
      <c r="BA17" s="24"/>
      <c r="BB17" s="24"/>
      <c r="BC17" s="24"/>
      <c r="BD17" s="24"/>
      <c r="BE17" s="24"/>
      <c r="BF17" s="24"/>
      <c r="BG17" s="25"/>
      <c r="BI17" s="24"/>
      <c r="BJ17" s="24"/>
      <c r="BK17" s="24"/>
      <c r="BL17" s="24"/>
      <c r="BM17" s="24"/>
      <c r="BN17" s="24"/>
      <c r="BO17" s="24"/>
      <c r="BP17" s="24"/>
      <c r="BQ17" s="24"/>
      <c r="BR17" s="24"/>
      <c r="BS17" s="24"/>
      <c r="BT17" s="24"/>
      <c r="BU17" s="25"/>
      <c r="BW17" s="24"/>
      <c r="BX17" s="24"/>
      <c r="BY17" s="24"/>
      <c r="BZ17" s="24"/>
      <c r="CA17" s="24"/>
      <c r="CB17" s="24"/>
      <c r="CC17" s="24"/>
      <c r="CD17" s="24"/>
      <c r="CE17" s="24"/>
      <c r="CF17" s="24"/>
      <c r="CG17" s="24"/>
      <c r="CH17" s="24"/>
      <c r="CI17" s="25"/>
      <c r="CK17" s="24"/>
      <c r="CL17" s="24"/>
      <c r="CM17" s="24"/>
      <c r="CN17" s="24"/>
      <c r="CO17" s="24"/>
      <c r="CP17" s="24"/>
      <c r="CQ17" s="24"/>
      <c r="CR17" s="24"/>
      <c r="CS17" s="24"/>
      <c r="CT17" s="24"/>
      <c r="CU17" s="24"/>
      <c r="CV17" s="24"/>
      <c r="CW17" s="25"/>
      <c r="CY17" s="24"/>
      <c r="CZ17" s="24"/>
      <c r="DA17" s="24"/>
      <c r="DB17" s="24"/>
      <c r="DC17" s="24"/>
      <c r="DD17" s="24"/>
      <c r="DE17" s="24"/>
      <c r="DF17" s="24"/>
      <c r="DG17" s="24"/>
      <c r="DH17" s="24"/>
      <c r="DI17" s="24"/>
      <c r="DJ17" s="24"/>
      <c r="DK17" s="25"/>
      <c r="DM17" s="24"/>
      <c r="DN17" s="24"/>
      <c r="DO17" s="24"/>
      <c r="DP17" s="24"/>
      <c r="DQ17" s="24"/>
      <c r="DR17" s="24"/>
      <c r="DS17" s="24"/>
      <c r="DT17" s="24"/>
      <c r="DU17" s="24"/>
      <c r="DV17" s="24"/>
      <c r="DW17" s="24"/>
      <c r="DX17" s="24"/>
      <c r="DY17" s="25"/>
      <c r="EA17" s="24"/>
      <c r="EB17" s="24"/>
      <c r="EC17" s="24"/>
      <c r="ED17" s="24"/>
      <c r="EE17" s="24"/>
      <c r="EF17" s="24"/>
      <c r="EG17" s="24"/>
      <c r="EH17" s="24"/>
      <c r="EI17" s="24"/>
      <c r="EJ17" s="24"/>
      <c r="EK17" s="24"/>
      <c r="EL17" s="24"/>
      <c r="EM17" s="25"/>
    </row>
    <row r="18" spans="3:143" hidden="1" x14ac:dyDescent="0.25">
      <c r="C18" s="21" t="s">
        <v>29</v>
      </c>
      <c r="D18" s="23"/>
      <c r="E18" s="24"/>
      <c r="F18" s="24"/>
      <c r="G18" s="24"/>
      <c r="H18" s="24"/>
      <c r="I18" s="24"/>
      <c r="J18" s="24"/>
      <c r="K18" s="24"/>
      <c r="L18" s="24"/>
      <c r="M18" s="24"/>
      <c r="N18" s="24"/>
      <c r="O18" s="24"/>
      <c r="P18" s="24"/>
      <c r="Q18" s="25"/>
      <c r="S18" s="24"/>
      <c r="T18" s="24"/>
      <c r="U18" s="24"/>
      <c r="V18" s="24"/>
      <c r="W18" s="24"/>
      <c r="X18" s="24"/>
      <c r="Y18" s="24"/>
      <c r="Z18" s="24"/>
      <c r="AA18" s="24"/>
      <c r="AB18" s="24"/>
      <c r="AC18" s="24"/>
      <c r="AD18" s="24"/>
      <c r="AE18" s="25"/>
      <c r="AG18" s="24"/>
      <c r="AH18" s="24"/>
      <c r="AI18" s="24"/>
      <c r="AJ18" s="24"/>
      <c r="AK18" s="24"/>
      <c r="AL18" s="24"/>
      <c r="AM18" s="24"/>
      <c r="AN18" s="24"/>
      <c r="AO18" s="24"/>
      <c r="AP18" s="24"/>
      <c r="AQ18" s="24"/>
      <c r="AR18" s="24"/>
      <c r="AS18" s="25"/>
      <c r="AU18" s="24"/>
      <c r="AV18" s="24"/>
      <c r="AW18" s="24"/>
      <c r="AX18" s="24"/>
      <c r="AY18" s="24"/>
      <c r="AZ18" s="24"/>
      <c r="BA18" s="24"/>
      <c r="BB18" s="24"/>
      <c r="BC18" s="24"/>
      <c r="BD18" s="24"/>
      <c r="BE18" s="24"/>
      <c r="BF18" s="24"/>
      <c r="BG18" s="25"/>
      <c r="BI18" s="24"/>
      <c r="BJ18" s="24"/>
      <c r="BK18" s="24"/>
      <c r="BL18" s="24"/>
      <c r="BM18" s="24"/>
      <c r="BN18" s="24"/>
      <c r="BO18" s="24"/>
      <c r="BP18" s="24"/>
      <c r="BQ18" s="24"/>
      <c r="BR18" s="24"/>
      <c r="BS18" s="24"/>
      <c r="BT18" s="24"/>
      <c r="BU18" s="25"/>
      <c r="BW18" s="24"/>
      <c r="BX18" s="24"/>
      <c r="BY18" s="24"/>
      <c r="BZ18" s="24"/>
      <c r="CA18" s="24"/>
      <c r="CB18" s="24"/>
      <c r="CC18" s="24"/>
      <c r="CD18" s="24"/>
      <c r="CE18" s="24"/>
      <c r="CF18" s="24"/>
      <c r="CG18" s="24"/>
      <c r="CH18" s="24"/>
      <c r="CI18" s="25"/>
      <c r="CK18" s="24"/>
      <c r="CL18" s="24"/>
      <c r="CM18" s="24"/>
      <c r="CN18" s="24"/>
      <c r="CO18" s="24"/>
      <c r="CP18" s="24"/>
      <c r="CQ18" s="24"/>
      <c r="CR18" s="24"/>
      <c r="CS18" s="24"/>
      <c r="CT18" s="24"/>
      <c r="CU18" s="24"/>
      <c r="CV18" s="24"/>
      <c r="CW18" s="25"/>
      <c r="CY18" s="24"/>
      <c r="CZ18" s="24"/>
      <c r="DA18" s="24"/>
      <c r="DB18" s="24"/>
      <c r="DC18" s="24"/>
      <c r="DD18" s="24"/>
      <c r="DE18" s="24"/>
      <c r="DF18" s="24"/>
      <c r="DG18" s="24"/>
      <c r="DH18" s="24"/>
      <c r="DI18" s="24"/>
      <c r="DJ18" s="24"/>
      <c r="DK18" s="25"/>
      <c r="DM18" s="24"/>
      <c r="DN18" s="24"/>
      <c r="DO18" s="24"/>
      <c r="DP18" s="24"/>
      <c r="DQ18" s="24"/>
      <c r="DR18" s="24"/>
      <c r="DS18" s="24"/>
      <c r="DT18" s="24"/>
      <c r="DU18" s="24"/>
      <c r="DV18" s="24"/>
      <c r="DW18" s="24"/>
      <c r="DX18" s="24"/>
      <c r="DY18" s="25"/>
      <c r="EA18" s="24"/>
      <c r="EB18" s="24"/>
      <c r="EC18" s="24"/>
      <c r="ED18" s="24"/>
      <c r="EE18" s="24"/>
      <c r="EF18" s="24"/>
      <c r="EG18" s="24"/>
      <c r="EH18" s="24"/>
      <c r="EI18" s="24"/>
      <c r="EJ18" s="24"/>
      <c r="EK18" s="24"/>
      <c r="EL18" s="24"/>
      <c r="EM18" s="25"/>
    </row>
    <row r="19" spans="3:143" s="16" customFormat="1" x14ac:dyDescent="0.25">
      <c r="C19" s="12" t="s">
        <v>25</v>
      </c>
      <c r="E19" s="17">
        <f t="shared" ref="E19:BP19" ca="1" si="233">SUM(INDIRECT(ADDRESS(income_min_row,COLUMN()) &amp; ":" &amp; ADDRESS(income_max_row,COLUMN())))</f>
        <v>155000</v>
      </c>
      <c r="F19" s="17">
        <f t="shared" ca="1" si="233"/>
        <v>160000</v>
      </c>
      <c r="G19" s="17">
        <f t="shared" ca="1" si="233"/>
        <v>157000</v>
      </c>
      <c r="H19" s="17">
        <f t="shared" ca="1" si="233"/>
        <v>310000</v>
      </c>
      <c r="I19" s="17">
        <f t="shared" ca="1" si="233"/>
        <v>163000</v>
      </c>
      <c r="J19" s="17">
        <f t="shared" ca="1" si="233"/>
        <v>155000</v>
      </c>
      <c r="K19" s="17">
        <f t="shared" ca="1" si="233"/>
        <v>155000</v>
      </c>
      <c r="L19" s="17">
        <f t="shared" ca="1" si="233"/>
        <v>155500</v>
      </c>
      <c r="M19" s="17">
        <f t="shared" ca="1" si="233"/>
        <v>155000</v>
      </c>
      <c r="N19" s="17">
        <f t="shared" ca="1" si="233"/>
        <v>155500</v>
      </c>
      <c r="O19" s="17">
        <f t="shared" ca="1" si="233"/>
        <v>155000</v>
      </c>
      <c r="P19" s="17">
        <f t="shared" ca="1" si="233"/>
        <v>155400</v>
      </c>
      <c r="Q19" s="17">
        <f t="shared" ca="1" si="233"/>
        <v>2031400</v>
      </c>
      <c r="S19" s="17">
        <f t="shared" ca="1" si="233"/>
        <v>0</v>
      </c>
      <c r="T19" s="17">
        <f t="shared" ca="1" si="233"/>
        <v>0</v>
      </c>
      <c r="U19" s="17">
        <f t="shared" ca="1" si="233"/>
        <v>0</v>
      </c>
      <c r="V19" s="17">
        <f t="shared" ca="1" si="233"/>
        <v>0</v>
      </c>
      <c r="W19" s="17">
        <f t="shared" ca="1" si="233"/>
        <v>0</v>
      </c>
      <c r="X19" s="17">
        <f t="shared" ca="1" si="233"/>
        <v>0</v>
      </c>
      <c r="Y19" s="17">
        <f t="shared" ca="1" si="233"/>
        <v>0</v>
      </c>
      <c r="Z19" s="17">
        <f t="shared" ca="1" si="233"/>
        <v>0</v>
      </c>
      <c r="AA19" s="17">
        <f t="shared" ca="1" si="233"/>
        <v>0</v>
      </c>
      <c r="AB19" s="17">
        <f t="shared" ca="1" si="233"/>
        <v>0</v>
      </c>
      <c r="AC19" s="17">
        <f t="shared" ca="1" si="233"/>
        <v>0</v>
      </c>
      <c r="AD19" s="17">
        <f t="shared" ca="1" si="233"/>
        <v>0</v>
      </c>
      <c r="AE19" s="17">
        <f t="shared" ca="1" si="233"/>
        <v>0</v>
      </c>
      <c r="AG19" s="17">
        <f t="shared" ca="1" si="233"/>
        <v>0</v>
      </c>
      <c r="AH19" s="17">
        <f t="shared" ca="1" si="233"/>
        <v>0</v>
      </c>
      <c r="AI19" s="17">
        <f t="shared" ca="1" si="233"/>
        <v>0</v>
      </c>
      <c r="AJ19" s="17">
        <f t="shared" ca="1" si="233"/>
        <v>0</v>
      </c>
      <c r="AK19" s="17">
        <f t="shared" ca="1" si="233"/>
        <v>0</v>
      </c>
      <c r="AL19" s="17">
        <f t="shared" ca="1" si="233"/>
        <v>0</v>
      </c>
      <c r="AM19" s="17">
        <f t="shared" ca="1" si="233"/>
        <v>0</v>
      </c>
      <c r="AN19" s="17">
        <f t="shared" ca="1" si="233"/>
        <v>0</v>
      </c>
      <c r="AO19" s="17">
        <f t="shared" ca="1" si="233"/>
        <v>0</v>
      </c>
      <c r="AP19" s="17">
        <f t="shared" ca="1" si="233"/>
        <v>0</v>
      </c>
      <c r="AQ19" s="17">
        <f t="shared" ca="1" si="233"/>
        <v>0</v>
      </c>
      <c r="AR19" s="17">
        <f t="shared" ca="1" si="233"/>
        <v>0</v>
      </c>
      <c r="AS19" s="17">
        <f t="shared" ca="1" si="233"/>
        <v>0</v>
      </c>
      <c r="AU19" s="17">
        <f t="shared" ca="1" si="233"/>
        <v>0</v>
      </c>
      <c r="AV19" s="17">
        <f t="shared" ca="1" si="233"/>
        <v>0</v>
      </c>
      <c r="AW19" s="17">
        <f t="shared" ca="1" si="233"/>
        <v>0</v>
      </c>
      <c r="AX19" s="17">
        <f t="shared" ca="1" si="233"/>
        <v>0</v>
      </c>
      <c r="AY19" s="17">
        <f t="shared" ca="1" si="233"/>
        <v>0</v>
      </c>
      <c r="AZ19" s="17">
        <f t="shared" ca="1" si="233"/>
        <v>0</v>
      </c>
      <c r="BA19" s="17">
        <f t="shared" ca="1" si="233"/>
        <v>0</v>
      </c>
      <c r="BB19" s="17">
        <f t="shared" ca="1" si="233"/>
        <v>0</v>
      </c>
      <c r="BC19" s="17">
        <f t="shared" ca="1" si="233"/>
        <v>0</v>
      </c>
      <c r="BD19" s="17">
        <f t="shared" ca="1" si="233"/>
        <v>0</v>
      </c>
      <c r="BE19" s="17">
        <f t="shared" ca="1" si="233"/>
        <v>0</v>
      </c>
      <c r="BF19" s="17">
        <f t="shared" ca="1" si="233"/>
        <v>0</v>
      </c>
      <c r="BG19" s="17">
        <f t="shared" ca="1" si="233"/>
        <v>0</v>
      </c>
      <c r="BI19" s="17">
        <f t="shared" ca="1" si="233"/>
        <v>0</v>
      </c>
      <c r="BJ19" s="17">
        <f t="shared" ca="1" si="233"/>
        <v>0</v>
      </c>
      <c r="BK19" s="17">
        <f t="shared" ca="1" si="233"/>
        <v>0</v>
      </c>
      <c r="BL19" s="17">
        <f t="shared" ca="1" si="233"/>
        <v>0</v>
      </c>
      <c r="BM19" s="17">
        <f t="shared" ca="1" si="233"/>
        <v>0</v>
      </c>
      <c r="BN19" s="17">
        <f t="shared" ca="1" si="233"/>
        <v>0</v>
      </c>
      <c r="BO19" s="17">
        <f t="shared" ca="1" si="233"/>
        <v>0</v>
      </c>
      <c r="BP19" s="17">
        <f t="shared" ca="1" si="233"/>
        <v>0</v>
      </c>
      <c r="BQ19" s="17">
        <f t="shared" ref="BQ19:EB19" ca="1" si="234">SUM(INDIRECT(ADDRESS(income_min_row,COLUMN()) &amp; ":" &amp; ADDRESS(income_max_row,COLUMN())))</f>
        <v>0</v>
      </c>
      <c r="BR19" s="17">
        <f t="shared" ca="1" si="234"/>
        <v>0</v>
      </c>
      <c r="BS19" s="17">
        <f t="shared" ca="1" si="234"/>
        <v>0</v>
      </c>
      <c r="BT19" s="17">
        <f t="shared" ca="1" si="234"/>
        <v>0</v>
      </c>
      <c r="BU19" s="17">
        <f t="shared" ca="1" si="234"/>
        <v>0</v>
      </c>
      <c r="BW19" s="17">
        <f t="shared" ca="1" si="234"/>
        <v>0</v>
      </c>
      <c r="BX19" s="17">
        <f t="shared" ca="1" si="234"/>
        <v>0</v>
      </c>
      <c r="BY19" s="17">
        <f t="shared" ca="1" si="234"/>
        <v>0</v>
      </c>
      <c r="BZ19" s="17">
        <f t="shared" ca="1" si="234"/>
        <v>0</v>
      </c>
      <c r="CA19" s="17">
        <f t="shared" ca="1" si="234"/>
        <v>0</v>
      </c>
      <c r="CB19" s="17">
        <f t="shared" ca="1" si="234"/>
        <v>0</v>
      </c>
      <c r="CC19" s="17">
        <f t="shared" ca="1" si="234"/>
        <v>0</v>
      </c>
      <c r="CD19" s="17">
        <f t="shared" ca="1" si="234"/>
        <v>0</v>
      </c>
      <c r="CE19" s="17">
        <f t="shared" ca="1" si="234"/>
        <v>0</v>
      </c>
      <c r="CF19" s="17">
        <f t="shared" ca="1" si="234"/>
        <v>0</v>
      </c>
      <c r="CG19" s="17">
        <f t="shared" ca="1" si="234"/>
        <v>0</v>
      </c>
      <c r="CH19" s="17">
        <f t="shared" ca="1" si="234"/>
        <v>0</v>
      </c>
      <c r="CI19" s="17">
        <f t="shared" ca="1" si="234"/>
        <v>0</v>
      </c>
      <c r="CK19" s="17">
        <f t="shared" ca="1" si="234"/>
        <v>0</v>
      </c>
      <c r="CL19" s="17">
        <f t="shared" ca="1" si="234"/>
        <v>0</v>
      </c>
      <c r="CM19" s="17">
        <f t="shared" ca="1" si="234"/>
        <v>0</v>
      </c>
      <c r="CN19" s="17">
        <f t="shared" ca="1" si="234"/>
        <v>0</v>
      </c>
      <c r="CO19" s="17">
        <f t="shared" ca="1" si="234"/>
        <v>0</v>
      </c>
      <c r="CP19" s="17">
        <f t="shared" ca="1" si="234"/>
        <v>0</v>
      </c>
      <c r="CQ19" s="17">
        <f t="shared" ca="1" si="234"/>
        <v>0</v>
      </c>
      <c r="CR19" s="17">
        <f t="shared" ca="1" si="234"/>
        <v>0</v>
      </c>
      <c r="CS19" s="17">
        <f t="shared" ca="1" si="234"/>
        <v>0</v>
      </c>
      <c r="CT19" s="17">
        <f t="shared" ca="1" si="234"/>
        <v>0</v>
      </c>
      <c r="CU19" s="17">
        <f t="shared" ca="1" si="234"/>
        <v>0</v>
      </c>
      <c r="CV19" s="17">
        <f t="shared" ca="1" si="234"/>
        <v>0</v>
      </c>
      <c r="CW19" s="17">
        <f t="shared" ca="1" si="234"/>
        <v>0</v>
      </c>
      <c r="CY19" s="17">
        <f t="shared" ca="1" si="234"/>
        <v>0</v>
      </c>
      <c r="CZ19" s="17">
        <f t="shared" ca="1" si="234"/>
        <v>0</v>
      </c>
      <c r="DA19" s="17">
        <f t="shared" ca="1" si="234"/>
        <v>0</v>
      </c>
      <c r="DB19" s="17">
        <f t="shared" ca="1" si="234"/>
        <v>0</v>
      </c>
      <c r="DC19" s="17">
        <f t="shared" ca="1" si="234"/>
        <v>0</v>
      </c>
      <c r="DD19" s="17">
        <f t="shared" ca="1" si="234"/>
        <v>0</v>
      </c>
      <c r="DE19" s="17">
        <f t="shared" ca="1" si="234"/>
        <v>0</v>
      </c>
      <c r="DF19" s="17">
        <f t="shared" ca="1" si="234"/>
        <v>0</v>
      </c>
      <c r="DG19" s="17">
        <f t="shared" ca="1" si="234"/>
        <v>0</v>
      </c>
      <c r="DH19" s="17">
        <f t="shared" ca="1" si="234"/>
        <v>0</v>
      </c>
      <c r="DI19" s="17">
        <f t="shared" ca="1" si="234"/>
        <v>0</v>
      </c>
      <c r="DJ19" s="17">
        <f t="shared" ca="1" si="234"/>
        <v>0</v>
      </c>
      <c r="DK19" s="17">
        <f t="shared" ca="1" si="234"/>
        <v>0</v>
      </c>
      <c r="DM19" s="17">
        <f t="shared" ca="1" si="234"/>
        <v>0</v>
      </c>
      <c r="DN19" s="17">
        <f t="shared" ca="1" si="234"/>
        <v>0</v>
      </c>
      <c r="DO19" s="17">
        <f t="shared" ca="1" si="234"/>
        <v>0</v>
      </c>
      <c r="DP19" s="17">
        <f t="shared" ca="1" si="234"/>
        <v>0</v>
      </c>
      <c r="DQ19" s="17">
        <f t="shared" ca="1" si="234"/>
        <v>0</v>
      </c>
      <c r="DR19" s="17">
        <f t="shared" ca="1" si="234"/>
        <v>0</v>
      </c>
      <c r="DS19" s="17">
        <f t="shared" ca="1" si="234"/>
        <v>0</v>
      </c>
      <c r="DT19" s="17">
        <f t="shared" ca="1" si="234"/>
        <v>0</v>
      </c>
      <c r="DU19" s="17">
        <f t="shared" ca="1" si="234"/>
        <v>0</v>
      </c>
      <c r="DV19" s="17">
        <f t="shared" ca="1" si="234"/>
        <v>0</v>
      </c>
      <c r="DW19" s="17">
        <f t="shared" ca="1" si="234"/>
        <v>0</v>
      </c>
      <c r="DX19" s="17">
        <f t="shared" ca="1" si="234"/>
        <v>0</v>
      </c>
      <c r="DY19" s="17">
        <f t="shared" ca="1" si="234"/>
        <v>0</v>
      </c>
      <c r="EA19" s="17">
        <f t="shared" ca="1" si="234"/>
        <v>0</v>
      </c>
      <c r="EB19" s="17">
        <f t="shared" ca="1" si="234"/>
        <v>0</v>
      </c>
      <c r="EC19" s="17">
        <f t="shared" ref="EC19:EM19" ca="1" si="235">SUM(INDIRECT(ADDRESS(income_min_row,COLUMN()) &amp; ":" &amp; ADDRESS(income_max_row,COLUMN())))</f>
        <v>0</v>
      </c>
      <c r="ED19" s="17">
        <f t="shared" ca="1" si="235"/>
        <v>0</v>
      </c>
      <c r="EE19" s="17">
        <f t="shared" ca="1" si="235"/>
        <v>0</v>
      </c>
      <c r="EF19" s="17">
        <f t="shared" ca="1" si="235"/>
        <v>0</v>
      </c>
      <c r="EG19" s="17">
        <f t="shared" ca="1" si="235"/>
        <v>0</v>
      </c>
      <c r="EH19" s="17">
        <f t="shared" ca="1" si="235"/>
        <v>0</v>
      </c>
      <c r="EI19" s="17">
        <f t="shared" ca="1" si="235"/>
        <v>0</v>
      </c>
      <c r="EJ19" s="17">
        <f t="shared" ca="1" si="235"/>
        <v>0</v>
      </c>
      <c r="EK19" s="17">
        <f t="shared" ca="1" si="235"/>
        <v>0</v>
      </c>
      <c r="EL19" s="17">
        <f t="shared" ca="1" si="235"/>
        <v>0</v>
      </c>
      <c r="EM19" s="17">
        <f t="shared" ca="1" si="235"/>
        <v>0</v>
      </c>
    </row>
    <row r="21" spans="3:143" x14ac:dyDescent="0.25">
      <c r="C21" s="18" t="s">
        <v>26</v>
      </c>
      <c r="E21" s="19">
        <f>DATE(E$5,1,1)</f>
        <v>44927</v>
      </c>
      <c r="F21" s="19">
        <f>DATE(E$5,2,1)</f>
        <v>44958</v>
      </c>
      <c r="G21" s="19">
        <f>DATE(E$5,3,1)</f>
        <v>44986</v>
      </c>
      <c r="H21" s="19">
        <f>DATE(E$5,4,1)</f>
        <v>45017</v>
      </c>
      <c r="I21" s="19">
        <f>DATE(E$5,5,1)</f>
        <v>45047</v>
      </c>
      <c r="J21" s="19">
        <f>DATE(E$5,6,1)</f>
        <v>45078</v>
      </c>
      <c r="K21" s="19">
        <f>DATE(E$5,7,1)</f>
        <v>45108</v>
      </c>
      <c r="L21" s="19">
        <f>DATE(E$5,8,1)</f>
        <v>45139</v>
      </c>
      <c r="M21" s="19">
        <f>DATE(E$5,9,1)</f>
        <v>45170</v>
      </c>
      <c r="N21" s="19">
        <f>DATE(E$5,10,1)</f>
        <v>45200</v>
      </c>
      <c r="O21" s="19">
        <f>DATE(E$5,11,1)</f>
        <v>45231</v>
      </c>
      <c r="P21" s="19">
        <f>DATE(E$5,12,1)</f>
        <v>45261</v>
      </c>
      <c r="Q21" s="20">
        <f>E$5</f>
        <v>2023</v>
      </c>
      <c r="S21" s="19">
        <f>DATE(S$5,1,1)</f>
        <v>45292</v>
      </c>
      <c r="T21" s="19">
        <f>DATE(S$5,2,1)</f>
        <v>45323</v>
      </c>
      <c r="U21" s="19">
        <f>DATE(S$5,3,1)</f>
        <v>45352</v>
      </c>
      <c r="V21" s="19">
        <f>DATE(S$5,4,1)</f>
        <v>45383</v>
      </c>
      <c r="W21" s="19">
        <f>DATE(S$5,5,1)</f>
        <v>45413</v>
      </c>
      <c r="X21" s="19">
        <f>DATE(S$5,6,1)</f>
        <v>45444</v>
      </c>
      <c r="Y21" s="19">
        <f>DATE(S$5,7,1)</f>
        <v>45474</v>
      </c>
      <c r="Z21" s="19">
        <f>DATE(S$5,8,1)</f>
        <v>45505</v>
      </c>
      <c r="AA21" s="19">
        <f>DATE(S$5,9,1)</f>
        <v>45536</v>
      </c>
      <c r="AB21" s="19">
        <f>DATE(S$5,10,1)</f>
        <v>45566</v>
      </c>
      <c r="AC21" s="19">
        <f>DATE(S$5,11,1)</f>
        <v>45597</v>
      </c>
      <c r="AD21" s="19">
        <f>DATE(S$5,12,1)</f>
        <v>45627</v>
      </c>
      <c r="AE21" s="20">
        <f>S$5</f>
        <v>2024</v>
      </c>
      <c r="AG21" s="19">
        <f t="shared" ref="AG21" si="236">DATE(AG$5,1,1)</f>
        <v>45658</v>
      </c>
      <c r="AH21" s="19">
        <f t="shared" ref="AH21" si="237">DATE(AG$5,2,1)</f>
        <v>45689</v>
      </c>
      <c r="AI21" s="19">
        <f t="shared" ref="AI21" si="238">DATE(AG$5,3,1)</f>
        <v>45717</v>
      </c>
      <c r="AJ21" s="19">
        <f t="shared" ref="AJ21" si="239">DATE(AG$5,4,1)</f>
        <v>45748</v>
      </c>
      <c r="AK21" s="19">
        <f t="shared" ref="AK21" si="240">DATE(AG$5,5,1)</f>
        <v>45778</v>
      </c>
      <c r="AL21" s="19">
        <f t="shared" ref="AL21" si="241">DATE(AG$5,6,1)</f>
        <v>45809</v>
      </c>
      <c r="AM21" s="19">
        <f t="shared" ref="AM21" si="242">DATE(AG$5,7,1)</f>
        <v>45839</v>
      </c>
      <c r="AN21" s="19">
        <f t="shared" ref="AN21" si="243">DATE(AG$5,8,1)</f>
        <v>45870</v>
      </c>
      <c r="AO21" s="19">
        <f t="shared" ref="AO21" si="244">DATE(AG$5,9,1)</f>
        <v>45901</v>
      </c>
      <c r="AP21" s="19">
        <f t="shared" ref="AP21" si="245">DATE(AG$5,10,1)</f>
        <v>45931</v>
      </c>
      <c r="AQ21" s="19">
        <f t="shared" ref="AQ21" si="246">DATE(AG$5,11,1)</f>
        <v>45962</v>
      </c>
      <c r="AR21" s="19">
        <f t="shared" ref="AR21" si="247">DATE(AG$5,12,1)</f>
        <v>45992</v>
      </c>
      <c r="AS21" s="20">
        <f t="shared" ref="AS21" si="248">AG$5</f>
        <v>2025</v>
      </c>
      <c r="AU21" s="19">
        <f t="shared" ref="AU21" si="249">DATE(AU$5,1,1)</f>
        <v>46023</v>
      </c>
      <c r="AV21" s="19">
        <f t="shared" ref="AV21" si="250">DATE(AU$5,2,1)</f>
        <v>46054</v>
      </c>
      <c r="AW21" s="19">
        <f t="shared" ref="AW21" si="251">DATE(AU$5,3,1)</f>
        <v>46082</v>
      </c>
      <c r="AX21" s="19">
        <f t="shared" ref="AX21" si="252">DATE(AU$5,4,1)</f>
        <v>46113</v>
      </c>
      <c r="AY21" s="19">
        <f t="shared" ref="AY21" si="253">DATE(AU$5,5,1)</f>
        <v>46143</v>
      </c>
      <c r="AZ21" s="19">
        <f t="shared" ref="AZ21" si="254">DATE(AU$5,6,1)</f>
        <v>46174</v>
      </c>
      <c r="BA21" s="19">
        <f t="shared" ref="BA21" si="255">DATE(AU$5,7,1)</f>
        <v>46204</v>
      </c>
      <c r="BB21" s="19">
        <f t="shared" ref="BB21" si="256">DATE(AU$5,8,1)</f>
        <v>46235</v>
      </c>
      <c r="BC21" s="19">
        <f t="shared" ref="BC21" si="257">DATE(AU$5,9,1)</f>
        <v>46266</v>
      </c>
      <c r="BD21" s="19">
        <f t="shared" ref="BD21" si="258">DATE(AU$5,10,1)</f>
        <v>46296</v>
      </c>
      <c r="BE21" s="19">
        <f t="shared" ref="BE21" si="259">DATE(AU$5,11,1)</f>
        <v>46327</v>
      </c>
      <c r="BF21" s="19">
        <f t="shared" ref="BF21" si="260">DATE(AU$5,12,1)</f>
        <v>46357</v>
      </c>
      <c r="BG21" s="20">
        <f t="shared" ref="BG21" si="261">AU$5</f>
        <v>2026</v>
      </c>
      <c r="BI21" s="19">
        <f t="shared" ref="BI21" si="262">DATE(BI$5,1,1)</f>
        <v>46388</v>
      </c>
      <c r="BJ21" s="19">
        <f t="shared" ref="BJ21" si="263">DATE(BI$5,2,1)</f>
        <v>46419</v>
      </c>
      <c r="BK21" s="19">
        <f t="shared" ref="BK21" si="264">DATE(BI$5,3,1)</f>
        <v>46447</v>
      </c>
      <c r="BL21" s="19">
        <f t="shared" ref="BL21" si="265">DATE(BI$5,4,1)</f>
        <v>46478</v>
      </c>
      <c r="BM21" s="19">
        <f t="shared" ref="BM21" si="266">DATE(BI$5,5,1)</f>
        <v>46508</v>
      </c>
      <c r="BN21" s="19">
        <f t="shared" ref="BN21" si="267">DATE(BI$5,6,1)</f>
        <v>46539</v>
      </c>
      <c r="BO21" s="19">
        <f t="shared" ref="BO21" si="268">DATE(BI$5,7,1)</f>
        <v>46569</v>
      </c>
      <c r="BP21" s="19">
        <f t="shared" ref="BP21" si="269">DATE(BI$5,8,1)</f>
        <v>46600</v>
      </c>
      <c r="BQ21" s="19">
        <f t="shared" ref="BQ21" si="270">DATE(BI$5,9,1)</f>
        <v>46631</v>
      </c>
      <c r="BR21" s="19">
        <f t="shared" ref="BR21" si="271">DATE(BI$5,10,1)</f>
        <v>46661</v>
      </c>
      <c r="BS21" s="19">
        <f t="shared" ref="BS21" si="272">DATE(BI$5,11,1)</f>
        <v>46692</v>
      </c>
      <c r="BT21" s="19">
        <f t="shared" ref="BT21" si="273">DATE(BI$5,12,1)</f>
        <v>46722</v>
      </c>
      <c r="BU21" s="20">
        <f t="shared" ref="BU21" si="274">BI$5</f>
        <v>2027</v>
      </c>
      <c r="BW21" s="19">
        <f t="shared" ref="BW21" si="275">DATE(BW$5,1,1)</f>
        <v>46753</v>
      </c>
      <c r="BX21" s="19">
        <f t="shared" ref="BX21" si="276">DATE(BW$5,2,1)</f>
        <v>46784</v>
      </c>
      <c r="BY21" s="19">
        <f t="shared" ref="BY21" si="277">DATE(BW$5,3,1)</f>
        <v>46813</v>
      </c>
      <c r="BZ21" s="19">
        <f t="shared" ref="BZ21" si="278">DATE(BW$5,4,1)</f>
        <v>46844</v>
      </c>
      <c r="CA21" s="19">
        <f t="shared" ref="CA21" si="279">DATE(BW$5,5,1)</f>
        <v>46874</v>
      </c>
      <c r="CB21" s="19">
        <f t="shared" ref="CB21" si="280">DATE(BW$5,6,1)</f>
        <v>46905</v>
      </c>
      <c r="CC21" s="19">
        <f t="shared" ref="CC21" si="281">DATE(BW$5,7,1)</f>
        <v>46935</v>
      </c>
      <c r="CD21" s="19">
        <f t="shared" ref="CD21" si="282">DATE(BW$5,8,1)</f>
        <v>46966</v>
      </c>
      <c r="CE21" s="19">
        <f t="shared" ref="CE21" si="283">DATE(BW$5,9,1)</f>
        <v>46997</v>
      </c>
      <c r="CF21" s="19">
        <f t="shared" ref="CF21" si="284">DATE(BW$5,10,1)</f>
        <v>47027</v>
      </c>
      <c r="CG21" s="19">
        <f t="shared" ref="CG21" si="285">DATE(BW$5,11,1)</f>
        <v>47058</v>
      </c>
      <c r="CH21" s="19">
        <f t="shared" ref="CH21" si="286">DATE(BW$5,12,1)</f>
        <v>47088</v>
      </c>
      <c r="CI21" s="20">
        <f t="shared" ref="CI21" si="287">BW$5</f>
        <v>2028</v>
      </c>
      <c r="CK21" s="19">
        <f t="shared" ref="CK21" si="288">DATE(CK$5,1,1)</f>
        <v>47119</v>
      </c>
      <c r="CL21" s="19">
        <f t="shared" ref="CL21" si="289">DATE(CK$5,2,1)</f>
        <v>47150</v>
      </c>
      <c r="CM21" s="19">
        <f t="shared" ref="CM21" si="290">DATE(CK$5,3,1)</f>
        <v>47178</v>
      </c>
      <c r="CN21" s="19">
        <f t="shared" ref="CN21" si="291">DATE(CK$5,4,1)</f>
        <v>47209</v>
      </c>
      <c r="CO21" s="19">
        <f t="shared" ref="CO21" si="292">DATE(CK$5,5,1)</f>
        <v>47239</v>
      </c>
      <c r="CP21" s="19">
        <f t="shared" ref="CP21" si="293">DATE(CK$5,6,1)</f>
        <v>47270</v>
      </c>
      <c r="CQ21" s="19">
        <f t="shared" ref="CQ21" si="294">DATE(CK$5,7,1)</f>
        <v>47300</v>
      </c>
      <c r="CR21" s="19">
        <f t="shared" ref="CR21" si="295">DATE(CK$5,8,1)</f>
        <v>47331</v>
      </c>
      <c r="CS21" s="19">
        <f t="shared" ref="CS21" si="296">DATE(CK$5,9,1)</f>
        <v>47362</v>
      </c>
      <c r="CT21" s="19">
        <f t="shared" ref="CT21" si="297">DATE(CK$5,10,1)</f>
        <v>47392</v>
      </c>
      <c r="CU21" s="19">
        <f t="shared" ref="CU21" si="298">DATE(CK$5,11,1)</f>
        <v>47423</v>
      </c>
      <c r="CV21" s="19">
        <f t="shared" ref="CV21" si="299">DATE(CK$5,12,1)</f>
        <v>47453</v>
      </c>
      <c r="CW21" s="20">
        <f t="shared" ref="CW21" si="300">CK$5</f>
        <v>2029</v>
      </c>
      <c r="CY21" s="19">
        <f t="shared" ref="CY21" si="301">DATE(CY$5,1,1)</f>
        <v>47484</v>
      </c>
      <c r="CZ21" s="19">
        <f t="shared" ref="CZ21" si="302">DATE(CY$5,2,1)</f>
        <v>47515</v>
      </c>
      <c r="DA21" s="19">
        <f t="shared" ref="DA21" si="303">DATE(CY$5,3,1)</f>
        <v>47543</v>
      </c>
      <c r="DB21" s="19">
        <f t="shared" ref="DB21" si="304">DATE(CY$5,4,1)</f>
        <v>47574</v>
      </c>
      <c r="DC21" s="19">
        <f t="shared" ref="DC21" si="305">DATE(CY$5,5,1)</f>
        <v>47604</v>
      </c>
      <c r="DD21" s="19">
        <f t="shared" ref="DD21" si="306">DATE(CY$5,6,1)</f>
        <v>47635</v>
      </c>
      <c r="DE21" s="19">
        <f t="shared" ref="DE21" si="307">DATE(CY$5,7,1)</f>
        <v>47665</v>
      </c>
      <c r="DF21" s="19">
        <f t="shared" ref="DF21" si="308">DATE(CY$5,8,1)</f>
        <v>47696</v>
      </c>
      <c r="DG21" s="19">
        <f t="shared" ref="DG21" si="309">DATE(CY$5,9,1)</f>
        <v>47727</v>
      </c>
      <c r="DH21" s="19">
        <f t="shared" ref="DH21" si="310">DATE(CY$5,10,1)</f>
        <v>47757</v>
      </c>
      <c r="DI21" s="19">
        <f t="shared" ref="DI21" si="311">DATE(CY$5,11,1)</f>
        <v>47788</v>
      </c>
      <c r="DJ21" s="19">
        <f t="shared" ref="DJ21" si="312">DATE(CY$5,12,1)</f>
        <v>47818</v>
      </c>
      <c r="DK21" s="20">
        <f t="shared" ref="DK21" si="313">CY$5</f>
        <v>2030</v>
      </c>
      <c r="DM21" s="19">
        <f t="shared" ref="DM21:EA21" si="314">DATE(DM$5,1,1)</f>
        <v>47849</v>
      </c>
      <c r="DN21" s="19">
        <f t="shared" ref="DN21" si="315">DATE(DM$5,2,1)</f>
        <v>47880</v>
      </c>
      <c r="DO21" s="19">
        <f t="shared" ref="DO21" si="316">DATE(DM$5,3,1)</f>
        <v>47908</v>
      </c>
      <c r="DP21" s="19">
        <f t="shared" ref="DP21" si="317">DATE(DM$5,4,1)</f>
        <v>47939</v>
      </c>
      <c r="DQ21" s="19">
        <f t="shared" ref="DQ21" si="318">DATE(DM$5,5,1)</f>
        <v>47969</v>
      </c>
      <c r="DR21" s="19">
        <f t="shared" ref="DR21" si="319">DATE(DM$5,6,1)</f>
        <v>48000</v>
      </c>
      <c r="DS21" s="19">
        <f t="shared" ref="DS21" si="320">DATE(DM$5,7,1)</f>
        <v>48030</v>
      </c>
      <c r="DT21" s="19">
        <f t="shared" ref="DT21" si="321">DATE(DM$5,8,1)</f>
        <v>48061</v>
      </c>
      <c r="DU21" s="19">
        <f t="shared" ref="DU21" si="322">DATE(DM$5,9,1)</f>
        <v>48092</v>
      </c>
      <c r="DV21" s="19">
        <f t="shared" ref="DV21" si="323">DATE(DM$5,10,1)</f>
        <v>48122</v>
      </c>
      <c r="DW21" s="19">
        <f t="shared" ref="DW21" si="324">DATE(DM$5,11,1)</f>
        <v>48153</v>
      </c>
      <c r="DX21" s="19">
        <f t="shared" ref="DX21" si="325">DATE(DM$5,12,1)</f>
        <v>48183</v>
      </c>
      <c r="DY21" s="20">
        <f t="shared" ref="DY21" si="326">DM$5</f>
        <v>2031</v>
      </c>
      <c r="EA21" s="19">
        <f t="shared" si="314"/>
        <v>48214</v>
      </c>
      <c r="EB21" s="19">
        <f t="shared" ref="EB21" si="327">DATE(EA$5,2,1)</f>
        <v>48245</v>
      </c>
      <c r="EC21" s="19">
        <f t="shared" ref="EC21" si="328">DATE(EA$5,3,1)</f>
        <v>48274</v>
      </c>
      <c r="ED21" s="19">
        <f t="shared" ref="ED21" si="329">DATE(EA$5,4,1)</f>
        <v>48305</v>
      </c>
      <c r="EE21" s="19">
        <f t="shared" ref="EE21" si="330">DATE(EA$5,5,1)</f>
        <v>48335</v>
      </c>
      <c r="EF21" s="19">
        <f t="shared" ref="EF21" si="331">DATE(EA$5,6,1)</f>
        <v>48366</v>
      </c>
      <c r="EG21" s="19">
        <f t="shared" ref="EG21" si="332">DATE(EA$5,7,1)</f>
        <v>48396</v>
      </c>
      <c r="EH21" s="19">
        <f t="shared" ref="EH21" si="333">DATE(EA$5,8,1)</f>
        <v>48427</v>
      </c>
      <c r="EI21" s="19">
        <f t="shared" ref="EI21" si="334">DATE(EA$5,9,1)</f>
        <v>48458</v>
      </c>
      <c r="EJ21" s="19">
        <f t="shared" ref="EJ21" si="335">DATE(EA$5,10,1)</f>
        <v>48488</v>
      </c>
      <c r="EK21" s="19">
        <f t="shared" ref="EK21" si="336">DATE(EA$5,11,1)</f>
        <v>48519</v>
      </c>
      <c r="EL21" s="19">
        <f t="shared" ref="EL21" si="337">DATE(EA$5,12,1)</f>
        <v>48549</v>
      </c>
      <c r="EM21" s="20">
        <f t="shared" ref="EM21" si="338">EA$5</f>
        <v>2032</v>
      </c>
    </row>
    <row r="22" spans="3:143" x14ac:dyDescent="0.25">
      <c r="C22" s="22" t="s">
        <v>27</v>
      </c>
      <c r="D22" s="23"/>
      <c r="E22" s="24">
        <v>70000</v>
      </c>
      <c r="F22" s="24">
        <v>70000</v>
      </c>
      <c r="G22" s="24">
        <v>70000</v>
      </c>
      <c r="H22" s="24">
        <v>100000</v>
      </c>
      <c r="I22" s="24">
        <v>70000</v>
      </c>
      <c r="J22" s="24">
        <v>70000</v>
      </c>
      <c r="K22" s="24">
        <v>70000</v>
      </c>
      <c r="L22" s="24">
        <v>70000</v>
      </c>
      <c r="M22" s="24">
        <v>70000</v>
      </c>
      <c r="N22" s="24">
        <v>70000</v>
      </c>
      <c r="O22" s="24">
        <v>70000</v>
      </c>
      <c r="P22" s="24">
        <v>70000</v>
      </c>
      <c r="Q22" s="25">
        <f>SUM(E22:P22)</f>
        <v>870000</v>
      </c>
      <c r="S22" s="24"/>
      <c r="T22" s="24"/>
      <c r="U22" s="24"/>
      <c r="V22" s="24"/>
      <c r="W22" s="24"/>
      <c r="X22" s="24"/>
      <c r="Y22" s="24"/>
      <c r="Z22" s="24"/>
      <c r="AA22" s="24"/>
      <c r="AB22" s="24"/>
      <c r="AC22" s="24"/>
      <c r="AD22" s="24"/>
      <c r="AE22" s="25">
        <f>SUM(S22:AD22)</f>
        <v>0</v>
      </c>
      <c r="AG22" s="24"/>
      <c r="AH22" s="24"/>
      <c r="AI22" s="24"/>
      <c r="AJ22" s="24"/>
      <c r="AK22" s="24"/>
      <c r="AL22" s="24"/>
      <c r="AM22" s="24"/>
      <c r="AN22" s="24"/>
      <c r="AO22" s="24"/>
      <c r="AP22" s="24"/>
      <c r="AQ22" s="24"/>
      <c r="AR22" s="24"/>
      <c r="AS22" s="25">
        <f t="shared" ref="AS22" si="339">SUM(AG22:AR22)</f>
        <v>0</v>
      </c>
      <c r="AU22" s="24"/>
      <c r="AV22" s="24"/>
      <c r="AW22" s="24"/>
      <c r="AX22" s="24"/>
      <c r="AY22" s="24"/>
      <c r="AZ22" s="24"/>
      <c r="BA22" s="24"/>
      <c r="BB22" s="24"/>
      <c r="BC22" s="24"/>
      <c r="BD22" s="24"/>
      <c r="BE22" s="24"/>
      <c r="BF22" s="24"/>
      <c r="BG22" s="25">
        <f t="shared" ref="BG22" si="340">SUM(AU22:BF22)</f>
        <v>0</v>
      </c>
      <c r="BI22" s="24"/>
      <c r="BJ22" s="24"/>
      <c r="BK22" s="24"/>
      <c r="BL22" s="24"/>
      <c r="BM22" s="24"/>
      <c r="BN22" s="24"/>
      <c r="BO22" s="24"/>
      <c r="BP22" s="24"/>
      <c r="BQ22" s="24"/>
      <c r="BR22" s="24"/>
      <c r="BS22" s="24"/>
      <c r="BT22" s="24"/>
      <c r="BU22" s="25">
        <f t="shared" ref="BU22" si="341">SUM(BI22:BT22)</f>
        <v>0</v>
      </c>
      <c r="BW22" s="24"/>
      <c r="BX22" s="24"/>
      <c r="BY22" s="24"/>
      <c r="BZ22" s="24"/>
      <c r="CA22" s="24"/>
      <c r="CB22" s="24"/>
      <c r="CC22" s="24"/>
      <c r="CD22" s="24"/>
      <c r="CE22" s="24"/>
      <c r="CF22" s="24"/>
      <c r="CG22" s="24"/>
      <c r="CH22" s="24"/>
      <c r="CI22" s="25">
        <f t="shared" ref="CI22" si="342">SUM(BW22:CH22)</f>
        <v>0</v>
      </c>
      <c r="CK22" s="24"/>
      <c r="CL22" s="24"/>
      <c r="CM22" s="24"/>
      <c r="CN22" s="24"/>
      <c r="CO22" s="24"/>
      <c r="CP22" s="24"/>
      <c r="CQ22" s="24"/>
      <c r="CR22" s="24"/>
      <c r="CS22" s="24"/>
      <c r="CT22" s="24"/>
      <c r="CU22" s="24"/>
      <c r="CV22" s="24"/>
      <c r="CW22" s="25">
        <f t="shared" ref="CW22" si="343">SUM(CK22:CV22)</f>
        <v>0</v>
      </c>
      <c r="CY22" s="24"/>
      <c r="CZ22" s="24"/>
      <c r="DA22" s="24"/>
      <c r="DB22" s="24"/>
      <c r="DC22" s="24"/>
      <c r="DD22" s="24"/>
      <c r="DE22" s="24"/>
      <c r="DF22" s="24"/>
      <c r="DG22" s="24"/>
      <c r="DH22" s="24"/>
      <c r="DI22" s="24"/>
      <c r="DJ22" s="24"/>
      <c r="DK22" s="25">
        <f t="shared" ref="DK22" si="344">SUM(CY22:DJ22)</f>
        <v>0</v>
      </c>
      <c r="DM22" s="24"/>
      <c r="DN22" s="24"/>
      <c r="DO22" s="24"/>
      <c r="DP22" s="24"/>
      <c r="DQ22" s="24"/>
      <c r="DR22" s="24"/>
      <c r="DS22" s="24"/>
      <c r="DT22" s="24"/>
      <c r="DU22" s="24"/>
      <c r="DV22" s="24"/>
      <c r="DW22" s="24"/>
      <c r="DX22" s="24"/>
      <c r="DY22" s="25">
        <f t="shared" ref="DY22" si="345">SUM(DM22:DX22)</f>
        <v>0</v>
      </c>
      <c r="EA22" s="24"/>
      <c r="EB22" s="24"/>
      <c r="EC22" s="24"/>
      <c r="ED22" s="24"/>
      <c r="EE22" s="24"/>
      <c r="EF22" s="24"/>
      <c r="EG22" s="24"/>
      <c r="EH22" s="24"/>
      <c r="EI22" s="24"/>
      <c r="EJ22" s="24"/>
      <c r="EK22" s="24"/>
      <c r="EL22" s="24"/>
      <c r="EM22" s="25">
        <f t="shared" ref="EM22" si="346">SUM(EA22:EL22)</f>
        <v>0</v>
      </c>
    </row>
    <row r="23" spans="3:143" x14ac:dyDescent="0.25">
      <c r="C23" s="22" t="s">
        <v>9</v>
      </c>
      <c r="D23" s="23"/>
      <c r="E23" s="24"/>
      <c r="F23" s="24">
        <v>1000</v>
      </c>
      <c r="G23" s="24"/>
      <c r="H23" s="24"/>
      <c r="I23" s="24"/>
      <c r="J23" s="24">
        <v>300</v>
      </c>
      <c r="K23" s="24"/>
      <c r="L23" s="24"/>
      <c r="M23" s="24"/>
      <c r="N23" s="24">
        <v>600</v>
      </c>
      <c r="O23" s="24"/>
      <c r="P23" s="24"/>
      <c r="Q23" s="25">
        <f t="shared" ref="Q23:Q38" si="347">SUM(E23:P23)</f>
        <v>1900</v>
      </c>
      <c r="S23" s="24"/>
      <c r="T23" s="24"/>
      <c r="U23" s="24"/>
      <c r="V23" s="24"/>
      <c r="W23" s="24"/>
      <c r="X23" s="24"/>
      <c r="Y23" s="24"/>
      <c r="Z23" s="24"/>
      <c r="AA23" s="24"/>
      <c r="AB23" s="24"/>
      <c r="AC23" s="24"/>
      <c r="AD23" s="24"/>
      <c r="AE23" s="25">
        <f t="shared" ref="AE23:AE33" si="348">SUM(S23:AD23)</f>
        <v>0</v>
      </c>
      <c r="AG23" s="24"/>
      <c r="AH23" s="24"/>
      <c r="AI23" s="24"/>
      <c r="AJ23" s="24"/>
      <c r="AK23" s="24"/>
      <c r="AL23" s="24"/>
      <c r="AM23" s="24"/>
      <c r="AN23" s="24"/>
      <c r="AO23" s="24"/>
      <c r="AP23" s="24"/>
      <c r="AQ23" s="24"/>
      <c r="AR23" s="24"/>
      <c r="AS23" s="25">
        <f t="shared" ref="AS23:AS33" si="349">SUM(AG23:AR23)</f>
        <v>0</v>
      </c>
      <c r="AU23" s="24"/>
      <c r="AV23" s="24"/>
      <c r="AW23" s="24"/>
      <c r="AX23" s="24"/>
      <c r="AY23" s="24"/>
      <c r="AZ23" s="24"/>
      <c r="BA23" s="24"/>
      <c r="BB23" s="24"/>
      <c r="BC23" s="24"/>
      <c r="BD23" s="24"/>
      <c r="BE23" s="24"/>
      <c r="BF23" s="24"/>
      <c r="BG23" s="25">
        <f t="shared" ref="BG23:BG33" si="350">SUM(AU23:BF23)</f>
        <v>0</v>
      </c>
      <c r="BI23" s="24"/>
      <c r="BJ23" s="24"/>
      <c r="BK23" s="24"/>
      <c r="BL23" s="24"/>
      <c r="BM23" s="24"/>
      <c r="BN23" s="24"/>
      <c r="BO23" s="24"/>
      <c r="BP23" s="24"/>
      <c r="BQ23" s="24"/>
      <c r="BR23" s="24"/>
      <c r="BS23" s="24"/>
      <c r="BT23" s="24"/>
      <c r="BU23" s="25">
        <f t="shared" ref="BU23:BU33" si="351">SUM(BI23:BT23)</f>
        <v>0</v>
      </c>
      <c r="BW23" s="24"/>
      <c r="BX23" s="24"/>
      <c r="BY23" s="24"/>
      <c r="BZ23" s="24"/>
      <c r="CA23" s="24"/>
      <c r="CB23" s="24"/>
      <c r="CC23" s="24"/>
      <c r="CD23" s="24"/>
      <c r="CE23" s="24"/>
      <c r="CF23" s="24"/>
      <c r="CG23" s="24"/>
      <c r="CH23" s="24"/>
      <c r="CI23" s="25">
        <f t="shared" ref="CI23:CI33" si="352">SUM(BW23:CH23)</f>
        <v>0</v>
      </c>
      <c r="CK23" s="24"/>
      <c r="CL23" s="24"/>
      <c r="CM23" s="24"/>
      <c r="CN23" s="24"/>
      <c r="CO23" s="24"/>
      <c r="CP23" s="24"/>
      <c r="CQ23" s="24"/>
      <c r="CR23" s="24"/>
      <c r="CS23" s="24"/>
      <c r="CT23" s="24"/>
      <c r="CU23" s="24"/>
      <c r="CV23" s="24"/>
      <c r="CW23" s="25">
        <f t="shared" ref="CW23:CW33" si="353">SUM(CK23:CV23)</f>
        <v>0</v>
      </c>
      <c r="CY23" s="24"/>
      <c r="CZ23" s="24"/>
      <c r="DA23" s="24"/>
      <c r="DB23" s="24"/>
      <c r="DC23" s="24"/>
      <c r="DD23" s="24"/>
      <c r="DE23" s="24"/>
      <c r="DF23" s="24"/>
      <c r="DG23" s="24"/>
      <c r="DH23" s="24"/>
      <c r="DI23" s="24"/>
      <c r="DJ23" s="24"/>
      <c r="DK23" s="25">
        <f t="shared" ref="DK23:DK33" si="354">SUM(CY23:DJ23)</f>
        <v>0</v>
      </c>
      <c r="DM23" s="24"/>
      <c r="DN23" s="24"/>
      <c r="DO23" s="24"/>
      <c r="DP23" s="24"/>
      <c r="DQ23" s="24"/>
      <c r="DR23" s="24"/>
      <c r="DS23" s="24"/>
      <c r="DT23" s="24"/>
      <c r="DU23" s="24"/>
      <c r="DV23" s="24"/>
      <c r="DW23" s="24"/>
      <c r="DX23" s="24"/>
      <c r="DY23" s="25">
        <f t="shared" ref="DY23:DY33" si="355">SUM(DM23:DX23)</f>
        <v>0</v>
      </c>
      <c r="EA23" s="24"/>
      <c r="EB23" s="24"/>
      <c r="EC23" s="24"/>
      <c r="ED23" s="24"/>
      <c r="EE23" s="24"/>
      <c r="EF23" s="24"/>
      <c r="EG23" s="24"/>
      <c r="EH23" s="24"/>
      <c r="EI23" s="24"/>
      <c r="EJ23" s="24"/>
      <c r="EK23" s="24"/>
      <c r="EL23" s="24"/>
      <c r="EM23" s="25">
        <f t="shared" ref="EM23:EM33" si="356">SUM(EA23:EL23)</f>
        <v>0</v>
      </c>
    </row>
    <row r="24" spans="3:143" x14ac:dyDescent="0.25">
      <c r="C24" s="22" t="s">
        <v>5</v>
      </c>
      <c r="D24" s="23"/>
      <c r="E24" s="24"/>
      <c r="F24" s="24"/>
      <c r="G24" s="24"/>
      <c r="H24" s="24"/>
      <c r="I24" s="24"/>
      <c r="J24" s="24"/>
      <c r="K24" s="24"/>
      <c r="L24" s="24"/>
      <c r="M24" s="24"/>
      <c r="N24" s="24"/>
      <c r="O24" s="24"/>
      <c r="P24" s="24"/>
      <c r="Q24" s="25">
        <f t="shared" si="347"/>
        <v>0</v>
      </c>
      <c r="S24" s="24"/>
      <c r="T24" s="24"/>
      <c r="U24" s="24"/>
      <c r="V24" s="24"/>
      <c r="W24" s="24"/>
      <c r="X24" s="24"/>
      <c r="Y24" s="24"/>
      <c r="Z24" s="24"/>
      <c r="AA24" s="24"/>
      <c r="AB24" s="24"/>
      <c r="AC24" s="24"/>
      <c r="AD24" s="24"/>
      <c r="AE24" s="25">
        <f t="shared" si="348"/>
        <v>0</v>
      </c>
      <c r="AG24" s="24"/>
      <c r="AH24" s="24"/>
      <c r="AI24" s="24"/>
      <c r="AJ24" s="24"/>
      <c r="AK24" s="24"/>
      <c r="AL24" s="24"/>
      <c r="AM24" s="24"/>
      <c r="AN24" s="24"/>
      <c r="AO24" s="24"/>
      <c r="AP24" s="24"/>
      <c r="AQ24" s="24"/>
      <c r="AR24" s="24"/>
      <c r="AS24" s="25">
        <f t="shared" si="349"/>
        <v>0</v>
      </c>
      <c r="AU24" s="24"/>
      <c r="AV24" s="24"/>
      <c r="AW24" s="24"/>
      <c r="AX24" s="24"/>
      <c r="AY24" s="24"/>
      <c r="AZ24" s="24"/>
      <c r="BA24" s="24"/>
      <c r="BB24" s="24"/>
      <c r="BC24" s="24"/>
      <c r="BD24" s="24"/>
      <c r="BE24" s="24"/>
      <c r="BF24" s="24"/>
      <c r="BG24" s="25">
        <f t="shared" si="350"/>
        <v>0</v>
      </c>
      <c r="BI24" s="24"/>
      <c r="BJ24" s="24"/>
      <c r="BK24" s="24"/>
      <c r="BL24" s="24"/>
      <c r="BM24" s="24"/>
      <c r="BN24" s="24"/>
      <c r="BO24" s="24"/>
      <c r="BP24" s="24"/>
      <c r="BQ24" s="24"/>
      <c r="BR24" s="24"/>
      <c r="BS24" s="24"/>
      <c r="BT24" s="24"/>
      <c r="BU24" s="25">
        <f t="shared" si="351"/>
        <v>0</v>
      </c>
      <c r="BW24" s="24"/>
      <c r="BX24" s="24"/>
      <c r="BY24" s="24"/>
      <c r="BZ24" s="24"/>
      <c r="CA24" s="24"/>
      <c r="CB24" s="24"/>
      <c r="CC24" s="24"/>
      <c r="CD24" s="24"/>
      <c r="CE24" s="24"/>
      <c r="CF24" s="24"/>
      <c r="CG24" s="24"/>
      <c r="CH24" s="24"/>
      <c r="CI24" s="25">
        <f t="shared" si="352"/>
        <v>0</v>
      </c>
      <c r="CK24" s="24"/>
      <c r="CL24" s="24"/>
      <c r="CM24" s="24"/>
      <c r="CN24" s="24"/>
      <c r="CO24" s="24"/>
      <c r="CP24" s="24"/>
      <c r="CQ24" s="24"/>
      <c r="CR24" s="24"/>
      <c r="CS24" s="24"/>
      <c r="CT24" s="24"/>
      <c r="CU24" s="24"/>
      <c r="CV24" s="24"/>
      <c r="CW24" s="25">
        <f t="shared" si="353"/>
        <v>0</v>
      </c>
      <c r="CY24" s="24"/>
      <c r="CZ24" s="24"/>
      <c r="DA24" s="24"/>
      <c r="DB24" s="24"/>
      <c r="DC24" s="24"/>
      <c r="DD24" s="24"/>
      <c r="DE24" s="24"/>
      <c r="DF24" s="24"/>
      <c r="DG24" s="24"/>
      <c r="DH24" s="24"/>
      <c r="DI24" s="24"/>
      <c r="DJ24" s="24"/>
      <c r="DK24" s="25">
        <f t="shared" si="354"/>
        <v>0</v>
      </c>
      <c r="DM24" s="24"/>
      <c r="DN24" s="24"/>
      <c r="DO24" s="24"/>
      <c r="DP24" s="24"/>
      <c r="DQ24" s="24"/>
      <c r="DR24" s="24"/>
      <c r="DS24" s="24"/>
      <c r="DT24" s="24"/>
      <c r="DU24" s="24"/>
      <c r="DV24" s="24"/>
      <c r="DW24" s="24"/>
      <c r="DX24" s="24"/>
      <c r="DY24" s="25">
        <f t="shared" si="355"/>
        <v>0</v>
      </c>
      <c r="EA24" s="24"/>
      <c r="EB24" s="24"/>
      <c r="EC24" s="24"/>
      <c r="ED24" s="24"/>
      <c r="EE24" s="24"/>
      <c r="EF24" s="24"/>
      <c r="EG24" s="24"/>
      <c r="EH24" s="24"/>
      <c r="EI24" s="24"/>
      <c r="EJ24" s="24"/>
      <c r="EK24" s="24"/>
      <c r="EL24" s="24"/>
      <c r="EM24" s="25">
        <f t="shared" si="356"/>
        <v>0</v>
      </c>
    </row>
    <row r="25" spans="3:143" x14ac:dyDescent="0.25">
      <c r="C25" s="22" t="s">
        <v>2</v>
      </c>
      <c r="D25" s="23"/>
      <c r="E25" s="24">
        <v>8000</v>
      </c>
      <c r="F25" s="24">
        <v>8000</v>
      </c>
      <c r="G25" s="24">
        <v>8000</v>
      </c>
      <c r="H25" s="24">
        <v>8000</v>
      </c>
      <c r="I25" s="24">
        <v>8000</v>
      </c>
      <c r="J25" s="24">
        <v>8000</v>
      </c>
      <c r="K25" s="24">
        <v>8000</v>
      </c>
      <c r="L25" s="24">
        <v>8000</v>
      </c>
      <c r="M25" s="24">
        <v>8000</v>
      </c>
      <c r="N25" s="24">
        <v>8000</v>
      </c>
      <c r="O25" s="24">
        <v>8000</v>
      </c>
      <c r="P25" s="24">
        <v>8000</v>
      </c>
      <c r="Q25" s="25">
        <f t="shared" si="347"/>
        <v>96000</v>
      </c>
      <c r="S25" s="24"/>
      <c r="T25" s="24"/>
      <c r="U25" s="24"/>
      <c r="V25" s="24"/>
      <c r="W25" s="24"/>
      <c r="X25" s="24"/>
      <c r="Y25" s="24"/>
      <c r="Z25" s="24"/>
      <c r="AA25" s="24"/>
      <c r="AB25" s="24"/>
      <c r="AC25" s="24"/>
      <c r="AD25" s="24"/>
      <c r="AE25" s="25">
        <f t="shared" si="348"/>
        <v>0</v>
      </c>
      <c r="AG25" s="24"/>
      <c r="AH25" s="24"/>
      <c r="AI25" s="24"/>
      <c r="AJ25" s="24"/>
      <c r="AK25" s="24"/>
      <c r="AL25" s="24"/>
      <c r="AM25" s="24"/>
      <c r="AN25" s="24"/>
      <c r="AO25" s="24"/>
      <c r="AP25" s="24"/>
      <c r="AQ25" s="24"/>
      <c r="AR25" s="24"/>
      <c r="AS25" s="25">
        <f t="shared" si="349"/>
        <v>0</v>
      </c>
      <c r="AU25" s="24"/>
      <c r="AV25" s="24"/>
      <c r="AW25" s="24"/>
      <c r="AX25" s="24"/>
      <c r="AY25" s="24"/>
      <c r="AZ25" s="24"/>
      <c r="BA25" s="24"/>
      <c r="BB25" s="24"/>
      <c r="BC25" s="24"/>
      <c r="BD25" s="24"/>
      <c r="BE25" s="24"/>
      <c r="BF25" s="24"/>
      <c r="BG25" s="25">
        <f t="shared" si="350"/>
        <v>0</v>
      </c>
      <c r="BI25" s="24"/>
      <c r="BJ25" s="24"/>
      <c r="BK25" s="24"/>
      <c r="BL25" s="24"/>
      <c r="BM25" s="24"/>
      <c r="BN25" s="24"/>
      <c r="BO25" s="24"/>
      <c r="BP25" s="24"/>
      <c r="BQ25" s="24"/>
      <c r="BR25" s="24"/>
      <c r="BS25" s="24"/>
      <c r="BT25" s="24"/>
      <c r="BU25" s="25">
        <f t="shared" si="351"/>
        <v>0</v>
      </c>
      <c r="BW25" s="24"/>
      <c r="BX25" s="24"/>
      <c r="BY25" s="24"/>
      <c r="BZ25" s="24"/>
      <c r="CA25" s="24"/>
      <c r="CB25" s="24"/>
      <c r="CC25" s="24"/>
      <c r="CD25" s="24"/>
      <c r="CE25" s="24"/>
      <c r="CF25" s="24"/>
      <c r="CG25" s="24"/>
      <c r="CH25" s="24"/>
      <c r="CI25" s="25">
        <f t="shared" si="352"/>
        <v>0</v>
      </c>
      <c r="CK25" s="24"/>
      <c r="CL25" s="24"/>
      <c r="CM25" s="24"/>
      <c r="CN25" s="24"/>
      <c r="CO25" s="24"/>
      <c r="CP25" s="24"/>
      <c r="CQ25" s="24"/>
      <c r="CR25" s="24"/>
      <c r="CS25" s="24"/>
      <c r="CT25" s="24"/>
      <c r="CU25" s="24"/>
      <c r="CV25" s="24"/>
      <c r="CW25" s="25">
        <f t="shared" si="353"/>
        <v>0</v>
      </c>
      <c r="CY25" s="24"/>
      <c r="CZ25" s="24"/>
      <c r="DA25" s="24"/>
      <c r="DB25" s="24"/>
      <c r="DC25" s="24"/>
      <c r="DD25" s="24"/>
      <c r="DE25" s="24"/>
      <c r="DF25" s="24"/>
      <c r="DG25" s="24"/>
      <c r="DH25" s="24"/>
      <c r="DI25" s="24"/>
      <c r="DJ25" s="24"/>
      <c r="DK25" s="25">
        <f t="shared" si="354"/>
        <v>0</v>
      </c>
      <c r="DM25" s="24"/>
      <c r="DN25" s="24"/>
      <c r="DO25" s="24"/>
      <c r="DP25" s="24"/>
      <c r="DQ25" s="24"/>
      <c r="DR25" s="24"/>
      <c r="DS25" s="24"/>
      <c r="DT25" s="24"/>
      <c r="DU25" s="24"/>
      <c r="DV25" s="24"/>
      <c r="DW25" s="24"/>
      <c r="DX25" s="24"/>
      <c r="DY25" s="25">
        <f t="shared" si="355"/>
        <v>0</v>
      </c>
      <c r="EA25" s="24"/>
      <c r="EB25" s="24"/>
      <c r="EC25" s="24"/>
      <c r="ED25" s="24"/>
      <c r="EE25" s="24"/>
      <c r="EF25" s="24"/>
      <c r="EG25" s="24"/>
      <c r="EH25" s="24"/>
      <c r="EI25" s="24"/>
      <c r="EJ25" s="24"/>
      <c r="EK25" s="24"/>
      <c r="EL25" s="24"/>
      <c r="EM25" s="25">
        <f t="shared" si="356"/>
        <v>0</v>
      </c>
    </row>
    <row r="26" spans="3:143" x14ac:dyDescent="0.25">
      <c r="C26" s="22" t="s">
        <v>8</v>
      </c>
      <c r="D26" s="23"/>
      <c r="E26" s="24"/>
      <c r="F26" s="24"/>
      <c r="G26" s="24"/>
      <c r="H26" s="24">
        <v>100000</v>
      </c>
      <c r="I26" s="24"/>
      <c r="J26" s="24"/>
      <c r="K26" s="24"/>
      <c r="L26" s="24"/>
      <c r="M26" s="24"/>
      <c r="N26" s="24"/>
      <c r="O26" s="24"/>
      <c r="P26" s="24"/>
      <c r="Q26" s="25">
        <f t="shared" si="347"/>
        <v>100000</v>
      </c>
      <c r="S26" s="24"/>
      <c r="T26" s="24"/>
      <c r="U26" s="24"/>
      <c r="V26" s="24"/>
      <c r="W26" s="24"/>
      <c r="X26" s="24"/>
      <c r="Y26" s="24"/>
      <c r="Z26" s="24"/>
      <c r="AA26" s="24"/>
      <c r="AB26" s="24"/>
      <c r="AC26" s="24"/>
      <c r="AD26" s="24"/>
      <c r="AE26" s="25">
        <f t="shared" si="348"/>
        <v>0</v>
      </c>
      <c r="AG26" s="24"/>
      <c r="AH26" s="24"/>
      <c r="AI26" s="24"/>
      <c r="AJ26" s="24"/>
      <c r="AK26" s="24"/>
      <c r="AL26" s="24"/>
      <c r="AM26" s="24"/>
      <c r="AN26" s="24"/>
      <c r="AO26" s="24"/>
      <c r="AP26" s="24"/>
      <c r="AQ26" s="24"/>
      <c r="AR26" s="24"/>
      <c r="AS26" s="25">
        <f t="shared" si="349"/>
        <v>0</v>
      </c>
      <c r="AU26" s="24"/>
      <c r="AV26" s="24"/>
      <c r="AW26" s="24"/>
      <c r="AX26" s="24"/>
      <c r="AY26" s="24"/>
      <c r="AZ26" s="24"/>
      <c r="BA26" s="24"/>
      <c r="BB26" s="24"/>
      <c r="BC26" s="24"/>
      <c r="BD26" s="24"/>
      <c r="BE26" s="24"/>
      <c r="BF26" s="24"/>
      <c r="BG26" s="25">
        <f t="shared" si="350"/>
        <v>0</v>
      </c>
      <c r="BI26" s="24"/>
      <c r="BJ26" s="24"/>
      <c r="BK26" s="24"/>
      <c r="BL26" s="24"/>
      <c r="BM26" s="24"/>
      <c r="BN26" s="24"/>
      <c r="BO26" s="24"/>
      <c r="BP26" s="24"/>
      <c r="BQ26" s="24"/>
      <c r="BR26" s="24"/>
      <c r="BS26" s="24"/>
      <c r="BT26" s="24"/>
      <c r="BU26" s="25">
        <f t="shared" si="351"/>
        <v>0</v>
      </c>
      <c r="BW26" s="24"/>
      <c r="BX26" s="24"/>
      <c r="BY26" s="24"/>
      <c r="BZ26" s="24"/>
      <c r="CA26" s="24"/>
      <c r="CB26" s="24"/>
      <c r="CC26" s="24"/>
      <c r="CD26" s="24"/>
      <c r="CE26" s="24"/>
      <c r="CF26" s="24"/>
      <c r="CG26" s="24"/>
      <c r="CH26" s="24"/>
      <c r="CI26" s="25">
        <f t="shared" si="352"/>
        <v>0</v>
      </c>
      <c r="CK26" s="24"/>
      <c r="CL26" s="24"/>
      <c r="CM26" s="24"/>
      <c r="CN26" s="24"/>
      <c r="CO26" s="24"/>
      <c r="CP26" s="24"/>
      <c r="CQ26" s="24"/>
      <c r="CR26" s="24"/>
      <c r="CS26" s="24"/>
      <c r="CT26" s="24"/>
      <c r="CU26" s="24"/>
      <c r="CV26" s="24"/>
      <c r="CW26" s="25">
        <f t="shared" si="353"/>
        <v>0</v>
      </c>
      <c r="CY26" s="24"/>
      <c r="CZ26" s="24"/>
      <c r="DA26" s="24"/>
      <c r="DB26" s="24"/>
      <c r="DC26" s="24"/>
      <c r="DD26" s="24"/>
      <c r="DE26" s="24"/>
      <c r="DF26" s="24"/>
      <c r="DG26" s="24"/>
      <c r="DH26" s="24"/>
      <c r="DI26" s="24"/>
      <c r="DJ26" s="24"/>
      <c r="DK26" s="25">
        <f t="shared" si="354"/>
        <v>0</v>
      </c>
      <c r="DM26" s="24"/>
      <c r="DN26" s="24"/>
      <c r="DO26" s="24"/>
      <c r="DP26" s="24"/>
      <c r="DQ26" s="24"/>
      <c r="DR26" s="24"/>
      <c r="DS26" s="24"/>
      <c r="DT26" s="24"/>
      <c r="DU26" s="24"/>
      <c r="DV26" s="24"/>
      <c r="DW26" s="24"/>
      <c r="DX26" s="24"/>
      <c r="DY26" s="25">
        <f t="shared" si="355"/>
        <v>0</v>
      </c>
      <c r="EA26" s="24"/>
      <c r="EB26" s="24"/>
      <c r="EC26" s="24"/>
      <c r="ED26" s="24"/>
      <c r="EE26" s="24"/>
      <c r="EF26" s="24"/>
      <c r="EG26" s="24"/>
      <c r="EH26" s="24"/>
      <c r="EI26" s="24"/>
      <c r="EJ26" s="24"/>
      <c r="EK26" s="24"/>
      <c r="EL26" s="24"/>
      <c r="EM26" s="25">
        <f t="shared" si="356"/>
        <v>0</v>
      </c>
    </row>
    <row r="27" spans="3:143" x14ac:dyDescent="0.25">
      <c r="C27" s="22" t="s">
        <v>4</v>
      </c>
      <c r="D27" s="23"/>
      <c r="E27" s="24">
        <v>7500</v>
      </c>
      <c r="F27" s="24"/>
      <c r="G27" s="24"/>
      <c r="H27" s="24"/>
      <c r="I27" s="24"/>
      <c r="J27" s="24"/>
      <c r="K27" s="24"/>
      <c r="L27" s="24"/>
      <c r="M27" s="24"/>
      <c r="N27" s="24"/>
      <c r="O27" s="24">
        <v>600</v>
      </c>
      <c r="P27" s="24"/>
      <c r="Q27" s="25">
        <f t="shared" si="347"/>
        <v>8100</v>
      </c>
      <c r="S27" s="24"/>
      <c r="T27" s="24"/>
      <c r="U27" s="24"/>
      <c r="V27" s="24"/>
      <c r="W27" s="24"/>
      <c r="X27" s="24"/>
      <c r="Y27" s="24"/>
      <c r="Z27" s="24"/>
      <c r="AA27" s="24"/>
      <c r="AB27" s="24"/>
      <c r="AC27" s="24"/>
      <c r="AD27" s="24"/>
      <c r="AE27" s="25">
        <f t="shared" si="348"/>
        <v>0</v>
      </c>
      <c r="AG27" s="24"/>
      <c r="AH27" s="24"/>
      <c r="AI27" s="24"/>
      <c r="AJ27" s="24"/>
      <c r="AK27" s="24"/>
      <c r="AL27" s="24"/>
      <c r="AM27" s="24"/>
      <c r="AN27" s="24"/>
      <c r="AO27" s="24"/>
      <c r="AP27" s="24"/>
      <c r="AQ27" s="24"/>
      <c r="AR27" s="24"/>
      <c r="AS27" s="25">
        <f t="shared" si="349"/>
        <v>0</v>
      </c>
      <c r="AU27" s="24"/>
      <c r="AV27" s="24"/>
      <c r="AW27" s="24"/>
      <c r="AX27" s="24"/>
      <c r="AY27" s="24"/>
      <c r="AZ27" s="24"/>
      <c r="BA27" s="24"/>
      <c r="BB27" s="24"/>
      <c r="BC27" s="24"/>
      <c r="BD27" s="24"/>
      <c r="BE27" s="24"/>
      <c r="BF27" s="24"/>
      <c r="BG27" s="25">
        <f t="shared" si="350"/>
        <v>0</v>
      </c>
      <c r="BI27" s="24"/>
      <c r="BJ27" s="24"/>
      <c r="BK27" s="24"/>
      <c r="BL27" s="24"/>
      <c r="BM27" s="24"/>
      <c r="BN27" s="24"/>
      <c r="BO27" s="24"/>
      <c r="BP27" s="24"/>
      <c r="BQ27" s="24"/>
      <c r="BR27" s="24"/>
      <c r="BS27" s="24"/>
      <c r="BT27" s="24"/>
      <c r="BU27" s="25">
        <f t="shared" si="351"/>
        <v>0</v>
      </c>
      <c r="BW27" s="24"/>
      <c r="BX27" s="24"/>
      <c r="BY27" s="24"/>
      <c r="BZ27" s="24"/>
      <c r="CA27" s="24"/>
      <c r="CB27" s="24"/>
      <c r="CC27" s="24"/>
      <c r="CD27" s="24"/>
      <c r="CE27" s="24"/>
      <c r="CF27" s="24"/>
      <c r="CG27" s="24"/>
      <c r="CH27" s="24"/>
      <c r="CI27" s="25">
        <f t="shared" si="352"/>
        <v>0</v>
      </c>
      <c r="CK27" s="24"/>
      <c r="CL27" s="24"/>
      <c r="CM27" s="24"/>
      <c r="CN27" s="24"/>
      <c r="CO27" s="24"/>
      <c r="CP27" s="24"/>
      <c r="CQ27" s="24"/>
      <c r="CR27" s="24"/>
      <c r="CS27" s="24"/>
      <c r="CT27" s="24"/>
      <c r="CU27" s="24"/>
      <c r="CV27" s="24"/>
      <c r="CW27" s="25">
        <f t="shared" si="353"/>
        <v>0</v>
      </c>
      <c r="CY27" s="24"/>
      <c r="CZ27" s="24"/>
      <c r="DA27" s="24"/>
      <c r="DB27" s="24"/>
      <c r="DC27" s="24"/>
      <c r="DD27" s="24"/>
      <c r="DE27" s="24"/>
      <c r="DF27" s="24"/>
      <c r="DG27" s="24"/>
      <c r="DH27" s="24"/>
      <c r="DI27" s="24"/>
      <c r="DJ27" s="24"/>
      <c r="DK27" s="25">
        <f t="shared" si="354"/>
        <v>0</v>
      </c>
      <c r="DM27" s="24"/>
      <c r="DN27" s="24"/>
      <c r="DO27" s="24"/>
      <c r="DP27" s="24"/>
      <c r="DQ27" s="24"/>
      <c r="DR27" s="24"/>
      <c r="DS27" s="24"/>
      <c r="DT27" s="24"/>
      <c r="DU27" s="24"/>
      <c r="DV27" s="24"/>
      <c r="DW27" s="24"/>
      <c r="DX27" s="24"/>
      <c r="DY27" s="25">
        <f t="shared" si="355"/>
        <v>0</v>
      </c>
      <c r="EA27" s="24"/>
      <c r="EB27" s="24"/>
      <c r="EC27" s="24"/>
      <c r="ED27" s="24"/>
      <c r="EE27" s="24"/>
      <c r="EF27" s="24"/>
      <c r="EG27" s="24"/>
      <c r="EH27" s="24"/>
      <c r="EI27" s="24"/>
      <c r="EJ27" s="24"/>
      <c r="EK27" s="24"/>
      <c r="EL27" s="24"/>
      <c r="EM27" s="25">
        <f t="shared" si="356"/>
        <v>0</v>
      </c>
    </row>
    <row r="28" spans="3:143" x14ac:dyDescent="0.25">
      <c r="C28" s="22" t="s">
        <v>3</v>
      </c>
      <c r="D28" s="23"/>
      <c r="E28" s="24"/>
      <c r="F28" s="24">
        <v>3800</v>
      </c>
      <c r="G28" s="24"/>
      <c r="H28" s="24"/>
      <c r="I28" s="24"/>
      <c r="J28" s="24"/>
      <c r="K28" s="24"/>
      <c r="L28" s="24">
        <v>2800</v>
      </c>
      <c r="M28" s="24"/>
      <c r="N28" s="24"/>
      <c r="O28" s="24"/>
      <c r="P28" s="24"/>
      <c r="Q28" s="25">
        <f t="shared" si="347"/>
        <v>6600</v>
      </c>
      <c r="S28" s="24"/>
      <c r="T28" s="24"/>
      <c r="U28" s="24"/>
      <c r="V28" s="24"/>
      <c r="W28" s="24"/>
      <c r="X28" s="24"/>
      <c r="Y28" s="24"/>
      <c r="Z28" s="24"/>
      <c r="AA28" s="24"/>
      <c r="AB28" s="24"/>
      <c r="AC28" s="24"/>
      <c r="AD28" s="24"/>
      <c r="AE28" s="25">
        <f t="shared" si="348"/>
        <v>0</v>
      </c>
      <c r="AG28" s="24"/>
      <c r="AH28" s="24"/>
      <c r="AI28" s="24"/>
      <c r="AJ28" s="24"/>
      <c r="AK28" s="24"/>
      <c r="AL28" s="24"/>
      <c r="AM28" s="24"/>
      <c r="AN28" s="24"/>
      <c r="AO28" s="24"/>
      <c r="AP28" s="24"/>
      <c r="AQ28" s="24"/>
      <c r="AR28" s="24"/>
      <c r="AS28" s="25">
        <f t="shared" si="349"/>
        <v>0</v>
      </c>
      <c r="AU28" s="24"/>
      <c r="AV28" s="24"/>
      <c r="AW28" s="24"/>
      <c r="AX28" s="24"/>
      <c r="AY28" s="24"/>
      <c r="AZ28" s="24"/>
      <c r="BA28" s="24"/>
      <c r="BB28" s="24"/>
      <c r="BC28" s="24"/>
      <c r="BD28" s="24"/>
      <c r="BE28" s="24"/>
      <c r="BF28" s="24"/>
      <c r="BG28" s="25">
        <f t="shared" si="350"/>
        <v>0</v>
      </c>
      <c r="BI28" s="24"/>
      <c r="BJ28" s="24"/>
      <c r="BK28" s="24"/>
      <c r="BL28" s="24"/>
      <c r="BM28" s="24"/>
      <c r="BN28" s="24"/>
      <c r="BO28" s="24"/>
      <c r="BP28" s="24"/>
      <c r="BQ28" s="24"/>
      <c r="BR28" s="24"/>
      <c r="BS28" s="24"/>
      <c r="BT28" s="24"/>
      <c r="BU28" s="25">
        <f t="shared" si="351"/>
        <v>0</v>
      </c>
      <c r="BW28" s="24"/>
      <c r="BX28" s="24"/>
      <c r="BY28" s="24"/>
      <c r="BZ28" s="24"/>
      <c r="CA28" s="24"/>
      <c r="CB28" s="24"/>
      <c r="CC28" s="24"/>
      <c r="CD28" s="24"/>
      <c r="CE28" s="24"/>
      <c r="CF28" s="24"/>
      <c r="CG28" s="24"/>
      <c r="CH28" s="24"/>
      <c r="CI28" s="25">
        <f t="shared" si="352"/>
        <v>0</v>
      </c>
      <c r="CK28" s="24"/>
      <c r="CL28" s="24"/>
      <c r="CM28" s="24"/>
      <c r="CN28" s="24"/>
      <c r="CO28" s="24"/>
      <c r="CP28" s="24"/>
      <c r="CQ28" s="24"/>
      <c r="CR28" s="24"/>
      <c r="CS28" s="24"/>
      <c r="CT28" s="24"/>
      <c r="CU28" s="24"/>
      <c r="CV28" s="24"/>
      <c r="CW28" s="25">
        <f t="shared" si="353"/>
        <v>0</v>
      </c>
      <c r="CY28" s="24"/>
      <c r="CZ28" s="24"/>
      <c r="DA28" s="24"/>
      <c r="DB28" s="24"/>
      <c r="DC28" s="24"/>
      <c r="DD28" s="24"/>
      <c r="DE28" s="24"/>
      <c r="DF28" s="24"/>
      <c r="DG28" s="24"/>
      <c r="DH28" s="24"/>
      <c r="DI28" s="24"/>
      <c r="DJ28" s="24"/>
      <c r="DK28" s="25">
        <f t="shared" si="354"/>
        <v>0</v>
      </c>
      <c r="DM28" s="24"/>
      <c r="DN28" s="24"/>
      <c r="DO28" s="24"/>
      <c r="DP28" s="24"/>
      <c r="DQ28" s="24"/>
      <c r="DR28" s="24"/>
      <c r="DS28" s="24"/>
      <c r="DT28" s="24"/>
      <c r="DU28" s="24"/>
      <c r="DV28" s="24"/>
      <c r="DW28" s="24"/>
      <c r="DX28" s="24"/>
      <c r="DY28" s="25">
        <f t="shared" si="355"/>
        <v>0</v>
      </c>
      <c r="EA28" s="24"/>
      <c r="EB28" s="24"/>
      <c r="EC28" s="24"/>
      <c r="ED28" s="24"/>
      <c r="EE28" s="24"/>
      <c r="EF28" s="24"/>
      <c r="EG28" s="24"/>
      <c r="EH28" s="24"/>
      <c r="EI28" s="24"/>
      <c r="EJ28" s="24"/>
      <c r="EK28" s="24"/>
      <c r="EL28" s="24"/>
      <c r="EM28" s="25">
        <f t="shared" si="356"/>
        <v>0</v>
      </c>
    </row>
    <row r="29" spans="3:143" x14ac:dyDescent="0.25">
      <c r="C29" s="22" t="s">
        <v>10</v>
      </c>
      <c r="D29" s="23"/>
      <c r="E29" s="24"/>
      <c r="F29" s="24"/>
      <c r="G29" s="24"/>
      <c r="H29" s="24"/>
      <c r="I29" s="24"/>
      <c r="J29" s="24"/>
      <c r="K29" s="24"/>
      <c r="L29" s="24"/>
      <c r="M29" s="24"/>
      <c r="N29" s="24"/>
      <c r="O29" s="24"/>
      <c r="P29" s="24"/>
      <c r="Q29" s="25">
        <f t="shared" si="347"/>
        <v>0</v>
      </c>
      <c r="S29" s="24"/>
      <c r="T29" s="24"/>
      <c r="U29" s="24"/>
      <c r="V29" s="24"/>
      <c r="W29" s="24"/>
      <c r="X29" s="24"/>
      <c r="Y29" s="24"/>
      <c r="Z29" s="24"/>
      <c r="AA29" s="24"/>
      <c r="AB29" s="24"/>
      <c r="AC29" s="24"/>
      <c r="AD29" s="24"/>
      <c r="AE29" s="25">
        <f t="shared" si="348"/>
        <v>0</v>
      </c>
      <c r="AG29" s="24"/>
      <c r="AH29" s="24"/>
      <c r="AI29" s="24"/>
      <c r="AJ29" s="24"/>
      <c r="AK29" s="24"/>
      <c r="AL29" s="24"/>
      <c r="AM29" s="24"/>
      <c r="AN29" s="24"/>
      <c r="AO29" s="24"/>
      <c r="AP29" s="24"/>
      <c r="AQ29" s="24"/>
      <c r="AR29" s="24"/>
      <c r="AS29" s="25">
        <f t="shared" si="349"/>
        <v>0</v>
      </c>
      <c r="AU29" s="24"/>
      <c r="AV29" s="24"/>
      <c r="AW29" s="24"/>
      <c r="AX29" s="24"/>
      <c r="AY29" s="24"/>
      <c r="AZ29" s="24"/>
      <c r="BA29" s="24"/>
      <c r="BB29" s="24"/>
      <c r="BC29" s="24"/>
      <c r="BD29" s="24"/>
      <c r="BE29" s="24"/>
      <c r="BF29" s="24"/>
      <c r="BG29" s="25">
        <f t="shared" si="350"/>
        <v>0</v>
      </c>
      <c r="BI29" s="24"/>
      <c r="BJ29" s="24"/>
      <c r="BK29" s="24"/>
      <c r="BL29" s="24"/>
      <c r="BM29" s="24"/>
      <c r="BN29" s="24"/>
      <c r="BO29" s="24"/>
      <c r="BP29" s="24"/>
      <c r="BQ29" s="24"/>
      <c r="BR29" s="24"/>
      <c r="BS29" s="24"/>
      <c r="BT29" s="24"/>
      <c r="BU29" s="25">
        <f t="shared" si="351"/>
        <v>0</v>
      </c>
      <c r="BW29" s="24"/>
      <c r="BX29" s="24"/>
      <c r="BY29" s="24"/>
      <c r="BZ29" s="24"/>
      <c r="CA29" s="24"/>
      <c r="CB29" s="24"/>
      <c r="CC29" s="24"/>
      <c r="CD29" s="24"/>
      <c r="CE29" s="24"/>
      <c r="CF29" s="24"/>
      <c r="CG29" s="24"/>
      <c r="CH29" s="24"/>
      <c r="CI29" s="25">
        <f t="shared" si="352"/>
        <v>0</v>
      </c>
      <c r="CK29" s="24"/>
      <c r="CL29" s="24"/>
      <c r="CM29" s="24"/>
      <c r="CN29" s="24"/>
      <c r="CO29" s="24"/>
      <c r="CP29" s="24"/>
      <c r="CQ29" s="24"/>
      <c r="CR29" s="24"/>
      <c r="CS29" s="24"/>
      <c r="CT29" s="24"/>
      <c r="CU29" s="24"/>
      <c r="CV29" s="24"/>
      <c r="CW29" s="25">
        <f t="shared" si="353"/>
        <v>0</v>
      </c>
      <c r="CY29" s="24"/>
      <c r="CZ29" s="24"/>
      <c r="DA29" s="24"/>
      <c r="DB29" s="24"/>
      <c r="DC29" s="24"/>
      <c r="DD29" s="24"/>
      <c r="DE29" s="24"/>
      <c r="DF29" s="24"/>
      <c r="DG29" s="24"/>
      <c r="DH29" s="24"/>
      <c r="DI29" s="24"/>
      <c r="DJ29" s="24"/>
      <c r="DK29" s="25">
        <f t="shared" si="354"/>
        <v>0</v>
      </c>
      <c r="DM29" s="24"/>
      <c r="DN29" s="24"/>
      <c r="DO29" s="24"/>
      <c r="DP29" s="24"/>
      <c r="DQ29" s="24"/>
      <c r="DR29" s="24"/>
      <c r="DS29" s="24"/>
      <c r="DT29" s="24"/>
      <c r="DU29" s="24"/>
      <c r="DV29" s="24"/>
      <c r="DW29" s="24"/>
      <c r="DX29" s="24"/>
      <c r="DY29" s="25">
        <f t="shared" si="355"/>
        <v>0</v>
      </c>
      <c r="EA29" s="24"/>
      <c r="EB29" s="24"/>
      <c r="EC29" s="24"/>
      <c r="ED29" s="24"/>
      <c r="EE29" s="24"/>
      <c r="EF29" s="24"/>
      <c r="EG29" s="24"/>
      <c r="EH29" s="24"/>
      <c r="EI29" s="24"/>
      <c r="EJ29" s="24"/>
      <c r="EK29" s="24"/>
      <c r="EL29" s="24"/>
      <c r="EM29" s="25">
        <f t="shared" si="356"/>
        <v>0</v>
      </c>
    </row>
    <row r="30" spans="3:143" x14ac:dyDescent="0.25">
      <c r="C30" s="22" t="s">
        <v>7</v>
      </c>
      <c r="D30" s="23"/>
      <c r="E30" s="24"/>
      <c r="F30" s="24"/>
      <c r="G30" s="24">
        <v>3400</v>
      </c>
      <c r="H30" s="24"/>
      <c r="I30" s="24"/>
      <c r="J30" s="24">
        <v>8900</v>
      </c>
      <c r="K30" s="24"/>
      <c r="L30" s="24"/>
      <c r="M30" s="24"/>
      <c r="N30" s="24"/>
      <c r="O30" s="24"/>
      <c r="P30" s="24">
        <v>8900</v>
      </c>
      <c r="Q30" s="25">
        <f t="shared" si="347"/>
        <v>21200</v>
      </c>
      <c r="S30" s="24"/>
      <c r="T30" s="24"/>
      <c r="U30" s="24"/>
      <c r="V30" s="24"/>
      <c r="W30" s="24"/>
      <c r="X30" s="24"/>
      <c r="Y30" s="24"/>
      <c r="Z30" s="24"/>
      <c r="AA30" s="24"/>
      <c r="AB30" s="24"/>
      <c r="AC30" s="24"/>
      <c r="AD30" s="24"/>
      <c r="AE30" s="25">
        <f t="shared" si="348"/>
        <v>0</v>
      </c>
      <c r="AG30" s="24"/>
      <c r="AH30" s="24"/>
      <c r="AI30" s="24"/>
      <c r="AJ30" s="24"/>
      <c r="AK30" s="24"/>
      <c r="AL30" s="24"/>
      <c r="AM30" s="24"/>
      <c r="AN30" s="24"/>
      <c r="AO30" s="24"/>
      <c r="AP30" s="24"/>
      <c r="AQ30" s="24"/>
      <c r="AR30" s="24"/>
      <c r="AS30" s="25">
        <f t="shared" si="349"/>
        <v>0</v>
      </c>
      <c r="AU30" s="24"/>
      <c r="AV30" s="24"/>
      <c r="AW30" s="24"/>
      <c r="AX30" s="24"/>
      <c r="AY30" s="24"/>
      <c r="AZ30" s="24"/>
      <c r="BA30" s="24"/>
      <c r="BB30" s="24"/>
      <c r="BC30" s="24"/>
      <c r="BD30" s="24"/>
      <c r="BE30" s="24"/>
      <c r="BF30" s="24"/>
      <c r="BG30" s="25">
        <f t="shared" si="350"/>
        <v>0</v>
      </c>
      <c r="BI30" s="24"/>
      <c r="BJ30" s="24"/>
      <c r="BK30" s="24"/>
      <c r="BL30" s="24"/>
      <c r="BM30" s="24"/>
      <c r="BN30" s="24"/>
      <c r="BO30" s="24"/>
      <c r="BP30" s="24"/>
      <c r="BQ30" s="24"/>
      <c r="BR30" s="24"/>
      <c r="BS30" s="24"/>
      <c r="BT30" s="24"/>
      <c r="BU30" s="25">
        <f t="shared" si="351"/>
        <v>0</v>
      </c>
      <c r="BW30" s="24"/>
      <c r="BX30" s="24"/>
      <c r="BY30" s="24"/>
      <c r="BZ30" s="24"/>
      <c r="CA30" s="24"/>
      <c r="CB30" s="24"/>
      <c r="CC30" s="24"/>
      <c r="CD30" s="24"/>
      <c r="CE30" s="24"/>
      <c r="CF30" s="24"/>
      <c r="CG30" s="24"/>
      <c r="CH30" s="24"/>
      <c r="CI30" s="25">
        <f t="shared" si="352"/>
        <v>0</v>
      </c>
      <c r="CK30" s="24"/>
      <c r="CL30" s="24"/>
      <c r="CM30" s="24"/>
      <c r="CN30" s="24"/>
      <c r="CO30" s="24"/>
      <c r="CP30" s="24"/>
      <c r="CQ30" s="24"/>
      <c r="CR30" s="24"/>
      <c r="CS30" s="24"/>
      <c r="CT30" s="24"/>
      <c r="CU30" s="24"/>
      <c r="CV30" s="24"/>
      <c r="CW30" s="25">
        <f t="shared" si="353"/>
        <v>0</v>
      </c>
      <c r="CY30" s="24"/>
      <c r="CZ30" s="24"/>
      <c r="DA30" s="24"/>
      <c r="DB30" s="24"/>
      <c r="DC30" s="24"/>
      <c r="DD30" s="24"/>
      <c r="DE30" s="24"/>
      <c r="DF30" s="24"/>
      <c r="DG30" s="24"/>
      <c r="DH30" s="24"/>
      <c r="DI30" s="24"/>
      <c r="DJ30" s="24"/>
      <c r="DK30" s="25">
        <f t="shared" si="354"/>
        <v>0</v>
      </c>
      <c r="DM30" s="24"/>
      <c r="DN30" s="24"/>
      <c r="DO30" s="24"/>
      <c r="DP30" s="24"/>
      <c r="DQ30" s="24"/>
      <c r="DR30" s="24"/>
      <c r="DS30" s="24"/>
      <c r="DT30" s="24"/>
      <c r="DU30" s="24"/>
      <c r="DV30" s="24"/>
      <c r="DW30" s="24"/>
      <c r="DX30" s="24"/>
      <c r="DY30" s="25">
        <f t="shared" si="355"/>
        <v>0</v>
      </c>
      <c r="EA30" s="24"/>
      <c r="EB30" s="24"/>
      <c r="EC30" s="24"/>
      <c r="ED30" s="24"/>
      <c r="EE30" s="24"/>
      <c r="EF30" s="24"/>
      <c r="EG30" s="24"/>
      <c r="EH30" s="24"/>
      <c r="EI30" s="24"/>
      <c r="EJ30" s="24"/>
      <c r="EK30" s="24"/>
      <c r="EL30" s="24"/>
      <c r="EM30" s="25">
        <f t="shared" si="356"/>
        <v>0</v>
      </c>
    </row>
    <row r="31" spans="3:143" x14ac:dyDescent="0.25">
      <c r="C31" s="22" t="s">
        <v>0</v>
      </c>
      <c r="D31" s="23"/>
      <c r="E31" s="24"/>
      <c r="F31" s="24"/>
      <c r="G31" s="24"/>
      <c r="H31" s="24"/>
      <c r="I31" s="24"/>
      <c r="J31" s="24"/>
      <c r="K31" s="24"/>
      <c r="L31" s="24"/>
      <c r="M31" s="24"/>
      <c r="N31" s="24"/>
      <c r="O31" s="24"/>
      <c r="P31" s="24"/>
      <c r="Q31" s="25">
        <f t="shared" si="347"/>
        <v>0</v>
      </c>
      <c r="S31" s="24"/>
      <c r="T31" s="24"/>
      <c r="U31" s="24"/>
      <c r="V31" s="24"/>
      <c r="W31" s="24"/>
      <c r="X31" s="24"/>
      <c r="Y31" s="24"/>
      <c r="Z31" s="24"/>
      <c r="AA31" s="24"/>
      <c r="AB31" s="24"/>
      <c r="AC31" s="24"/>
      <c r="AD31" s="24"/>
      <c r="AE31" s="25">
        <f t="shared" si="348"/>
        <v>0</v>
      </c>
      <c r="AG31" s="24"/>
      <c r="AH31" s="24"/>
      <c r="AI31" s="24"/>
      <c r="AJ31" s="24"/>
      <c r="AK31" s="24"/>
      <c r="AL31" s="24"/>
      <c r="AM31" s="24"/>
      <c r="AN31" s="24"/>
      <c r="AO31" s="24"/>
      <c r="AP31" s="24"/>
      <c r="AQ31" s="24"/>
      <c r="AR31" s="24"/>
      <c r="AS31" s="25">
        <f t="shared" si="349"/>
        <v>0</v>
      </c>
      <c r="AU31" s="24"/>
      <c r="AV31" s="24"/>
      <c r="AW31" s="24"/>
      <c r="AX31" s="24"/>
      <c r="AY31" s="24"/>
      <c r="AZ31" s="24"/>
      <c r="BA31" s="24"/>
      <c r="BB31" s="24"/>
      <c r="BC31" s="24"/>
      <c r="BD31" s="24"/>
      <c r="BE31" s="24"/>
      <c r="BF31" s="24"/>
      <c r="BG31" s="25">
        <f t="shared" si="350"/>
        <v>0</v>
      </c>
      <c r="BI31" s="24"/>
      <c r="BJ31" s="24"/>
      <c r="BK31" s="24"/>
      <c r="BL31" s="24"/>
      <c r="BM31" s="24"/>
      <c r="BN31" s="24"/>
      <c r="BO31" s="24"/>
      <c r="BP31" s="24"/>
      <c r="BQ31" s="24"/>
      <c r="BR31" s="24"/>
      <c r="BS31" s="24"/>
      <c r="BT31" s="24"/>
      <c r="BU31" s="25">
        <f t="shared" si="351"/>
        <v>0</v>
      </c>
      <c r="BW31" s="24"/>
      <c r="BX31" s="24"/>
      <c r="BY31" s="24"/>
      <c r="BZ31" s="24"/>
      <c r="CA31" s="24"/>
      <c r="CB31" s="24"/>
      <c r="CC31" s="24"/>
      <c r="CD31" s="24"/>
      <c r="CE31" s="24"/>
      <c r="CF31" s="24"/>
      <c r="CG31" s="24"/>
      <c r="CH31" s="24"/>
      <c r="CI31" s="25">
        <f t="shared" si="352"/>
        <v>0</v>
      </c>
      <c r="CK31" s="24"/>
      <c r="CL31" s="24"/>
      <c r="CM31" s="24"/>
      <c r="CN31" s="24"/>
      <c r="CO31" s="24"/>
      <c r="CP31" s="24"/>
      <c r="CQ31" s="24"/>
      <c r="CR31" s="24"/>
      <c r="CS31" s="24"/>
      <c r="CT31" s="24"/>
      <c r="CU31" s="24"/>
      <c r="CV31" s="24"/>
      <c r="CW31" s="25">
        <f t="shared" si="353"/>
        <v>0</v>
      </c>
      <c r="CY31" s="24"/>
      <c r="CZ31" s="24"/>
      <c r="DA31" s="24"/>
      <c r="DB31" s="24"/>
      <c r="DC31" s="24"/>
      <c r="DD31" s="24"/>
      <c r="DE31" s="24"/>
      <c r="DF31" s="24"/>
      <c r="DG31" s="24"/>
      <c r="DH31" s="24"/>
      <c r="DI31" s="24"/>
      <c r="DJ31" s="24"/>
      <c r="DK31" s="25">
        <f t="shared" si="354"/>
        <v>0</v>
      </c>
      <c r="DM31" s="24"/>
      <c r="DN31" s="24"/>
      <c r="DO31" s="24"/>
      <c r="DP31" s="24"/>
      <c r="DQ31" s="24"/>
      <c r="DR31" s="24"/>
      <c r="DS31" s="24"/>
      <c r="DT31" s="24"/>
      <c r="DU31" s="24"/>
      <c r="DV31" s="24"/>
      <c r="DW31" s="24"/>
      <c r="DX31" s="24"/>
      <c r="DY31" s="25">
        <f t="shared" si="355"/>
        <v>0</v>
      </c>
      <c r="EA31" s="24"/>
      <c r="EB31" s="24"/>
      <c r="EC31" s="24"/>
      <c r="ED31" s="24"/>
      <c r="EE31" s="24"/>
      <c r="EF31" s="24"/>
      <c r="EG31" s="24"/>
      <c r="EH31" s="24"/>
      <c r="EI31" s="24"/>
      <c r="EJ31" s="24"/>
      <c r="EK31" s="24"/>
      <c r="EL31" s="24"/>
      <c r="EM31" s="25">
        <f t="shared" si="356"/>
        <v>0</v>
      </c>
    </row>
    <row r="32" spans="3:143" x14ac:dyDescent="0.25">
      <c r="C32" s="22" t="s">
        <v>1</v>
      </c>
      <c r="D32" s="23"/>
      <c r="E32" s="24">
        <v>800</v>
      </c>
      <c r="F32" s="24">
        <v>800</v>
      </c>
      <c r="G32" s="24">
        <v>800</v>
      </c>
      <c r="H32" s="24">
        <v>800</v>
      </c>
      <c r="I32" s="24">
        <v>800</v>
      </c>
      <c r="J32" s="24">
        <v>19000</v>
      </c>
      <c r="K32" s="24">
        <v>800</v>
      </c>
      <c r="L32" s="24">
        <v>800</v>
      </c>
      <c r="M32" s="24">
        <v>800</v>
      </c>
      <c r="N32" s="24">
        <v>20800</v>
      </c>
      <c r="O32" s="24">
        <v>800</v>
      </c>
      <c r="P32" s="24">
        <v>800</v>
      </c>
      <c r="Q32" s="25">
        <f t="shared" si="347"/>
        <v>47800</v>
      </c>
      <c r="S32" s="24"/>
      <c r="T32" s="24"/>
      <c r="U32" s="24"/>
      <c r="V32" s="24"/>
      <c r="W32" s="24"/>
      <c r="X32" s="24"/>
      <c r="Y32" s="24"/>
      <c r="Z32" s="24"/>
      <c r="AA32" s="24"/>
      <c r="AB32" s="24"/>
      <c r="AC32" s="24"/>
      <c r="AD32" s="24"/>
      <c r="AE32" s="25">
        <f t="shared" si="348"/>
        <v>0</v>
      </c>
      <c r="AG32" s="24"/>
      <c r="AH32" s="24"/>
      <c r="AI32" s="24"/>
      <c r="AJ32" s="24"/>
      <c r="AK32" s="24"/>
      <c r="AL32" s="24"/>
      <c r="AM32" s="24"/>
      <c r="AN32" s="24"/>
      <c r="AO32" s="24"/>
      <c r="AP32" s="24"/>
      <c r="AQ32" s="24"/>
      <c r="AR32" s="24"/>
      <c r="AS32" s="25">
        <f t="shared" si="349"/>
        <v>0</v>
      </c>
      <c r="AU32" s="24"/>
      <c r="AV32" s="24"/>
      <c r="AW32" s="24"/>
      <c r="AX32" s="24"/>
      <c r="AY32" s="24"/>
      <c r="AZ32" s="24"/>
      <c r="BA32" s="24"/>
      <c r="BB32" s="24"/>
      <c r="BC32" s="24"/>
      <c r="BD32" s="24"/>
      <c r="BE32" s="24"/>
      <c r="BF32" s="24"/>
      <c r="BG32" s="25">
        <f t="shared" si="350"/>
        <v>0</v>
      </c>
      <c r="BI32" s="24"/>
      <c r="BJ32" s="24"/>
      <c r="BK32" s="24"/>
      <c r="BL32" s="24"/>
      <c r="BM32" s="24"/>
      <c r="BN32" s="24"/>
      <c r="BO32" s="24"/>
      <c r="BP32" s="24"/>
      <c r="BQ32" s="24"/>
      <c r="BR32" s="24"/>
      <c r="BS32" s="24"/>
      <c r="BT32" s="24"/>
      <c r="BU32" s="25">
        <f t="shared" si="351"/>
        <v>0</v>
      </c>
      <c r="BW32" s="24"/>
      <c r="BX32" s="24"/>
      <c r="BY32" s="24"/>
      <c r="BZ32" s="24"/>
      <c r="CA32" s="24"/>
      <c r="CB32" s="24"/>
      <c r="CC32" s="24"/>
      <c r="CD32" s="24"/>
      <c r="CE32" s="24"/>
      <c r="CF32" s="24"/>
      <c r="CG32" s="24"/>
      <c r="CH32" s="24"/>
      <c r="CI32" s="25">
        <f t="shared" si="352"/>
        <v>0</v>
      </c>
      <c r="CK32" s="24"/>
      <c r="CL32" s="24"/>
      <c r="CM32" s="24"/>
      <c r="CN32" s="24"/>
      <c r="CO32" s="24"/>
      <c r="CP32" s="24"/>
      <c r="CQ32" s="24"/>
      <c r="CR32" s="24"/>
      <c r="CS32" s="24"/>
      <c r="CT32" s="24"/>
      <c r="CU32" s="24"/>
      <c r="CV32" s="24"/>
      <c r="CW32" s="25">
        <f t="shared" si="353"/>
        <v>0</v>
      </c>
      <c r="CY32" s="24"/>
      <c r="CZ32" s="24"/>
      <c r="DA32" s="24"/>
      <c r="DB32" s="24"/>
      <c r="DC32" s="24"/>
      <c r="DD32" s="24"/>
      <c r="DE32" s="24"/>
      <c r="DF32" s="24"/>
      <c r="DG32" s="24"/>
      <c r="DH32" s="24"/>
      <c r="DI32" s="24"/>
      <c r="DJ32" s="24"/>
      <c r="DK32" s="25">
        <f t="shared" si="354"/>
        <v>0</v>
      </c>
      <c r="DM32" s="24"/>
      <c r="DN32" s="24"/>
      <c r="DO32" s="24"/>
      <c r="DP32" s="24"/>
      <c r="DQ32" s="24"/>
      <c r="DR32" s="24"/>
      <c r="DS32" s="24"/>
      <c r="DT32" s="24"/>
      <c r="DU32" s="24"/>
      <c r="DV32" s="24"/>
      <c r="DW32" s="24"/>
      <c r="DX32" s="24"/>
      <c r="DY32" s="25">
        <f t="shared" si="355"/>
        <v>0</v>
      </c>
      <c r="EA32" s="24"/>
      <c r="EB32" s="24"/>
      <c r="EC32" s="24"/>
      <c r="ED32" s="24"/>
      <c r="EE32" s="24"/>
      <c r="EF32" s="24"/>
      <c r="EG32" s="24"/>
      <c r="EH32" s="24"/>
      <c r="EI32" s="24"/>
      <c r="EJ32" s="24"/>
      <c r="EK32" s="24"/>
      <c r="EL32" s="24"/>
      <c r="EM32" s="25">
        <f t="shared" si="356"/>
        <v>0</v>
      </c>
    </row>
    <row r="33" spans="3:143" x14ac:dyDescent="0.25">
      <c r="C33" s="22" t="s">
        <v>6</v>
      </c>
      <c r="D33" s="23"/>
      <c r="E33" s="24"/>
      <c r="F33" s="24"/>
      <c r="G33" s="24"/>
      <c r="H33" s="24"/>
      <c r="I33" s="24"/>
      <c r="J33" s="24"/>
      <c r="K33" s="24"/>
      <c r="L33" s="24"/>
      <c r="M33" s="24"/>
      <c r="N33" s="24"/>
      <c r="O33" s="24"/>
      <c r="P33" s="24"/>
      <c r="Q33" s="25">
        <f t="shared" si="347"/>
        <v>0</v>
      </c>
      <c r="S33" s="24"/>
      <c r="T33" s="24"/>
      <c r="U33" s="24"/>
      <c r="V33" s="24"/>
      <c r="W33" s="24"/>
      <c r="X33" s="24"/>
      <c r="Y33" s="24"/>
      <c r="Z33" s="24"/>
      <c r="AA33" s="24"/>
      <c r="AB33" s="24"/>
      <c r="AC33" s="24"/>
      <c r="AD33" s="24"/>
      <c r="AE33" s="25">
        <f t="shared" si="348"/>
        <v>0</v>
      </c>
      <c r="AG33" s="24"/>
      <c r="AH33" s="24"/>
      <c r="AI33" s="24"/>
      <c r="AJ33" s="24"/>
      <c r="AK33" s="24"/>
      <c r="AL33" s="24"/>
      <c r="AM33" s="24"/>
      <c r="AN33" s="24"/>
      <c r="AO33" s="24"/>
      <c r="AP33" s="24"/>
      <c r="AQ33" s="24"/>
      <c r="AR33" s="24"/>
      <c r="AS33" s="25">
        <f t="shared" si="349"/>
        <v>0</v>
      </c>
      <c r="AU33" s="24"/>
      <c r="AV33" s="24"/>
      <c r="AW33" s="24"/>
      <c r="AX33" s="24"/>
      <c r="AY33" s="24"/>
      <c r="AZ33" s="24"/>
      <c r="BA33" s="24"/>
      <c r="BB33" s="24"/>
      <c r="BC33" s="24"/>
      <c r="BD33" s="24"/>
      <c r="BE33" s="24"/>
      <c r="BF33" s="24"/>
      <c r="BG33" s="25">
        <f t="shared" si="350"/>
        <v>0</v>
      </c>
      <c r="BI33" s="24"/>
      <c r="BJ33" s="24"/>
      <c r="BK33" s="24"/>
      <c r="BL33" s="24"/>
      <c r="BM33" s="24"/>
      <c r="BN33" s="24"/>
      <c r="BO33" s="24"/>
      <c r="BP33" s="24"/>
      <c r="BQ33" s="24"/>
      <c r="BR33" s="24"/>
      <c r="BS33" s="24"/>
      <c r="BT33" s="24"/>
      <c r="BU33" s="25">
        <f t="shared" si="351"/>
        <v>0</v>
      </c>
      <c r="BW33" s="24"/>
      <c r="BX33" s="24"/>
      <c r="BY33" s="24"/>
      <c r="BZ33" s="24"/>
      <c r="CA33" s="24"/>
      <c r="CB33" s="24"/>
      <c r="CC33" s="24"/>
      <c r="CD33" s="24"/>
      <c r="CE33" s="24"/>
      <c r="CF33" s="24"/>
      <c r="CG33" s="24"/>
      <c r="CH33" s="24"/>
      <c r="CI33" s="25">
        <f t="shared" si="352"/>
        <v>0</v>
      </c>
      <c r="CK33" s="24"/>
      <c r="CL33" s="24"/>
      <c r="CM33" s="24"/>
      <c r="CN33" s="24"/>
      <c r="CO33" s="24"/>
      <c r="CP33" s="24"/>
      <c r="CQ33" s="24"/>
      <c r="CR33" s="24"/>
      <c r="CS33" s="24"/>
      <c r="CT33" s="24"/>
      <c r="CU33" s="24"/>
      <c r="CV33" s="24"/>
      <c r="CW33" s="25">
        <f t="shared" si="353"/>
        <v>0</v>
      </c>
      <c r="CY33" s="24"/>
      <c r="CZ33" s="24"/>
      <c r="DA33" s="24"/>
      <c r="DB33" s="24"/>
      <c r="DC33" s="24"/>
      <c r="DD33" s="24"/>
      <c r="DE33" s="24"/>
      <c r="DF33" s="24"/>
      <c r="DG33" s="24"/>
      <c r="DH33" s="24"/>
      <c r="DI33" s="24"/>
      <c r="DJ33" s="24"/>
      <c r="DK33" s="25">
        <f t="shared" si="354"/>
        <v>0</v>
      </c>
      <c r="DM33" s="24"/>
      <c r="DN33" s="24"/>
      <c r="DO33" s="24"/>
      <c r="DP33" s="24"/>
      <c r="DQ33" s="24"/>
      <c r="DR33" s="24"/>
      <c r="DS33" s="24"/>
      <c r="DT33" s="24"/>
      <c r="DU33" s="24"/>
      <c r="DV33" s="24"/>
      <c r="DW33" s="24"/>
      <c r="DX33" s="24"/>
      <c r="DY33" s="25">
        <f t="shared" si="355"/>
        <v>0</v>
      </c>
      <c r="EA33" s="24"/>
      <c r="EB33" s="24"/>
      <c r="EC33" s="24"/>
      <c r="ED33" s="24"/>
      <c r="EE33" s="24"/>
      <c r="EF33" s="24"/>
      <c r="EG33" s="24"/>
      <c r="EH33" s="24"/>
      <c r="EI33" s="24"/>
      <c r="EJ33" s="24"/>
      <c r="EK33" s="24"/>
      <c r="EL33" s="24"/>
      <c r="EM33" s="25">
        <f t="shared" si="356"/>
        <v>0</v>
      </c>
    </row>
    <row r="34" spans="3:143" hidden="1" x14ac:dyDescent="0.25">
      <c r="C34" s="22" t="s">
        <v>28</v>
      </c>
      <c r="D34" s="23"/>
      <c r="E34" s="24"/>
      <c r="F34" s="24"/>
      <c r="G34" s="24"/>
      <c r="H34" s="24"/>
      <c r="I34" s="24"/>
      <c r="J34" s="24"/>
      <c r="K34" s="24"/>
      <c r="L34" s="24"/>
      <c r="M34" s="24"/>
      <c r="N34" s="24"/>
      <c r="O34" s="24"/>
      <c r="P34" s="24"/>
      <c r="Q34" s="25"/>
      <c r="S34" s="24"/>
      <c r="T34" s="24"/>
      <c r="U34" s="24"/>
      <c r="V34" s="24"/>
      <c r="W34" s="24"/>
      <c r="X34" s="24"/>
      <c r="Y34" s="24"/>
      <c r="Z34" s="24"/>
      <c r="AA34" s="24"/>
      <c r="AB34" s="24"/>
      <c r="AC34" s="24"/>
      <c r="AD34" s="24"/>
      <c r="AE34" s="25"/>
      <c r="AG34" s="24"/>
      <c r="AH34" s="24"/>
      <c r="AI34" s="24"/>
      <c r="AJ34" s="24"/>
      <c r="AK34" s="24"/>
      <c r="AL34" s="24"/>
      <c r="AM34" s="24"/>
      <c r="AN34" s="24"/>
      <c r="AO34" s="24"/>
      <c r="AP34" s="24"/>
      <c r="AQ34" s="24"/>
      <c r="AR34" s="24"/>
      <c r="AS34" s="25"/>
      <c r="AU34" s="24"/>
      <c r="AV34" s="24"/>
      <c r="AW34" s="24"/>
      <c r="AX34" s="24"/>
      <c r="AY34" s="24"/>
      <c r="AZ34" s="24"/>
      <c r="BA34" s="24"/>
      <c r="BB34" s="24"/>
      <c r="BC34" s="24"/>
      <c r="BD34" s="24"/>
      <c r="BE34" s="24"/>
      <c r="BF34" s="24"/>
      <c r="BG34" s="25"/>
      <c r="BI34" s="24"/>
      <c r="BJ34" s="24"/>
      <c r="BK34" s="24"/>
      <c r="BL34" s="24"/>
      <c r="BM34" s="24"/>
      <c r="BN34" s="24"/>
      <c r="BO34" s="24"/>
      <c r="BP34" s="24"/>
      <c r="BQ34" s="24"/>
      <c r="BR34" s="24"/>
      <c r="BS34" s="24"/>
      <c r="BT34" s="24"/>
      <c r="BU34" s="25"/>
      <c r="BW34" s="24"/>
      <c r="BX34" s="24"/>
      <c r="BY34" s="24"/>
      <c r="BZ34" s="24"/>
      <c r="CA34" s="24"/>
      <c r="CB34" s="24"/>
      <c r="CC34" s="24"/>
      <c r="CD34" s="24"/>
      <c r="CE34" s="24"/>
      <c r="CF34" s="24"/>
      <c r="CG34" s="24"/>
      <c r="CH34" s="24"/>
      <c r="CI34" s="25"/>
      <c r="CK34" s="24"/>
      <c r="CL34" s="24"/>
      <c r="CM34" s="24"/>
      <c r="CN34" s="24"/>
      <c r="CO34" s="24"/>
      <c r="CP34" s="24"/>
      <c r="CQ34" s="24"/>
      <c r="CR34" s="24"/>
      <c r="CS34" s="24"/>
      <c r="CT34" s="24"/>
      <c r="CU34" s="24"/>
      <c r="CV34" s="24"/>
      <c r="CW34" s="25"/>
      <c r="CY34" s="24"/>
      <c r="CZ34" s="24"/>
      <c r="DA34" s="24"/>
      <c r="DB34" s="24"/>
      <c r="DC34" s="24"/>
      <c r="DD34" s="24"/>
      <c r="DE34" s="24"/>
      <c r="DF34" s="24"/>
      <c r="DG34" s="24"/>
      <c r="DH34" s="24"/>
      <c r="DI34" s="24"/>
      <c r="DJ34" s="24"/>
      <c r="DK34" s="25"/>
      <c r="DM34" s="24"/>
      <c r="DN34" s="24"/>
      <c r="DO34" s="24"/>
      <c r="DP34" s="24"/>
      <c r="DQ34" s="24"/>
      <c r="DR34" s="24"/>
      <c r="DS34" s="24"/>
      <c r="DT34" s="24"/>
      <c r="DU34" s="24"/>
      <c r="DV34" s="24"/>
      <c r="DW34" s="24"/>
      <c r="DX34" s="24"/>
      <c r="DY34" s="25"/>
      <c r="EA34" s="24"/>
      <c r="EB34" s="24"/>
      <c r="EC34" s="24"/>
      <c r="ED34" s="24"/>
      <c r="EE34" s="24"/>
      <c r="EF34" s="24"/>
      <c r="EG34" s="24"/>
      <c r="EH34" s="24"/>
      <c r="EI34" s="24"/>
      <c r="EJ34" s="24"/>
      <c r="EK34" s="24"/>
      <c r="EL34" s="24"/>
      <c r="EM34" s="25"/>
    </row>
    <row r="35" spans="3:143" hidden="1" x14ac:dyDescent="0.25">
      <c r="C35" s="22" t="s">
        <v>28</v>
      </c>
      <c r="D35" s="23"/>
      <c r="E35" s="24"/>
      <c r="F35" s="24"/>
      <c r="G35" s="24"/>
      <c r="H35" s="24"/>
      <c r="I35" s="24"/>
      <c r="J35" s="24"/>
      <c r="K35" s="24"/>
      <c r="L35" s="24"/>
      <c r="M35" s="24"/>
      <c r="N35" s="24"/>
      <c r="O35" s="24"/>
      <c r="P35" s="24"/>
      <c r="Q35" s="25"/>
      <c r="S35" s="24"/>
      <c r="T35" s="24"/>
      <c r="U35" s="24"/>
      <c r="V35" s="24"/>
      <c r="W35" s="24"/>
      <c r="X35" s="24"/>
      <c r="Y35" s="24"/>
      <c r="Z35" s="24"/>
      <c r="AA35" s="24"/>
      <c r="AB35" s="24"/>
      <c r="AC35" s="24"/>
      <c r="AD35" s="24"/>
      <c r="AE35" s="25"/>
      <c r="AG35" s="24"/>
      <c r="AH35" s="24"/>
      <c r="AI35" s="24"/>
      <c r="AJ35" s="24"/>
      <c r="AK35" s="24"/>
      <c r="AL35" s="24"/>
      <c r="AM35" s="24"/>
      <c r="AN35" s="24"/>
      <c r="AO35" s="24"/>
      <c r="AP35" s="24"/>
      <c r="AQ35" s="24"/>
      <c r="AR35" s="24"/>
      <c r="AS35" s="25"/>
      <c r="AU35" s="24"/>
      <c r="AV35" s="24"/>
      <c r="AW35" s="24"/>
      <c r="AX35" s="24"/>
      <c r="AY35" s="24"/>
      <c r="AZ35" s="24"/>
      <c r="BA35" s="24"/>
      <c r="BB35" s="24"/>
      <c r="BC35" s="24"/>
      <c r="BD35" s="24"/>
      <c r="BE35" s="24"/>
      <c r="BF35" s="24"/>
      <c r="BG35" s="25"/>
      <c r="BI35" s="24"/>
      <c r="BJ35" s="24"/>
      <c r="BK35" s="24"/>
      <c r="BL35" s="24"/>
      <c r="BM35" s="24"/>
      <c r="BN35" s="24"/>
      <c r="BO35" s="24"/>
      <c r="BP35" s="24"/>
      <c r="BQ35" s="24"/>
      <c r="BR35" s="24"/>
      <c r="BS35" s="24"/>
      <c r="BT35" s="24"/>
      <c r="BU35" s="25"/>
      <c r="BW35" s="24"/>
      <c r="BX35" s="24"/>
      <c r="BY35" s="24"/>
      <c r="BZ35" s="24"/>
      <c r="CA35" s="24"/>
      <c r="CB35" s="24"/>
      <c r="CC35" s="24"/>
      <c r="CD35" s="24"/>
      <c r="CE35" s="24"/>
      <c r="CF35" s="24"/>
      <c r="CG35" s="24"/>
      <c r="CH35" s="24"/>
      <c r="CI35" s="25"/>
      <c r="CK35" s="24"/>
      <c r="CL35" s="24"/>
      <c r="CM35" s="24"/>
      <c r="CN35" s="24"/>
      <c r="CO35" s="24"/>
      <c r="CP35" s="24"/>
      <c r="CQ35" s="24"/>
      <c r="CR35" s="24"/>
      <c r="CS35" s="24"/>
      <c r="CT35" s="24"/>
      <c r="CU35" s="24"/>
      <c r="CV35" s="24"/>
      <c r="CW35" s="25"/>
      <c r="CY35" s="24"/>
      <c r="CZ35" s="24"/>
      <c r="DA35" s="24"/>
      <c r="DB35" s="24"/>
      <c r="DC35" s="24"/>
      <c r="DD35" s="24"/>
      <c r="DE35" s="24"/>
      <c r="DF35" s="24"/>
      <c r="DG35" s="24"/>
      <c r="DH35" s="24"/>
      <c r="DI35" s="24"/>
      <c r="DJ35" s="24"/>
      <c r="DK35" s="25"/>
      <c r="DM35" s="24"/>
      <c r="DN35" s="24"/>
      <c r="DO35" s="24"/>
      <c r="DP35" s="24"/>
      <c r="DQ35" s="24"/>
      <c r="DR35" s="24"/>
      <c r="DS35" s="24"/>
      <c r="DT35" s="24"/>
      <c r="DU35" s="24"/>
      <c r="DV35" s="24"/>
      <c r="DW35" s="24"/>
      <c r="DX35" s="24"/>
      <c r="DY35" s="25"/>
      <c r="EA35" s="24"/>
      <c r="EB35" s="24"/>
      <c r="EC35" s="24"/>
      <c r="ED35" s="24"/>
      <c r="EE35" s="24"/>
      <c r="EF35" s="24"/>
      <c r="EG35" s="24"/>
      <c r="EH35" s="24"/>
      <c r="EI35" s="24"/>
      <c r="EJ35" s="24"/>
      <c r="EK35" s="24"/>
      <c r="EL35" s="24"/>
      <c r="EM35" s="25"/>
    </row>
    <row r="36" spans="3:143" hidden="1" x14ac:dyDescent="0.25">
      <c r="C36" s="22" t="s">
        <v>28</v>
      </c>
      <c r="D36" s="23"/>
      <c r="E36" s="24"/>
      <c r="F36" s="24"/>
      <c r="G36" s="24"/>
      <c r="H36" s="24"/>
      <c r="I36" s="24"/>
      <c r="J36" s="24"/>
      <c r="K36" s="24"/>
      <c r="L36" s="24"/>
      <c r="M36" s="24"/>
      <c r="N36" s="24"/>
      <c r="O36" s="24"/>
      <c r="P36" s="24"/>
      <c r="Q36" s="25"/>
      <c r="S36" s="24"/>
      <c r="T36" s="24"/>
      <c r="U36" s="24"/>
      <c r="V36" s="24"/>
      <c r="W36" s="24"/>
      <c r="X36" s="24"/>
      <c r="Y36" s="24"/>
      <c r="Z36" s="24"/>
      <c r="AA36" s="24"/>
      <c r="AB36" s="24"/>
      <c r="AC36" s="24"/>
      <c r="AD36" s="24"/>
      <c r="AE36" s="25"/>
      <c r="AG36" s="24"/>
      <c r="AH36" s="24"/>
      <c r="AI36" s="24"/>
      <c r="AJ36" s="24"/>
      <c r="AK36" s="24"/>
      <c r="AL36" s="24"/>
      <c r="AM36" s="24"/>
      <c r="AN36" s="24"/>
      <c r="AO36" s="24"/>
      <c r="AP36" s="24"/>
      <c r="AQ36" s="24"/>
      <c r="AR36" s="24"/>
      <c r="AS36" s="25"/>
      <c r="AU36" s="24"/>
      <c r="AV36" s="24"/>
      <c r="AW36" s="24"/>
      <c r="AX36" s="24"/>
      <c r="AY36" s="24"/>
      <c r="AZ36" s="24"/>
      <c r="BA36" s="24"/>
      <c r="BB36" s="24"/>
      <c r="BC36" s="24"/>
      <c r="BD36" s="24"/>
      <c r="BE36" s="24"/>
      <c r="BF36" s="24"/>
      <c r="BG36" s="25"/>
      <c r="BI36" s="24"/>
      <c r="BJ36" s="24"/>
      <c r="BK36" s="24"/>
      <c r="BL36" s="24"/>
      <c r="BM36" s="24"/>
      <c r="BN36" s="24"/>
      <c r="BO36" s="24"/>
      <c r="BP36" s="24"/>
      <c r="BQ36" s="24"/>
      <c r="BR36" s="24"/>
      <c r="BS36" s="24"/>
      <c r="BT36" s="24"/>
      <c r="BU36" s="25"/>
      <c r="BW36" s="24"/>
      <c r="BX36" s="24"/>
      <c r="BY36" s="24"/>
      <c r="BZ36" s="24"/>
      <c r="CA36" s="24"/>
      <c r="CB36" s="24"/>
      <c r="CC36" s="24"/>
      <c r="CD36" s="24"/>
      <c r="CE36" s="24"/>
      <c r="CF36" s="24"/>
      <c r="CG36" s="24"/>
      <c r="CH36" s="24"/>
      <c r="CI36" s="25"/>
      <c r="CK36" s="24"/>
      <c r="CL36" s="24"/>
      <c r="CM36" s="24"/>
      <c r="CN36" s="24"/>
      <c r="CO36" s="24"/>
      <c r="CP36" s="24"/>
      <c r="CQ36" s="24"/>
      <c r="CR36" s="24"/>
      <c r="CS36" s="24"/>
      <c r="CT36" s="24"/>
      <c r="CU36" s="24"/>
      <c r="CV36" s="24"/>
      <c r="CW36" s="25"/>
      <c r="CY36" s="24"/>
      <c r="CZ36" s="24"/>
      <c r="DA36" s="24"/>
      <c r="DB36" s="24"/>
      <c r="DC36" s="24"/>
      <c r="DD36" s="24"/>
      <c r="DE36" s="24"/>
      <c r="DF36" s="24"/>
      <c r="DG36" s="24"/>
      <c r="DH36" s="24"/>
      <c r="DI36" s="24"/>
      <c r="DJ36" s="24"/>
      <c r="DK36" s="25"/>
      <c r="DM36" s="24"/>
      <c r="DN36" s="24"/>
      <c r="DO36" s="24"/>
      <c r="DP36" s="24"/>
      <c r="DQ36" s="24"/>
      <c r="DR36" s="24"/>
      <c r="DS36" s="24"/>
      <c r="DT36" s="24"/>
      <c r="DU36" s="24"/>
      <c r="DV36" s="24"/>
      <c r="DW36" s="24"/>
      <c r="DX36" s="24"/>
      <c r="DY36" s="25"/>
      <c r="EA36" s="24"/>
      <c r="EB36" s="24"/>
      <c r="EC36" s="24"/>
      <c r="ED36" s="24"/>
      <c r="EE36" s="24"/>
      <c r="EF36" s="24"/>
      <c r="EG36" s="24"/>
      <c r="EH36" s="24"/>
      <c r="EI36" s="24"/>
      <c r="EJ36" s="24"/>
      <c r="EK36" s="24"/>
      <c r="EL36" s="24"/>
      <c r="EM36" s="25"/>
    </row>
    <row r="37" spans="3:143" hidden="1" x14ac:dyDescent="0.25">
      <c r="C37" s="22" t="s">
        <v>28</v>
      </c>
      <c r="D37" s="23"/>
      <c r="E37" s="24"/>
      <c r="F37" s="24"/>
      <c r="G37" s="24"/>
      <c r="H37" s="24"/>
      <c r="I37" s="24"/>
      <c r="J37" s="24"/>
      <c r="K37" s="24"/>
      <c r="L37" s="24"/>
      <c r="M37" s="24"/>
      <c r="N37" s="24"/>
      <c r="O37" s="24"/>
      <c r="P37" s="24"/>
      <c r="Q37" s="25"/>
      <c r="S37" s="24"/>
      <c r="T37" s="24"/>
      <c r="U37" s="24"/>
      <c r="V37" s="24"/>
      <c r="W37" s="24"/>
      <c r="X37" s="24"/>
      <c r="Y37" s="24"/>
      <c r="Z37" s="24"/>
      <c r="AA37" s="24"/>
      <c r="AB37" s="24"/>
      <c r="AC37" s="24"/>
      <c r="AD37" s="24"/>
      <c r="AE37" s="25"/>
      <c r="AG37" s="24"/>
      <c r="AH37" s="24"/>
      <c r="AI37" s="24"/>
      <c r="AJ37" s="24"/>
      <c r="AK37" s="24"/>
      <c r="AL37" s="24"/>
      <c r="AM37" s="24"/>
      <c r="AN37" s="24"/>
      <c r="AO37" s="24"/>
      <c r="AP37" s="24"/>
      <c r="AQ37" s="24"/>
      <c r="AR37" s="24"/>
      <c r="AS37" s="25"/>
      <c r="AU37" s="24"/>
      <c r="AV37" s="24"/>
      <c r="AW37" s="24"/>
      <c r="AX37" s="24"/>
      <c r="AY37" s="24"/>
      <c r="AZ37" s="24"/>
      <c r="BA37" s="24"/>
      <c r="BB37" s="24"/>
      <c r="BC37" s="24"/>
      <c r="BD37" s="24"/>
      <c r="BE37" s="24"/>
      <c r="BF37" s="24"/>
      <c r="BG37" s="25"/>
      <c r="BI37" s="24"/>
      <c r="BJ37" s="24"/>
      <c r="BK37" s="24"/>
      <c r="BL37" s="24"/>
      <c r="BM37" s="24"/>
      <c r="BN37" s="24"/>
      <c r="BO37" s="24"/>
      <c r="BP37" s="24"/>
      <c r="BQ37" s="24"/>
      <c r="BR37" s="24"/>
      <c r="BS37" s="24"/>
      <c r="BT37" s="24"/>
      <c r="BU37" s="25"/>
      <c r="BW37" s="24"/>
      <c r="BX37" s="24"/>
      <c r="BY37" s="24"/>
      <c r="BZ37" s="24"/>
      <c r="CA37" s="24"/>
      <c r="CB37" s="24"/>
      <c r="CC37" s="24"/>
      <c r="CD37" s="24"/>
      <c r="CE37" s="24"/>
      <c r="CF37" s="24"/>
      <c r="CG37" s="24"/>
      <c r="CH37" s="24"/>
      <c r="CI37" s="25"/>
      <c r="CK37" s="24"/>
      <c r="CL37" s="24"/>
      <c r="CM37" s="24"/>
      <c r="CN37" s="24"/>
      <c r="CO37" s="24"/>
      <c r="CP37" s="24"/>
      <c r="CQ37" s="24"/>
      <c r="CR37" s="24"/>
      <c r="CS37" s="24"/>
      <c r="CT37" s="24"/>
      <c r="CU37" s="24"/>
      <c r="CV37" s="24"/>
      <c r="CW37" s="25"/>
      <c r="CY37" s="24"/>
      <c r="CZ37" s="24"/>
      <c r="DA37" s="24"/>
      <c r="DB37" s="24"/>
      <c r="DC37" s="24"/>
      <c r="DD37" s="24"/>
      <c r="DE37" s="24"/>
      <c r="DF37" s="24"/>
      <c r="DG37" s="24"/>
      <c r="DH37" s="24"/>
      <c r="DI37" s="24"/>
      <c r="DJ37" s="24"/>
      <c r="DK37" s="25"/>
      <c r="DM37" s="24"/>
      <c r="DN37" s="24"/>
      <c r="DO37" s="24"/>
      <c r="DP37" s="24"/>
      <c r="DQ37" s="24"/>
      <c r="DR37" s="24"/>
      <c r="DS37" s="24"/>
      <c r="DT37" s="24"/>
      <c r="DU37" s="24"/>
      <c r="DV37" s="24"/>
      <c r="DW37" s="24"/>
      <c r="DX37" s="24"/>
      <c r="DY37" s="25"/>
      <c r="EA37" s="24"/>
      <c r="EB37" s="24"/>
      <c r="EC37" s="24"/>
      <c r="ED37" s="24"/>
      <c r="EE37" s="24"/>
      <c r="EF37" s="24"/>
      <c r="EG37" s="24"/>
      <c r="EH37" s="24"/>
      <c r="EI37" s="24"/>
      <c r="EJ37" s="24"/>
      <c r="EK37" s="24"/>
      <c r="EL37" s="24"/>
      <c r="EM37" s="25"/>
    </row>
    <row r="38" spans="3:143" hidden="1" x14ac:dyDescent="0.25">
      <c r="C38" s="22" t="s">
        <v>28</v>
      </c>
      <c r="D38" s="23"/>
      <c r="E38" s="24"/>
      <c r="F38" s="24"/>
      <c r="G38" s="24"/>
      <c r="H38" s="24"/>
      <c r="I38" s="24"/>
      <c r="J38" s="24"/>
      <c r="K38" s="24"/>
      <c r="L38" s="24"/>
      <c r="M38" s="24"/>
      <c r="N38" s="24"/>
      <c r="O38" s="24"/>
      <c r="P38" s="24"/>
      <c r="Q38" s="25">
        <f t="shared" si="347"/>
        <v>0</v>
      </c>
      <c r="S38" s="24"/>
      <c r="T38" s="24"/>
      <c r="U38" s="24"/>
      <c r="V38" s="24"/>
      <c r="W38" s="24"/>
      <c r="X38" s="24"/>
      <c r="Y38" s="24"/>
      <c r="Z38" s="24"/>
      <c r="AA38" s="24"/>
      <c r="AB38" s="24"/>
      <c r="AC38" s="24"/>
      <c r="AD38" s="24"/>
      <c r="AE38" s="25">
        <f t="shared" ref="AE38" si="357">SUM(S38:AD38)</f>
        <v>0</v>
      </c>
      <c r="AG38" s="24"/>
      <c r="AH38" s="24"/>
      <c r="AI38" s="24"/>
      <c r="AJ38" s="24"/>
      <c r="AK38" s="24"/>
      <c r="AL38" s="24"/>
      <c r="AM38" s="24"/>
      <c r="AN38" s="24"/>
      <c r="AO38" s="24"/>
      <c r="AP38" s="24"/>
      <c r="AQ38" s="24"/>
      <c r="AR38" s="24"/>
      <c r="AS38" s="25">
        <f t="shared" ref="AS38" si="358">SUM(AG38:AR38)</f>
        <v>0</v>
      </c>
      <c r="AU38" s="24"/>
      <c r="AV38" s="24"/>
      <c r="AW38" s="24"/>
      <c r="AX38" s="24"/>
      <c r="AY38" s="24"/>
      <c r="AZ38" s="24"/>
      <c r="BA38" s="24"/>
      <c r="BB38" s="24"/>
      <c r="BC38" s="24"/>
      <c r="BD38" s="24"/>
      <c r="BE38" s="24"/>
      <c r="BF38" s="24"/>
      <c r="BG38" s="25">
        <f t="shared" ref="BG38" si="359">SUM(AU38:BF38)</f>
        <v>0</v>
      </c>
      <c r="BI38" s="24"/>
      <c r="BJ38" s="24"/>
      <c r="BK38" s="24"/>
      <c r="BL38" s="24"/>
      <c r="BM38" s="24"/>
      <c r="BN38" s="24"/>
      <c r="BO38" s="24"/>
      <c r="BP38" s="24"/>
      <c r="BQ38" s="24"/>
      <c r="BR38" s="24"/>
      <c r="BS38" s="24"/>
      <c r="BT38" s="24"/>
      <c r="BU38" s="25">
        <f t="shared" ref="BU38" si="360">SUM(BI38:BT38)</f>
        <v>0</v>
      </c>
      <c r="BW38" s="24"/>
      <c r="BX38" s="24"/>
      <c r="BY38" s="24"/>
      <c r="BZ38" s="24"/>
      <c r="CA38" s="24"/>
      <c r="CB38" s="24"/>
      <c r="CC38" s="24"/>
      <c r="CD38" s="24"/>
      <c r="CE38" s="24"/>
      <c r="CF38" s="24"/>
      <c r="CG38" s="24"/>
      <c r="CH38" s="24"/>
      <c r="CI38" s="25">
        <f t="shared" ref="CI38" si="361">SUM(BW38:CH38)</f>
        <v>0</v>
      </c>
      <c r="CK38" s="24"/>
      <c r="CL38" s="24"/>
      <c r="CM38" s="24"/>
      <c r="CN38" s="24"/>
      <c r="CO38" s="24"/>
      <c r="CP38" s="24"/>
      <c r="CQ38" s="24"/>
      <c r="CR38" s="24"/>
      <c r="CS38" s="24"/>
      <c r="CT38" s="24"/>
      <c r="CU38" s="24"/>
      <c r="CV38" s="24"/>
      <c r="CW38" s="25">
        <f t="shared" ref="CW38" si="362">SUM(CK38:CV38)</f>
        <v>0</v>
      </c>
      <c r="CY38" s="24"/>
      <c r="CZ38" s="24"/>
      <c r="DA38" s="24"/>
      <c r="DB38" s="24"/>
      <c r="DC38" s="24"/>
      <c r="DD38" s="24"/>
      <c r="DE38" s="24"/>
      <c r="DF38" s="24"/>
      <c r="DG38" s="24"/>
      <c r="DH38" s="24"/>
      <c r="DI38" s="24"/>
      <c r="DJ38" s="24"/>
      <c r="DK38" s="25">
        <f t="shared" ref="DK38" si="363">SUM(CY38:DJ38)</f>
        <v>0</v>
      </c>
      <c r="DM38" s="24"/>
      <c r="DN38" s="24"/>
      <c r="DO38" s="24"/>
      <c r="DP38" s="24"/>
      <c r="DQ38" s="24"/>
      <c r="DR38" s="24"/>
      <c r="DS38" s="24"/>
      <c r="DT38" s="24"/>
      <c r="DU38" s="24"/>
      <c r="DV38" s="24"/>
      <c r="DW38" s="24"/>
      <c r="DX38" s="24"/>
      <c r="DY38" s="25">
        <f t="shared" ref="DY38" si="364">SUM(DM38:DX38)</f>
        <v>0</v>
      </c>
      <c r="EA38" s="24"/>
      <c r="EB38" s="24"/>
      <c r="EC38" s="24"/>
      <c r="ED38" s="24"/>
      <c r="EE38" s="24"/>
      <c r="EF38" s="24"/>
      <c r="EG38" s="24"/>
      <c r="EH38" s="24"/>
      <c r="EI38" s="24"/>
      <c r="EJ38" s="24"/>
      <c r="EK38" s="24"/>
      <c r="EL38" s="24"/>
      <c r="EM38" s="25">
        <f t="shared" ref="EM38" si="365">SUM(EA38:EL38)</f>
        <v>0</v>
      </c>
    </row>
    <row r="39" spans="3:143" s="16" customFormat="1" x14ac:dyDescent="0.25">
      <c r="C39" s="12" t="s">
        <v>25</v>
      </c>
      <c r="E39" s="17">
        <f t="shared" ref="E39:BP39" ca="1" si="366">SUM(INDIRECT(ADDRESS(expenses_min_row,COLUMN()) &amp; ":" &amp; ADDRESS(expenses_max_row,COLUMN())))</f>
        <v>86300</v>
      </c>
      <c r="F39" s="17">
        <f t="shared" ca="1" si="366"/>
        <v>83600</v>
      </c>
      <c r="G39" s="17">
        <f t="shared" ca="1" si="366"/>
        <v>82200</v>
      </c>
      <c r="H39" s="17">
        <f t="shared" ca="1" si="366"/>
        <v>208800</v>
      </c>
      <c r="I39" s="17">
        <f t="shared" ca="1" si="366"/>
        <v>78800</v>
      </c>
      <c r="J39" s="17">
        <f t="shared" ca="1" si="366"/>
        <v>106200</v>
      </c>
      <c r="K39" s="17">
        <f t="shared" ca="1" si="366"/>
        <v>78800</v>
      </c>
      <c r="L39" s="17">
        <f t="shared" ca="1" si="366"/>
        <v>81600</v>
      </c>
      <c r="M39" s="17">
        <f t="shared" ca="1" si="366"/>
        <v>78800</v>
      </c>
      <c r="N39" s="17">
        <f t="shared" ca="1" si="366"/>
        <v>99400</v>
      </c>
      <c r="O39" s="17">
        <f t="shared" ca="1" si="366"/>
        <v>79400</v>
      </c>
      <c r="P39" s="17">
        <f t="shared" ca="1" si="366"/>
        <v>87700</v>
      </c>
      <c r="Q39" s="17">
        <f t="shared" ca="1" si="366"/>
        <v>1151600</v>
      </c>
      <c r="S39" s="17">
        <f t="shared" ca="1" si="366"/>
        <v>0</v>
      </c>
      <c r="T39" s="17">
        <f t="shared" ca="1" si="366"/>
        <v>0</v>
      </c>
      <c r="U39" s="17">
        <f t="shared" ca="1" si="366"/>
        <v>0</v>
      </c>
      <c r="V39" s="17">
        <f t="shared" ca="1" si="366"/>
        <v>0</v>
      </c>
      <c r="W39" s="17">
        <f t="shared" ca="1" si="366"/>
        <v>0</v>
      </c>
      <c r="X39" s="17">
        <f t="shared" ca="1" si="366"/>
        <v>0</v>
      </c>
      <c r="Y39" s="17">
        <f t="shared" ca="1" si="366"/>
        <v>0</v>
      </c>
      <c r="Z39" s="17">
        <f t="shared" ca="1" si="366"/>
        <v>0</v>
      </c>
      <c r="AA39" s="17">
        <f t="shared" ca="1" si="366"/>
        <v>0</v>
      </c>
      <c r="AB39" s="17">
        <f t="shared" ca="1" si="366"/>
        <v>0</v>
      </c>
      <c r="AC39" s="17">
        <f t="shared" ca="1" si="366"/>
        <v>0</v>
      </c>
      <c r="AD39" s="17">
        <f t="shared" ca="1" si="366"/>
        <v>0</v>
      </c>
      <c r="AE39" s="17">
        <f t="shared" ca="1" si="366"/>
        <v>0</v>
      </c>
      <c r="AG39" s="17">
        <f t="shared" ca="1" si="366"/>
        <v>0</v>
      </c>
      <c r="AH39" s="17">
        <f t="shared" ca="1" si="366"/>
        <v>0</v>
      </c>
      <c r="AI39" s="17">
        <f t="shared" ca="1" si="366"/>
        <v>0</v>
      </c>
      <c r="AJ39" s="17">
        <f t="shared" ca="1" si="366"/>
        <v>0</v>
      </c>
      <c r="AK39" s="17">
        <f t="shared" ca="1" si="366"/>
        <v>0</v>
      </c>
      <c r="AL39" s="17">
        <f t="shared" ca="1" si="366"/>
        <v>0</v>
      </c>
      <c r="AM39" s="17">
        <f t="shared" ca="1" si="366"/>
        <v>0</v>
      </c>
      <c r="AN39" s="17">
        <f t="shared" ca="1" si="366"/>
        <v>0</v>
      </c>
      <c r="AO39" s="17">
        <f t="shared" ca="1" si="366"/>
        <v>0</v>
      </c>
      <c r="AP39" s="17">
        <f t="shared" ca="1" si="366"/>
        <v>0</v>
      </c>
      <c r="AQ39" s="17">
        <f t="shared" ca="1" si="366"/>
        <v>0</v>
      </c>
      <c r="AR39" s="17">
        <f t="shared" ca="1" si="366"/>
        <v>0</v>
      </c>
      <c r="AS39" s="17">
        <f t="shared" ca="1" si="366"/>
        <v>0</v>
      </c>
      <c r="AU39" s="17">
        <f t="shared" ca="1" si="366"/>
        <v>0</v>
      </c>
      <c r="AV39" s="17">
        <f t="shared" ca="1" si="366"/>
        <v>0</v>
      </c>
      <c r="AW39" s="17">
        <f t="shared" ca="1" si="366"/>
        <v>0</v>
      </c>
      <c r="AX39" s="17">
        <f t="shared" ca="1" si="366"/>
        <v>0</v>
      </c>
      <c r="AY39" s="17">
        <f t="shared" ca="1" si="366"/>
        <v>0</v>
      </c>
      <c r="AZ39" s="17">
        <f t="shared" ca="1" si="366"/>
        <v>0</v>
      </c>
      <c r="BA39" s="17">
        <f t="shared" ca="1" si="366"/>
        <v>0</v>
      </c>
      <c r="BB39" s="17">
        <f t="shared" ca="1" si="366"/>
        <v>0</v>
      </c>
      <c r="BC39" s="17">
        <f t="shared" ca="1" si="366"/>
        <v>0</v>
      </c>
      <c r="BD39" s="17">
        <f t="shared" ca="1" si="366"/>
        <v>0</v>
      </c>
      <c r="BE39" s="17">
        <f t="shared" ca="1" si="366"/>
        <v>0</v>
      </c>
      <c r="BF39" s="17">
        <f t="shared" ca="1" si="366"/>
        <v>0</v>
      </c>
      <c r="BG39" s="17">
        <f t="shared" ca="1" si="366"/>
        <v>0</v>
      </c>
      <c r="BI39" s="17">
        <f t="shared" ca="1" si="366"/>
        <v>0</v>
      </c>
      <c r="BJ39" s="17">
        <f t="shared" ca="1" si="366"/>
        <v>0</v>
      </c>
      <c r="BK39" s="17">
        <f t="shared" ca="1" si="366"/>
        <v>0</v>
      </c>
      <c r="BL39" s="17">
        <f t="shared" ca="1" si="366"/>
        <v>0</v>
      </c>
      <c r="BM39" s="17">
        <f t="shared" ca="1" si="366"/>
        <v>0</v>
      </c>
      <c r="BN39" s="17">
        <f t="shared" ca="1" si="366"/>
        <v>0</v>
      </c>
      <c r="BO39" s="17">
        <f t="shared" ca="1" si="366"/>
        <v>0</v>
      </c>
      <c r="BP39" s="17">
        <f t="shared" ca="1" si="366"/>
        <v>0</v>
      </c>
      <c r="BQ39" s="17">
        <f t="shared" ref="BQ39:EB39" ca="1" si="367">SUM(INDIRECT(ADDRESS(expenses_min_row,COLUMN()) &amp; ":" &amp; ADDRESS(expenses_max_row,COLUMN())))</f>
        <v>0</v>
      </c>
      <c r="BR39" s="17">
        <f t="shared" ca="1" si="367"/>
        <v>0</v>
      </c>
      <c r="BS39" s="17">
        <f t="shared" ca="1" si="367"/>
        <v>0</v>
      </c>
      <c r="BT39" s="17">
        <f t="shared" ca="1" si="367"/>
        <v>0</v>
      </c>
      <c r="BU39" s="17">
        <f t="shared" ca="1" si="367"/>
        <v>0</v>
      </c>
      <c r="BW39" s="17">
        <f t="shared" ca="1" si="367"/>
        <v>0</v>
      </c>
      <c r="BX39" s="17">
        <f t="shared" ca="1" si="367"/>
        <v>0</v>
      </c>
      <c r="BY39" s="17">
        <f t="shared" ca="1" si="367"/>
        <v>0</v>
      </c>
      <c r="BZ39" s="17">
        <f t="shared" ca="1" si="367"/>
        <v>0</v>
      </c>
      <c r="CA39" s="17">
        <f t="shared" ca="1" si="367"/>
        <v>0</v>
      </c>
      <c r="CB39" s="17">
        <f t="shared" ca="1" si="367"/>
        <v>0</v>
      </c>
      <c r="CC39" s="17">
        <f t="shared" ca="1" si="367"/>
        <v>0</v>
      </c>
      <c r="CD39" s="17">
        <f t="shared" ca="1" si="367"/>
        <v>0</v>
      </c>
      <c r="CE39" s="17">
        <f t="shared" ca="1" si="367"/>
        <v>0</v>
      </c>
      <c r="CF39" s="17">
        <f t="shared" ca="1" si="367"/>
        <v>0</v>
      </c>
      <c r="CG39" s="17">
        <f t="shared" ca="1" si="367"/>
        <v>0</v>
      </c>
      <c r="CH39" s="17">
        <f t="shared" ca="1" si="367"/>
        <v>0</v>
      </c>
      <c r="CI39" s="17">
        <f t="shared" ca="1" si="367"/>
        <v>0</v>
      </c>
      <c r="CK39" s="17">
        <f t="shared" ca="1" si="367"/>
        <v>0</v>
      </c>
      <c r="CL39" s="17">
        <f t="shared" ca="1" si="367"/>
        <v>0</v>
      </c>
      <c r="CM39" s="17">
        <f t="shared" ca="1" si="367"/>
        <v>0</v>
      </c>
      <c r="CN39" s="17">
        <f t="shared" ca="1" si="367"/>
        <v>0</v>
      </c>
      <c r="CO39" s="17">
        <f t="shared" ca="1" si="367"/>
        <v>0</v>
      </c>
      <c r="CP39" s="17">
        <f t="shared" ca="1" si="367"/>
        <v>0</v>
      </c>
      <c r="CQ39" s="17">
        <f t="shared" ca="1" si="367"/>
        <v>0</v>
      </c>
      <c r="CR39" s="17">
        <f t="shared" ca="1" si="367"/>
        <v>0</v>
      </c>
      <c r="CS39" s="17">
        <f t="shared" ca="1" si="367"/>
        <v>0</v>
      </c>
      <c r="CT39" s="17">
        <f t="shared" ca="1" si="367"/>
        <v>0</v>
      </c>
      <c r="CU39" s="17">
        <f t="shared" ca="1" si="367"/>
        <v>0</v>
      </c>
      <c r="CV39" s="17">
        <f t="shared" ca="1" si="367"/>
        <v>0</v>
      </c>
      <c r="CW39" s="17">
        <f t="shared" ca="1" si="367"/>
        <v>0</v>
      </c>
      <c r="CY39" s="17">
        <f t="shared" ca="1" si="367"/>
        <v>0</v>
      </c>
      <c r="CZ39" s="17">
        <f t="shared" ca="1" si="367"/>
        <v>0</v>
      </c>
      <c r="DA39" s="17">
        <f t="shared" ca="1" si="367"/>
        <v>0</v>
      </c>
      <c r="DB39" s="17">
        <f t="shared" ca="1" si="367"/>
        <v>0</v>
      </c>
      <c r="DC39" s="17">
        <f t="shared" ca="1" si="367"/>
        <v>0</v>
      </c>
      <c r="DD39" s="17">
        <f t="shared" ca="1" si="367"/>
        <v>0</v>
      </c>
      <c r="DE39" s="17">
        <f t="shared" ca="1" si="367"/>
        <v>0</v>
      </c>
      <c r="DF39" s="17">
        <f t="shared" ca="1" si="367"/>
        <v>0</v>
      </c>
      <c r="DG39" s="17">
        <f t="shared" ca="1" si="367"/>
        <v>0</v>
      </c>
      <c r="DH39" s="17">
        <f t="shared" ca="1" si="367"/>
        <v>0</v>
      </c>
      <c r="DI39" s="17">
        <f t="shared" ca="1" si="367"/>
        <v>0</v>
      </c>
      <c r="DJ39" s="17">
        <f t="shared" ca="1" si="367"/>
        <v>0</v>
      </c>
      <c r="DK39" s="17">
        <f t="shared" ca="1" si="367"/>
        <v>0</v>
      </c>
      <c r="DM39" s="17">
        <f t="shared" ca="1" si="367"/>
        <v>0</v>
      </c>
      <c r="DN39" s="17">
        <f t="shared" ca="1" si="367"/>
        <v>0</v>
      </c>
      <c r="DO39" s="17">
        <f t="shared" ca="1" si="367"/>
        <v>0</v>
      </c>
      <c r="DP39" s="17">
        <f t="shared" ca="1" si="367"/>
        <v>0</v>
      </c>
      <c r="DQ39" s="17">
        <f t="shared" ca="1" si="367"/>
        <v>0</v>
      </c>
      <c r="DR39" s="17">
        <f t="shared" ca="1" si="367"/>
        <v>0</v>
      </c>
      <c r="DS39" s="17">
        <f t="shared" ca="1" si="367"/>
        <v>0</v>
      </c>
      <c r="DT39" s="17">
        <f t="shared" ca="1" si="367"/>
        <v>0</v>
      </c>
      <c r="DU39" s="17">
        <f t="shared" ca="1" si="367"/>
        <v>0</v>
      </c>
      <c r="DV39" s="17">
        <f t="shared" ca="1" si="367"/>
        <v>0</v>
      </c>
      <c r="DW39" s="17">
        <f t="shared" ca="1" si="367"/>
        <v>0</v>
      </c>
      <c r="DX39" s="17">
        <f t="shared" ca="1" si="367"/>
        <v>0</v>
      </c>
      <c r="DY39" s="17">
        <f t="shared" ca="1" si="367"/>
        <v>0</v>
      </c>
      <c r="EA39" s="17">
        <f t="shared" ca="1" si="367"/>
        <v>0</v>
      </c>
      <c r="EB39" s="17">
        <f t="shared" ca="1" si="367"/>
        <v>0</v>
      </c>
      <c r="EC39" s="17">
        <f t="shared" ref="EC39:EM39" ca="1" si="368">SUM(INDIRECT(ADDRESS(expenses_min_row,COLUMN()) &amp; ":" &amp; ADDRESS(expenses_max_row,COLUMN())))</f>
        <v>0</v>
      </c>
      <c r="ED39" s="17">
        <f t="shared" ca="1" si="368"/>
        <v>0</v>
      </c>
      <c r="EE39" s="17">
        <f t="shared" ca="1" si="368"/>
        <v>0</v>
      </c>
      <c r="EF39" s="17">
        <f t="shared" ca="1" si="368"/>
        <v>0</v>
      </c>
      <c r="EG39" s="17">
        <f t="shared" ca="1" si="368"/>
        <v>0</v>
      </c>
      <c r="EH39" s="17">
        <f t="shared" ca="1" si="368"/>
        <v>0</v>
      </c>
      <c r="EI39" s="17">
        <f t="shared" ca="1" si="368"/>
        <v>0</v>
      </c>
      <c r="EJ39" s="17">
        <f t="shared" ca="1" si="368"/>
        <v>0</v>
      </c>
      <c r="EK39" s="17">
        <f t="shared" ca="1" si="368"/>
        <v>0</v>
      </c>
      <c r="EL39" s="17">
        <f t="shared" ca="1" si="368"/>
        <v>0</v>
      </c>
      <c r="EM39" s="17">
        <f t="shared" ca="1" si="368"/>
        <v>0</v>
      </c>
    </row>
    <row r="41" spans="3:143" x14ac:dyDescent="0.25">
      <c r="C41" s="18" t="s">
        <v>30</v>
      </c>
      <c r="E41" s="26">
        <f>DATE(E$5,1,1)</f>
        <v>44927</v>
      </c>
      <c r="F41" s="26">
        <f>DATE(E$5,2,1)</f>
        <v>44958</v>
      </c>
      <c r="G41" s="26">
        <f>DATE(E$5,3,1)</f>
        <v>44986</v>
      </c>
      <c r="H41" s="26">
        <f>DATE(E$5,4,1)</f>
        <v>45017</v>
      </c>
      <c r="I41" s="26">
        <f>DATE(E$5,5,1)</f>
        <v>45047</v>
      </c>
      <c r="J41" s="26">
        <f>DATE(E$5,6,1)</f>
        <v>45078</v>
      </c>
      <c r="K41" s="26">
        <f>DATE(E$5,7,1)</f>
        <v>45108</v>
      </c>
      <c r="L41" s="26">
        <f>DATE(E$5,8,1)</f>
        <v>45139</v>
      </c>
      <c r="M41" s="26">
        <f>DATE(E$5,9,1)</f>
        <v>45170</v>
      </c>
      <c r="N41" s="26">
        <f>DATE(E$5,10,1)</f>
        <v>45200</v>
      </c>
      <c r="O41" s="26">
        <f>DATE(E$5,11,1)</f>
        <v>45231</v>
      </c>
      <c r="P41" s="26">
        <f>DATE(E$5,12,1)</f>
        <v>45261</v>
      </c>
      <c r="Q41" s="27">
        <f>E$5</f>
        <v>2023</v>
      </c>
      <c r="S41" s="26">
        <f>DATE(S$5,1,1)</f>
        <v>45292</v>
      </c>
      <c r="T41" s="26">
        <f>DATE(S$5,2,1)</f>
        <v>45323</v>
      </c>
      <c r="U41" s="26">
        <f>DATE(S$5,3,1)</f>
        <v>45352</v>
      </c>
      <c r="V41" s="26">
        <f>DATE(S$5,4,1)</f>
        <v>45383</v>
      </c>
      <c r="W41" s="26">
        <f>DATE(S$5,5,1)</f>
        <v>45413</v>
      </c>
      <c r="X41" s="26">
        <f>DATE(S$5,6,1)</f>
        <v>45444</v>
      </c>
      <c r="Y41" s="26">
        <f>DATE(S$5,7,1)</f>
        <v>45474</v>
      </c>
      <c r="Z41" s="26">
        <f>DATE(S$5,8,1)</f>
        <v>45505</v>
      </c>
      <c r="AA41" s="26">
        <f>DATE(S$5,9,1)</f>
        <v>45536</v>
      </c>
      <c r="AB41" s="26">
        <f>DATE(S$5,10,1)</f>
        <v>45566</v>
      </c>
      <c r="AC41" s="26">
        <f>DATE(S$5,11,1)</f>
        <v>45597</v>
      </c>
      <c r="AD41" s="26">
        <f>DATE(S$5,12,1)</f>
        <v>45627</v>
      </c>
      <c r="AE41" s="27">
        <f>S$5</f>
        <v>2024</v>
      </c>
      <c r="AG41" s="26">
        <f t="shared" ref="AG41" si="369">DATE(AG$5,1,1)</f>
        <v>45658</v>
      </c>
      <c r="AH41" s="26">
        <f t="shared" ref="AH41" si="370">DATE(AG$5,2,1)</f>
        <v>45689</v>
      </c>
      <c r="AI41" s="26">
        <f t="shared" ref="AI41" si="371">DATE(AG$5,3,1)</f>
        <v>45717</v>
      </c>
      <c r="AJ41" s="26">
        <f t="shared" ref="AJ41" si="372">DATE(AG$5,4,1)</f>
        <v>45748</v>
      </c>
      <c r="AK41" s="26">
        <f t="shared" ref="AK41" si="373">DATE(AG$5,5,1)</f>
        <v>45778</v>
      </c>
      <c r="AL41" s="26">
        <f t="shared" ref="AL41" si="374">DATE(AG$5,6,1)</f>
        <v>45809</v>
      </c>
      <c r="AM41" s="26">
        <f t="shared" ref="AM41" si="375">DATE(AG$5,7,1)</f>
        <v>45839</v>
      </c>
      <c r="AN41" s="26">
        <f t="shared" ref="AN41" si="376">DATE(AG$5,8,1)</f>
        <v>45870</v>
      </c>
      <c r="AO41" s="26">
        <f t="shared" ref="AO41" si="377">DATE(AG$5,9,1)</f>
        <v>45901</v>
      </c>
      <c r="AP41" s="26">
        <f t="shared" ref="AP41" si="378">DATE(AG$5,10,1)</f>
        <v>45931</v>
      </c>
      <c r="AQ41" s="26">
        <f t="shared" ref="AQ41" si="379">DATE(AG$5,11,1)</f>
        <v>45962</v>
      </c>
      <c r="AR41" s="26">
        <f t="shared" ref="AR41" si="380">DATE(AG$5,12,1)</f>
        <v>45992</v>
      </c>
      <c r="AS41" s="27">
        <f t="shared" ref="AS41" si="381">AG$5</f>
        <v>2025</v>
      </c>
      <c r="AU41" s="26">
        <f t="shared" ref="AU41" si="382">DATE(AU$5,1,1)</f>
        <v>46023</v>
      </c>
      <c r="AV41" s="26">
        <f t="shared" ref="AV41" si="383">DATE(AU$5,2,1)</f>
        <v>46054</v>
      </c>
      <c r="AW41" s="26">
        <f t="shared" ref="AW41" si="384">DATE(AU$5,3,1)</f>
        <v>46082</v>
      </c>
      <c r="AX41" s="26">
        <f t="shared" ref="AX41" si="385">DATE(AU$5,4,1)</f>
        <v>46113</v>
      </c>
      <c r="AY41" s="26">
        <f t="shared" ref="AY41" si="386">DATE(AU$5,5,1)</f>
        <v>46143</v>
      </c>
      <c r="AZ41" s="26">
        <f t="shared" ref="AZ41" si="387">DATE(AU$5,6,1)</f>
        <v>46174</v>
      </c>
      <c r="BA41" s="26">
        <f t="shared" ref="BA41" si="388">DATE(AU$5,7,1)</f>
        <v>46204</v>
      </c>
      <c r="BB41" s="26">
        <f t="shared" ref="BB41" si="389">DATE(AU$5,8,1)</f>
        <v>46235</v>
      </c>
      <c r="BC41" s="26">
        <f t="shared" ref="BC41" si="390">DATE(AU$5,9,1)</f>
        <v>46266</v>
      </c>
      <c r="BD41" s="26">
        <f t="shared" ref="BD41" si="391">DATE(AU$5,10,1)</f>
        <v>46296</v>
      </c>
      <c r="BE41" s="26">
        <f t="shared" ref="BE41" si="392">DATE(AU$5,11,1)</f>
        <v>46327</v>
      </c>
      <c r="BF41" s="26">
        <f t="shared" ref="BF41" si="393">DATE(AU$5,12,1)</f>
        <v>46357</v>
      </c>
      <c r="BG41" s="27">
        <f t="shared" ref="BG41" si="394">AU$5</f>
        <v>2026</v>
      </c>
      <c r="BI41" s="26">
        <f t="shared" ref="BI41" si="395">DATE(BI$5,1,1)</f>
        <v>46388</v>
      </c>
      <c r="BJ41" s="26">
        <f t="shared" ref="BJ41" si="396">DATE(BI$5,2,1)</f>
        <v>46419</v>
      </c>
      <c r="BK41" s="26">
        <f t="shared" ref="BK41" si="397">DATE(BI$5,3,1)</f>
        <v>46447</v>
      </c>
      <c r="BL41" s="26">
        <f t="shared" ref="BL41" si="398">DATE(BI$5,4,1)</f>
        <v>46478</v>
      </c>
      <c r="BM41" s="26">
        <f t="shared" ref="BM41" si="399">DATE(BI$5,5,1)</f>
        <v>46508</v>
      </c>
      <c r="BN41" s="26">
        <f t="shared" ref="BN41" si="400">DATE(BI$5,6,1)</f>
        <v>46539</v>
      </c>
      <c r="BO41" s="26">
        <f t="shared" ref="BO41" si="401">DATE(BI$5,7,1)</f>
        <v>46569</v>
      </c>
      <c r="BP41" s="26">
        <f t="shared" ref="BP41" si="402">DATE(BI$5,8,1)</f>
        <v>46600</v>
      </c>
      <c r="BQ41" s="26">
        <f t="shared" ref="BQ41" si="403">DATE(BI$5,9,1)</f>
        <v>46631</v>
      </c>
      <c r="BR41" s="26">
        <f t="shared" ref="BR41" si="404">DATE(BI$5,10,1)</f>
        <v>46661</v>
      </c>
      <c r="BS41" s="26">
        <f t="shared" ref="BS41" si="405">DATE(BI$5,11,1)</f>
        <v>46692</v>
      </c>
      <c r="BT41" s="26">
        <f t="shared" ref="BT41" si="406">DATE(BI$5,12,1)</f>
        <v>46722</v>
      </c>
      <c r="BU41" s="27">
        <f t="shared" ref="BU41" si="407">BI$5</f>
        <v>2027</v>
      </c>
      <c r="BW41" s="26">
        <f t="shared" ref="BW41" si="408">DATE(BW$5,1,1)</f>
        <v>46753</v>
      </c>
      <c r="BX41" s="26">
        <f t="shared" ref="BX41" si="409">DATE(BW$5,2,1)</f>
        <v>46784</v>
      </c>
      <c r="BY41" s="26">
        <f t="shared" ref="BY41" si="410">DATE(BW$5,3,1)</f>
        <v>46813</v>
      </c>
      <c r="BZ41" s="26">
        <f t="shared" ref="BZ41" si="411">DATE(BW$5,4,1)</f>
        <v>46844</v>
      </c>
      <c r="CA41" s="26">
        <f t="shared" ref="CA41" si="412">DATE(BW$5,5,1)</f>
        <v>46874</v>
      </c>
      <c r="CB41" s="26">
        <f t="shared" ref="CB41" si="413">DATE(BW$5,6,1)</f>
        <v>46905</v>
      </c>
      <c r="CC41" s="26">
        <f t="shared" ref="CC41" si="414">DATE(BW$5,7,1)</f>
        <v>46935</v>
      </c>
      <c r="CD41" s="26">
        <f t="shared" ref="CD41" si="415">DATE(BW$5,8,1)</f>
        <v>46966</v>
      </c>
      <c r="CE41" s="26">
        <f t="shared" ref="CE41" si="416">DATE(BW$5,9,1)</f>
        <v>46997</v>
      </c>
      <c r="CF41" s="26">
        <f t="shared" ref="CF41" si="417">DATE(BW$5,10,1)</f>
        <v>47027</v>
      </c>
      <c r="CG41" s="26">
        <f t="shared" ref="CG41" si="418">DATE(BW$5,11,1)</f>
        <v>47058</v>
      </c>
      <c r="CH41" s="26">
        <f t="shared" ref="CH41" si="419">DATE(BW$5,12,1)</f>
        <v>47088</v>
      </c>
      <c r="CI41" s="27">
        <f t="shared" ref="CI41" si="420">BW$5</f>
        <v>2028</v>
      </c>
      <c r="CK41" s="26">
        <f t="shared" ref="CK41" si="421">DATE(CK$5,1,1)</f>
        <v>47119</v>
      </c>
      <c r="CL41" s="26">
        <f t="shared" ref="CL41" si="422">DATE(CK$5,2,1)</f>
        <v>47150</v>
      </c>
      <c r="CM41" s="26">
        <f t="shared" ref="CM41" si="423">DATE(CK$5,3,1)</f>
        <v>47178</v>
      </c>
      <c r="CN41" s="26">
        <f t="shared" ref="CN41" si="424">DATE(CK$5,4,1)</f>
        <v>47209</v>
      </c>
      <c r="CO41" s="26">
        <f t="shared" ref="CO41" si="425">DATE(CK$5,5,1)</f>
        <v>47239</v>
      </c>
      <c r="CP41" s="26">
        <f t="shared" ref="CP41" si="426">DATE(CK$5,6,1)</f>
        <v>47270</v>
      </c>
      <c r="CQ41" s="26">
        <f t="shared" ref="CQ41" si="427">DATE(CK$5,7,1)</f>
        <v>47300</v>
      </c>
      <c r="CR41" s="26">
        <f t="shared" ref="CR41" si="428">DATE(CK$5,8,1)</f>
        <v>47331</v>
      </c>
      <c r="CS41" s="26">
        <f t="shared" ref="CS41" si="429">DATE(CK$5,9,1)</f>
        <v>47362</v>
      </c>
      <c r="CT41" s="26">
        <f t="shared" ref="CT41" si="430">DATE(CK$5,10,1)</f>
        <v>47392</v>
      </c>
      <c r="CU41" s="26">
        <f t="shared" ref="CU41" si="431">DATE(CK$5,11,1)</f>
        <v>47423</v>
      </c>
      <c r="CV41" s="26">
        <f t="shared" ref="CV41" si="432">DATE(CK$5,12,1)</f>
        <v>47453</v>
      </c>
      <c r="CW41" s="27">
        <f t="shared" ref="CW41" si="433">CK$5</f>
        <v>2029</v>
      </c>
      <c r="CY41" s="26">
        <f t="shared" ref="CY41" si="434">DATE(CY$5,1,1)</f>
        <v>47484</v>
      </c>
      <c r="CZ41" s="26">
        <f t="shared" ref="CZ41" si="435">DATE(CY$5,2,1)</f>
        <v>47515</v>
      </c>
      <c r="DA41" s="26">
        <f t="shared" ref="DA41" si="436">DATE(CY$5,3,1)</f>
        <v>47543</v>
      </c>
      <c r="DB41" s="26">
        <f t="shared" ref="DB41" si="437">DATE(CY$5,4,1)</f>
        <v>47574</v>
      </c>
      <c r="DC41" s="26">
        <f t="shared" ref="DC41" si="438">DATE(CY$5,5,1)</f>
        <v>47604</v>
      </c>
      <c r="DD41" s="26">
        <f t="shared" ref="DD41" si="439">DATE(CY$5,6,1)</f>
        <v>47635</v>
      </c>
      <c r="DE41" s="26">
        <f t="shared" ref="DE41" si="440">DATE(CY$5,7,1)</f>
        <v>47665</v>
      </c>
      <c r="DF41" s="26">
        <f t="shared" ref="DF41" si="441">DATE(CY$5,8,1)</f>
        <v>47696</v>
      </c>
      <c r="DG41" s="26">
        <f t="shared" ref="DG41" si="442">DATE(CY$5,9,1)</f>
        <v>47727</v>
      </c>
      <c r="DH41" s="26">
        <f t="shared" ref="DH41" si="443">DATE(CY$5,10,1)</f>
        <v>47757</v>
      </c>
      <c r="DI41" s="26">
        <f t="shared" ref="DI41" si="444">DATE(CY$5,11,1)</f>
        <v>47788</v>
      </c>
      <c r="DJ41" s="26">
        <f t="shared" ref="DJ41" si="445">DATE(CY$5,12,1)</f>
        <v>47818</v>
      </c>
      <c r="DK41" s="27">
        <f t="shared" ref="DK41" si="446">CY$5</f>
        <v>2030</v>
      </c>
      <c r="DM41" s="26">
        <f t="shared" ref="DM41:EA41" si="447">DATE(DM$5,1,1)</f>
        <v>47849</v>
      </c>
      <c r="DN41" s="26">
        <f t="shared" ref="DN41" si="448">DATE(DM$5,2,1)</f>
        <v>47880</v>
      </c>
      <c r="DO41" s="26">
        <f t="shared" ref="DO41" si="449">DATE(DM$5,3,1)</f>
        <v>47908</v>
      </c>
      <c r="DP41" s="26">
        <f t="shared" ref="DP41" si="450">DATE(DM$5,4,1)</f>
        <v>47939</v>
      </c>
      <c r="DQ41" s="26">
        <f t="shared" ref="DQ41" si="451">DATE(DM$5,5,1)</f>
        <v>47969</v>
      </c>
      <c r="DR41" s="26">
        <f t="shared" ref="DR41" si="452">DATE(DM$5,6,1)</f>
        <v>48000</v>
      </c>
      <c r="DS41" s="26">
        <f t="shared" ref="DS41" si="453">DATE(DM$5,7,1)</f>
        <v>48030</v>
      </c>
      <c r="DT41" s="26">
        <f t="shared" ref="DT41" si="454">DATE(DM$5,8,1)</f>
        <v>48061</v>
      </c>
      <c r="DU41" s="26">
        <f t="shared" ref="DU41" si="455">DATE(DM$5,9,1)</f>
        <v>48092</v>
      </c>
      <c r="DV41" s="26">
        <f t="shared" ref="DV41" si="456">DATE(DM$5,10,1)</f>
        <v>48122</v>
      </c>
      <c r="DW41" s="26">
        <f t="shared" ref="DW41" si="457">DATE(DM$5,11,1)</f>
        <v>48153</v>
      </c>
      <c r="DX41" s="26">
        <f t="shared" ref="DX41" si="458">DATE(DM$5,12,1)</f>
        <v>48183</v>
      </c>
      <c r="DY41" s="27">
        <f t="shared" ref="DY41" si="459">DM$5</f>
        <v>2031</v>
      </c>
      <c r="EA41" s="26">
        <f t="shared" si="447"/>
        <v>48214</v>
      </c>
      <c r="EB41" s="26">
        <f t="shared" ref="EB41" si="460">DATE(EA$5,2,1)</f>
        <v>48245</v>
      </c>
      <c r="EC41" s="26">
        <f t="shared" ref="EC41" si="461">DATE(EA$5,3,1)</f>
        <v>48274</v>
      </c>
      <c r="ED41" s="26">
        <f t="shared" ref="ED41" si="462">DATE(EA$5,4,1)</f>
        <v>48305</v>
      </c>
      <c r="EE41" s="26">
        <f t="shared" ref="EE41" si="463">DATE(EA$5,5,1)</f>
        <v>48335</v>
      </c>
      <c r="EF41" s="26">
        <f t="shared" ref="EF41" si="464">DATE(EA$5,6,1)</f>
        <v>48366</v>
      </c>
      <c r="EG41" s="26">
        <f t="shared" ref="EG41" si="465">DATE(EA$5,7,1)</f>
        <v>48396</v>
      </c>
      <c r="EH41" s="26">
        <f t="shared" ref="EH41" si="466">DATE(EA$5,8,1)</f>
        <v>48427</v>
      </c>
      <c r="EI41" s="26">
        <f t="shared" ref="EI41" si="467">DATE(EA$5,9,1)</f>
        <v>48458</v>
      </c>
      <c r="EJ41" s="26">
        <f t="shared" ref="EJ41" si="468">DATE(EA$5,10,1)</f>
        <v>48488</v>
      </c>
      <c r="EK41" s="26">
        <f t="shared" ref="EK41" si="469">DATE(EA$5,11,1)</f>
        <v>48519</v>
      </c>
      <c r="EL41" s="26">
        <f t="shared" ref="EL41" si="470">DATE(EA$5,12,1)</f>
        <v>48549</v>
      </c>
      <c r="EM41" s="27">
        <f t="shared" ref="EM41" si="471">EA$5</f>
        <v>2032</v>
      </c>
    </row>
    <row r="42" spans="3:143" x14ac:dyDescent="0.25">
      <c r="C42" s="22" t="s">
        <v>14</v>
      </c>
      <c r="D42" s="23"/>
      <c r="E42" s="24"/>
      <c r="F42" s="24"/>
      <c r="G42" s="24"/>
      <c r="H42" s="24"/>
      <c r="I42" s="24"/>
      <c r="J42" s="24"/>
      <c r="K42" s="24"/>
      <c r="L42" s="24"/>
      <c r="M42" s="24"/>
      <c r="N42" s="24"/>
      <c r="O42" s="24"/>
      <c r="P42" s="24"/>
      <c r="Q42" s="25">
        <f>SUM(E42:P42)</f>
        <v>0</v>
      </c>
      <c r="S42" s="24"/>
      <c r="T42" s="24"/>
      <c r="U42" s="24"/>
      <c r="V42" s="24"/>
      <c r="W42" s="24"/>
      <c r="X42" s="24"/>
      <c r="Y42" s="24"/>
      <c r="Z42" s="24"/>
      <c r="AA42" s="24"/>
      <c r="AB42" s="24"/>
      <c r="AC42" s="24"/>
      <c r="AD42" s="24"/>
      <c r="AE42" s="25">
        <f>SUM(S42:AD42)</f>
        <v>0</v>
      </c>
      <c r="AG42" s="24"/>
      <c r="AH42" s="24"/>
      <c r="AI42" s="24"/>
      <c r="AJ42" s="24"/>
      <c r="AK42" s="24"/>
      <c r="AL42" s="24"/>
      <c r="AM42" s="24"/>
      <c r="AN42" s="24"/>
      <c r="AO42" s="24"/>
      <c r="AP42" s="24"/>
      <c r="AQ42" s="24"/>
      <c r="AR42" s="24"/>
      <c r="AS42" s="25">
        <f t="shared" ref="AS42" si="472">SUM(AG42:AR42)</f>
        <v>0</v>
      </c>
      <c r="AU42" s="24"/>
      <c r="AV42" s="24"/>
      <c r="AW42" s="24"/>
      <c r="AX42" s="24"/>
      <c r="AY42" s="24"/>
      <c r="AZ42" s="24"/>
      <c r="BA42" s="24"/>
      <c r="BB42" s="24"/>
      <c r="BC42" s="24"/>
      <c r="BD42" s="24"/>
      <c r="BE42" s="24"/>
      <c r="BF42" s="24"/>
      <c r="BG42" s="25">
        <f t="shared" ref="BG42" si="473">SUM(AU42:BF42)</f>
        <v>0</v>
      </c>
      <c r="BI42" s="24"/>
      <c r="BJ42" s="24"/>
      <c r="BK42" s="24"/>
      <c r="BL42" s="24"/>
      <c r="BM42" s="24"/>
      <c r="BN42" s="24"/>
      <c r="BO42" s="24"/>
      <c r="BP42" s="24"/>
      <c r="BQ42" s="24"/>
      <c r="BR42" s="24"/>
      <c r="BS42" s="24"/>
      <c r="BT42" s="24"/>
      <c r="BU42" s="25">
        <f t="shared" ref="BU42" si="474">SUM(BI42:BT42)</f>
        <v>0</v>
      </c>
      <c r="BW42" s="24"/>
      <c r="BX42" s="24"/>
      <c r="BY42" s="24"/>
      <c r="BZ42" s="24"/>
      <c r="CA42" s="24"/>
      <c r="CB42" s="24"/>
      <c r="CC42" s="24"/>
      <c r="CD42" s="24"/>
      <c r="CE42" s="24"/>
      <c r="CF42" s="24"/>
      <c r="CG42" s="24"/>
      <c r="CH42" s="24"/>
      <c r="CI42" s="25">
        <f t="shared" ref="CI42" si="475">SUM(BW42:CH42)</f>
        <v>0</v>
      </c>
      <c r="CK42" s="24"/>
      <c r="CL42" s="24"/>
      <c r="CM42" s="24"/>
      <c r="CN42" s="24"/>
      <c r="CO42" s="24"/>
      <c r="CP42" s="24"/>
      <c r="CQ42" s="24"/>
      <c r="CR42" s="24"/>
      <c r="CS42" s="24"/>
      <c r="CT42" s="24"/>
      <c r="CU42" s="24"/>
      <c r="CV42" s="24"/>
      <c r="CW42" s="25">
        <f t="shared" ref="CW42" si="476">SUM(CK42:CV42)</f>
        <v>0</v>
      </c>
      <c r="CY42" s="24"/>
      <c r="CZ42" s="24"/>
      <c r="DA42" s="24"/>
      <c r="DB42" s="24"/>
      <c r="DC42" s="24"/>
      <c r="DD42" s="24"/>
      <c r="DE42" s="24"/>
      <c r="DF42" s="24"/>
      <c r="DG42" s="24"/>
      <c r="DH42" s="24"/>
      <c r="DI42" s="24"/>
      <c r="DJ42" s="24"/>
      <c r="DK42" s="25">
        <f t="shared" ref="DK42" si="477">SUM(CY42:DJ42)</f>
        <v>0</v>
      </c>
      <c r="DM42" s="24"/>
      <c r="DN42" s="24"/>
      <c r="DO42" s="24"/>
      <c r="DP42" s="24"/>
      <c r="DQ42" s="24"/>
      <c r="DR42" s="24"/>
      <c r="DS42" s="24"/>
      <c r="DT42" s="24"/>
      <c r="DU42" s="24"/>
      <c r="DV42" s="24"/>
      <c r="DW42" s="24"/>
      <c r="DX42" s="24"/>
      <c r="DY42" s="25">
        <f t="shared" ref="DY42" si="478">SUM(DM42:DX42)</f>
        <v>0</v>
      </c>
      <c r="EA42" s="24"/>
      <c r="EB42" s="24"/>
      <c r="EC42" s="24"/>
      <c r="ED42" s="24"/>
      <c r="EE42" s="24"/>
      <c r="EF42" s="24"/>
      <c r="EG42" s="24"/>
      <c r="EH42" s="24"/>
      <c r="EI42" s="24"/>
      <c r="EJ42" s="24"/>
      <c r="EK42" s="24"/>
      <c r="EL42" s="24"/>
      <c r="EM42" s="25">
        <f t="shared" ref="EM42" si="479">SUM(EA42:EL42)</f>
        <v>0</v>
      </c>
    </row>
    <row r="43" spans="3:143" x14ac:dyDescent="0.25">
      <c r="C43" s="22" t="s">
        <v>4</v>
      </c>
      <c r="D43" s="23"/>
      <c r="E43" s="24"/>
      <c r="F43" s="24"/>
      <c r="G43" s="24">
        <v>8000</v>
      </c>
      <c r="H43" s="24"/>
      <c r="I43" s="24"/>
      <c r="J43" s="24"/>
      <c r="K43" s="24"/>
      <c r="L43" s="24"/>
      <c r="M43" s="24">
        <v>8000</v>
      </c>
      <c r="N43" s="24"/>
      <c r="O43" s="24"/>
      <c r="P43" s="24">
        <v>8000</v>
      </c>
      <c r="Q43" s="25">
        <f t="shared" ref="Q43:Q54" si="480">SUM(E43:P43)</f>
        <v>24000</v>
      </c>
      <c r="S43" s="24"/>
      <c r="T43" s="24"/>
      <c r="U43" s="24"/>
      <c r="V43" s="24"/>
      <c r="W43" s="24"/>
      <c r="X43" s="24"/>
      <c r="Y43" s="24"/>
      <c r="Z43" s="24"/>
      <c r="AA43" s="24"/>
      <c r="AB43" s="24"/>
      <c r="AC43" s="24"/>
      <c r="AD43" s="24"/>
      <c r="AE43" s="25">
        <f t="shared" ref="AE43:AE54" si="481">SUM(S43:AD43)</f>
        <v>0</v>
      </c>
      <c r="AG43" s="24"/>
      <c r="AH43" s="24"/>
      <c r="AI43" s="24"/>
      <c r="AJ43" s="24"/>
      <c r="AK43" s="24"/>
      <c r="AL43" s="24"/>
      <c r="AM43" s="24"/>
      <c r="AN43" s="24"/>
      <c r="AO43" s="24"/>
      <c r="AP43" s="24"/>
      <c r="AQ43" s="24"/>
      <c r="AR43" s="24"/>
      <c r="AS43" s="25">
        <f t="shared" ref="AS43:AS54" si="482">SUM(AG43:AR43)</f>
        <v>0</v>
      </c>
      <c r="AU43" s="24"/>
      <c r="AV43" s="24"/>
      <c r="AW43" s="24"/>
      <c r="AX43" s="24"/>
      <c r="AY43" s="24"/>
      <c r="AZ43" s="24"/>
      <c r="BA43" s="24"/>
      <c r="BB43" s="24"/>
      <c r="BC43" s="24"/>
      <c r="BD43" s="24"/>
      <c r="BE43" s="24"/>
      <c r="BF43" s="24"/>
      <c r="BG43" s="25">
        <f t="shared" ref="BG43:BG54" si="483">SUM(AU43:BF43)</f>
        <v>0</v>
      </c>
      <c r="BI43" s="24"/>
      <c r="BJ43" s="24"/>
      <c r="BK43" s="24"/>
      <c r="BL43" s="24"/>
      <c r="BM43" s="24"/>
      <c r="BN43" s="24"/>
      <c r="BO43" s="24"/>
      <c r="BP43" s="24"/>
      <c r="BQ43" s="24"/>
      <c r="BR43" s="24"/>
      <c r="BS43" s="24"/>
      <c r="BT43" s="24"/>
      <c r="BU43" s="25">
        <f t="shared" ref="BU43:BU54" si="484">SUM(BI43:BT43)</f>
        <v>0</v>
      </c>
      <c r="BW43" s="24"/>
      <c r="BX43" s="24"/>
      <c r="BY43" s="24"/>
      <c r="BZ43" s="24"/>
      <c r="CA43" s="24"/>
      <c r="CB43" s="24"/>
      <c r="CC43" s="24"/>
      <c r="CD43" s="24"/>
      <c r="CE43" s="24"/>
      <c r="CF43" s="24"/>
      <c r="CG43" s="24"/>
      <c r="CH43" s="24"/>
      <c r="CI43" s="25">
        <f t="shared" ref="CI43:CI54" si="485">SUM(BW43:CH43)</f>
        <v>0</v>
      </c>
      <c r="CK43" s="24"/>
      <c r="CL43" s="24"/>
      <c r="CM43" s="24"/>
      <c r="CN43" s="24"/>
      <c r="CO43" s="24"/>
      <c r="CP43" s="24"/>
      <c r="CQ43" s="24"/>
      <c r="CR43" s="24"/>
      <c r="CS43" s="24"/>
      <c r="CT43" s="24"/>
      <c r="CU43" s="24"/>
      <c r="CV43" s="24"/>
      <c r="CW43" s="25">
        <f t="shared" ref="CW43:CW54" si="486">SUM(CK43:CV43)</f>
        <v>0</v>
      </c>
      <c r="CY43" s="24"/>
      <c r="CZ43" s="24"/>
      <c r="DA43" s="24"/>
      <c r="DB43" s="24"/>
      <c r="DC43" s="24"/>
      <c r="DD43" s="24"/>
      <c r="DE43" s="24"/>
      <c r="DF43" s="24"/>
      <c r="DG43" s="24"/>
      <c r="DH43" s="24"/>
      <c r="DI43" s="24"/>
      <c r="DJ43" s="24"/>
      <c r="DK43" s="25">
        <f t="shared" ref="DK43:DK54" si="487">SUM(CY43:DJ43)</f>
        <v>0</v>
      </c>
      <c r="DM43" s="24"/>
      <c r="DN43" s="24"/>
      <c r="DO43" s="24"/>
      <c r="DP43" s="24"/>
      <c r="DQ43" s="24"/>
      <c r="DR43" s="24"/>
      <c r="DS43" s="24"/>
      <c r="DT43" s="24"/>
      <c r="DU43" s="24"/>
      <c r="DV43" s="24"/>
      <c r="DW43" s="24"/>
      <c r="DX43" s="24"/>
      <c r="DY43" s="25">
        <f t="shared" ref="DY43:DY54" si="488">SUM(DM43:DX43)</f>
        <v>0</v>
      </c>
      <c r="EA43" s="24"/>
      <c r="EB43" s="24"/>
      <c r="EC43" s="24"/>
      <c r="ED43" s="24"/>
      <c r="EE43" s="24"/>
      <c r="EF43" s="24"/>
      <c r="EG43" s="24"/>
      <c r="EH43" s="24"/>
      <c r="EI43" s="24"/>
      <c r="EJ43" s="24"/>
      <c r="EK43" s="24"/>
      <c r="EL43" s="24"/>
      <c r="EM43" s="25">
        <f t="shared" ref="EM43:EM54" si="489">SUM(EA43:EL43)</f>
        <v>0</v>
      </c>
    </row>
    <row r="44" spans="3:143" x14ac:dyDescent="0.25">
      <c r="C44" s="22" t="s">
        <v>13</v>
      </c>
      <c r="D44" s="23"/>
      <c r="E44" s="24">
        <v>40000</v>
      </c>
      <c r="F44" s="24">
        <v>40000</v>
      </c>
      <c r="G44" s="24">
        <v>40000</v>
      </c>
      <c r="H44" s="24">
        <v>40000</v>
      </c>
      <c r="I44" s="24">
        <v>40000</v>
      </c>
      <c r="J44" s="24">
        <v>38800</v>
      </c>
      <c r="K44" s="24">
        <v>40000</v>
      </c>
      <c r="L44" s="24">
        <v>37200</v>
      </c>
      <c r="M44" s="24">
        <v>40000</v>
      </c>
      <c r="N44" s="24">
        <v>39400</v>
      </c>
      <c r="O44" s="24">
        <v>39400</v>
      </c>
      <c r="P44" s="24">
        <v>31100</v>
      </c>
      <c r="Q44" s="25">
        <f t="shared" si="480"/>
        <v>465900</v>
      </c>
      <c r="S44" s="24"/>
      <c r="T44" s="24"/>
      <c r="U44" s="24"/>
      <c r="V44" s="24"/>
      <c r="W44" s="24"/>
      <c r="X44" s="24"/>
      <c r="Y44" s="24"/>
      <c r="Z44" s="24"/>
      <c r="AA44" s="24"/>
      <c r="AB44" s="24"/>
      <c r="AC44" s="24"/>
      <c r="AD44" s="24"/>
      <c r="AE44" s="25">
        <f t="shared" si="481"/>
        <v>0</v>
      </c>
      <c r="AG44" s="24"/>
      <c r="AH44" s="24"/>
      <c r="AI44" s="24"/>
      <c r="AJ44" s="24"/>
      <c r="AK44" s="24"/>
      <c r="AL44" s="24"/>
      <c r="AM44" s="24"/>
      <c r="AN44" s="24"/>
      <c r="AO44" s="24"/>
      <c r="AP44" s="24"/>
      <c r="AQ44" s="24"/>
      <c r="AR44" s="24"/>
      <c r="AS44" s="25">
        <f t="shared" si="482"/>
        <v>0</v>
      </c>
      <c r="AU44" s="24"/>
      <c r="AV44" s="24"/>
      <c r="AW44" s="24"/>
      <c r="AX44" s="24"/>
      <c r="AY44" s="24"/>
      <c r="AZ44" s="24"/>
      <c r="BA44" s="24"/>
      <c r="BB44" s="24"/>
      <c r="BC44" s="24"/>
      <c r="BD44" s="24"/>
      <c r="BE44" s="24"/>
      <c r="BF44" s="24"/>
      <c r="BG44" s="25">
        <f t="shared" si="483"/>
        <v>0</v>
      </c>
      <c r="BI44" s="24"/>
      <c r="BJ44" s="24"/>
      <c r="BK44" s="24"/>
      <c r="BL44" s="24"/>
      <c r="BM44" s="24"/>
      <c r="BN44" s="24"/>
      <c r="BO44" s="24"/>
      <c r="BP44" s="24"/>
      <c r="BQ44" s="24"/>
      <c r="BR44" s="24"/>
      <c r="BS44" s="24"/>
      <c r="BT44" s="24"/>
      <c r="BU44" s="25">
        <f t="shared" si="484"/>
        <v>0</v>
      </c>
      <c r="BW44" s="24"/>
      <c r="BX44" s="24"/>
      <c r="BY44" s="24"/>
      <c r="BZ44" s="24"/>
      <c r="CA44" s="24"/>
      <c r="CB44" s="24"/>
      <c r="CC44" s="24"/>
      <c r="CD44" s="24"/>
      <c r="CE44" s="24"/>
      <c r="CF44" s="24"/>
      <c r="CG44" s="24"/>
      <c r="CH44" s="24"/>
      <c r="CI44" s="25">
        <f t="shared" si="485"/>
        <v>0</v>
      </c>
      <c r="CK44" s="24"/>
      <c r="CL44" s="24"/>
      <c r="CM44" s="24"/>
      <c r="CN44" s="24"/>
      <c r="CO44" s="24"/>
      <c r="CP44" s="24"/>
      <c r="CQ44" s="24"/>
      <c r="CR44" s="24"/>
      <c r="CS44" s="24"/>
      <c r="CT44" s="24"/>
      <c r="CU44" s="24"/>
      <c r="CV44" s="24"/>
      <c r="CW44" s="25">
        <f t="shared" si="486"/>
        <v>0</v>
      </c>
      <c r="CY44" s="24"/>
      <c r="CZ44" s="24"/>
      <c r="DA44" s="24"/>
      <c r="DB44" s="24"/>
      <c r="DC44" s="24"/>
      <c r="DD44" s="24"/>
      <c r="DE44" s="24"/>
      <c r="DF44" s="24"/>
      <c r="DG44" s="24"/>
      <c r="DH44" s="24"/>
      <c r="DI44" s="24"/>
      <c r="DJ44" s="24"/>
      <c r="DK44" s="25">
        <f t="shared" si="487"/>
        <v>0</v>
      </c>
      <c r="DM44" s="24"/>
      <c r="DN44" s="24"/>
      <c r="DO44" s="24"/>
      <c r="DP44" s="24"/>
      <c r="DQ44" s="24"/>
      <c r="DR44" s="24"/>
      <c r="DS44" s="24"/>
      <c r="DT44" s="24"/>
      <c r="DU44" s="24"/>
      <c r="DV44" s="24"/>
      <c r="DW44" s="24"/>
      <c r="DX44" s="24"/>
      <c r="DY44" s="25">
        <f t="shared" si="488"/>
        <v>0</v>
      </c>
      <c r="EA44" s="24"/>
      <c r="EB44" s="24"/>
      <c r="EC44" s="24"/>
      <c r="ED44" s="24"/>
      <c r="EE44" s="24"/>
      <c r="EF44" s="24"/>
      <c r="EG44" s="24"/>
      <c r="EH44" s="24"/>
      <c r="EI44" s="24"/>
      <c r="EJ44" s="24"/>
      <c r="EK44" s="24"/>
      <c r="EL44" s="24"/>
      <c r="EM44" s="25">
        <f t="shared" si="489"/>
        <v>0</v>
      </c>
    </row>
    <row r="45" spans="3:143" x14ac:dyDescent="0.25">
      <c r="C45" s="22" t="s">
        <v>12</v>
      </c>
      <c r="D45" s="23"/>
      <c r="E45" s="24"/>
      <c r="F45" s="24"/>
      <c r="G45" s="24"/>
      <c r="H45" s="24">
        <v>50000</v>
      </c>
      <c r="I45" s="24"/>
      <c r="J45" s="24"/>
      <c r="K45" s="24"/>
      <c r="L45" s="24"/>
      <c r="M45" s="24"/>
      <c r="N45" s="24"/>
      <c r="O45" s="24"/>
      <c r="P45" s="24"/>
      <c r="Q45" s="25">
        <f t="shared" si="480"/>
        <v>50000</v>
      </c>
      <c r="S45" s="24"/>
      <c r="T45" s="24"/>
      <c r="U45" s="24"/>
      <c r="V45" s="24"/>
      <c r="W45" s="24"/>
      <c r="X45" s="24"/>
      <c r="Y45" s="24"/>
      <c r="Z45" s="24"/>
      <c r="AA45" s="24"/>
      <c r="AB45" s="24"/>
      <c r="AC45" s="24"/>
      <c r="AD45" s="24"/>
      <c r="AE45" s="25">
        <f t="shared" si="481"/>
        <v>0</v>
      </c>
      <c r="AG45" s="24"/>
      <c r="AH45" s="24"/>
      <c r="AI45" s="24"/>
      <c r="AJ45" s="24"/>
      <c r="AK45" s="24"/>
      <c r="AL45" s="24"/>
      <c r="AM45" s="24"/>
      <c r="AN45" s="24"/>
      <c r="AO45" s="24"/>
      <c r="AP45" s="24"/>
      <c r="AQ45" s="24"/>
      <c r="AR45" s="24"/>
      <c r="AS45" s="25">
        <f t="shared" si="482"/>
        <v>0</v>
      </c>
      <c r="AU45" s="24"/>
      <c r="AV45" s="24"/>
      <c r="AW45" s="24"/>
      <c r="AX45" s="24"/>
      <c r="AY45" s="24"/>
      <c r="AZ45" s="24"/>
      <c r="BA45" s="24"/>
      <c r="BB45" s="24"/>
      <c r="BC45" s="24"/>
      <c r="BD45" s="24"/>
      <c r="BE45" s="24"/>
      <c r="BF45" s="24"/>
      <c r="BG45" s="25">
        <f t="shared" si="483"/>
        <v>0</v>
      </c>
      <c r="BI45" s="24"/>
      <c r="BJ45" s="24"/>
      <c r="BK45" s="24"/>
      <c r="BL45" s="24"/>
      <c r="BM45" s="24"/>
      <c r="BN45" s="24"/>
      <c r="BO45" s="24"/>
      <c r="BP45" s="24"/>
      <c r="BQ45" s="24"/>
      <c r="BR45" s="24"/>
      <c r="BS45" s="24"/>
      <c r="BT45" s="24"/>
      <c r="BU45" s="25">
        <f t="shared" si="484"/>
        <v>0</v>
      </c>
      <c r="BW45" s="24"/>
      <c r="BX45" s="24"/>
      <c r="BY45" s="24"/>
      <c r="BZ45" s="24"/>
      <c r="CA45" s="24"/>
      <c r="CB45" s="24"/>
      <c r="CC45" s="24"/>
      <c r="CD45" s="24"/>
      <c r="CE45" s="24"/>
      <c r="CF45" s="24"/>
      <c r="CG45" s="24"/>
      <c r="CH45" s="24"/>
      <c r="CI45" s="25">
        <f t="shared" si="485"/>
        <v>0</v>
      </c>
      <c r="CK45" s="24"/>
      <c r="CL45" s="24"/>
      <c r="CM45" s="24"/>
      <c r="CN45" s="24"/>
      <c r="CO45" s="24"/>
      <c r="CP45" s="24"/>
      <c r="CQ45" s="24"/>
      <c r="CR45" s="24"/>
      <c r="CS45" s="24"/>
      <c r="CT45" s="24"/>
      <c r="CU45" s="24"/>
      <c r="CV45" s="24"/>
      <c r="CW45" s="25">
        <f t="shared" si="486"/>
        <v>0</v>
      </c>
      <c r="CY45" s="24"/>
      <c r="CZ45" s="24"/>
      <c r="DA45" s="24"/>
      <c r="DB45" s="24"/>
      <c r="DC45" s="24"/>
      <c r="DD45" s="24"/>
      <c r="DE45" s="24"/>
      <c r="DF45" s="24"/>
      <c r="DG45" s="24"/>
      <c r="DH45" s="24"/>
      <c r="DI45" s="24"/>
      <c r="DJ45" s="24"/>
      <c r="DK45" s="25">
        <f t="shared" si="487"/>
        <v>0</v>
      </c>
      <c r="DM45" s="24"/>
      <c r="DN45" s="24"/>
      <c r="DO45" s="24"/>
      <c r="DP45" s="24"/>
      <c r="DQ45" s="24"/>
      <c r="DR45" s="24"/>
      <c r="DS45" s="24"/>
      <c r="DT45" s="24"/>
      <c r="DU45" s="24"/>
      <c r="DV45" s="24"/>
      <c r="DW45" s="24"/>
      <c r="DX45" s="24"/>
      <c r="DY45" s="25">
        <f t="shared" si="488"/>
        <v>0</v>
      </c>
      <c r="EA45" s="24"/>
      <c r="EB45" s="24"/>
      <c r="EC45" s="24"/>
      <c r="ED45" s="24"/>
      <c r="EE45" s="24"/>
      <c r="EF45" s="24"/>
      <c r="EG45" s="24"/>
      <c r="EH45" s="24"/>
      <c r="EI45" s="24"/>
      <c r="EJ45" s="24"/>
      <c r="EK45" s="24"/>
      <c r="EL45" s="24"/>
      <c r="EM45" s="25">
        <f t="shared" si="489"/>
        <v>0</v>
      </c>
    </row>
    <row r="46" spans="3:143" x14ac:dyDescent="0.25">
      <c r="C46" s="22" t="s">
        <v>16</v>
      </c>
      <c r="D46" s="23"/>
      <c r="E46" s="24"/>
      <c r="F46" s="24"/>
      <c r="G46" s="24"/>
      <c r="H46" s="24"/>
      <c r="I46" s="24"/>
      <c r="J46" s="24"/>
      <c r="K46" s="24"/>
      <c r="L46" s="24"/>
      <c r="M46" s="24"/>
      <c r="N46" s="24"/>
      <c r="O46" s="24"/>
      <c r="P46" s="24"/>
      <c r="Q46" s="25">
        <f t="shared" si="480"/>
        <v>0</v>
      </c>
      <c r="S46" s="24"/>
      <c r="T46" s="24"/>
      <c r="U46" s="24"/>
      <c r="V46" s="24"/>
      <c r="W46" s="24"/>
      <c r="X46" s="24"/>
      <c r="Y46" s="24"/>
      <c r="Z46" s="24"/>
      <c r="AA46" s="24"/>
      <c r="AB46" s="24"/>
      <c r="AC46" s="24"/>
      <c r="AD46" s="24"/>
      <c r="AE46" s="25">
        <f t="shared" si="481"/>
        <v>0</v>
      </c>
      <c r="AG46" s="24"/>
      <c r="AH46" s="24"/>
      <c r="AI46" s="24"/>
      <c r="AJ46" s="24"/>
      <c r="AK46" s="24"/>
      <c r="AL46" s="24"/>
      <c r="AM46" s="24"/>
      <c r="AN46" s="24"/>
      <c r="AO46" s="24"/>
      <c r="AP46" s="24"/>
      <c r="AQ46" s="24"/>
      <c r="AR46" s="24"/>
      <c r="AS46" s="25">
        <f t="shared" si="482"/>
        <v>0</v>
      </c>
      <c r="AU46" s="24"/>
      <c r="AV46" s="24"/>
      <c r="AW46" s="24"/>
      <c r="AX46" s="24"/>
      <c r="AY46" s="24"/>
      <c r="AZ46" s="24"/>
      <c r="BA46" s="24"/>
      <c r="BB46" s="24"/>
      <c r="BC46" s="24"/>
      <c r="BD46" s="24"/>
      <c r="BE46" s="24"/>
      <c r="BF46" s="24"/>
      <c r="BG46" s="25">
        <f t="shared" si="483"/>
        <v>0</v>
      </c>
      <c r="BI46" s="24"/>
      <c r="BJ46" s="24"/>
      <c r="BK46" s="24"/>
      <c r="BL46" s="24"/>
      <c r="BM46" s="24"/>
      <c r="BN46" s="24"/>
      <c r="BO46" s="24"/>
      <c r="BP46" s="24"/>
      <c r="BQ46" s="24"/>
      <c r="BR46" s="24"/>
      <c r="BS46" s="24"/>
      <c r="BT46" s="24"/>
      <c r="BU46" s="25">
        <f t="shared" si="484"/>
        <v>0</v>
      </c>
      <c r="BW46" s="24"/>
      <c r="BX46" s="24"/>
      <c r="BY46" s="24"/>
      <c r="BZ46" s="24"/>
      <c r="CA46" s="24"/>
      <c r="CB46" s="24"/>
      <c r="CC46" s="24"/>
      <c r="CD46" s="24"/>
      <c r="CE46" s="24"/>
      <c r="CF46" s="24"/>
      <c r="CG46" s="24"/>
      <c r="CH46" s="24"/>
      <c r="CI46" s="25">
        <f t="shared" si="485"/>
        <v>0</v>
      </c>
      <c r="CK46" s="24"/>
      <c r="CL46" s="24"/>
      <c r="CM46" s="24"/>
      <c r="CN46" s="24"/>
      <c r="CO46" s="24"/>
      <c r="CP46" s="24"/>
      <c r="CQ46" s="24"/>
      <c r="CR46" s="24"/>
      <c r="CS46" s="24"/>
      <c r="CT46" s="24"/>
      <c r="CU46" s="24"/>
      <c r="CV46" s="24"/>
      <c r="CW46" s="25">
        <f t="shared" si="486"/>
        <v>0</v>
      </c>
      <c r="CY46" s="24"/>
      <c r="CZ46" s="24"/>
      <c r="DA46" s="24"/>
      <c r="DB46" s="24"/>
      <c r="DC46" s="24"/>
      <c r="DD46" s="24"/>
      <c r="DE46" s="24"/>
      <c r="DF46" s="24"/>
      <c r="DG46" s="24"/>
      <c r="DH46" s="24"/>
      <c r="DI46" s="24"/>
      <c r="DJ46" s="24"/>
      <c r="DK46" s="25">
        <f t="shared" si="487"/>
        <v>0</v>
      </c>
      <c r="DM46" s="24"/>
      <c r="DN46" s="24"/>
      <c r="DO46" s="24"/>
      <c r="DP46" s="24"/>
      <c r="DQ46" s="24"/>
      <c r="DR46" s="24"/>
      <c r="DS46" s="24"/>
      <c r="DT46" s="24"/>
      <c r="DU46" s="24"/>
      <c r="DV46" s="24"/>
      <c r="DW46" s="24"/>
      <c r="DX46" s="24"/>
      <c r="DY46" s="25">
        <f t="shared" si="488"/>
        <v>0</v>
      </c>
      <c r="EA46" s="24"/>
      <c r="EB46" s="24"/>
      <c r="EC46" s="24"/>
      <c r="ED46" s="24"/>
      <c r="EE46" s="24"/>
      <c r="EF46" s="24"/>
      <c r="EG46" s="24"/>
      <c r="EH46" s="24"/>
      <c r="EI46" s="24"/>
      <c r="EJ46" s="24"/>
      <c r="EK46" s="24"/>
      <c r="EL46" s="24"/>
      <c r="EM46" s="25">
        <f t="shared" si="489"/>
        <v>0</v>
      </c>
    </row>
    <row r="47" spans="3:143" x14ac:dyDescent="0.25">
      <c r="C47" s="22" t="s">
        <v>15</v>
      </c>
      <c r="D47" s="23"/>
      <c r="E47" s="24"/>
      <c r="F47" s="24"/>
      <c r="G47" s="24"/>
      <c r="H47" s="24"/>
      <c r="I47" s="24"/>
      <c r="J47" s="24"/>
      <c r="K47" s="24"/>
      <c r="L47" s="24"/>
      <c r="M47" s="24"/>
      <c r="N47" s="24"/>
      <c r="O47" s="24"/>
      <c r="P47" s="24"/>
      <c r="Q47" s="25">
        <f t="shared" si="480"/>
        <v>0</v>
      </c>
      <c r="S47" s="24"/>
      <c r="T47" s="24"/>
      <c r="U47" s="24"/>
      <c r="V47" s="24"/>
      <c r="W47" s="24"/>
      <c r="X47" s="24"/>
      <c r="Y47" s="24"/>
      <c r="Z47" s="24"/>
      <c r="AA47" s="24"/>
      <c r="AB47" s="24"/>
      <c r="AC47" s="24"/>
      <c r="AD47" s="24"/>
      <c r="AE47" s="25">
        <f t="shared" si="481"/>
        <v>0</v>
      </c>
      <c r="AG47" s="24"/>
      <c r="AH47" s="24"/>
      <c r="AI47" s="24"/>
      <c r="AJ47" s="24"/>
      <c r="AK47" s="24"/>
      <c r="AL47" s="24"/>
      <c r="AM47" s="24"/>
      <c r="AN47" s="24"/>
      <c r="AO47" s="24"/>
      <c r="AP47" s="24"/>
      <c r="AQ47" s="24"/>
      <c r="AR47" s="24"/>
      <c r="AS47" s="25">
        <f t="shared" si="482"/>
        <v>0</v>
      </c>
      <c r="AU47" s="24"/>
      <c r="AV47" s="24"/>
      <c r="AW47" s="24"/>
      <c r="AX47" s="24"/>
      <c r="AY47" s="24"/>
      <c r="AZ47" s="24"/>
      <c r="BA47" s="24"/>
      <c r="BB47" s="24"/>
      <c r="BC47" s="24"/>
      <c r="BD47" s="24"/>
      <c r="BE47" s="24"/>
      <c r="BF47" s="24"/>
      <c r="BG47" s="25">
        <f t="shared" si="483"/>
        <v>0</v>
      </c>
      <c r="BI47" s="24"/>
      <c r="BJ47" s="24"/>
      <c r="BK47" s="24"/>
      <c r="BL47" s="24"/>
      <c r="BM47" s="24"/>
      <c r="BN47" s="24"/>
      <c r="BO47" s="24"/>
      <c r="BP47" s="24"/>
      <c r="BQ47" s="24"/>
      <c r="BR47" s="24"/>
      <c r="BS47" s="24"/>
      <c r="BT47" s="24"/>
      <c r="BU47" s="25">
        <f t="shared" si="484"/>
        <v>0</v>
      </c>
      <c r="BW47" s="24"/>
      <c r="BX47" s="24"/>
      <c r="BY47" s="24"/>
      <c r="BZ47" s="24"/>
      <c r="CA47" s="24"/>
      <c r="CB47" s="24"/>
      <c r="CC47" s="24"/>
      <c r="CD47" s="24"/>
      <c r="CE47" s="24"/>
      <c r="CF47" s="24"/>
      <c r="CG47" s="24"/>
      <c r="CH47" s="24"/>
      <c r="CI47" s="25">
        <f t="shared" si="485"/>
        <v>0</v>
      </c>
      <c r="CK47" s="24"/>
      <c r="CL47" s="24"/>
      <c r="CM47" s="24"/>
      <c r="CN47" s="24"/>
      <c r="CO47" s="24"/>
      <c r="CP47" s="24"/>
      <c r="CQ47" s="24"/>
      <c r="CR47" s="24"/>
      <c r="CS47" s="24"/>
      <c r="CT47" s="24"/>
      <c r="CU47" s="24"/>
      <c r="CV47" s="24"/>
      <c r="CW47" s="25">
        <f t="shared" si="486"/>
        <v>0</v>
      </c>
      <c r="CY47" s="24"/>
      <c r="CZ47" s="24"/>
      <c r="DA47" s="24"/>
      <c r="DB47" s="24"/>
      <c r="DC47" s="24"/>
      <c r="DD47" s="24"/>
      <c r="DE47" s="24"/>
      <c r="DF47" s="24"/>
      <c r="DG47" s="24"/>
      <c r="DH47" s="24"/>
      <c r="DI47" s="24"/>
      <c r="DJ47" s="24"/>
      <c r="DK47" s="25">
        <f t="shared" si="487"/>
        <v>0</v>
      </c>
      <c r="DM47" s="24"/>
      <c r="DN47" s="24"/>
      <c r="DO47" s="24"/>
      <c r="DP47" s="24"/>
      <c r="DQ47" s="24"/>
      <c r="DR47" s="24"/>
      <c r="DS47" s="24"/>
      <c r="DT47" s="24"/>
      <c r="DU47" s="24"/>
      <c r="DV47" s="24"/>
      <c r="DW47" s="24"/>
      <c r="DX47" s="24"/>
      <c r="DY47" s="25">
        <f t="shared" si="488"/>
        <v>0</v>
      </c>
      <c r="EA47" s="24"/>
      <c r="EB47" s="24"/>
      <c r="EC47" s="24"/>
      <c r="ED47" s="24"/>
      <c r="EE47" s="24"/>
      <c r="EF47" s="24"/>
      <c r="EG47" s="24"/>
      <c r="EH47" s="24"/>
      <c r="EI47" s="24"/>
      <c r="EJ47" s="24"/>
      <c r="EK47" s="24"/>
      <c r="EL47" s="24"/>
      <c r="EM47" s="25">
        <f t="shared" si="489"/>
        <v>0</v>
      </c>
    </row>
    <row r="48" spans="3:143" x14ac:dyDescent="0.25">
      <c r="C48" s="22" t="s">
        <v>11</v>
      </c>
      <c r="D48" s="23"/>
      <c r="E48" s="24">
        <v>18700</v>
      </c>
      <c r="F48" s="24">
        <v>26400</v>
      </c>
      <c r="G48" s="24">
        <v>16800</v>
      </c>
      <c r="H48" s="24">
        <v>1200</v>
      </c>
      <c r="I48" s="24">
        <v>34200</v>
      </c>
      <c r="J48" s="24"/>
      <c r="K48" s="24">
        <v>26200</v>
      </c>
      <c r="L48" s="24">
        <v>26700</v>
      </c>
      <c r="M48" s="24">
        <v>18200</v>
      </c>
      <c r="N48" s="24">
        <v>6700</v>
      </c>
      <c r="O48" s="24">
        <v>26200</v>
      </c>
      <c r="P48" s="24">
        <v>18600</v>
      </c>
      <c r="Q48" s="25">
        <f t="shared" si="480"/>
        <v>219900</v>
      </c>
      <c r="S48" s="24"/>
      <c r="T48" s="24"/>
      <c r="U48" s="24"/>
      <c r="V48" s="24"/>
      <c r="W48" s="24"/>
      <c r="X48" s="24"/>
      <c r="Y48" s="24"/>
      <c r="Z48" s="24"/>
      <c r="AA48" s="24"/>
      <c r="AB48" s="24"/>
      <c r="AC48" s="24"/>
      <c r="AD48" s="24"/>
      <c r="AE48" s="25">
        <f t="shared" si="481"/>
        <v>0</v>
      </c>
      <c r="AG48" s="24"/>
      <c r="AH48" s="24"/>
      <c r="AI48" s="24"/>
      <c r="AJ48" s="24"/>
      <c r="AK48" s="24"/>
      <c r="AL48" s="24"/>
      <c r="AM48" s="24"/>
      <c r="AN48" s="24"/>
      <c r="AO48" s="24"/>
      <c r="AP48" s="24"/>
      <c r="AQ48" s="24"/>
      <c r="AR48" s="24"/>
      <c r="AS48" s="25">
        <f t="shared" si="482"/>
        <v>0</v>
      </c>
      <c r="AU48" s="24"/>
      <c r="AV48" s="24"/>
      <c r="AW48" s="24"/>
      <c r="AX48" s="24"/>
      <c r="AY48" s="24"/>
      <c r="AZ48" s="24"/>
      <c r="BA48" s="24"/>
      <c r="BB48" s="24"/>
      <c r="BC48" s="24"/>
      <c r="BD48" s="24"/>
      <c r="BE48" s="24"/>
      <c r="BF48" s="24"/>
      <c r="BG48" s="25">
        <f t="shared" si="483"/>
        <v>0</v>
      </c>
      <c r="BI48" s="24"/>
      <c r="BJ48" s="24"/>
      <c r="BK48" s="24"/>
      <c r="BL48" s="24"/>
      <c r="BM48" s="24"/>
      <c r="BN48" s="24"/>
      <c r="BO48" s="24"/>
      <c r="BP48" s="24"/>
      <c r="BQ48" s="24"/>
      <c r="BR48" s="24"/>
      <c r="BS48" s="24"/>
      <c r="BT48" s="24"/>
      <c r="BU48" s="25">
        <f t="shared" si="484"/>
        <v>0</v>
      </c>
      <c r="BW48" s="24"/>
      <c r="BX48" s="24"/>
      <c r="BY48" s="24"/>
      <c r="BZ48" s="24"/>
      <c r="CA48" s="24"/>
      <c r="CB48" s="24"/>
      <c r="CC48" s="24"/>
      <c r="CD48" s="24"/>
      <c r="CE48" s="24"/>
      <c r="CF48" s="24"/>
      <c r="CG48" s="24"/>
      <c r="CH48" s="24"/>
      <c r="CI48" s="25">
        <f t="shared" si="485"/>
        <v>0</v>
      </c>
      <c r="CK48" s="24"/>
      <c r="CL48" s="24"/>
      <c r="CM48" s="24"/>
      <c r="CN48" s="24"/>
      <c r="CO48" s="24"/>
      <c r="CP48" s="24"/>
      <c r="CQ48" s="24"/>
      <c r="CR48" s="24"/>
      <c r="CS48" s="24"/>
      <c r="CT48" s="24"/>
      <c r="CU48" s="24"/>
      <c r="CV48" s="24"/>
      <c r="CW48" s="25">
        <f t="shared" si="486"/>
        <v>0</v>
      </c>
      <c r="CY48" s="24"/>
      <c r="CZ48" s="24"/>
      <c r="DA48" s="24"/>
      <c r="DB48" s="24"/>
      <c r="DC48" s="24"/>
      <c r="DD48" s="24"/>
      <c r="DE48" s="24"/>
      <c r="DF48" s="24"/>
      <c r="DG48" s="24"/>
      <c r="DH48" s="24"/>
      <c r="DI48" s="24"/>
      <c r="DJ48" s="24"/>
      <c r="DK48" s="25">
        <f t="shared" si="487"/>
        <v>0</v>
      </c>
      <c r="DM48" s="24"/>
      <c r="DN48" s="24"/>
      <c r="DO48" s="24"/>
      <c r="DP48" s="24"/>
      <c r="DQ48" s="24"/>
      <c r="DR48" s="24"/>
      <c r="DS48" s="24"/>
      <c r="DT48" s="24"/>
      <c r="DU48" s="24"/>
      <c r="DV48" s="24"/>
      <c r="DW48" s="24"/>
      <c r="DX48" s="24"/>
      <c r="DY48" s="25">
        <f t="shared" si="488"/>
        <v>0</v>
      </c>
      <c r="EA48" s="24"/>
      <c r="EB48" s="24"/>
      <c r="EC48" s="24"/>
      <c r="ED48" s="24"/>
      <c r="EE48" s="24"/>
      <c r="EF48" s="24"/>
      <c r="EG48" s="24"/>
      <c r="EH48" s="24"/>
      <c r="EI48" s="24"/>
      <c r="EJ48" s="24"/>
      <c r="EK48" s="24"/>
      <c r="EL48" s="24"/>
      <c r="EM48" s="25">
        <f t="shared" si="489"/>
        <v>0</v>
      </c>
    </row>
    <row r="49" spans="3:143" x14ac:dyDescent="0.25">
      <c r="C49" s="22" t="s">
        <v>31</v>
      </c>
      <c r="D49" s="23"/>
      <c r="E49" s="24">
        <v>10000</v>
      </c>
      <c r="F49" s="24">
        <v>10000</v>
      </c>
      <c r="G49" s="24">
        <v>10000</v>
      </c>
      <c r="H49" s="24">
        <v>10000</v>
      </c>
      <c r="I49" s="24">
        <v>10000</v>
      </c>
      <c r="J49" s="24">
        <v>10000</v>
      </c>
      <c r="K49" s="24">
        <v>10000</v>
      </c>
      <c r="L49" s="24">
        <v>10000</v>
      </c>
      <c r="M49" s="24">
        <v>10000</v>
      </c>
      <c r="N49" s="24">
        <v>10000</v>
      </c>
      <c r="O49" s="24">
        <v>10000</v>
      </c>
      <c r="P49" s="24">
        <v>10000</v>
      </c>
      <c r="Q49" s="25">
        <f t="shared" si="480"/>
        <v>120000</v>
      </c>
      <c r="S49" s="24"/>
      <c r="T49" s="24"/>
      <c r="U49" s="24"/>
      <c r="V49" s="24"/>
      <c r="W49" s="24"/>
      <c r="X49" s="24"/>
      <c r="Y49" s="24"/>
      <c r="Z49" s="24"/>
      <c r="AA49" s="24"/>
      <c r="AB49" s="24"/>
      <c r="AC49" s="24"/>
      <c r="AD49" s="24"/>
      <c r="AE49" s="25">
        <f t="shared" si="481"/>
        <v>0</v>
      </c>
      <c r="AG49" s="24"/>
      <c r="AH49" s="24"/>
      <c r="AI49" s="24"/>
      <c r="AJ49" s="24"/>
      <c r="AK49" s="24"/>
      <c r="AL49" s="24"/>
      <c r="AM49" s="24"/>
      <c r="AN49" s="24"/>
      <c r="AO49" s="24"/>
      <c r="AP49" s="24"/>
      <c r="AQ49" s="24"/>
      <c r="AR49" s="24"/>
      <c r="AS49" s="25">
        <f t="shared" si="482"/>
        <v>0</v>
      </c>
      <c r="AU49" s="24"/>
      <c r="AV49" s="24"/>
      <c r="AW49" s="24"/>
      <c r="AX49" s="24"/>
      <c r="AY49" s="24"/>
      <c r="AZ49" s="24"/>
      <c r="BA49" s="24"/>
      <c r="BB49" s="24"/>
      <c r="BC49" s="24"/>
      <c r="BD49" s="24"/>
      <c r="BE49" s="24"/>
      <c r="BF49" s="24"/>
      <c r="BG49" s="25">
        <f t="shared" si="483"/>
        <v>0</v>
      </c>
      <c r="BI49" s="24"/>
      <c r="BJ49" s="24"/>
      <c r="BK49" s="24"/>
      <c r="BL49" s="24"/>
      <c r="BM49" s="24"/>
      <c r="BN49" s="24"/>
      <c r="BO49" s="24"/>
      <c r="BP49" s="24"/>
      <c r="BQ49" s="24"/>
      <c r="BR49" s="24"/>
      <c r="BS49" s="24"/>
      <c r="BT49" s="24"/>
      <c r="BU49" s="25">
        <f t="shared" si="484"/>
        <v>0</v>
      </c>
      <c r="BW49" s="24"/>
      <c r="BX49" s="24"/>
      <c r="BY49" s="24"/>
      <c r="BZ49" s="24"/>
      <c r="CA49" s="24"/>
      <c r="CB49" s="24"/>
      <c r="CC49" s="24"/>
      <c r="CD49" s="24"/>
      <c r="CE49" s="24"/>
      <c r="CF49" s="24"/>
      <c r="CG49" s="24"/>
      <c r="CH49" s="24"/>
      <c r="CI49" s="25">
        <f t="shared" si="485"/>
        <v>0</v>
      </c>
      <c r="CK49" s="24"/>
      <c r="CL49" s="24"/>
      <c r="CM49" s="24"/>
      <c r="CN49" s="24"/>
      <c r="CO49" s="24"/>
      <c r="CP49" s="24"/>
      <c r="CQ49" s="24"/>
      <c r="CR49" s="24"/>
      <c r="CS49" s="24"/>
      <c r="CT49" s="24"/>
      <c r="CU49" s="24"/>
      <c r="CV49" s="24"/>
      <c r="CW49" s="25">
        <f t="shared" si="486"/>
        <v>0</v>
      </c>
      <c r="CY49" s="24"/>
      <c r="CZ49" s="24"/>
      <c r="DA49" s="24"/>
      <c r="DB49" s="24"/>
      <c r="DC49" s="24"/>
      <c r="DD49" s="24"/>
      <c r="DE49" s="24"/>
      <c r="DF49" s="24"/>
      <c r="DG49" s="24"/>
      <c r="DH49" s="24"/>
      <c r="DI49" s="24"/>
      <c r="DJ49" s="24"/>
      <c r="DK49" s="25">
        <f t="shared" si="487"/>
        <v>0</v>
      </c>
      <c r="DM49" s="24"/>
      <c r="DN49" s="24"/>
      <c r="DO49" s="24"/>
      <c r="DP49" s="24"/>
      <c r="DQ49" s="24"/>
      <c r="DR49" s="24"/>
      <c r="DS49" s="24"/>
      <c r="DT49" s="24"/>
      <c r="DU49" s="24"/>
      <c r="DV49" s="24"/>
      <c r="DW49" s="24"/>
      <c r="DX49" s="24"/>
      <c r="DY49" s="25">
        <f t="shared" si="488"/>
        <v>0</v>
      </c>
      <c r="EA49" s="24"/>
      <c r="EB49" s="24"/>
      <c r="EC49" s="24"/>
      <c r="ED49" s="24"/>
      <c r="EE49" s="24"/>
      <c r="EF49" s="24"/>
      <c r="EG49" s="24"/>
      <c r="EH49" s="24"/>
      <c r="EI49" s="24"/>
      <c r="EJ49" s="24"/>
      <c r="EK49" s="24"/>
      <c r="EL49" s="24"/>
      <c r="EM49" s="25">
        <f t="shared" si="489"/>
        <v>0</v>
      </c>
    </row>
    <row r="50" spans="3:143" hidden="1" x14ac:dyDescent="0.25">
      <c r="C50" s="22" t="s">
        <v>33</v>
      </c>
      <c r="D50" s="23"/>
      <c r="E50" s="24"/>
      <c r="F50" s="24"/>
      <c r="G50" s="24"/>
      <c r="H50" s="24"/>
      <c r="I50" s="24"/>
      <c r="J50" s="24"/>
      <c r="K50" s="24"/>
      <c r="L50" s="24"/>
      <c r="M50" s="24"/>
      <c r="N50" s="24"/>
      <c r="O50" s="24"/>
      <c r="P50" s="24"/>
      <c r="Q50" s="25">
        <f t="shared" si="480"/>
        <v>0</v>
      </c>
      <c r="S50" s="24"/>
      <c r="T50" s="24"/>
      <c r="U50" s="24"/>
      <c r="V50" s="24"/>
      <c r="W50" s="24"/>
      <c r="X50" s="24"/>
      <c r="Y50" s="24"/>
      <c r="Z50" s="24"/>
      <c r="AA50" s="24"/>
      <c r="AB50" s="24"/>
      <c r="AC50" s="24"/>
      <c r="AD50" s="24"/>
      <c r="AE50" s="25">
        <f t="shared" si="481"/>
        <v>0</v>
      </c>
      <c r="AG50" s="24"/>
      <c r="AH50" s="24"/>
      <c r="AI50" s="24"/>
      <c r="AJ50" s="24"/>
      <c r="AK50" s="24"/>
      <c r="AL50" s="24"/>
      <c r="AM50" s="24"/>
      <c r="AN50" s="24"/>
      <c r="AO50" s="24"/>
      <c r="AP50" s="24"/>
      <c r="AQ50" s="24"/>
      <c r="AR50" s="24"/>
      <c r="AS50" s="25">
        <f t="shared" si="482"/>
        <v>0</v>
      </c>
      <c r="AU50" s="24"/>
      <c r="AV50" s="24"/>
      <c r="AW50" s="24"/>
      <c r="AX50" s="24"/>
      <c r="AY50" s="24"/>
      <c r="AZ50" s="24"/>
      <c r="BA50" s="24"/>
      <c r="BB50" s="24"/>
      <c r="BC50" s="24"/>
      <c r="BD50" s="24"/>
      <c r="BE50" s="24"/>
      <c r="BF50" s="24"/>
      <c r="BG50" s="25">
        <f t="shared" si="483"/>
        <v>0</v>
      </c>
      <c r="BI50" s="24"/>
      <c r="BJ50" s="24"/>
      <c r="BK50" s="24"/>
      <c r="BL50" s="24"/>
      <c r="BM50" s="24"/>
      <c r="BN50" s="24"/>
      <c r="BO50" s="24"/>
      <c r="BP50" s="24"/>
      <c r="BQ50" s="24"/>
      <c r="BR50" s="24"/>
      <c r="BS50" s="24"/>
      <c r="BT50" s="24"/>
      <c r="BU50" s="25">
        <f t="shared" si="484"/>
        <v>0</v>
      </c>
      <c r="BW50" s="24"/>
      <c r="BX50" s="24"/>
      <c r="BY50" s="24"/>
      <c r="BZ50" s="24"/>
      <c r="CA50" s="24"/>
      <c r="CB50" s="24"/>
      <c r="CC50" s="24"/>
      <c r="CD50" s="24"/>
      <c r="CE50" s="24"/>
      <c r="CF50" s="24"/>
      <c r="CG50" s="24"/>
      <c r="CH50" s="24"/>
      <c r="CI50" s="25">
        <f t="shared" si="485"/>
        <v>0</v>
      </c>
      <c r="CK50" s="24"/>
      <c r="CL50" s="24"/>
      <c r="CM50" s="24"/>
      <c r="CN50" s="24"/>
      <c r="CO50" s="24"/>
      <c r="CP50" s="24"/>
      <c r="CQ50" s="24"/>
      <c r="CR50" s="24"/>
      <c r="CS50" s="24"/>
      <c r="CT50" s="24"/>
      <c r="CU50" s="24"/>
      <c r="CV50" s="24"/>
      <c r="CW50" s="25">
        <f t="shared" si="486"/>
        <v>0</v>
      </c>
      <c r="CY50" s="24"/>
      <c r="CZ50" s="24"/>
      <c r="DA50" s="24"/>
      <c r="DB50" s="24"/>
      <c r="DC50" s="24"/>
      <c r="DD50" s="24"/>
      <c r="DE50" s="24"/>
      <c r="DF50" s="24"/>
      <c r="DG50" s="24"/>
      <c r="DH50" s="24"/>
      <c r="DI50" s="24"/>
      <c r="DJ50" s="24"/>
      <c r="DK50" s="25">
        <f t="shared" si="487"/>
        <v>0</v>
      </c>
      <c r="DM50" s="24"/>
      <c r="DN50" s="24"/>
      <c r="DO50" s="24"/>
      <c r="DP50" s="24"/>
      <c r="DQ50" s="24"/>
      <c r="DR50" s="24"/>
      <c r="DS50" s="24"/>
      <c r="DT50" s="24"/>
      <c r="DU50" s="24"/>
      <c r="DV50" s="24"/>
      <c r="DW50" s="24"/>
      <c r="DX50" s="24"/>
      <c r="DY50" s="25">
        <f t="shared" si="488"/>
        <v>0</v>
      </c>
      <c r="EA50" s="24"/>
      <c r="EB50" s="24"/>
      <c r="EC50" s="24"/>
      <c r="ED50" s="24"/>
      <c r="EE50" s="24"/>
      <c r="EF50" s="24"/>
      <c r="EG50" s="24"/>
      <c r="EH50" s="24"/>
      <c r="EI50" s="24"/>
      <c r="EJ50" s="24"/>
      <c r="EK50" s="24"/>
      <c r="EL50" s="24"/>
      <c r="EM50" s="25">
        <f t="shared" si="489"/>
        <v>0</v>
      </c>
    </row>
    <row r="51" spans="3:143" hidden="1" x14ac:dyDescent="0.25">
      <c r="C51" s="22" t="s">
        <v>33</v>
      </c>
      <c r="D51" s="23"/>
      <c r="E51" s="24"/>
      <c r="F51" s="24"/>
      <c r="G51" s="24"/>
      <c r="H51" s="24"/>
      <c r="I51" s="24"/>
      <c r="J51" s="24"/>
      <c r="K51" s="24"/>
      <c r="L51" s="24"/>
      <c r="M51" s="24"/>
      <c r="N51" s="24"/>
      <c r="O51" s="24"/>
      <c r="P51" s="24"/>
      <c r="Q51" s="25">
        <f t="shared" si="480"/>
        <v>0</v>
      </c>
      <c r="S51" s="24"/>
      <c r="T51" s="24"/>
      <c r="U51" s="24"/>
      <c r="V51" s="24"/>
      <c r="W51" s="24"/>
      <c r="X51" s="24"/>
      <c r="Y51" s="24"/>
      <c r="Z51" s="24"/>
      <c r="AA51" s="24"/>
      <c r="AB51" s="24"/>
      <c r="AC51" s="24"/>
      <c r="AD51" s="24"/>
      <c r="AE51" s="25">
        <f t="shared" si="481"/>
        <v>0</v>
      </c>
      <c r="AG51" s="24"/>
      <c r="AH51" s="24"/>
      <c r="AI51" s="24"/>
      <c r="AJ51" s="24"/>
      <c r="AK51" s="24"/>
      <c r="AL51" s="24"/>
      <c r="AM51" s="24"/>
      <c r="AN51" s="24"/>
      <c r="AO51" s="24"/>
      <c r="AP51" s="24"/>
      <c r="AQ51" s="24"/>
      <c r="AR51" s="24"/>
      <c r="AS51" s="25">
        <f t="shared" si="482"/>
        <v>0</v>
      </c>
      <c r="AU51" s="24"/>
      <c r="AV51" s="24"/>
      <c r="AW51" s="24"/>
      <c r="AX51" s="24"/>
      <c r="AY51" s="24"/>
      <c r="AZ51" s="24"/>
      <c r="BA51" s="24"/>
      <c r="BB51" s="24"/>
      <c r="BC51" s="24"/>
      <c r="BD51" s="24"/>
      <c r="BE51" s="24"/>
      <c r="BF51" s="24"/>
      <c r="BG51" s="25">
        <f t="shared" si="483"/>
        <v>0</v>
      </c>
      <c r="BI51" s="24"/>
      <c r="BJ51" s="24"/>
      <c r="BK51" s="24"/>
      <c r="BL51" s="24"/>
      <c r="BM51" s="24"/>
      <c r="BN51" s="24"/>
      <c r="BO51" s="24"/>
      <c r="BP51" s="24"/>
      <c r="BQ51" s="24"/>
      <c r="BR51" s="24"/>
      <c r="BS51" s="24"/>
      <c r="BT51" s="24"/>
      <c r="BU51" s="25">
        <f t="shared" si="484"/>
        <v>0</v>
      </c>
      <c r="BW51" s="24"/>
      <c r="BX51" s="24"/>
      <c r="BY51" s="24"/>
      <c r="BZ51" s="24"/>
      <c r="CA51" s="24"/>
      <c r="CB51" s="24"/>
      <c r="CC51" s="24"/>
      <c r="CD51" s="24"/>
      <c r="CE51" s="24"/>
      <c r="CF51" s="24"/>
      <c r="CG51" s="24"/>
      <c r="CH51" s="24"/>
      <c r="CI51" s="25">
        <f t="shared" si="485"/>
        <v>0</v>
      </c>
      <c r="CK51" s="24"/>
      <c r="CL51" s="24"/>
      <c r="CM51" s="24"/>
      <c r="CN51" s="24"/>
      <c r="CO51" s="24"/>
      <c r="CP51" s="24"/>
      <c r="CQ51" s="24"/>
      <c r="CR51" s="24"/>
      <c r="CS51" s="24"/>
      <c r="CT51" s="24"/>
      <c r="CU51" s="24"/>
      <c r="CV51" s="24"/>
      <c r="CW51" s="25">
        <f t="shared" si="486"/>
        <v>0</v>
      </c>
      <c r="CY51" s="24"/>
      <c r="CZ51" s="24"/>
      <c r="DA51" s="24"/>
      <c r="DB51" s="24"/>
      <c r="DC51" s="24"/>
      <c r="DD51" s="24"/>
      <c r="DE51" s="24"/>
      <c r="DF51" s="24"/>
      <c r="DG51" s="24"/>
      <c r="DH51" s="24"/>
      <c r="DI51" s="24"/>
      <c r="DJ51" s="24"/>
      <c r="DK51" s="25">
        <f t="shared" si="487"/>
        <v>0</v>
      </c>
      <c r="DM51" s="24"/>
      <c r="DN51" s="24"/>
      <c r="DO51" s="24"/>
      <c r="DP51" s="24"/>
      <c r="DQ51" s="24"/>
      <c r="DR51" s="24"/>
      <c r="DS51" s="24"/>
      <c r="DT51" s="24"/>
      <c r="DU51" s="24"/>
      <c r="DV51" s="24"/>
      <c r="DW51" s="24"/>
      <c r="DX51" s="24"/>
      <c r="DY51" s="25">
        <f t="shared" si="488"/>
        <v>0</v>
      </c>
      <c r="EA51" s="24"/>
      <c r="EB51" s="24"/>
      <c r="EC51" s="24"/>
      <c r="ED51" s="24"/>
      <c r="EE51" s="24"/>
      <c r="EF51" s="24"/>
      <c r="EG51" s="24"/>
      <c r="EH51" s="24"/>
      <c r="EI51" s="24"/>
      <c r="EJ51" s="24"/>
      <c r="EK51" s="24"/>
      <c r="EL51" s="24"/>
      <c r="EM51" s="25">
        <f t="shared" si="489"/>
        <v>0</v>
      </c>
    </row>
    <row r="52" spans="3:143" hidden="1" x14ac:dyDescent="0.25">
      <c r="C52" s="22" t="s">
        <v>33</v>
      </c>
      <c r="D52" s="23"/>
      <c r="E52" s="24"/>
      <c r="F52" s="24"/>
      <c r="G52" s="24"/>
      <c r="H52" s="24"/>
      <c r="I52" s="24"/>
      <c r="J52" s="24"/>
      <c r="K52" s="24"/>
      <c r="L52" s="24"/>
      <c r="M52" s="24"/>
      <c r="N52" s="24"/>
      <c r="O52" s="24"/>
      <c r="P52" s="24"/>
      <c r="Q52" s="25">
        <f t="shared" si="480"/>
        <v>0</v>
      </c>
      <c r="S52" s="24"/>
      <c r="T52" s="24"/>
      <c r="U52" s="24"/>
      <c r="V52" s="24"/>
      <c r="W52" s="24"/>
      <c r="X52" s="24"/>
      <c r="Y52" s="24"/>
      <c r="Z52" s="24"/>
      <c r="AA52" s="24"/>
      <c r="AB52" s="24"/>
      <c r="AC52" s="24"/>
      <c r="AD52" s="24"/>
      <c r="AE52" s="25">
        <f t="shared" si="481"/>
        <v>0</v>
      </c>
      <c r="AG52" s="24"/>
      <c r="AH52" s="24"/>
      <c r="AI52" s="24"/>
      <c r="AJ52" s="24"/>
      <c r="AK52" s="24"/>
      <c r="AL52" s="24"/>
      <c r="AM52" s="24"/>
      <c r="AN52" s="24"/>
      <c r="AO52" s="24"/>
      <c r="AP52" s="24"/>
      <c r="AQ52" s="24"/>
      <c r="AR52" s="24"/>
      <c r="AS52" s="25">
        <f t="shared" si="482"/>
        <v>0</v>
      </c>
      <c r="AU52" s="24"/>
      <c r="AV52" s="24"/>
      <c r="AW52" s="24"/>
      <c r="AX52" s="24"/>
      <c r="AY52" s="24"/>
      <c r="AZ52" s="24"/>
      <c r="BA52" s="24"/>
      <c r="BB52" s="24"/>
      <c r="BC52" s="24"/>
      <c r="BD52" s="24"/>
      <c r="BE52" s="24"/>
      <c r="BF52" s="24"/>
      <c r="BG52" s="25">
        <f t="shared" si="483"/>
        <v>0</v>
      </c>
      <c r="BI52" s="24"/>
      <c r="BJ52" s="24"/>
      <c r="BK52" s="24"/>
      <c r="BL52" s="24"/>
      <c r="BM52" s="24"/>
      <c r="BN52" s="24"/>
      <c r="BO52" s="24"/>
      <c r="BP52" s="24"/>
      <c r="BQ52" s="24"/>
      <c r="BR52" s="24"/>
      <c r="BS52" s="24"/>
      <c r="BT52" s="24"/>
      <c r="BU52" s="25">
        <f t="shared" si="484"/>
        <v>0</v>
      </c>
      <c r="BW52" s="24"/>
      <c r="BX52" s="24"/>
      <c r="BY52" s="24"/>
      <c r="BZ52" s="24"/>
      <c r="CA52" s="24"/>
      <c r="CB52" s="24"/>
      <c r="CC52" s="24"/>
      <c r="CD52" s="24"/>
      <c r="CE52" s="24"/>
      <c r="CF52" s="24"/>
      <c r="CG52" s="24"/>
      <c r="CH52" s="24"/>
      <c r="CI52" s="25">
        <f t="shared" si="485"/>
        <v>0</v>
      </c>
      <c r="CK52" s="24"/>
      <c r="CL52" s="24"/>
      <c r="CM52" s="24"/>
      <c r="CN52" s="24"/>
      <c r="CO52" s="24"/>
      <c r="CP52" s="24"/>
      <c r="CQ52" s="24"/>
      <c r="CR52" s="24"/>
      <c r="CS52" s="24"/>
      <c r="CT52" s="24"/>
      <c r="CU52" s="24"/>
      <c r="CV52" s="24"/>
      <c r="CW52" s="25">
        <f t="shared" si="486"/>
        <v>0</v>
      </c>
      <c r="CY52" s="24"/>
      <c r="CZ52" s="24"/>
      <c r="DA52" s="24"/>
      <c r="DB52" s="24"/>
      <c r="DC52" s="24"/>
      <c r="DD52" s="24"/>
      <c r="DE52" s="24"/>
      <c r="DF52" s="24"/>
      <c r="DG52" s="24"/>
      <c r="DH52" s="24"/>
      <c r="DI52" s="24"/>
      <c r="DJ52" s="24"/>
      <c r="DK52" s="25">
        <f t="shared" si="487"/>
        <v>0</v>
      </c>
      <c r="DM52" s="24"/>
      <c r="DN52" s="24"/>
      <c r="DO52" s="24"/>
      <c r="DP52" s="24"/>
      <c r="DQ52" s="24"/>
      <c r="DR52" s="24"/>
      <c r="DS52" s="24"/>
      <c r="DT52" s="24"/>
      <c r="DU52" s="24"/>
      <c r="DV52" s="24"/>
      <c r="DW52" s="24"/>
      <c r="DX52" s="24"/>
      <c r="DY52" s="25">
        <f t="shared" si="488"/>
        <v>0</v>
      </c>
      <c r="EA52" s="24"/>
      <c r="EB52" s="24"/>
      <c r="EC52" s="24"/>
      <c r="ED52" s="24"/>
      <c r="EE52" s="24"/>
      <c r="EF52" s="24"/>
      <c r="EG52" s="24"/>
      <c r="EH52" s="24"/>
      <c r="EI52" s="24"/>
      <c r="EJ52" s="24"/>
      <c r="EK52" s="24"/>
      <c r="EL52" s="24"/>
      <c r="EM52" s="25">
        <f t="shared" si="489"/>
        <v>0</v>
      </c>
    </row>
    <row r="53" spans="3:143" hidden="1" x14ac:dyDescent="0.25">
      <c r="C53" s="22" t="s">
        <v>33</v>
      </c>
      <c r="D53" s="23"/>
      <c r="E53" s="24"/>
      <c r="F53" s="24"/>
      <c r="G53" s="24"/>
      <c r="H53" s="24"/>
      <c r="I53" s="24"/>
      <c r="J53" s="24"/>
      <c r="K53" s="24"/>
      <c r="L53" s="24"/>
      <c r="M53" s="24"/>
      <c r="N53" s="24"/>
      <c r="O53" s="24"/>
      <c r="P53" s="24"/>
      <c r="Q53" s="25">
        <f t="shared" si="480"/>
        <v>0</v>
      </c>
      <c r="S53" s="24"/>
      <c r="T53" s="24"/>
      <c r="U53" s="24"/>
      <c r="V53" s="24"/>
      <c r="W53" s="24"/>
      <c r="X53" s="24"/>
      <c r="Y53" s="24"/>
      <c r="Z53" s="24"/>
      <c r="AA53" s="24"/>
      <c r="AB53" s="24"/>
      <c r="AC53" s="24"/>
      <c r="AD53" s="24"/>
      <c r="AE53" s="25">
        <f t="shared" si="481"/>
        <v>0</v>
      </c>
      <c r="AG53" s="24"/>
      <c r="AH53" s="24"/>
      <c r="AI53" s="24"/>
      <c r="AJ53" s="24"/>
      <c r="AK53" s="24"/>
      <c r="AL53" s="24"/>
      <c r="AM53" s="24"/>
      <c r="AN53" s="24"/>
      <c r="AO53" s="24"/>
      <c r="AP53" s="24"/>
      <c r="AQ53" s="24"/>
      <c r="AR53" s="24"/>
      <c r="AS53" s="25">
        <f t="shared" si="482"/>
        <v>0</v>
      </c>
      <c r="AU53" s="24"/>
      <c r="AV53" s="24"/>
      <c r="AW53" s="24"/>
      <c r="AX53" s="24"/>
      <c r="AY53" s="24"/>
      <c r="AZ53" s="24"/>
      <c r="BA53" s="24"/>
      <c r="BB53" s="24"/>
      <c r="BC53" s="24"/>
      <c r="BD53" s="24"/>
      <c r="BE53" s="24"/>
      <c r="BF53" s="24"/>
      <c r="BG53" s="25">
        <f t="shared" si="483"/>
        <v>0</v>
      </c>
      <c r="BI53" s="24"/>
      <c r="BJ53" s="24"/>
      <c r="BK53" s="24"/>
      <c r="BL53" s="24"/>
      <c r="BM53" s="24"/>
      <c r="BN53" s="24"/>
      <c r="BO53" s="24"/>
      <c r="BP53" s="24"/>
      <c r="BQ53" s="24"/>
      <c r="BR53" s="24"/>
      <c r="BS53" s="24"/>
      <c r="BT53" s="24"/>
      <c r="BU53" s="25">
        <f t="shared" si="484"/>
        <v>0</v>
      </c>
      <c r="BW53" s="24"/>
      <c r="BX53" s="24"/>
      <c r="BY53" s="24"/>
      <c r="BZ53" s="24"/>
      <c r="CA53" s="24"/>
      <c r="CB53" s="24"/>
      <c r="CC53" s="24"/>
      <c r="CD53" s="24"/>
      <c r="CE53" s="24"/>
      <c r="CF53" s="24"/>
      <c r="CG53" s="24"/>
      <c r="CH53" s="24"/>
      <c r="CI53" s="25">
        <f t="shared" si="485"/>
        <v>0</v>
      </c>
      <c r="CK53" s="24"/>
      <c r="CL53" s="24"/>
      <c r="CM53" s="24"/>
      <c r="CN53" s="24"/>
      <c r="CO53" s="24"/>
      <c r="CP53" s="24"/>
      <c r="CQ53" s="24"/>
      <c r="CR53" s="24"/>
      <c r="CS53" s="24"/>
      <c r="CT53" s="24"/>
      <c r="CU53" s="24"/>
      <c r="CV53" s="24"/>
      <c r="CW53" s="25">
        <f t="shared" si="486"/>
        <v>0</v>
      </c>
      <c r="CY53" s="24"/>
      <c r="CZ53" s="24"/>
      <c r="DA53" s="24"/>
      <c r="DB53" s="24"/>
      <c r="DC53" s="24"/>
      <c r="DD53" s="24"/>
      <c r="DE53" s="24"/>
      <c r="DF53" s="24"/>
      <c r="DG53" s="24"/>
      <c r="DH53" s="24"/>
      <c r="DI53" s="24"/>
      <c r="DJ53" s="24"/>
      <c r="DK53" s="25">
        <f t="shared" si="487"/>
        <v>0</v>
      </c>
      <c r="DM53" s="24"/>
      <c r="DN53" s="24"/>
      <c r="DO53" s="24"/>
      <c r="DP53" s="24"/>
      <c r="DQ53" s="24"/>
      <c r="DR53" s="24"/>
      <c r="DS53" s="24"/>
      <c r="DT53" s="24"/>
      <c r="DU53" s="24"/>
      <c r="DV53" s="24"/>
      <c r="DW53" s="24"/>
      <c r="DX53" s="24"/>
      <c r="DY53" s="25">
        <f t="shared" si="488"/>
        <v>0</v>
      </c>
      <c r="EA53" s="24"/>
      <c r="EB53" s="24"/>
      <c r="EC53" s="24"/>
      <c r="ED53" s="24"/>
      <c r="EE53" s="24"/>
      <c r="EF53" s="24"/>
      <c r="EG53" s="24"/>
      <c r="EH53" s="24"/>
      <c r="EI53" s="24"/>
      <c r="EJ53" s="24"/>
      <c r="EK53" s="24"/>
      <c r="EL53" s="24"/>
      <c r="EM53" s="25">
        <f t="shared" si="489"/>
        <v>0</v>
      </c>
    </row>
    <row r="54" spans="3:143" hidden="1" x14ac:dyDescent="0.25">
      <c r="C54" s="22" t="s">
        <v>33</v>
      </c>
      <c r="D54" s="23"/>
      <c r="E54" s="24"/>
      <c r="F54" s="24"/>
      <c r="G54" s="24"/>
      <c r="H54" s="24"/>
      <c r="I54" s="24"/>
      <c r="J54" s="24"/>
      <c r="K54" s="24"/>
      <c r="L54" s="24"/>
      <c r="M54" s="24"/>
      <c r="N54" s="24"/>
      <c r="O54" s="24"/>
      <c r="P54" s="24"/>
      <c r="Q54" s="25">
        <f t="shared" si="480"/>
        <v>0</v>
      </c>
      <c r="S54" s="24"/>
      <c r="T54" s="24"/>
      <c r="U54" s="24"/>
      <c r="V54" s="24"/>
      <c r="W54" s="24"/>
      <c r="X54" s="24"/>
      <c r="Y54" s="24"/>
      <c r="Z54" s="24"/>
      <c r="AA54" s="24"/>
      <c r="AB54" s="24"/>
      <c r="AC54" s="24"/>
      <c r="AD54" s="24"/>
      <c r="AE54" s="25">
        <f t="shared" si="481"/>
        <v>0</v>
      </c>
      <c r="AG54" s="24"/>
      <c r="AH54" s="24"/>
      <c r="AI54" s="24"/>
      <c r="AJ54" s="24"/>
      <c r="AK54" s="24"/>
      <c r="AL54" s="24"/>
      <c r="AM54" s="24"/>
      <c r="AN54" s="24"/>
      <c r="AO54" s="24"/>
      <c r="AP54" s="24"/>
      <c r="AQ54" s="24"/>
      <c r="AR54" s="24"/>
      <c r="AS54" s="25">
        <f t="shared" si="482"/>
        <v>0</v>
      </c>
      <c r="AU54" s="24"/>
      <c r="AV54" s="24"/>
      <c r="AW54" s="24"/>
      <c r="AX54" s="24"/>
      <c r="AY54" s="24"/>
      <c r="AZ54" s="24"/>
      <c r="BA54" s="24"/>
      <c r="BB54" s="24"/>
      <c r="BC54" s="24"/>
      <c r="BD54" s="24"/>
      <c r="BE54" s="24"/>
      <c r="BF54" s="24"/>
      <c r="BG54" s="25">
        <f t="shared" si="483"/>
        <v>0</v>
      </c>
      <c r="BI54" s="24"/>
      <c r="BJ54" s="24"/>
      <c r="BK54" s="24"/>
      <c r="BL54" s="24"/>
      <c r="BM54" s="24"/>
      <c r="BN54" s="24"/>
      <c r="BO54" s="24"/>
      <c r="BP54" s="24"/>
      <c r="BQ54" s="24"/>
      <c r="BR54" s="24"/>
      <c r="BS54" s="24"/>
      <c r="BT54" s="24"/>
      <c r="BU54" s="25">
        <f t="shared" si="484"/>
        <v>0</v>
      </c>
      <c r="BW54" s="24"/>
      <c r="BX54" s="24"/>
      <c r="BY54" s="24"/>
      <c r="BZ54" s="24"/>
      <c r="CA54" s="24"/>
      <c r="CB54" s="24"/>
      <c r="CC54" s="24"/>
      <c r="CD54" s="24"/>
      <c r="CE54" s="24"/>
      <c r="CF54" s="24"/>
      <c r="CG54" s="24"/>
      <c r="CH54" s="24"/>
      <c r="CI54" s="25">
        <f t="shared" si="485"/>
        <v>0</v>
      </c>
      <c r="CK54" s="24"/>
      <c r="CL54" s="24"/>
      <c r="CM54" s="24"/>
      <c r="CN54" s="24"/>
      <c r="CO54" s="24"/>
      <c r="CP54" s="24"/>
      <c r="CQ54" s="24"/>
      <c r="CR54" s="24"/>
      <c r="CS54" s="24"/>
      <c r="CT54" s="24"/>
      <c r="CU54" s="24"/>
      <c r="CV54" s="24"/>
      <c r="CW54" s="25">
        <f t="shared" si="486"/>
        <v>0</v>
      </c>
      <c r="CY54" s="24"/>
      <c r="CZ54" s="24"/>
      <c r="DA54" s="24"/>
      <c r="DB54" s="24"/>
      <c r="DC54" s="24"/>
      <c r="DD54" s="24"/>
      <c r="DE54" s="24"/>
      <c r="DF54" s="24"/>
      <c r="DG54" s="24"/>
      <c r="DH54" s="24"/>
      <c r="DI54" s="24"/>
      <c r="DJ54" s="24"/>
      <c r="DK54" s="25">
        <f t="shared" si="487"/>
        <v>0</v>
      </c>
      <c r="DM54" s="24"/>
      <c r="DN54" s="24"/>
      <c r="DO54" s="24"/>
      <c r="DP54" s="24"/>
      <c r="DQ54" s="24"/>
      <c r="DR54" s="24"/>
      <c r="DS54" s="24"/>
      <c r="DT54" s="24"/>
      <c r="DU54" s="24"/>
      <c r="DV54" s="24"/>
      <c r="DW54" s="24"/>
      <c r="DX54" s="24"/>
      <c r="DY54" s="25">
        <f t="shared" si="488"/>
        <v>0</v>
      </c>
      <c r="EA54" s="24"/>
      <c r="EB54" s="24"/>
      <c r="EC54" s="24"/>
      <c r="ED54" s="24"/>
      <c r="EE54" s="24"/>
      <c r="EF54" s="24"/>
      <c r="EG54" s="24"/>
      <c r="EH54" s="24"/>
      <c r="EI54" s="24"/>
      <c r="EJ54" s="24"/>
      <c r="EK54" s="24"/>
      <c r="EL54" s="24"/>
      <c r="EM54" s="25">
        <f t="shared" si="489"/>
        <v>0</v>
      </c>
    </row>
    <row r="55" spans="3:143" x14ac:dyDescent="0.25">
      <c r="C55" s="12" t="s">
        <v>25</v>
      </c>
      <c r="D55" s="16"/>
      <c r="E55" s="17">
        <f t="shared" ref="E55:BP55" ca="1" si="490">SUM(INDIRECT(ADDRESS(savings_min_row,COLUMN()) &amp; ":" &amp; ADDRESS(savings_max_row,COLUMN())))</f>
        <v>68700</v>
      </c>
      <c r="F55" s="17">
        <f t="shared" ca="1" si="490"/>
        <v>76400</v>
      </c>
      <c r="G55" s="17">
        <f t="shared" ca="1" si="490"/>
        <v>74800</v>
      </c>
      <c r="H55" s="17">
        <f t="shared" ca="1" si="490"/>
        <v>101200</v>
      </c>
      <c r="I55" s="17">
        <f t="shared" ca="1" si="490"/>
        <v>84200</v>
      </c>
      <c r="J55" s="17">
        <f t="shared" ca="1" si="490"/>
        <v>48800</v>
      </c>
      <c r="K55" s="17">
        <f t="shared" ca="1" si="490"/>
        <v>76200</v>
      </c>
      <c r="L55" s="17">
        <f t="shared" ca="1" si="490"/>
        <v>73900</v>
      </c>
      <c r="M55" s="17">
        <f t="shared" ca="1" si="490"/>
        <v>76200</v>
      </c>
      <c r="N55" s="17">
        <f t="shared" ca="1" si="490"/>
        <v>56100</v>
      </c>
      <c r="O55" s="17">
        <f t="shared" ca="1" si="490"/>
        <v>75600</v>
      </c>
      <c r="P55" s="17">
        <f t="shared" ca="1" si="490"/>
        <v>67700</v>
      </c>
      <c r="Q55" s="17">
        <f t="shared" ca="1" si="490"/>
        <v>879800</v>
      </c>
      <c r="S55" s="17">
        <f t="shared" ca="1" si="490"/>
        <v>0</v>
      </c>
      <c r="T55" s="17">
        <f t="shared" ca="1" si="490"/>
        <v>0</v>
      </c>
      <c r="U55" s="17">
        <f t="shared" ca="1" si="490"/>
        <v>0</v>
      </c>
      <c r="V55" s="17">
        <f t="shared" ca="1" si="490"/>
        <v>0</v>
      </c>
      <c r="W55" s="17">
        <f t="shared" ca="1" si="490"/>
        <v>0</v>
      </c>
      <c r="X55" s="17">
        <f t="shared" ca="1" si="490"/>
        <v>0</v>
      </c>
      <c r="Y55" s="17">
        <f t="shared" ca="1" si="490"/>
        <v>0</v>
      </c>
      <c r="Z55" s="17">
        <f t="shared" ca="1" si="490"/>
        <v>0</v>
      </c>
      <c r="AA55" s="17">
        <f t="shared" ca="1" si="490"/>
        <v>0</v>
      </c>
      <c r="AB55" s="17">
        <f t="shared" ca="1" si="490"/>
        <v>0</v>
      </c>
      <c r="AC55" s="17">
        <f t="shared" ca="1" si="490"/>
        <v>0</v>
      </c>
      <c r="AD55" s="17">
        <f t="shared" ca="1" si="490"/>
        <v>0</v>
      </c>
      <c r="AE55" s="17">
        <f t="shared" ca="1" si="490"/>
        <v>0</v>
      </c>
      <c r="AG55" s="17">
        <f t="shared" ca="1" si="490"/>
        <v>0</v>
      </c>
      <c r="AH55" s="17">
        <f t="shared" ca="1" si="490"/>
        <v>0</v>
      </c>
      <c r="AI55" s="17">
        <f t="shared" ca="1" si="490"/>
        <v>0</v>
      </c>
      <c r="AJ55" s="17">
        <f t="shared" ca="1" si="490"/>
        <v>0</v>
      </c>
      <c r="AK55" s="17">
        <f t="shared" ca="1" si="490"/>
        <v>0</v>
      </c>
      <c r="AL55" s="17">
        <f t="shared" ca="1" si="490"/>
        <v>0</v>
      </c>
      <c r="AM55" s="17">
        <f t="shared" ca="1" si="490"/>
        <v>0</v>
      </c>
      <c r="AN55" s="17">
        <f t="shared" ca="1" si="490"/>
        <v>0</v>
      </c>
      <c r="AO55" s="17">
        <f t="shared" ca="1" si="490"/>
        <v>0</v>
      </c>
      <c r="AP55" s="17">
        <f t="shared" ca="1" si="490"/>
        <v>0</v>
      </c>
      <c r="AQ55" s="17">
        <f t="shared" ca="1" si="490"/>
        <v>0</v>
      </c>
      <c r="AR55" s="17">
        <f t="shared" ca="1" si="490"/>
        <v>0</v>
      </c>
      <c r="AS55" s="17">
        <f t="shared" ca="1" si="490"/>
        <v>0</v>
      </c>
      <c r="AU55" s="17">
        <f t="shared" ca="1" si="490"/>
        <v>0</v>
      </c>
      <c r="AV55" s="17">
        <f t="shared" ca="1" si="490"/>
        <v>0</v>
      </c>
      <c r="AW55" s="17">
        <f t="shared" ca="1" si="490"/>
        <v>0</v>
      </c>
      <c r="AX55" s="17">
        <f t="shared" ca="1" si="490"/>
        <v>0</v>
      </c>
      <c r="AY55" s="17">
        <f t="shared" ca="1" si="490"/>
        <v>0</v>
      </c>
      <c r="AZ55" s="17">
        <f t="shared" ca="1" si="490"/>
        <v>0</v>
      </c>
      <c r="BA55" s="17">
        <f t="shared" ca="1" si="490"/>
        <v>0</v>
      </c>
      <c r="BB55" s="17">
        <f t="shared" ca="1" si="490"/>
        <v>0</v>
      </c>
      <c r="BC55" s="17">
        <f t="shared" ca="1" si="490"/>
        <v>0</v>
      </c>
      <c r="BD55" s="17">
        <f t="shared" ca="1" si="490"/>
        <v>0</v>
      </c>
      <c r="BE55" s="17">
        <f t="shared" ca="1" si="490"/>
        <v>0</v>
      </c>
      <c r="BF55" s="17">
        <f t="shared" ca="1" si="490"/>
        <v>0</v>
      </c>
      <c r="BG55" s="17">
        <f t="shared" ca="1" si="490"/>
        <v>0</v>
      </c>
      <c r="BI55" s="17">
        <f t="shared" ca="1" si="490"/>
        <v>0</v>
      </c>
      <c r="BJ55" s="17">
        <f t="shared" ca="1" si="490"/>
        <v>0</v>
      </c>
      <c r="BK55" s="17">
        <f t="shared" ca="1" si="490"/>
        <v>0</v>
      </c>
      <c r="BL55" s="17">
        <f t="shared" ca="1" si="490"/>
        <v>0</v>
      </c>
      <c r="BM55" s="17">
        <f t="shared" ca="1" si="490"/>
        <v>0</v>
      </c>
      <c r="BN55" s="17">
        <f t="shared" ca="1" si="490"/>
        <v>0</v>
      </c>
      <c r="BO55" s="17">
        <f t="shared" ca="1" si="490"/>
        <v>0</v>
      </c>
      <c r="BP55" s="17">
        <f t="shared" ca="1" si="490"/>
        <v>0</v>
      </c>
      <c r="BQ55" s="17">
        <f t="shared" ref="BQ55:EB55" ca="1" si="491">SUM(INDIRECT(ADDRESS(savings_min_row,COLUMN()) &amp; ":" &amp; ADDRESS(savings_max_row,COLUMN())))</f>
        <v>0</v>
      </c>
      <c r="BR55" s="17">
        <f t="shared" ca="1" si="491"/>
        <v>0</v>
      </c>
      <c r="BS55" s="17">
        <f t="shared" ca="1" si="491"/>
        <v>0</v>
      </c>
      <c r="BT55" s="17">
        <f t="shared" ca="1" si="491"/>
        <v>0</v>
      </c>
      <c r="BU55" s="17">
        <f t="shared" ca="1" si="491"/>
        <v>0</v>
      </c>
      <c r="BW55" s="17">
        <f t="shared" ca="1" si="491"/>
        <v>0</v>
      </c>
      <c r="BX55" s="17">
        <f t="shared" ca="1" si="491"/>
        <v>0</v>
      </c>
      <c r="BY55" s="17">
        <f t="shared" ca="1" si="491"/>
        <v>0</v>
      </c>
      <c r="BZ55" s="17">
        <f t="shared" ca="1" si="491"/>
        <v>0</v>
      </c>
      <c r="CA55" s="17">
        <f t="shared" ca="1" si="491"/>
        <v>0</v>
      </c>
      <c r="CB55" s="17">
        <f t="shared" ca="1" si="491"/>
        <v>0</v>
      </c>
      <c r="CC55" s="17">
        <f t="shared" ca="1" si="491"/>
        <v>0</v>
      </c>
      <c r="CD55" s="17">
        <f t="shared" ca="1" si="491"/>
        <v>0</v>
      </c>
      <c r="CE55" s="17">
        <f t="shared" ca="1" si="491"/>
        <v>0</v>
      </c>
      <c r="CF55" s="17">
        <f t="shared" ca="1" si="491"/>
        <v>0</v>
      </c>
      <c r="CG55" s="17">
        <f t="shared" ca="1" si="491"/>
        <v>0</v>
      </c>
      <c r="CH55" s="17">
        <f t="shared" ca="1" si="491"/>
        <v>0</v>
      </c>
      <c r="CI55" s="17">
        <f t="shared" ca="1" si="491"/>
        <v>0</v>
      </c>
      <c r="CK55" s="17">
        <f t="shared" ca="1" si="491"/>
        <v>0</v>
      </c>
      <c r="CL55" s="17">
        <f t="shared" ca="1" si="491"/>
        <v>0</v>
      </c>
      <c r="CM55" s="17">
        <f t="shared" ca="1" si="491"/>
        <v>0</v>
      </c>
      <c r="CN55" s="17">
        <f t="shared" ca="1" si="491"/>
        <v>0</v>
      </c>
      <c r="CO55" s="17">
        <f t="shared" ca="1" si="491"/>
        <v>0</v>
      </c>
      <c r="CP55" s="17">
        <f t="shared" ca="1" si="491"/>
        <v>0</v>
      </c>
      <c r="CQ55" s="17">
        <f t="shared" ca="1" si="491"/>
        <v>0</v>
      </c>
      <c r="CR55" s="17">
        <f t="shared" ca="1" si="491"/>
        <v>0</v>
      </c>
      <c r="CS55" s="17">
        <f t="shared" ca="1" si="491"/>
        <v>0</v>
      </c>
      <c r="CT55" s="17">
        <f t="shared" ca="1" si="491"/>
        <v>0</v>
      </c>
      <c r="CU55" s="17">
        <f t="shared" ca="1" si="491"/>
        <v>0</v>
      </c>
      <c r="CV55" s="17">
        <f t="shared" ca="1" si="491"/>
        <v>0</v>
      </c>
      <c r="CW55" s="17">
        <f t="shared" ca="1" si="491"/>
        <v>0</v>
      </c>
      <c r="CY55" s="17">
        <f t="shared" ca="1" si="491"/>
        <v>0</v>
      </c>
      <c r="CZ55" s="17">
        <f t="shared" ca="1" si="491"/>
        <v>0</v>
      </c>
      <c r="DA55" s="17">
        <f t="shared" ca="1" si="491"/>
        <v>0</v>
      </c>
      <c r="DB55" s="17">
        <f t="shared" ca="1" si="491"/>
        <v>0</v>
      </c>
      <c r="DC55" s="17">
        <f t="shared" ca="1" si="491"/>
        <v>0</v>
      </c>
      <c r="DD55" s="17">
        <f t="shared" ca="1" si="491"/>
        <v>0</v>
      </c>
      <c r="DE55" s="17">
        <f t="shared" ca="1" si="491"/>
        <v>0</v>
      </c>
      <c r="DF55" s="17">
        <f t="shared" ca="1" si="491"/>
        <v>0</v>
      </c>
      <c r="DG55" s="17">
        <f t="shared" ca="1" si="491"/>
        <v>0</v>
      </c>
      <c r="DH55" s="17">
        <f t="shared" ca="1" si="491"/>
        <v>0</v>
      </c>
      <c r="DI55" s="17">
        <f t="shared" ca="1" si="491"/>
        <v>0</v>
      </c>
      <c r="DJ55" s="17">
        <f t="shared" ca="1" si="491"/>
        <v>0</v>
      </c>
      <c r="DK55" s="17">
        <f t="shared" ca="1" si="491"/>
        <v>0</v>
      </c>
      <c r="DM55" s="17">
        <f t="shared" ca="1" si="491"/>
        <v>0</v>
      </c>
      <c r="DN55" s="17">
        <f t="shared" ca="1" si="491"/>
        <v>0</v>
      </c>
      <c r="DO55" s="17">
        <f t="shared" ca="1" si="491"/>
        <v>0</v>
      </c>
      <c r="DP55" s="17">
        <f t="shared" ca="1" si="491"/>
        <v>0</v>
      </c>
      <c r="DQ55" s="17">
        <f t="shared" ca="1" si="491"/>
        <v>0</v>
      </c>
      <c r="DR55" s="17">
        <f t="shared" ca="1" si="491"/>
        <v>0</v>
      </c>
      <c r="DS55" s="17">
        <f t="shared" ca="1" si="491"/>
        <v>0</v>
      </c>
      <c r="DT55" s="17">
        <f t="shared" ca="1" si="491"/>
        <v>0</v>
      </c>
      <c r="DU55" s="17">
        <f t="shared" ca="1" si="491"/>
        <v>0</v>
      </c>
      <c r="DV55" s="17">
        <f t="shared" ca="1" si="491"/>
        <v>0</v>
      </c>
      <c r="DW55" s="17">
        <f t="shared" ca="1" si="491"/>
        <v>0</v>
      </c>
      <c r="DX55" s="17">
        <f t="shared" ca="1" si="491"/>
        <v>0</v>
      </c>
      <c r="DY55" s="17">
        <f t="shared" ca="1" si="491"/>
        <v>0</v>
      </c>
      <c r="EA55" s="17">
        <f t="shared" ca="1" si="491"/>
        <v>0</v>
      </c>
      <c r="EB55" s="17">
        <f t="shared" ca="1" si="491"/>
        <v>0</v>
      </c>
      <c r="EC55" s="17">
        <f t="shared" ref="EC55:EM55" ca="1" si="492">SUM(INDIRECT(ADDRESS(savings_min_row,COLUMN()) &amp; ":" &amp; ADDRESS(savings_max_row,COLUMN())))</f>
        <v>0</v>
      </c>
      <c r="ED55" s="17">
        <f t="shared" ca="1" si="492"/>
        <v>0</v>
      </c>
      <c r="EE55" s="17">
        <f t="shared" ca="1" si="492"/>
        <v>0</v>
      </c>
      <c r="EF55" s="17">
        <f t="shared" ca="1" si="492"/>
        <v>0</v>
      </c>
      <c r="EG55" s="17">
        <f t="shared" ca="1" si="492"/>
        <v>0</v>
      </c>
      <c r="EH55" s="17">
        <f t="shared" ca="1" si="492"/>
        <v>0</v>
      </c>
      <c r="EI55" s="17">
        <f t="shared" ca="1" si="492"/>
        <v>0</v>
      </c>
      <c r="EJ55" s="17">
        <f t="shared" ca="1" si="492"/>
        <v>0</v>
      </c>
      <c r="EK55" s="17">
        <f t="shared" ca="1" si="492"/>
        <v>0</v>
      </c>
      <c r="EL55" s="17">
        <f t="shared" ca="1" si="492"/>
        <v>0</v>
      </c>
      <c r="EM55" s="17">
        <f t="shared" ca="1" si="492"/>
        <v>0</v>
      </c>
    </row>
  </sheetData>
  <mergeCells count="10">
    <mergeCell ref="BW5:CI5"/>
    <mergeCell ref="CK5:CW5"/>
    <mergeCell ref="CY5:DK5"/>
    <mergeCell ref="DM5:DY5"/>
    <mergeCell ref="EA5:EM5"/>
    <mergeCell ref="E5:Q5"/>
    <mergeCell ref="S5:AE5"/>
    <mergeCell ref="AG5:AS5"/>
    <mergeCell ref="AU5:BG5"/>
    <mergeCell ref="BI5:BU5"/>
  </mergeCells>
  <conditionalFormatting sqref="C10:C13 S10:AE19 S22:AE39 S42:AE55 AG10:AS19 AU10:BG19 BI10:BU19 BW10:CI19 CK10:CW19 CY10:DK19 DM10:DY19 AG22:AS39 AU22:BG39 BI22:BU39 BW22:CI39 CK22:CW39 CY22:DK39 DM22:DY39 AG42:AS55 AU42:BG55 BI42:BU55 BW42:CI55 CK42:CW55 CY42:DK55 DM42:DY55 EA10:EM19 EA22:EM39 EA42:EM55 E10:Q19 E22:Q39 E42:Q55">
    <cfRule type="expression" dxfId="8" priority="7">
      <formula>ROW(A10) &lt;= income_max_row</formula>
    </cfRule>
  </conditionalFormatting>
  <conditionalFormatting sqref="Q23:Q39 C22:C33 AE23:AE39 S22:AE38 S42:AE54 AS23:AS39 BG23:BG39 BU23:BU39 CI23:CI39 CW23:CW39 DK23:DK39 DY23:DY39 AG22:AS38 AU22:BG38 BI22:BU38 BW22:CI38 CK22:CW38 CY22:DK38 DM22:DY38 AG42:AS54 AU42:BG54 BI42:BU54 BW42:CI54 CK42:CW54 CY42:DK54 DM42:DY54 EM23:EM39 EA22:EM38 EA42:EM54 E22:Q38 E42:Q54">
    <cfRule type="expression" dxfId="7" priority="6">
      <formula>ROW(A22) &lt;= expenses_max_row</formula>
    </cfRule>
  </conditionalFormatting>
  <conditionalFormatting sqref="C42:C54 S42:AE54 AG42:AS54 AU42:BG54 BI42:BU54 BW42:CI54 CK42:CW54 CY42:DK54 DM42:DY54 EA42:EM54 E42:Q54">
    <cfRule type="expression" dxfId="6" priority="4">
      <formula>ROW(A42) &lt;= savings_max_row</formula>
    </cfRule>
  </conditionalFormatting>
  <conditionalFormatting sqref="E6:Q7 S6:AE7 AG6:AS7 AU6:BG7 BI6:BU7 BW6:CI7 CK6:CW7 CY6:DK7 DM6:DY7 EA6:EM7">
    <cfRule type="expression" dxfId="5" priority="1" stopIfTrue="1">
      <formula>AND(E$19=0,E$39=0,E$55=0)</formula>
    </cfRule>
    <cfRule type="expression" dxfId="4" priority="2" stopIfTrue="1">
      <formula>E$7=0</formula>
    </cfRule>
    <cfRule type="expression" dxfId="3" priority="3">
      <formula>E$7&lt;0</formula>
    </cfRule>
  </conditionalFormatting>
  <pageMargins left="0.7" right="0.7" top="0.75" bottom="0.75" header="0.3" footer="0.3"/>
  <pageSetup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election activeCell="I19" sqref="I19"/>
    </sheetView>
  </sheetViews>
  <sheetFormatPr defaultRowHeight="15" x14ac:dyDescent="0.25"/>
  <cols>
    <col min="1" max="2" width="1.28515625" customWidth="1"/>
    <col min="4" max="5" width="17.28515625" customWidth="1"/>
    <col min="6" max="6" width="18.7109375" bestFit="1" customWidth="1"/>
    <col min="7" max="7" width="17.28515625" customWidth="1"/>
    <col min="8" max="8" width="51" customWidth="1"/>
    <col min="9" max="9" width="24.85546875" customWidth="1"/>
    <col min="10" max="10" width="21" customWidth="1"/>
  </cols>
  <sheetData>
    <row r="1" spans="1:10" s="52" customFormat="1" ht="5.25" customHeight="1" x14ac:dyDescent="0.25">
      <c r="A1" s="51"/>
    </row>
    <row r="2" spans="1:10" s="52" customFormat="1" ht="14.25" customHeight="1" x14ac:dyDescent="0.25">
      <c r="C2" s="53" t="s">
        <v>36</v>
      </c>
    </row>
    <row r="3" spans="1:10" s="52" customFormat="1" ht="5.25" customHeight="1" x14ac:dyDescent="0.25"/>
    <row r="10" spans="1:10" x14ac:dyDescent="0.25">
      <c r="D10" s="32" t="s">
        <v>37</v>
      </c>
      <c r="E10" s="32" t="s">
        <v>38</v>
      </c>
      <c r="F10" s="32" t="s">
        <v>39</v>
      </c>
      <c r="G10" s="32" t="s">
        <v>40</v>
      </c>
      <c r="H10" s="32" t="s">
        <v>41</v>
      </c>
      <c r="I10" s="36" t="s">
        <v>43</v>
      </c>
      <c r="J10" s="37" t="s">
        <v>44</v>
      </c>
    </row>
    <row r="11" spans="1:10" x14ac:dyDescent="0.25">
      <c r="D11" s="34">
        <v>44916</v>
      </c>
      <c r="E11" s="33" t="s">
        <v>18</v>
      </c>
      <c r="F11" s="33" t="s">
        <v>19</v>
      </c>
      <c r="G11" s="35">
        <v>3500</v>
      </c>
      <c r="H11" s="21"/>
      <c r="I11" s="38">
        <f>SUMPRODUCT(tracking[Amount], (tracking[Date] &lt;=tracking[[#This Row],[Date]])*1, (tracking[Type]&lt;&gt;"Income")*(-1) + (tracking[Type]="Income"))</f>
        <v>3500</v>
      </c>
      <c r="J11" s="46">
        <f>IF(AND(tracking[[#This Row],[Type]]="Income", shift_late_income_status="Active", DAY(tracking[[#This Row],[Date]])&gt;=shift_late_income_starting_day),
DATE(YEAR(tracking[[#This Row],[Date]]), MONTH(tracking[[#This Row],[Date]])+1, 1),
 tracking[[#This Row],[Date]])</f>
        <v>44927</v>
      </c>
    </row>
    <row r="12" spans="1:10" x14ac:dyDescent="0.25">
      <c r="D12" s="34">
        <v>44927</v>
      </c>
      <c r="E12" s="33" t="s">
        <v>26</v>
      </c>
      <c r="F12" s="33" t="s">
        <v>27</v>
      </c>
      <c r="G12" s="35">
        <v>1200</v>
      </c>
      <c r="H12" s="21" t="s">
        <v>42</v>
      </c>
      <c r="I12" s="38">
        <f>SUMPRODUCT(tracking[Amount], (tracking[Date] &lt;=tracking[[#This Row],[Date]])*1, (tracking[Type]&lt;&gt;"Income")*(-1) + (tracking[Type]="Income"))</f>
        <v>2300</v>
      </c>
      <c r="J12" s="46">
        <f>IF(AND(tracking[[#This Row],[Type]]="Income", shift_late_income_status="Active", DAY(tracking[[#This Row],[Date]])&gt;=shift_late_income_starting_day),
DATE(YEAR(tracking[[#This Row],[Date]]), MONTH(tracking[[#This Row],[Date]])+1, 1),
 tracking[[#This Row],[Date]])</f>
        <v>44927</v>
      </c>
    </row>
    <row r="13" spans="1:10" x14ac:dyDescent="0.25">
      <c r="D13" s="34">
        <v>44928</v>
      </c>
      <c r="E13" s="33" t="s">
        <v>30</v>
      </c>
      <c r="F13" s="33" t="s">
        <v>13</v>
      </c>
      <c r="G13" s="35">
        <v>600</v>
      </c>
      <c r="H13" s="21"/>
      <c r="I13" s="38">
        <f>SUMPRODUCT(tracking[Amount], (tracking[Date] &lt;=tracking[[#This Row],[Date]])*1, (tracking[Type]&lt;&gt;"Income")*(-1) + (tracking[Type]="Income"))</f>
        <v>1700</v>
      </c>
      <c r="J13" s="46">
        <f>IF(AND(tracking[[#This Row],[Type]]="Income", shift_late_income_status="Active", DAY(tracking[[#This Row],[Date]])&gt;=shift_late_income_starting_day),
DATE(YEAR(tracking[[#This Row],[Date]]), MONTH(tracking[[#This Row],[Date]])+1, 1),
 tracking[[#This Row],[Date]])</f>
        <v>44928</v>
      </c>
    </row>
  </sheetData>
  <conditionalFormatting sqref="F11:F13">
    <cfRule type="expression" dxfId="2" priority="2">
      <formula>ISNA(MATCH(F11, INDIRECT(E11), 0))</formula>
    </cfRule>
  </conditionalFormatting>
  <conditionalFormatting sqref="G11:G13">
    <cfRule type="expression" dxfId="1" priority="4">
      <formula>E11="Income"</formula>
    </cfRule>
  </conditionalFormatting>
  <conditionalFormatting sqref="J11:J13">
    <cfRule type="expression" dxfId="0" priority="1">
      <formula>AND(E11="Income", shift_late_income_status="Active", DAY(D11)&gt;=shift_late_income_starting_day)</formula>
    </cfRule>
  </conditionalFormatting>
  <dataValidations count="4">
    <dataValidation type="date" operator="greaterThan" allowBlank="1" showInputMessage="1" showErrorMessage="1" errorTitle="Invalid Date" error="Please enter a valid date." sqref="D11:D13">
      <formula1>1</formula1>
    </dataValidation>
    <dataValidation type="list" allowBlank="1" showInputMessage="1" showErrorMessage="1" errorTitle="Invalid Type" error="Please select a valid type from the dropdown." sqref="E11:E13">
      <formula1>"Income, Expenses, Savings"</formula1>
    </dataValidation>
    <dataValidation type="list" allowBlank="1" showInputMessage="1" showErrorMessage="1" errorTitle="Invalid Category" error="Please select a valid category from the dropdown." sqref="F11:F13">
      <formula1>INDIRECT(E11)</formula1>
    </dataValidation>
    <dataValidation type="custom" allowBlank="1" showInputMessage="1" showErrorMessage="1" errorTitle="Invalid Amount" error="Please enter a valid amount." sqref="G11:G13">
      <formula1>ISNUMBER(G11)</formula1>
    </dataValidation>
  </dataValidation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2"/>
  <sheetViews>
    <sheetView showGridLines="0" tabSelected="1" workbookViewId="0">
      <selection activeCell="AQ9" sqref="AQ9:AR9"/>
    </sheetView>
  </sheetViews>
  <sheetFormatPr defaultRowHeight="15" x14ac:dyDescent="0.25"/>
  <cols>
    <col min="1" max="2" width="2" customWidth="1"/>
    <col min="3" max="24" width="0" hidden="1" customWidth="1"/>
  </cols>
  <sheetData>
    <row r="1" spans="1:44" s="52" customFormat="1" ht="5.25" customHeight="1" x14ac:dyDescent="0.25">
      <c r="A1" s="51"/>
    </row>
    <row r="2" spans="1:44" s="52" customFormat="1" ht="14.25" customHeight="1" x14ac:dyDescent="0.25">
      <c r="C2" s="53" t="s">
        <v>61</v>
      </c>
    </row>
    <row r="3" spans="1:44" s="52" customFormat="1" ht="5.25" customHeight="1" x14ac:dyDescent="0.25"/>
    <row r="5" spans="1:44" x14ac:dyDescent="0.25">
      <c r="AQ5" s="58" t="s">
        <v>62</v>
      </c>
      <c r="AR5" s="59"/>
    </row>
    <row r="6" spans="1:44" x14ac:dyDescent="0.25">
      <c r="AN6" s="60" t="s">
        <v>63</v>
      </c>
      <c r="AO6" s="60"/>
      <c r="AP6" s="60"/>
      <c r="AQ6" s="61">
        <v>2025</v>
      </c>
      <c r="AR6" s="61"/>
    </row>
    <row r="8" spans="1:44" x14ac:dyDescent="0.25">
      <c r="AQ8" s="58" t="s">
        <v>64</v>
      </c>
      <c r="AR8" s="59"/>
    </row>
    <row r="9" spans="1:44" x14ac:dyDescent="0.25">
      <c r="AN9" s="60" t="s">
        <v>65</v>
      </c>
      <c r="AO9" s="60"/>
      <c r="AP9" s="60"/>
      <c r="AQ9" s="67" t="s">
        <v>70</v>
      </c>
      <c r="AR9" s="67"/>
    </row>
    <row r="11" spans="1:44" x14ac:dyDescent="0.25">
      <c r="C11" s="52"/>
      <c r="D11" s="52"/>
      <c r="E11" s="52"/>
      <c r="F11" s="52"/>
      <c r="G11" s="52"/>
      <c r="H11" s="52"/>
      <c r="I11" s="52"/>
      <c r="J11" s="52"/>
      <c r="K11" s="52"/>
      <c r="L11" s="52"/>
      <c r="M11" s="52"/>
      <c r="N11" s="52"/>
      <c r="O11" s="52"/>
      <c r="P11" s="52"/>
      <c r="Q11" s="52"/>
      <c r="R11" s="52"/>
      <c r="S11" s="52"/>
      <c r="T11" s="52"/>
      <c r="U11" s="52"/>
      <c r="V11" s="52"/>
      <c r="W11" s="52"/>
      <c r="X11" s="52"/>
      <c r="Y11" s="57" t="str">
        <f>"Breakdown - " &amp;
IF(selected_period="Total Year",
selected_year &amp; " (Total Year)",
selected_period_display &amp; " " &amp; selected_year)</f>
        <v>Breakdown - 2025 (Total Year)</v>
      </c>
      <c r="Z11" s="57"/>
      <c r="AA11" s="57"/>
      <c r="AB11" s="57"/>
      <c r="AC11" s="57"/>
      <c r="AD11" s="57"/>
      <c r="AF11" s="57" t="str">
        <f>"Summary - " &amp;
IF(selected_period="Total Year",
selected_year &amp; " (Total Year)",
selected_period_display &amp; " " &amp; selected_year)</f>
        <v>Summary - 2025 (Total Year)</v>
      </c>
      <c r="AG11" s="57"/>
      <c r="AH11" s="57"/>
      <c r="AI11" s="57"/>
      <c r="AJ11" s="57"/>
      <c r="AK11" s="57"/>
      <c r="AL11" s="57"/>
      <c r="AM11" s="57"/>
      <c r="AN11" s="57"/>
      <c r="AO11" s="57"/>
      <c r="AP11" s="57"/>
      <c r="AQ11" s="57"/>
      <c r="AR11" s="57"/>
    </row>
    <row r="12" spans="1:44" x14ac:dyDescent="0.25">
      <c r="C12" s="56"/>
      <c r="D12" s="56"/>
      <c r="E12" s="56"/>
      <c r="F12" s="56"/>
      <c r="G12" s="56"/>
      <c r="H12" s="56"/>
      <c r="I12" s="56"/>
      <c r="J12" s="56"/>
      <c r="K12" s="56"/>
      <c r="L12" s="56"/>
      <c r="M12" s="56"/>
      <c r="N12" s="56"/>
      <c r="O12" s="56"/>
      <c r="P12" s="56"/>
      <c r="Q12" s="56"/>
      <c r="R12" s="56"/>
      <c r="S12" s="56"/>
      <c r="T12" s="56"/>
      <c r="U12" s="56"/>
      <c r="V12" s="56"/>
      <c r="W12" s="56"/>
      <c r="X12" s="56"/>
    </row>
  </sheetData>
  <mergeCells count="8">
    <mergeCell ref="Y11:AD11"/>
    <mergeCell ref="AF11:AR11"/>
    <mergeCell ref="AQ5:AR5"/>
    <mergeCell ref="AQ6:AR6"/>
    <mergeCell ref="AN6:AP6"/>
    <mergeCell ref="AQ8:AR8"/>
    <mergeCell ref="AN9:AP9"/>
    <mergeCell ref="AQ9:AR9"/>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errorTitle="Invalid Year" error="Please select a valid year from the drondown.">
          <x14:formula1>
            <xm:f>'Dropdown Data'!$C$8:$C$18</xm:f>
          </x14:formula1>
          <xm:sqref>AQ6:AR6</xm:sqref>
        </x14:dataValidation>
        <x14:dataValidation type="list" allowBlank="1" showInputMessage="1" showErrorMessage="1" errorTitle="Invalid Period" error="Please select a valid period from the dropdown.">
          <x14:formula1>
            <xm:f>'Dropdown Data'!$E$8:$E$21</xm:f>
          </x14:formula1>
          <xm:sqref>AQ9:AR9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election activeCell="E21" sqref="E21"/>
    </sheetView>
  </sheetViews>
  <sheetFormatPr defaultRowHeight="15" x14ac:dyDescent="0.25"/>
  <cols>
    <col min="1" max="1" width="2" style="1" customWidth="1"/>
    <col min="2" max="2" width="2" customWidth="1"/>
    <col min="3" max="3" width="1.28515625" customWidth="1"/>
    <col min="4" max="4" width="27.28515625" customWidth="1"/>
    <col min="5" max="5" width="34.5703125" customWidth="1"/>
    <col min="6" max="6" width="1.28515625" customWidth="1"/>
  </cols>
  <sheetData>
    <row r="1" spans="1:6" s="52" customFormat="1" ht="5.25" customHeight="1" x14ac:dyDescent="0.25">
      <c r="A1" s="51"/>
    </row>
    <row r="2" spans="1:6" s="52" customFormat="1" ht="14.25" customHeight="1" x14ac:dyDescent="0.25">
      <c r="C2" s="53" t="s">
        <v>52</v>
      </c>
    </row>
    <row r="3" spans="1:6" s="52" customFormat="1" ht="5.25" customHeight="1" x14ac:dyDescent="0.25"/>
    <row r="6" spans="1:6" x14ac:dyDescent="0.25">
      <c r="C6" s="48" t="s">
        <v>53</v>
      </c>
      <c r="D6" s="48"/>
      <c r="E6" s="48"/>
      <c r="F6" s="48"/>
    </row>
    <row r="8" spans="1:6" x14ac:dyDescent="0.25">
      <c r="D8" s="16" t="s">
        <v>54</v>
      </c>
      <c r="E8" s="49">
        <f>current_date</f>
        <v>45137</v>
      </c>
    </row>
    <row r="9" spans="1:6" x14ac:dyDescent="0.25">
      <c r="D9" s="16" t="s">
        <v>55</v>
      </c>
      <c r="E9" s="49">
        <f>MAX(tracking[Date])</f>
        <v>44928</v>
      </c>
    </row>
    <row r="10" spans="1:6" x14ac:dyDescent="0.25">
      <c r="D10" s="16" t="s">
        <v>56</v>
      </c>
      <c r="E10" t="str">
        <f>IF(E9=0,"", "(" &amp; _xlfn.DAYS(E8,E9) &amp; " days ago)")</f>
        <v>(209 days ago)</v>
      </c>
    </row>
    <row r="11" spans="1:6" x14ac:dyDescent="0.25">
      <c r="D11" s="16" t="s">
        <v>57</v>
      </c>
      <c r="E11">
        <f>COUNT(tracking[Date])</f>
        <v>3</v>
      </c>
    </row>
    <row r="12" spans="1:6" x14ac:dyDescent="0.25">
      <c r="D12" s="16" t="s">
        <v>58</v>
      </c>
      <c r="E12" t="str">
        <f>"(" &amp; SUMPRODUCT(--(YEAR(tracking[Date])=YEAR(current_date))) &amp; " this year)"</f>
        <v>(2 this year)</v>
      </c>
    </row>
    <row r="13" spans="1:6" x14ac:dyDescent="0.25">
      <c r="D13" s="16" t="s">
        <v>59</v>
      </c>
      <c r="E13" s="50">
        <f>_xlfn.IFNA(INDEX(tracking[Balance], MATCH(Calculations!E9,tracking[Date],0)),"-")</f>
        <v>1700</v>
      </c>
    </row>
    <row r="14" spans="1:6" x14ac:dyDescent="0.25">
      <c r="D14" s="16" t="s">
        <v>60</v>
      </c>
      <c r="E14" t="str">
        <f>IF(E13&gt;0, "of tracked income left to be allocated","allocated not covered by income")</f>
        <v>of tracked income left to be allocated</v>
      </c>
    </row>
    <row r="17" spans="3:6" x14ac:dyDescent="0.25">
      <c r="C17" s="48" t="s">
        <v>72</v>
      </c>
      <c r="D17" s="48"/>
      <c r="E17" s="48"/>
      <c r="F17" s="48"/>
    </row>
    <row r="19" spans="3:6" x14ac:dyDescent="0.25">
      <c r="D19" s="16" t="s">
        <v>73</v>
      </c>
      <c r="E19">
        <f>IF('Budget Dashboard'!$AQ$6="Current Year", YEAR(current_date),'Budget Dashboard'!$AQ$6)</f>
        <v>2025</v>
      </c>
    </row>
    <row r="20" spans="3:6" x14ac:dyDescent="0.25">
      <c r="D20" s="68" t="s">
        <v>74</v>
      </c>
      <c r="E20" s="69" t="str">
        <f>IF('Budget Dashboard'!$AQ$9="Total Year","Total Year",
IF('Budget Dashboard'!$AQ$9="Current Month",MONTH(current_date),
MONTH('Budget Dashboard'!$AQ$9)))</f>
        <v>Total Year</v>
      </c>
    </row>
    <row r="21" spans="3:6" x14ac:dyDescent="0.25">
      <c r="D21" s="16" t="s">
        <v>75</v>
      </c>
      <c r="E21" s="70" t="str">
        <f>IF(selected_period="Total Year", "Total Year",
TEXT(DATE(selected_year,selected_period,1),"mmmm"))</f>
        <v>Total Year</v>
      </c>
    </row>
  </sheetData>
  <mergeCells count="2">
    <mergeCell ref="C6:F6"/>
    <mergeCell ref="C17:F17"/>
  </mergeCells>
  <dataValidations count="1">
    <dataValidation type="date" errorStyle="information" allowBlank="1" showInputMessage="1" showErrorMessage="1" errorTitle="Alert!" error="Please enter a date from 01/01/2023 onwards." sqref="A4:A1048576">
      <formula1>44927</formula1>
      <formula2>2958465</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errorStyle="information" allowBlank="1" showInputMessage="1" showErrorMessage="1" errorTitle="Alert!" error="Invalid category selected. Please enter valid value.">
          <x14:formula1>
            <xm:f>'Dropdown Data'!#REF!</xm:f>
          </x14:formula1>
          <xm:sqref>B4:B1048576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election activeCell="H16" sqref="H16"/>
    </sheetView>
  </sheetViews>
  <sheetFormatPr defaultRowHeight="15" x14ac:dyDescent="0.25"/>
  <cols>
    <col min="1" max="2" width="2.5703125" customWidth="1"/>
    <col min="3" max="3" width="19" customWidth="1"/>
    <col min="4" max="4" width="3" customWidth="1"/>
    <col min="5" max="5" width="28.5703125" customWidth="1"/>
    <col min="6" max="6" width="10" bestFit="1" customWidth="1"/>
    <col min="7" max="7" width="12" bestFit="1" customWidth="1"/>
    <col min="8" max="8" width="17.28515625" bestFit="1" customWidth="1"/>
    <col min="9" max="9" width="16.85546875" bestFit="1" customWidth="1"/>
    <col min="10" max="10" width="12.7109375" bestFit="1" customWidth="1"/>
    <col min="11" max="11" width="13.85546875" bestFit="1" customWidth="1"/>
    <col min="12" max="12" width="13.28515625" bestFit="1" customWidth="1"/>
    <col min="13" max="13" width="12.5703125" bestFit="1" customWidth="1"/>
    <col min="14" max="14" width="20.140625" bestFit="1" customWidth="1"/>
    <col min="15" max="15" width="11.5703125" bestFit="1" customWidth="1"/>
  </cols>
  <sheetData>
    <row r="1" spans="1:5" s="52" customFormat="1" ht="5.25" customHeight="1" x14ac:dyDescent="0.25">
      <c r="A1" s="51"/>
    </row>
    <row r="2" spans="1:5" s="52" customFormat="1" ht="14.25" customHeight="1" x14ac:dyDescent="0.25">
      <c r="C2" s="53" t="s">
        <v>66</v>
      </c>
    </row>
    <row r="3" spans="1:5" s="52" customFormat="1" ht="5.25" customHeight="1" x14ac:dyDescent="0.25"/>
    <row r="7" spans="1:5" x14ac:dyDescent="0.25">
      <c r="C7" s="62" t="s">
        <v>67</v>
      </c>
      <c r="E7" s="62" t="s">
        <v>69</v>
      </c>
    </row>
    <row r="8" spans="1:5" x14ac:dyDescent="0.25">
      <c r="C8" s="63" t="s">
        <v>68</v>
      </c>
      <c r="E8" s="63" t="s">
        <v>70</v>
      </c>
    </row>
    <row r="9" spans="1:5" x14ac:dyDescent="0.25">
      <c r="C9" s="63">
        <f>starting_year</f>
        <v>2023</v>
      </c>
      <c r="E9" s="63" t="s">
        <v>71</v>
      </c>
    </row>
    <row r="10" spans="1:5" x14ac:dyDescent="0.25">
      <c r="C10" s="63">
        <f>C9+1</f>
        <v>2024</v>
      </c>
      <c r="E10" s="65">
        <v>36526</v>
      </c>
    </row>
    <row r="11" spans="1:5" x14ac:dyDescent="0.25">
      <c r="C11" s="63">
        <f t="shared" ref="C11:C18" si="0">C10+1</f>
        <v>2025</v>
      </c>
      <c r="E11" s="65">
        <v>36557</v>
      </c>
    </row>
    <row r="12" spans="1:5" x14ac:dyDescent="0.25">
      <c r="C12" s="63">
        <f t="shared" si="0"/>
        <v>2026</v>
      </c>
      <c r="E12" s="65">
        <v>36586</v>
      </c>
    </row>
    <row r="13" spans="1:5" x14ac:dyDescent="0.25">
      <c r="C13" s="63">
        <f t="shared" si="0"/>
        <v>2027</v>
      </c>
      <c r="E13" s="65">
        <v>36617</v>
      </c>
    </row>
    <row r="14" spans="1:5" x14ac:dyDescent="0.25">
      <c r="C14" s="63">
        <f t="shared" si="0"/>
        <v>2028</v>
      </c>
      <c r="E14" s="65">
        <v>36647</v>
      </c>
    </row>
    <row r="15" spans="1:5" x14ac:dyDescent="0.25">
      <c r="C15" s="63">
        <f t="shared" si="0"/>
        <v>2029</v>
      </c>
      <c r="E15" s="65">
        <v>36678</v>
      </c>
    </row>
    <row r="16" spans="1:5" x14ac:dyDescent="0.25">
      <c r="C16" s="63">
        <f t="shared" si="0"/>
        <v>2030</v>
      </c>
      <c r="E16" s="65">
        <v>36708</v>
      </c>
    </row>
    <row r="17" spans="3:5" x14ac:dyDescent="0.25">
      <c r="C17" s="63">
        <f t="shared" si="0"/>
        <v>2031</v>
      </c>
      <c r="E17" s="65">
        <v>36739</v>
      </c>
    </row>
    <row r="18" spans="3:5" x14ac:dyDescent="0.25">
      <c r="C18" s="64">
        <f t="shared" si="0"/>
        <v>2032</v>
      </c>
      <c r="E18" s="65">
        <v>36770</v>
      </c>
    </row>
    <row r="19" spans="3:5" x14ac:dyDescent="0.25">
      <c r="E19" s="65">
        <v>36800</v>
      </c>
    </row>
    <row r="20" spans="3:5" x14ac:dyDescent="0.25">
      <c r="E20" s="65">
        <v>36831</v>
      </c>
    </row>
    <row r="21" spans="3:5" x14ac:dyDescent="0.25">
      <c r="E21" s="66">
        <v>36861</v>
      </c>
    </row>
  </sheetData>
  <sortState ref="G2:G5">
    <sortCondition ref="G2"/>
  </sortState>
  <dataConsolid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Settings</vt:lpstr>
      <vt:lpstr>Budget Planning</vt:lpstr>
      <vt:lpstr>Budget Tracking</vt:lpstr>
      <vt:lpstr>Budget Dashboard</vt:lpstr>
      <vt:lpstr>Calculations</vt:lpstr>
      <vt:lpstr>Dropdown Data</vt:lpstr>
      <vt:lpstr>selected_period</vt:lpstr>
      <vt:lpstr>selected_period_display</vt:lpstr>
      <vt:lpstr>selected_year</vt:lpstr>
      <vt:lpstr>shift_late_income_starting_day</vt:lpstr>
      <vt:lpstr>shift_late_income_status</vt:lpstr>
      <vt:lpstr>starting_year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2023-07-30T12:31:38Z</dcterms:modified>
</cp:coreProperties>
</file>