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cuments\priya 10-11\"/>
    </mc:Choice>
  </mc:AlternateContent>
  <xr:revisionPtr revIDLastSave="0" documentId="13_ncr:1_{23C3A813-E87B-4B5C-8AEC-FCF60739F09A}" xr6:coauthVersionLast="47" xr6:coauthVersionMax="47" xr10:uidLastSave="{00000000-0000-0000-0000-000000000000}"/>
  <bookViews>
    <workbookView minimized="1" xWindow="3820" yWindow="2810" windowWidth="14400" windowHeight="727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J45" i="1"/>
  <c r="J42" i="1"/>
  <c r="J41" i="1"/>
  <c r="S10" i="1"/>
  <c r="O28" i="1"/>
  <c r="O27" i="1"/>
  <c r="O22" i="1"/>
  <c r="O23" i="1"/>
  <c r="O21" i="1"/>
  <c r="O24" i="1"/>
  <c r="O20" i="1"/>
  <c r="S17" i="1"/>
  <c r="S12" i="1"/>
  <c r="S11" i="1"/>
  <c r="S9" i="1"/>
  <c r="S4" i="1"/>
  <c r="S14" i="1"/>
  <c r="S6" i="1"/>
  <c r="S8" i="1"/>
  <c r="S13" i="1"/>
  <c r="S5" i="1"/>
  <c r="S7" i="1"/>
</calcChain>
</file>

<file path=xl/sharedStrings.xml><?xml version="1.0" encoding="utf-8"?>
<sst xmlns="http://schemas.openxmlformats.org/spreadsheetml/2006/main" count="87" uniqueCount="85">
  <si>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</si>
  <si>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</si>
  <si>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</si>
  <si>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</si>
  <si>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</si>
  <si>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</si>
  <si>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</si>
  <si>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</si>
  <si>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</si>
  <si>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</si>
  <si>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</si>
  <si>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</si>
  <si>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</si>
  <si>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</si>
  <si>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</si>
  <si>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</si>
  <si>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</si>
  <si>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</si>
  <si>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</si>
  <si>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</si>
  <si>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</si>
  <si>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</si>
  <si>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</si>
  <si>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</si>
  <si>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</si>
  <si>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</si>
  <si>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</si>
  <si>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</si>
  <si>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</si>
  <si>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</si>
  <si>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</si>
  <si>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</si>
  <si>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</si>
  <si>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</si>
  <si>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</si>
  <si>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</si>
  <si>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</si>
  <si>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</si>
  <si>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</si>
  <si>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</si>
  <si>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</si>
  <si>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</si>
  <si>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</si>
  <si>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</si>
  <si>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</si>
  <si>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</si>
  <si>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</si>
  <si>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</si>
  <si>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</si>
  <si>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</si>
  <si>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</si>
  <si>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</si>
  <si>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</si>
  <si>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</si>
  <si>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</si>
  <si>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</si>
  <si>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</si>
  <si>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</si>
  <si>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</si>
  <si>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</si>
  <si>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</si>
  <si>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</si>
  <si>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counta</t>
  </si>
  <si>
    <t>sumif</t>
  </si>
  <si>
    <t>average</t>
  </si>
  <si>
    <t>countif</t>
  </si>
  <si>
    <t>AVERAGEIF</t>
  </si>
  <si>
    <t>COUNTIFS</t>
  </si>
  <si>
    <t>AVERAGEIFS</t>
  </si>
  <si>
    <t>MAX</t>
  </si>
  <si>
    <t>MINI</t>
  </si>
  <si>
    <t>sumifs</t>
  </si>
  <si>
    <r>
      <t xml:space="preserve">Here are some questions related to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 based on the table provided:</t>
    </r>
  </si>
  <si>
    <t>VLOOKUP Questions:</t>
  </si>
  <si>
    <r>
      <t xml:space="preserve">1.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, 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>.</t>
    </r>
  </si>
  <si>
    <r>
      <t xml:space="preserve">2. Retrieve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Punjab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</si>
  <si>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r>
      <t xml:space="preserve">3. Find the </t>
    </r>
    <r>
      <rPr>
        <b/>
        <sz val="11"/>
        <color theme="1"/>
        <rFont val="Aptos Narrow"/>
        <family val="2"/>
        <scheme val="minor"/>
      </rPr>
      <t>Male Population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</si>
  <si>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r>
      <t xml:space="preserve">4.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, retrieve the </t>
    </r>
    <r>
      <rPr>
        <b/>
        <sz val="11"/>
        <color theme="1"/>
        <rFont val="Aptos Narrow"/>
        <family val="2"/>
        <scheme val="minor"/>
      </rPr>
      <t>Female Population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Jharkhand</t>
    </r>
    <r>
      <rPr>
        <sz val="11"/>
        <color theme="1"/>
        <rFont val="Aptos Narrow"/>
        <family val="2"/>
        <scheme val="minor"/>
      </rPr>
      <t>.</t>
    </r>
  </si>
  <si>
    <r>
      <t xml:space="preserve">5. Find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Himachal Pradesh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</si>
  <si>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t>HLOOKUP Questions:</t>
  </si>
  <si>
    <r>
      <t xml:space="preserve">1.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, retrieve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the state listed in the </t>
    </r>
    <r>
      <rPr>
        <b/>
        <sz val="11"/>
        <color theme="1"/>
        <rFont val="Aptos Narrow"/>
        <family val="2"/>
        <scheme val="minor"/>
      </rPr>
      <t>5th row</t>
    </r>
    <r>
      <rPr>
        <sz val="11"/>
        <color theme="1"/>
        <rFont val="Aptos Narrow"/>
        <family val="2"/>
        <scheme val="minor"/>
      </rPr>
      <t>.</t>
    </r>
  </si>
  <si>
    <r>
      <t xml:space="preserve">2. Find the </t>
    </r>
    <r>
      <rPr>
        <b/>
        <sz val="11"/>
        <color theme="1"/>
        <rFont val="Aptos Narrow"/>
        <family val="2"/>
        <scheme val="minor"/>
      </rPr>
      <t>Male Population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12th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</si>
  <si>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r>
      <t xml:space="preserve">3. Retrieve the </t>
    </r>
    <r>
      <rPr>
        <b/>
        <sz val="11"/>
        <color theme="1"/>
        <rFont val="Aptos Narrow"/>
        <family val="2"/>
        <scheme val="minor"/>
      </rPr>
      <t>Female Population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8th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</si>
  <si>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r>
      <t xml:space="preserve">4.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, get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3rd row</t>
    </r>
    <r>
      <rPr>
        <sz val="11"/>
        <color theme="1"/>
        <rFont val="Aptos Narrow"/>
        <family val="2"/>
        <scheme val="minor"/>
      </rPr>
      <t>.</t>
    </r>
  </si>
  <si>
    <r>
      <t xml:space="preserve">5. 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the state listed in the </t>
    </r>
    <r>
      <rPr>
        <b/>
        <sz val="11"/>
        <color theme="1"/>
        <rFont val="Aptos Narrow"/>
        <family val="2"/>
        <scheme val="minor"/>
      </rPr>
      <t>10th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</si>
</sst>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" fillId="0" borderId="2" xfId="0" applyFont="1" applyBorder="1"/>
    <xf numFmtId="1" fontId="0" fillId="0" borderId="13" xfId="0" applyNumberFormat="1" applyBorder="1"/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2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27" xfId="0" applyBorder="1" applyAlignment="1">
      <alignment horizontal="left" vertical="center" inden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1" xfId="0" applyBorder="1"/>
    <xf numFmtId="0" fontId="0" fillId="0" borderId="26" xfId="0" applyBorder="1"/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T53"/>
  <sheetViews>
    <sheetView tabSelected="1" zoomScale="71" zoomScaleNormal="71" workbookViewId="0">
      <selection activeCell="J49" sqref="J49"/>
    </sheetView>
  </sheetViews>
  <sheetFormatPr defaultRowHeight="14.5" x14ac:dyDescent="0.35"/>
  <cols>
    <col min="1" max="1" width="18" bestFit="1" customWidth="1"/>
    <col min="2" max="2" width="11.90625" customWidth="1"/>
    <col min="3" max="3" width="16.26953125" customWidth="1"/>
    <col min="4" max="4" width="18.453125" customWidth="1"/>
    <col min="5" max="5" width="21.08984375" customWidth="1"/>
    <col min="10" max="10" width="17.7265625" customWidth="1"/>
    <col min="15" max="15" width="15.6328125" customWidth="1"/>
    <col min="19" max="19" width="14.9062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</row>
    <row r="2" spans="1:20" ht="15" thickBot="1" x14ac:dyDescent="0.4">
      <c r="A2" s="2" t="s">
        <v>34</v>
      </c>
      <c r="B2" s="3">
        <v>380581</v>
      </c>
      <c r="C2" s="3">
        <v>202871</v>
      </c>
      <c r="D2" s="3">
        <v>177710</v>
      </c>
      <c r="E2" s="2">
        <v>876</v>
      </c>
    </row>
    <row r="3" spans="1:20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37" t="s">
        <v>40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9"/>
      <c r="S3" s="7" t="s">
        <v>41</v>
      </c>
    </row>
    <row r="4" spans="1:20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43" t="s">
        <v>37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5"/>
      <c r="S4" s="8">
        <f>SUM(B2,B34)</f>
        <v>91656696</v>
      </c>
    </row>
    <row r="5" spans="1:20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18" t="s">
        <v>38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27"/>
      <c r="S5" s="4">
        <f>COUNTA(Table1[State/UT])</f>
        <v>33</v>
      </c>
      <c r="T5" t="s">
        <v>62</v>
      </c>
    </row>
    <row r="6" spans="1:20" x14ac:dyDescent="0.35">
      <c r="A6" s="2" t="s">
        <v>6</v>
      </c>
      <c r="B6" s="3">
        <v>104099452</v>
      </c>
      <c r="C6" s="3">
        <v>54278157</v>
      </c>
      <c r="D6" s="3">
        <v>49821295</v>
      </c>
      <c r="E6" s="2">
        <v>919</v>
      </c>
      <c r="G6" s="18" t="s">
        <v>39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27"/>
      <c r="S6" s="4">
        <f>AVERAGE(Table1[Population])</f>
        <v>36614090.242424242</v>
      </c>
      <c r="T6" t="s">
        <v>64</v>
      </c>
    </row>
    <row r="7" spans="1:20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18" t="s">
        <v>43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27"/>
      <c r="S7" s="4">
        <f>SUMIF(Table1[Gender Ratio],"&gt;950",Table1[Population])</f>
        <v>378671998</v>
      </c>
      <c r="T7" t="s">
        <v>63</v>
      </c>
    </row>
    <row r="8" spans="1:20" ht="29" x14ac:dyDescent="0.35">
      <c r="A8" s="2" t="s">
        <v>35</v>
      </c>
      <c r="B8" s="3">
        <v>585764</v>
      </c>
      <c r="C8" s="3">
        <v>344669</v>
      </c>
      <c r="D8" s="3">
        <v>241095</v>
      </c>
      <c r="E8" s="2">
        <v>700</v>
      </c>
      <c r="G8" s="18" t="s">
        <v>45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27"/>
      <c r="S8" s="4">
        <f>COUNTIF(Table1[Population],"&gt;50000000")</f>
        <v>9</v>
      </c>
      <c r="T8" t="s">
        <v>65</v>
      </c>
    </row>
    <row r="9" spans="1:20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18" t="s">
        <v>44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27"/>
      <c r="S9" s="4">
        <f>AVERAGEIF(E2:E34,"&lt;950",Table1[Population])</f>
        <v>43430403.823529415</v>
      </c>
      <c r="T9" t="s">
        <v>66</v>
      </c>
    </row>
    <row r="10" spans="1:20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18" t="s">
        <v>46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7"/>
      <c r="S10" s="4">
        <f>SUMIFS(Table1[Population],Table1[Gender Ratio],"&gt;950",B2:B34,"&lt;50000000")</f>
        <v>245429671</v>
      </c>
      <c r="T10" t="s">
        <v>71</v>
      </c>
    </row>
    <row r="11" spans="1:20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18" t="s">
        <v>48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7"/>
      <c r="S11" s="4">
        <f>COUNTIFS(C2:C35,"&gt;20000000",D2:D35,"&gt;20000000")</f>
        <v>11</v>
      </c>
      <c r="T11" t="s">
        <v>67</v>
      </c>
    </row>
    <row r="12" spans="1:20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18" t="s">
        <v>47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7"/>
      <c r="S12" s="4">
        <f>AVERAGEIFS(B2:B34,C2:C34,"&gt;10000000",Table1[Gender Ratio],"&gt;950")</f>
        <v>43744269.625</v>
      </c>
      <c r="T12" t="s">
        <v>68</v>
      </c>
    </row>
    <row r="13" spans="1:20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18" t="s">
        <v>50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7"/>
      <c r="S13" s="4">
        <f>MAX(Table1[Gender Ratio])</f>
        <v>1084</v>
      </c>
      <c r="T13" t="s">
        <v>69</v>
      </c>
    </row>
    <row r="14" spans="1:20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18" t="s">
        <v>49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7"/>
      <c r="S14" s="4">
        <f>MIN(Table1[Gender Ratio])</f>
        <v>700</v>
      </c>
      <c r="T14" t="s">
        <v>70</v>
      </c>
    </row>
    <row r="15" spans="1:20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18" t="s">
        <v>56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7"/>
      <c r="S15" s="4"/>
    </row>
    <row r="16" spans="1:20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18" t="s">
        <v>60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7"/>
      <c r="S16" s="4"/>
    </row>
    <row r="17" spans="1:19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28" t="s">
        <v>61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0"/>
      <c r="S17" s="5">
        <f>B34/SUM(Table1[Population])*100</f>
        <v>7.5543127262602816</v>
      </c>
    </row>
    <row r="18" spans="1:19" ht="15" thickBot="1" x14ac:dyDescent="0.4">
      <c r="A18" s="2" t="s">
        <v>36</v>
      </c>
      <c r="B18" s="3">
        <v>64473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31" t="s">
        <v>57</v>
      </c>
      <c r="H19" s="32"/>
      <c r="I19" s="32"/>
      <c r="J19" s="32"/>
      <c r="K19" s="32"/>
      <c r="L19" s="32"/>
      <c r="M19" s="32"/>
      <c r="N19" s="33"/>
      <c r="O19" s="7" t="s">
        <v>41</v>
      </c>
    </row>
    <row r="20" spans="1:19" x14ac:dyDescent="0.35">
      <c r="A20" s="2" t="s">
        <v>5</v>
      </c>
      <c r="B20" s="3">
        <v>112374333</v>
      </c>
      <c r="C20" s="3">
        <v>58243056</v>
      </c>
      <c r="D20" s="3">
        <v>54131277</v>
      </c>
      <c r="E20" s="2">
        <v>931</v>
      </c>
      <c r="G20" s="40" t="s">
        <v>51</v>
      </c>
      <c r="H20" s="41"/>
      <c r="I20" s="41"/>
      <c r="J20" s="41"/>
      <c r="K20" s="41"/>
      <c r="L20" s="41"/>
      <c r="M20" s="41"/>
      <c r="N20" s="42"/>
      <c r="O20" s="6">
        <f>VLOOKUP("kerala",Table1[],2,0)</f>
        <v>33406061</v>
      </c>
    </row>
    <row r="21" spans="1:19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18" t="s">
        <v>52</v>
      </c>
      <c r="H21" s="19"/>
      <c r="I21" s="19"/>
      <c r="J21" s="19"/>
      <c r="K21" s="19"/>
      <c r="L21" s="19"/>
      <c r="M21" s="19"/>
      <c r="N21" s="27"/>
      <c r="O21" s="4">
        <f>VLOOKUP("maharashtra",Table1[],3,1)</f>
        <v>58243056</v>
      </c>
    </row>
    <row r="22" spans="1:19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18" t="s">
        <v>53</v>
      </c>
      <c r="H22" s="19"/>
      <c r="I22" s="19"/>
      <c r="J22" s="19"/>
      <c r="K22" s="19"/>
      <c r="L22" s="19"/>
      <c r="M22" s="19"/>
      <c r="N22" s="27"/>
      <c r="O22" s="4">
        <f>VLOOKUP("tamil nadu",Table1[],4,0)</f>
        <v>36009055</v>
      </c>
    </row>
    <row r="23" spans="1:19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18" t="s">
        <v>54</v>
      </c>
      <c r="H23" s="19"/>
      <c r="I23" s="19"/>
      <c r="J23" s="19"/>
      <c r="K23" s="19"/>
      <c r="L23" s="19"/>
      <c r="M23" s="19"/>
      <c r="N23" s="27"/>
      <c r="O23" s="4">
        <f>VLOOKUP(A27,Table1[],5,0)</f>
        <v>928</v>
      </c>
    </row>
    <row r="24" spans="1:19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18" t="s">
        <v>58</v>
      </c>
      <c r="H24" s="19"/>
      <c r="I24" s="19"/>
      <c r="J24" s="19"/>
      <c r="K24" s="19"/>
      <c r="L24" s="19"/>
      <c r="M24" s="19"/>
      <c r="N24" s="27"/>
      <c r="O24" s="4">
        <f>MAX(Table1[Population])</f>
        <v>199812341</v>
      </c>
    </row>
    <row r="25" spans="1:19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34"/>
      <c r="H25" s="35"/>
      <c r="I25" s="35"/>
      <c r="J25" s="35"/>
      <c r="K25" s="35"/>
      <c r="L25" s="35"/>
      <c r="M25" s="35"/>
      <c r="N25" s="36"/>
      <c r="O25" s="4"/>
    </row>
    <row r="26" spans="1:19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18" t="s">
        <v>55</v>
      </c>
      <c r="H26" s="19"/>
      <c r="I26" s="19"/>
      <c r="J26" s="19"/>
      <c r="K26" s="19"/>
      <c r="L26" s="19"/>
      <c r="M26" s="19"/>
      <c r="N26" s="27"/>
      <c r="O26" s="4"/>
    </row>
    <row r="27" spans="1:19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34" t="s">
        <v>16</v>
      </c>
      <c r="H27" s="35"/>
      <c r="I27" s="35"/>
      <c r="J27" s="35"/>
      <c r="K27" s="35"/>
      <c r="L27" s="35"/>
      <c r="M27" s="35"/>
      <c r="N27" s="36"/>
      <c r="O27" s="4">
        <f>VLOOKUP(G27,Table1[],2,0)</f>
        <v>33406061</v>
      </c>
    </row>
    <row r="28" spans="1:19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24" t="s">
        <v>59</v>
      </c>
      <c r="H28" s="25"/>
      <c r="I28" s="25"/>
      <c r="J28" s="25"/>
      <c r="K28" s="25"/>
      <c r="L28" s="25"/>
      <c r="M28" s="25"/>
      <c r="N28" s="26"/>
      <c r="O28" s="5">
        <f>VLOOKUP(G28,Table1[],2,0)</f>
        <v>33406061</v>
      </c>
    </row>
    <row r="29" spans="1:19" x14ac:dyDescent="0.35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19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19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</row>
    <row r="33" spans="1:10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10" x14ac:dyDescent="0.35">
      <c r="A34" s="2" t="s">
        <v>7</v>
      </c>
      <c r="B34" s="3">
        <v>91276115</v>
      </c>
      <c r="C34" s="3">
        <v>46809027</v>
      </c>
      <c r="D34" s="3">
        <v>44467088</v>
      </c>
      <c r="E34" s="2">
        <v>950</v>
      </c>
    </row>
    <row r="35" spans="1:10" x14ac:dyDescent="0.35">
      <c r="A35" s="2"/>
      <c r="B35" s="3"/>
      <c r="C35" s="3"/>
      <c r="D35" s="3"/>
      <c r="E35" s="2"/>
    </row>
    <row r="36" spans="1:10" ht="15" thickBot="1" x14ac:dyDescent="0.4"/>
    <row r="37" spans="1:10" x14ac:dyDescent="0.35">
      <c r="A37" s="15" t="s">
        <v>72</v>
      </c>
      <c r="B37" s="16"/>
      <c r="C37" s="16"/>
      <c r="D37" s="16"/>
      <c r="E37" s="16"/>
      <c r="F37" s="16"/>
      <c r="G37" s="16"/>
      <c r="H37" s="16"/>
      <c r="I37" s="17"/>
    </row>
    <row r="38" spans="1:10" x14ac:dyDescent="0.35">
      <c r="A38" s="18"/>
      <c r="B38" s="19"/>
      <c r="C38" s="19"/>
      <c r="D38" s="19"/>
      <c r="E38" s="19"/>
      <c r="F38" s="19"/>
      <c r="G38" s="19"/>
      <c r="H38" s="19"/>
      <c r="I38" s="20"/>
    </row>
    <row r="39" spans="1:10" ht="17.5" x14ac:dyDescent="0.35">
      <c r="A39" s="21" t="s">
        <v>73</v>
      </c>
      <c r="B39" s="22"/>
      <c r="C39" s="22"/>
      <c r="D39" s="22"/>
      <c r="E39" s="22"/>
      <c r="F39" s="22"/>
      <c r="G39" s="22"/>
      <c r="H39" s="22"/>
      <c r="I39" s="23"/>
    </row>
    <row r="40" spans="1:10" x14ac:dyDescent="0.35">
      <c r="A40" s="9"/>
      <c r="B40" s="10"/>
      <c r="C40" s="10"/>
      <c r="D40" s="10"/>
      <c r="E40" s="10"/>
      <c r="F40" s="10"/>
      <c r="G40" s="10"/>
      <c r="H40" s="10"/>
      <c r="I40" s="11"/>
    </row>
    <row r="41" spans="1:10" x14ac:dyDescent="0.35">
      <c r="A41" s="9" t="s">
        <v>74</v>
      </c>
      <c r="B41" s="10"/>
      <c r="C41" s="10"/>
      <c r="D41" s="10"/>
      <c r="E41" s="10"/>
      <c r="F41" s="10"/>
      <c r="G41" s="10"/>
      <c r="H41" s="10"/>
      <c r="I41" s="11"/>
      <c r="J41">
        <f>VLOOKUP(A17,Table1[],2,0)</f>
        <v>33406061</v>
      </c>
    </row>
    <row r="42" spans="1:10" x14ac:dyDescent="0.35">
      <c r="A42" s="9" t="s">
        <v>75</v>
      </c>
      <c r="B42" s="10"/>
      <c r="C42" s="10"/>
      <c r="D42" s="10"/>
      <c r="E42" s="10"/>
      <c r="F42" s="10"/>
      <c r="G42" s="10"/>
      <c r="H42" s="10"/>
      <c r="I42" s="11"/>
      <c r="J42">
        <f>VLOOKUP(A26,Table1[],5,1)</f>
        <v>895</v>
      </c>
    </row>
    <row r="43" spans="1:10" x14ac:dyDescent="0.35">
      <c r="A43" s="9" t="s">
        <v>76</v>
      </c>
      <c r="B43" s="10"/>
      <c r="C43" s="10"/>
      <c r="D43" s="10"/>
      <c r="E43" s="10"/>
      <c r="F43" s="10"/>
      <c r="G43" s="10"/>
      <c r="H43" s="10"/>
      <c r="I43" s="11"/>
      <c r="J43">
        <f>VLOOKUP(A29,Table1[],3,1)</f>
        <v>36137975</v>
      </c>
    </row>
    <row r="44" spans="1:10" x14ac:dyDescent="0.35">
      <c r="A44" s="9" t="s">
        <v>77</v>
      </c>
      <c r="B44" s="10"/>
      <c r="C44" s="10"/>
      <c r="D44" s="10"/>
      <c r="E44" s="10"/>
      <c r="F44" s="10"/>
      <c r="G44" s="10"/>
      <c r="H44" s="10"/>
      <c r="I44" s="11"/>
      <c r="J44">
        <f>VLOOKUP(A15,Table1[],4,0)</f>
        <v>16057819</v>
      </c>
    </row>
    <row r="45" spans="1:10" x14ac:dyDescent="0.35">
      <c r="A45" s="9" t="s">
        <v>78</v>
      </c>
      <c r="B45" s="10"/>
      <c r="C45" s="10"/>
      <c r="D45" s="10"/>
      <c r="E45" s="10"/>
      <c r="F45" s="10"/>
      <c r="G45" s="10"/>
      <c r="H45" s="10"/>
      <c r="I45" s="11"/>
      <c r="J45">
        <f>VLOOKUP(A13,Table1[],5,0)</f>
        <v>972</v>
      </c>
    </row>
    <row r="46" spans="1:10" x14ac:dyDescent="0.35">
      <c r="A46" s="18"/>
      <c r="B46" s="19"/>
      <c r="C46" s="19"/>
      <c r="D46" s="19"/>
      <c r="E46" s="19"/>
      <c r="F46" s="19"/>
      <c r="G46" s="19"/>
      <c r="H46" s="19"/>
      <c r="I46" s="20"/>
    </row>
    <row r="47" spans="1:10" ht="17.5" x14ac:dyDescent="0.35">
      <c r="A47" s="21" t="s">
        <v>79</v>
      </c>
      <c r="B47" s="22"/>
      <c r="C47" s="22"/>
      <c r="D47" s="22"/>
      <c r="E47" s="22"/>
      <c r="F47" s="22"/>
      <c r="G47" s="22"/>
      <c r="H47" s="22"/>
      <c r="I47" s="23"/>
    </row>
    <row r="48" spans="1:10" x14ac:dyDescent="0.35">
      <c r="A48" s="9"/>
      <c r="B48" s="10"/>
      <c r="C48" s="10"/>
      <c r="D48" s="10"/>
      <c r="E48" s="10"/>
      <c r="F48" s="10"/>
      <c r="G48" s="10"/>
      <c r="H48" s="10"/>
      <c r="I48" s="11"/>
    </row>
    <row r="49" spans="1:9" x14ac:dyDescent="0.35">
      <c r="A49" s="9" t="s">
        <v>80</v>
      </c>
      <c r="B49" s="10"/>
      <c r="C49" s="10"/>
      <c r="D49" s="10"/>
      <c r="E49" s="10"/>
      <c r="F49" s="10"/>
      <c r="G49" s="10"/>
      <c r="H49" s="10"/>
      <c r="I49" s="11"/>
    </row>
    <row r="50" spans="1:9" x14ac:dyDescent="0.35">
      <c r="A50" s="9" t="s">
        <v>81</v>
      </c>
      <c r="B50" s="10"/>
      <c r="C50" s="10"/>
      <c r="D50" s="10"/>
      <c r="E50" s="10"/>
      <c r="F50" s="10"/>
      <c r="G50" s="10"/>
      <c r="H50" s="10"/>
      <c r="I50" s="11"/>
    </row>
    <row r="51" spans="1:9" x14ac:dyDescent="0.35">
      <c r="A51" s="9" t="s">
        <v>82</v>
      </c>
      <c r="B51" s="10"/>
      <c r="C51" s="10"/>
      <c r="D51" s="10"/>
      <c r="E51" s="10"/>
      <c r="F51" s="10"/>
      <c r="G51" s="10"/>
      <c r="H51" s="10"/>
      <c r="I51" s="11"/>
    </row>
    <row r="52" spans="1:9" x14ac:dyDescent="0.35">
      <c r="A52" s="9" t="s">
        <v>83</v>
      </c>
      <c r="B52" s="10"/>
      <c r="C52" s="10"/>
      <c r="D52" s="10"/>
      <c r="E52" s="10"/>
      <c r="F52" s="10"/>
      <c r="G52" s="10"/>
      <c r="H52" s="10"/>
      <c r="I52" s="11"/>
    </row>
    <row r="53" spans="1:9" ht="15" thickBot="1" x14ac:dyDescent="0.4">
      <c r="A53" s="12" t="s">
        <v>84</v>
      </c>
      <c r="B53" s="13"/>
      <c r="C53" s="13"/>
      <c r="D53" s="13"/>
      <c r="E53" s="13"/>
      <c r="F53" s="13"/>
      <c r="G53" s="13"/>
      <c r="H53" s="13"/>
      <c r="I53" s="14"/>
    </row>
  </sheetData>
  <mergeCells count="42"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  <mergeCell ref="A48:I48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9:I49"/>
    <mergeCell ref="A50:I50"/>
    <mergeCell ref="A51:I51"/>
    <mergeCell ref="A52:I52"/>
    <mergeCell ref="A53:I5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Admin</cp:lastModifiedBy>
  <dcterms:created xsi:type="dcterms:W3CDTF">2024-12-15T17:39:50Z</dcterms:created>
  <dcterms:modified xsi:type="dcterms:W3CDTF">2024-12-31T08:57:41Z</dcterms:modified>
</cp:coreProperties>
</file>