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kant\Desktop\"/>
    </mc:Choice>
  </mc:AlternateContent>
  <workbookProtection lockStructure="1"/>
  <bookViews>
    <workbookView xWindow="0" yWindow="0" windowWidth="19200" windowHeight="693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4" hidden="1">REPORT!$A$1:$A$33</definedName>
  </definedNames>
  <calcPr calcId="162913"/>
  <pivotCaches>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B12" i="1"/>
  <c r="K12" i="1"/>
  <c r="L12" i="1"/>
  <c r="M12" i="1"/>
  <c r="B13" i="1"/>
  <c r="K13" i="1"/>
  <c r="L13" i="1"/>
  <c r="M13" i="1"/>
  <c r="B14" i="1"/>
  <c r="K14" i="1"/>
  <c r="L14" i="1"/>
  <c r="M14" i="1"/>
  <c r="B15" i="1"/>
  <c r="K15" i="1"/>
  <c r="L15" i="1"/>
  <c r="M15" i="1" s="1"/>
  <c r="B16" i="1"/>
  <c r="K16" i="1"/>
  <c r="L16" i="1"/>
  <c r="M16" i="1"/>
  <c r="B17" i="1"/>
  <c r="K17" i="1"/>
  <c r="L17" i="1"/>
  <c r="M17" i="1" s="1"/>
  <c r="B18" i="1"/>
  <c r="K18" i="1"/>
  <c r="L18" i="1"/>
  <c r="M18" i="1" s="1"/>
  <c r="B19" i="1"/>
  <c r="K19" i="1"/>
  <c r="L19" i="1"/>
  <c r="M19" i="1" s="1"/>
  <c r="B20" i="1"/>
  <c r="K20" i="1"/>
  <c r="L20" i="1"/>
  <c r="M20" i="1"/>
  <c r="B21" i="1"/>
  <c r="K21" i="1"/>
  <c r="L21" i="1"/>
  <c r="M21" i="1"/>
  <c r="B22" i="1"/>
  <c r="K22" i="1"/>
  <c r="L22" i="1"/>
  <c r="M22" i="1"/>
  <c r="B23" i="1"/>
  <c r="K23" i="1"/>
  <c r="L23" i="1"/>
  <c r="M23" i="1" s="1"/>
  <c r="B24" i="1"/>
  <c r="K24" i="1"/>
  <c r="L24" i="1"/>
  <c r="M24" i="1"/>
  <c r="B25" i="1"/>
  <c r="K25" i="1"/>
  <c r="L25" i="1"/>
  <c r="M25" i="1" s="1"/>
  <c r="B26" i="1"/>
  <c r="K26" i="1"/>
  <c r="L26" i="1"/>
  <c r="M26" i="1"/>
  <c r="B27" i="1"/>
  <c r="K27" i="1"/>
  <c r="L27" i="1"/>
  <c r="M27" i="1" s="1"/>
  <c r="B28" i="1"/>
  <c r="K28" i="1"/>
  <c r="L28" i="1"/>
  <c r="M28" i="1"/>
  <c r="B29" i="1"/>
  <c r="K29" i="1"/>
  <c r="L29" i="1"/>
  <c r="M29" i="1"/>
  <c r="B30" i="1"/>
  <c r="K30" i="1"/>
  <c r="L30" i="1"/>
  <c r="M30" i="1"/>
  <c r="B31" i="1"/>
  <c r="K31" i="1"/>
  <c r="L31" i="1"/>
  <c r="M31" i="1" s="1"/>
  <c r="B32" i="1"/>
  <c r="K32" i="1"/>
  <c r="L32" i="1"/>
  <c r="M32" i="1"/>
  <c r="B33" i="1"/>
  <c r="K33" i="1"/>
  <c r="L33" i="1"/>
  <c r="M33" i="1" s="1"/>
  <c r="B34" i="1"/>
  <c r="K34" i="1"/>
  <c r="L34" i="1"/>
  <c r="M34" i="1"/>
  <c r="B35" i="1"/>
  <c r="K35" i="1"/>
  <c r="L35" i="1"/>
  <c r="M35" i="1" s="1"/>
  <c r="B36" i="1"/>
  <c r="K36" i="1"/>
  <c r="L36" i="1"/>
  <c r="M36" i="1"/>
  <c r="B37" i="1"/>
  <c r="K37" i="1"/>
  <c r="L37" i="1"/>
  <c r="M37" i="1"/>
  <c r="B38" i="1"/>
  <c r="K38" i="1"/>
  <c r="L38" i="1"/>
  <c r="M38" i="1"/>
  <c r="B39" i="1"/>
  <c r="K39" i="1"/>
  <c r="L39" i="1"/>
  <c r="M39" i="1" s="1"/>
  <c r="B40" i="1"/>
  <c r="K40" i="1"/>
  <c r="L40" i="1"/>
  <c r="M40" i="1"/>
  <c r="B41" i="1"/>
  <c r="K41" i="1"/>
  <c r="L41" i="1"/>
  <c r="M41" i="1" s="1"/>
  <c r="B42" i="1"/>
  <c r="K42" i="1"/>
  <c r="L42" i="1"/>
  <c r="M42" i="1"/>
  <c r="B43" i="1"/>
  <c r="K43" i="1"/>
  <c r="L43" i="1"/>
  <c r="M43" i="1" s="1"/>
  <c r="B44" i="1"/>
  <c r="K44" i="1"/>
  <c r="L44" i="1"/>
  <c r="M44" i="1"/>
  <c r="B45" i="1"/>
  <c r="K45" i="1"/>
  <c r="L45" i="1"/>
  <c r="M45" i="1"/>
  <c r="B46" i="1"/>
  <c r="K46" i="1"/>
  <c r="L46" i="1"/>
  <c r="M46" i="1"/>
  <c r="B47" i="1"/>
  <c r="K47" i="1"/>
  <c r="L47" i="1"/>
  <c r="M47" i="1" s="1"/>
  <c r="B48" i="1"/>
  <c r="K48" i="1"/>
  <c r="L48" i="1"/>
  <c r="M48" i="1"/>
  <c r="B49" i="1"/>
  <c r="K49" i="1"/>
  <c r="L49" i="1"/>
  <c r="M49" i="1" s="1"/>
  <c r="B50" i="1"/>
  <c r="K50" i="1"/>
  <c r="L50" i="1"/>
  <c r="M50" i="1"/>
  <c r="B51" i="1"/>
  <c r="K51" i="1"/>
  <c r="L51" i="1"/>
  <c r="M51" i="1" s="1"/>
  <c r="Q2" i="1"/>
  <c r="L3" i="1" l="1"/>
  <c r="L4" i="1"/>
  <c r="L5" i="1"/>
  <c r="L6" i="1"/>
  <c r="L7" i="1"/>
  <c r="L8" i="1"/>
  <c r="L9" i="1"/>
  <c r="L10" i="1"/>
  <c r="L11" i="1"/>
  <c r="L2" i="1"/>
  <c r="M4" i="1" l="1"/>
  <c r="M2" i="1"/>
  <c r="M3" i="1"/>
  <c r="M5" i="1"/>
  <c r="M6" i="1"/>
  <c r="M7" i="1"/>
  <c r="M8" i="1"/>
  <c r="M9" i="1"/>
  <c r="M10" i="1"/>
  <c r="M11" i="1"/>
  <c r="K3" i="1"/>
  <c r="K4" i="1"/>
  <c r="K5" i="1"/>
  <c r="K6" i="1"/>
  <c r="K7" i="1"/>
  <c r="K8" i="1"/>
  <c r="K9" i="1"/>
  <c r="K10" i="1"/>
  <c r="K11" i="1"/>
  <c r="K2" i="1"/>
  <c r="B3" i="1" l="1"/>
  <c r="B4" i="1"/>
  <c r="B5" i="1"/>
  <c r="B6" i="1"/>
  <c r="B7" i="1"/>
  <c r="B8" i="1"/>
  <c r="B9" i="1"/>
  <c r="B10" i="1"/>
  <c r="B11" i="1"/>
  <c r="B2" i="1"/>
</calcChain>
</file>

<file path=xl/sharedStrings.xml><?xml version="1.0" encoding="utf-8"?>
<sst xmlns="http://schemas.openxmlformats.org/spreadsheetml/2006/main" count="1112" uniqueCount="438">
  <si>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</si>
  <si>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</si>
  <si>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</si>
  <si>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</si>
  <si>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</si>
  <si>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</si>
  <si>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</si>
  <si>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</si>
  <si>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</si>
  <si>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</si>
  <si>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</si>
  <si>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</si>
  <si>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</si>
  <si>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</si>
  <si>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</si>
  <si>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</si>
  <si>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</si>
  <si>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</si>
  <si>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</si>
  <si>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</si>
  <si>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</si>
  <si>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</si>
  <si>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</si>
  <si>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</si>
  <si>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</si>
  <si>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</si>
  <si>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</si>
  <si>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</si>
  <si>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</si>
  <si>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</si>
  <si>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</si>
  <si>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</si>
  <si>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</si>
  <si>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</si>
  <si>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</si>
  <si>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</si>
  <si>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</si>
  <si>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</si>
  <si>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</si>
  <si>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</si>
  <si>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</si>
  <si>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</si>
  <si>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</si>
  <si>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</si>
  <si>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</si>
  <si>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</si>
  <si>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</si>
  <si>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</si>
  <si>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</si>
  <si>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</si>
  <si>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</si>
  <si>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</si>
  <si>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</si>
  <si>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</si>
  <si>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</si>
  <si>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</si>
  <si>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</si>
  <si>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</si>
  <si>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</si>
  <si>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</si>
  <si>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</si>
  <si>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</si>
  <si>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</si>
  <si>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</si>
  <si>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</si>
  <si>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</si>
  <si>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</si>
  <si>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</si>
  <si>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</si>
  <si>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</si>
  <si>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</si>
  <si>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</si>
  <si>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</si>
  <si>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</si>
  <si>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</si>
  <si>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</si>
  <si>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</si>
  <si>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</si>
  <si>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</si>
  <si>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</si>
  <si>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</si>
  <si>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</si>
  <si>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</si>
  <si>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</si>
  <si>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</si>
  <si>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</si>
  <si>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</si>
  <si>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</si>
  <si>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</si>
  <si>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</si>
  <si>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</si>
  <si>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</si>
  <si>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</si>
  <si>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</si>
  <si>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</si>
  <si>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</si>
  <si>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</si>
  <si>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</si>
  <si>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</si>
  <si>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</si>
  <si>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</si>
  <si>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</si>
  <si>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</si>
  <si>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</si>
  <si>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</si>
  <si>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</si>
  <si>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</si>
  <si>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</si>
  <si>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</si>
  <si>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</si>
  <si>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</si>
  <si>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</si>
  <si>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</si>
  <si>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</si>
  <si>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</si>
  <si>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</si>
  <si>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</si>
  <si>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</si>
  <si>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</si>
  <si>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</si>
  <si>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</si>
  <si>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</si>
  <si>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</si>
  <si>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</si>
  <si>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</si>
  <si>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</si>
  <si>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</si>
  <si>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</si>
  <si>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</si>
  <si>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</si>
  <si>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</si>
  <si>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</si>
  <si>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</si>
  <si>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</si>
  <si>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</si>
  <si>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</si>
  <si>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</si>
  <si>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</si>
  <si>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</si>
  <si>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</si>
  <si>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</si>
  <si>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</si>
  <si>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</si>
  <si>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</si>
  <si>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</si>
  <si>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</si>
  <si>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</si>
  <si>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</si>
  <si>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</si>
  <si>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</si>
  <si>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</si>
  <si>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</si>
  <si>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</si>
  <si>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</si>
  <si>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</si>
  <si>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</si>
  <si>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</si>
  <si>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</si>
  <si>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</si>
  <si>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</si>
  <si>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</si>
  <si>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</si>
  <si>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</si>
  <si>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</si>
  <si>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</si>
  <si>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</si>
  <si>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</si>
  <si>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</si>
  <si>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</si>
  <si>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</si>
  <si>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</si>
  <si>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</si>
  <si>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</si>
  <si>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</si>
  <si>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</si>
  <si>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</si>
  <si>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</si>
  <si>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</si>
  <si>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</si>
  <si>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</si>
  <si>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</si>
  <si>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</si>
  <si>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</si>
  <si>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</si>
  <si>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</si>
  <si>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</si>
  <si>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</si>
  <si>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</si>
  <si>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</si>
  <si>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</si>
  <si>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</si>
  <si>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</si>
  <si>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</si>
  <si>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</si>
  <si>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</si>
  <si>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</si>
  <si>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</si>
  <si>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</si>
  <si>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</si>
  <si>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</si>
  <si>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</si>
  <si>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</si>
  <si>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</si>
  <si>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</si>
  <si>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</si>
  <si>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</si>
  <si>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</si>
  <si>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</si>
  <si>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</si>
  <si>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</si>
  <si>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</si>
  <si>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</si>
  <si>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</si>
  <si>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</si>
  <si>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</si>
  <si>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</si>
  <si>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</si>
  <si>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</si>
  <si>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</si>
  <si>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</si>
  <si>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</si>
  <si>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</si>
  <si>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</si>
  <si>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</si>
  <si>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</si>
  <si>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</si>
  <si>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</si>
  <si>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</si>
  <si>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</si>
  <si>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</si>
  <si>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</si>
  <si>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</si>
  <si>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</si>
  <si>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</si>
  <si>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</si>
  <si>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</si>
  <si>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</si>
  <si>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</si>
  <si>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</si>
  <si>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</si>
  <si>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</si>
  <si>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</si>
  <si>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</si>
  <si>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</si>
  <si>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</si>
  <si>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</si>
  <si>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</si>
  <si>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</si>
  <si>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</si>
  <si>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</si>
  <si>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</si>
  <si>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</si>
  <si>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</si>
  <si>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</si>
  <si>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</si>
  <si>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</si>
  <si>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</si>
  <si>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</si>
  <si>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</si>
  <si>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</si>
  <si>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</si>
  <si>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</si>
  <si>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</si>
  <si>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</si>
  <si>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</si>
  <si>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</si>
  <si>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</si>
  <si>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</si>
  <si>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</si>
  <si>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</si>
  <si>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</si>
  <si>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</si>
  <si>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</si>
  <si>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</si>
  <si>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</si>
  <si>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</si>
  <si>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</si>
  <si>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</si>
  <si>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</si>
  <si>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</si>
  <si>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</si>
  <si>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</si>
  <si>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</si>
  <si>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</si>
  <si>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</si>
  <si>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</si>
  <si>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</si>
  <si>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</si>
  <si>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</si>
  <si>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</si>
  <si>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</si>
  <si>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</si>
  <si>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</si>
  <si>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</si>
  <si>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</si>
  <si>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</si>
  <si>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</si>
  <si>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</si>
  <si>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</si>
  <si>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</si>
  <si>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</si>
  <si>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</si>
  <si>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</si>
  <si>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</si>
  <si>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</si>
  <si>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</si>
  <si>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</si>
  <si>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</si>
  <si>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</si>
  <si>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</si>
  <si>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</si>
  <si>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</si>
  <si>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</si>
  <si>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</si>
  <si>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</si>
  <si>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</si>
  <si>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</si>
  <si>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</si>
  <si>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</si>
  <si>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</si>
  <si>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</si>
  <si>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</si>
  <si>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</si>
  <si>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</si>
  <si>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</si>
  <si>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</si>
  <si>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</si>
  <si>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</si>
  <si>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</si>
  <si>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</si>
  <si>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</si>
  <si>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</si>
  <si>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</si>
  <si>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Column Labels</t>
  </si>
  <si>
    <t>Row Labels</t>
  </si>
  <si>
    <t>Count of GENDER</t>
  </si>
  <si>
    <t>task 1</t>
  </si>
  <si>
    <t>task 2</t>
  </si>
  <si>
    <t>MS. ANNIE ABBOTT</t>
  </si>
  <si>
    <t>abbott.annie@xyz.org</t>
  </si>
  <si>
    <t>MS. AURELIE LIESUCHKE</t>
  </si>
  <si>
    <t>liesuchke.aurelie@xyz.org</t>
  </si>
  <si>
    <t>SR. TOMAS FILHO</t>
  </si>
  <si>
    <t>filho.tomas@xyz.com</t>
  </si>
  <si>
    <t>MS. DARBY CRUICKSHANK</t>
  </si>
  <si>
    <t>cruickshank.darby@xyz.org</t>
  </si>
  <si>
    <t>DR. JAYDON BORER</t>
  </si>
  <si>
    <t>borer.jaydon@xyz.org</t>
  </si>
  <si>
    <t>MR. MORIAH  LYNCH</t>
  </si>
  <si>
    <t>lynch.moriah @xyz.org</t>
  </si>
  <si>
    <t>MS. AMIYA EICHMANN</t>
  </si>
  <si>
    <t>eichmann.amiya@xyz.org</t>
  </si>
  <si>
    <t>MR. PIERCE RAU</t>
  </si>
  <si>
    <t>rau.pierce@xyz.org</t>
  </si>
  <si>
    <t>MS. AMELIA STEVENS</t>
  </si>
  <si>
    <t>stevens.amelia@xyz.org</t>
  </si>
  <si>
    <t>MR. TOBY SIMPSON</t>
  </si>
  <si>
    <t>simpson.toby@xyz.org</t>
  </si>
  <si>
    <t>SIR ETHAN MURPHY</t>
  </si>
  <si>
    <t>murphy.ethan@xyz.org</t>
  </si>
  <si>
    <t>MRS. ASHLEY WOOD</t>
  </si>
  <si>
    <t>wood.ashley@xyz.org</t>
  </si>
  <si>
    <t>MS. MEGAN SCOTT</t>
  </si>
  <si>
    <t>scott.megan@xyz.org</t>
  </si>
  <si>
    <t>HR. HELMUT WEINHAE</t>
  </si>
  <si>
    <t>weinhae.helmut@xyz.com</t>
  </si>
  <si>
    <t>PROF. MILENA SCHOTIN</t>
  </si>
  <si>
    <t>schotin.milena@xyz.com</t>
  </si>
  <si>
    <t>HR. LOTHAR BIRNBAUM</t>
  </si>
  <si>
    <t>birnbaum.lothar@xyz.com</t>
  </si>
  <si>
    <t>HR. PIETRO STOLZE</t>
  </si>
  <si>
    <t>stolze.pietro@xyz.com</t>
  </si>
  <si>
    <t>HR. RICHARD  TLUSTEK</t>
  </si>
  <si>
    <t>tlustek.richard @xyz.com</t>
  </si>
  <si>
    <t>DR. EARNESTINE RAYNOR</t>
  </si>
  <si>
    <t>raynor.earnestine@xyz.org</t>
  </si>
  <si>
    <t>MR. JASON GAYLORD</t>
  </si>
  <si>
    <t>gaylord.jason@xyz.org</t>
  </si>
  <si>
    <t>MR. KENDRICK SAUER</t>
  </si>
  <si>
    <t>sauer.kendrick@xyz.org</t>
  </si>
  <si>
    <t>DR. ANNABELL OLSON</t>
  </si>
  <si>
    <t>olson.annabell@xyz.org</t>
  </si>
  <si>
    <t>DR. JENA UPTON</t>
  </si>
  <si>
    <t>upton.jena@xyz.org</t>
  </si>
  <si>
    <t>DR. SHANNY BINS</t>
  </si>
  <si>
    <t>bins.shanny@xyz.org</t>
  </si>
  <si>
    <t>DR. TIA ABSHIRE</t>
  </si>
  <si>
    <t>abshire.tia@xyz.org</t>
  </si>
  <si>
    <t>MS. ISABEL RUNOLFSDOTTIR</t>
  </si>
  <si>
    <t>runolfsdottir.isabel@xyz.org</t>
  </si>
  <si>
    <t>HR. BARNEY WESACK</t>
  </si>
  <si>
    <t>wesack.barney@xyz.com</t>
  </si>
  <si>
    <t>HR. BARUCH KADE</t>
  </si>
  <si>
    <t>kade.baruch@xyz.com</t>
  </si>
  <si>
    <t>PROF. LIESBETH ROSEMANN</t>
  </si>
  <si>
    <t>rosemann.liesbeth@xyz.com</t>
  </si>
  <si>
    <t>MME. VALENTINE MOREAU</t>
  </si>
  <si>
    <t>moreau.valentine@xyz.com</t>
  </si>
  <si>
    <t>MME. PAULETTE DURAND</t>
  </si>
  <si>
    <t>durand.paulette@xyz.com</t>
  </si>
  <si>
    <t>MME. LAURE-ALIX CHEVALIER</t>
  </si>
  <si>
    <t>chevalier.laure-alix@xyz.com</t>
  </si>
  <si>
    <t>M. CLAUDE TOUSSAINT</t>
  </si>
  <si>
    <t>toussaint.claude@xyz.com</t>
  </si>
  <si>
    <t>M. VICTOR LENOIR</t>
  </si>
  <si>
    <t>lenoir.victor@xyz.com</t>
  </si>
  <si>
    <t>M. ARTHUR LENOIR</t>
  </si>
  <si>
    <t>lenoir.arthur@xyz.com</t>
  </si>
  <si>
    <t>M. BENJAMIN LEBRUN-BRUN</t>
  </si>
  <si>
    <t>lebrun-brun.benjamin@xyz.com</t>
  </si>
  <si>
    <t>M. ANTOINE MAILLARD</t>
  </si>
  <si>
    <t>maillard.antoine@xyz.com</t>
  </si>
  <si>
    <t>M. BERNARD HOARAU-GUYON</t>
  </si>
  <si>
    <t>hoarau-guyon.bernard@xyz.com</t>
  </si>
  <si>
    <t>SR. HIDALGO TERCERO</t>
  </si>
  <si>
    <t>tercero.hidalgo@xyz.com</t>
  </si>
  <si>
    <t>SR. HADALGO POLANCO</t>
  </si>
  <si>
    <t>polanco.hadalgo@xyz.com</t>
  </si>
  <si>
    <t>SRA. LAURA OLIVIERA</t>
  </si>
  <si>
    <t>oliviera.laura@xyz.com</t>
  </si>
  <si>
    <t>SRA. AINHOA GARZA</t>
  </si>
  <si>
    <t>garza.ainhoa@xyz.com</t>
  </si>
  <si>
    <t>SRA. ISABEL BANDA</t>
  </si>
  <si>
    <t>banda.isabel@xyz.com</t>
  </si>
  <si>
    <t>SRA. CAROLOTA MATEOS</t>
  </si>
  <si>
    <t>mateos.carolota@xyz.com</t>
  </si>
  <si>
    <t>MW. ELIZE PRINS</t>
  </si>
  <si>
    <t>prins.elize@xyz.com</t>
  </si>
  <si>
    <t>DHR. RYAN PHAM</t>
  </si>
  <si>
    <t>pham.ryan@xyz.com</t>
  </si>
  <si>
    <t>MW ELISE ROTTEVEEL</t>
  </si>
  <si>
    <t>rotteveel.elise@xyz.com</t>
  </si>
  <si>
    <t>FRU. MIRJAM SODERBERG</t>
  </si>
  <si>
    <t>soderberg.mirjam@xyz.com</t>
  </si>
  <si>
    <t>H. BERNDT PALSSON</t>
  </si>
  <si>
    <t>palsson.berndt@xyz.com</t>
  </si>
  <si>
    <t>SR. ADRIANO SOBRINHO</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</si>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</sst>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quot;kg&quot;"/>
    <numFmt numFmtId="166" formatCode="[$-F800]dddd\,\ mmmm\ dd\,\ yyyy"/>
    <numFmt numFmtId="167" formatCode="000"/>
    <numFmt numFmtId="168" formatCode="#00.##,&quot;k&quot;"/>
  </numFmts>
  <fonts count="16"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4"/>
      <color theme="1"/>
      <name val="Calibri"/>
      <family val="2"/>
      <scheme val="minor"/>
    </font>
    <font>
      <b/>
      <sz val="16"/>
      <color theme="1"/>
      <name val="Calibri"/>
      <family val="2"/>
      <scheme val="minor"/>
    </font>
    <font>
      <sz val="11"/>
      <color theme="7" tint="-0.499984740745262"/>
      <name val="Calibri"/>
      <family val="2"/>
      <scheme val="minor"/>
    </font>
    <font>
      <b/>
      <i/>
      <sz val="12"/>
      <color theme="7" tint="-0.499984740745262"/>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7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0" xfId="0" applyNumberFormat="1"/>
    <xf numFmtId="0" fontId="12" fillId="7" borderId="0" xfId="0" applyFont="1" applyFill="1"/>
    <xf numFmtId="0" fontId="13" fillId="7" borderId="0" xfId="0" applyFont="1" applyFill="1"/>
    <xf numFmtId="0" fontId="14" fillId="8" borderId="0" xfId="0" applyFont="1" applyFill="1"/>
    <xf numFmtId="0" fontId="14" fillId="8" borderId="0" xfId="0" applyFont="1" applyFill="1" applyAlignment="1">
      <alignment horizontal="left"/>
    </xf>
    <xf numFmtId="0" fontId="14" fillId="8" borderId="0" xfId="0" applyNumberFormat="1" applyFont="1" applyFill="1"/>
    <xf numFmtId="0" fontId="15" fillId="8" borderId="0" xfId="0" applyFont="1"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7" fontId="0" fillId="11" borderId="1" xfId="0" quotePrefix="1" applyNumberFormat="1" applyFill="1" applyBorder="1"/>
    <xf numFmtId="0" fontId="0" fillId="11" borderId="1" xfId="0" applyFill="1" applyBorder="1" applyAlignment="1">
      <alignment horizontal="left"/>
    </xf>
    <xf numFmtId="166" fontId="0" fillId="11" borderId="1" xfId="0" applyNumberFormat="1" applyFill="1" applyBorder="1" applyAlignment="1">
      <alignment horizontal="right"/>
    </xf>
    <xf numFmtId="0" fontId="0" fillId="11" borderId="1" xfId="0" applyFill="1" applyBorder="1" applyAlignment="1">
      <alignment horizontal="right"/>
    </xf>
    <xf numFmtId="165" fontId="0" fillId="11" borderId="1" xfId="0" applyNumberFormat="1" applyFill="1" applyBorder="1"/>
    <xf numFmtId="168" fontId="0" fillId="11" borderId="1" xfId="0" applyNumberFormat="1" applyFill="1" applyBorder="1"/>
    <xf numFmtId="0" fontId="0" fillId="11" borderId="1" xfId="0" applyFill="1" applyBorder="1"/>
    <xf numFmtId="167" fontId="0" fillId="11" borderId="1" xfId="0" applyNumberFormat="1" applyFill="1" applyBorder="1" applyAlignment="1">
      <alignment horizontal="left"/>
    </xf>
    <xf numFmtId="0" fontId="1" fillId="11" borderId="6" xfId="0" applyFont="1" applyFill="1" applyBorder="1" applyAlignment="1"/>
    <xf numFmtId="0" fontId="0" fillId="11" borderId="6" xfId="0" applyFill="1" applyBorder="1" applyAlignment="1">
      <alignment horizontal="left"/>
    </xf>
    <xf numFmtId="0" fontId="0" fillId="11" borderId="6" xfId="0" applyFill="1" applyBorder="1"/>
    <xf numFmtId="0" fontId="0" fillId="9" borderId="23" xfId="0" applyFill="1" applyBorder="1"/>
    <xf numFmtId="0" fontId="0" fillId="9" borderId="24" xfId="0" applyFill="1" applyBorder="1"/>
    <xf numFmtId="0" fontId="0" fillId="9" borderId="22" xfId="0" applyFill="1" applyBorder="1"/>
    <xf numFmtId="0" fontId="0" fillId="9" borderId="22" xfId="0" applyFill="1" applyBorder="1" applyAlignment="1">
      <alignment horizontal="center"/>
    </xf>
    <xf numFmtId="0" fontId="0" fillId="9" borderId="3" xfId="0" applyFill="1" applyBorder="1"/>
    <xf numFmtId="167" fontId="0" fillId="10" borderId="25" xfId="0" applyNumberFormat="1" applyFill="1" applyBorder="1"/>
    <xf numFmtId="0" fontId="0" fillId="10" borderId="0" xfId="0" applyFill="1" applyBorder="1"/>
    <xf numFmtId="0" fontId="0" fillId="10" borderId="26" xfId="0" applyFill="1" applyBorder="1"/>
    <xf numFmtId="167" fontId="0" fillId="10" borderId="27" xfId="0" applyNumberFormat="1" applyFill="1" applyBorder="1"/>
    <xf numFmtId="0" fontId="0" fillId="10" borderId="28" xfId="0" applyFill="1" applyBorder="1"/>
    <xf numFmtId="0" fontId="0" fillId="10" borderId="4" xfId="0" applyFill="1" applyBorder="1"/>
  </cellXfs>
  <cellStyles count="1">
    <cellStyle name="Normal" xfId="0" builtinId="0"/>
  </cellStyles>
  <dxfs count="29">
    <dxf>
      <font>
        <color rgb="FF9C0006"/>
      </font>
      <fill>
        <patternFill>
          <bgColor rgb="FFFFC7CE"/>
        </patternFill>
      </fill>
    </dxf>
    <dxf>
      <font>
        <color rgb="FF9C0006"/>
      </font>
      <fill>
        <patternFill>
          <bgColor rgb="FFFFC7CE"/>
        </patternFill>
      </fill>
    </dxf>
    <dxf>
      <font>
        <sz val="12"/>
      </font>
    </dxf>
    <dxf>
      <font>
        <i/>
      </font>
    </dxf>
    <dxf>
      <font>
        <b/>
      </font>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
      <font>
        <color theme="7"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mal kant" refreshedDate="44843.523290046294" createdVersion="6" refreshedVersion="6" minRefreshableVersion="3" recordCount="50">
  <cacheSource type="worksheet">
    <worksheetSource ref="A1:S51" sheet="SPORTSMEN"/>
  </cacheSource>
  <cacheFields count="19">
    <cacheField name="MEMBER ID" numFmtId="167">
      <sharedItems/>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5">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Blank="1"/>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s v="001"/>
    <s v="Ms.AnnieAbbott"/>
    <s v="Ms."/>
    <s v="Annie"/>
    <m/>
    <s v="Abbott"/>
    <d v="1997-09-26T00:00:00"/>
    <s v="Libra"/>
    <x v="0"/>
    <s v="US"/>
    <x v="0"/>
    <s v="English"/>
    <s v="abbott.annie@xyz.org"/>
    <n v="94"/>
    <s v="Green"/>
    <s v="A−"/>
    <e v="#N/A"/>
    <s v="Cycling Track"/>
    <n v="80727"/>
  </r>
  <r>
    <s v="002"/>
    <s v="Ms.AurelieLiesuchke"/>
    <s v="Ms."/>
    <s v="Aurelie"/>
    <m/>
    <s v="Liesuchke"/>
    <d v="1992-02-07T00:00:00"/>
    <s v="Aquarius"/>
    <x v="0"/>
    <s v="US"/>
    <x v="0"/>
    <s v="English"/>
    <s v="liesuchke.aurelie@xyz.org"/>
    <n v="84.2"/>
    <s v="Brown"/>
    <s v="O−"/>
    <m/>
    <s v="Boxing"/>
    <n v="87471"/>
  </r>
  <r>
    <s v="003"/>
    <s v="Sr.TomasFilho"/>
    <s v="Sr."/>
    <s v="Tomas"/>
    <s v="Ferreira"/>
    <s v="Filho"/>
    <d v="1969-07-10T00:00:00"/>
    <s v="Cancer"/>
    <x v="1"/>
    <s v="BR"/>
    <x v="1"/>
    <s v="Portuguese"/>
    <s v="filho.tomas@xyz.com"/>
    <n v="52.9"/>
    <s v="Amber"/>
    <s v="A−"/>
    <m/>
    <s v="Football"/>
    <n v="64724"/>
  </r>
  <r>
    <s v="004"/>
    <s v="Ms.DarbyCruickshank"/>
    <s v="Ms."/>
    <s v="Darby"/>
    <m/>
    <s v="Cruickshank"/>
    <d v="1975-05-18T00:00:00"/>
    <s v="Taurus"/>
    <x v="0"/>
    <s v="US"/>
    <x v="0"/>
    <s v="English"/>
    <s v="cruickshank.darby@xyz.org"/>
    <n v="48.9"/>
    <s v="Green"/>
    <s v="O−"/>
    <m/>
    <s v="Alpine Skiing"/>
    <n v="110823"/>
  </r>
  <r>
    <s v="005"/>
    <s v="Dr.JaydonBorer"/>
    <s v="Dr."/>
    <s v="Jaydon"/>
    <m/>
    <s v="Borer"/>
    <d v="1970-05-18T00:00:00"/>
    <s v="Taurus"/>
    <x v="1"/>
    <s v="US"/>
    <x v="0"/>
    <s v="English"/>
    <s v="borer.jaydon@xyz.org"/>
    <n v="84.8"/>
    <s v="Blue"/>
    <s v="B−"/>
    <m/>
    <s v="Water Polo"/>
    <n v="56916"/>
  </r>
  <r>
    <s v="006"/>
    <s v="Mr.Moriah Lynch"/>
    <s v="Mr."/>
    <s v="Moriah "/>
    <m/>
    <s v="Lynch"/>
    <d v="1992-12-06T00:00:00"/>
    <s v="Sagittarius"/>
    <x v="1"/>
    <s v="US"/>
    <x v="0"/>
    <s v="English"/>
    <s v="lynch.moriah @xyz.org"/>
    <n v="83.2"/>
    <s v="Blue"/>
    <s v="O−"/>
    <m/>
    <s v="Fencing"/>
    <n v="51133"/>
  </r>
  <r>
    <s v="007"/>
    <s v="Ms.AmiyaEichmann"/>
    <s v="Ms."/>
    <s v="Amiya"/>
    <m/>
    <s v="Eichmann"/>
    <d v="1999-07-29T00:00:00"/>
    <s v="Leo"/>
    <x v="0"/>
    <s v="US"/>
    <x v="0"/>
    <s v="English"/>
    <s v="eichmann.amiya@xyz.org"/>
    <n v="61.1"/>
    <s v="Blue"/>
    <s v="B−"/>
    <m/>
    <s v="Cycling Road"/>
    <n v="65465"/>
  </r>
  <r>
    <s v="008"/>
    <s v="Mr.PierceRau"/>
    <s v="Mr."/>
    <s v="Pierce"/>
    <m/>
    <s v="Rau"/>
    <d v="1963-05-10T00:00:00"/>
    <s v="Taurus"/>
    <x v="1"/>
    <s v="US"/>
    <x v="0"/>
    <s v="English"/>
    <s v="rau.pierce@xyz.org"/>
    <n v="105.7"/>
    <s v="Amber"/>
    <s v="A+"/>
    <m/>
    <s v="Curling"/>
    <n v="109885"/>
  </r>
  <r>
    <s v="009"/>
    <s v="Ms.AmeliaStevens"/>
    <s v="Ms."/>
    <s v="Amelia"/>
    <m/>
    <s v="Stevens"/>
    <d v="1971-02-01T00:00:00"/>
    <s v="Aquarius"/>
    <x v="0"/>
    <s v="GB"/>
    <x v="2"/>
    <s v="English"/>
    <s v="stevens.amelia@xyz.org"/>
    <n v="65.3"/>
    <s v="Blue"/>
    <s v="A+"/>
    <m/>
    <s v="Shooting"/>
    <n v="60061"/>
  </r>
  <r>
    <s v="010"/>
    <s v="Mr.TobySimpson"/>
    <s v="Mr."/>
    <s v="Toby"/>
    <m/>
    <s v="Simpson"/>
    <d v="1964-12-21T00:00:00"/>
    <s v="Sagittarius"/>
    <x v="1"/>
    <s v="GB"/>
    <x v="2"/>
    <s v="English"/>
    <s v="simpson.toby@xyz.org"/>
    <n v="62.9"/>
    <s v="Amber"/>
    <s v="O+"/>
    <m/>
    <s v="Cycling Road"/>
    <n v="32758"/>
  </r>
  <r>
    <s v="011"/>
    <s v="SirEthanMurphy"/>
    <s v="Sir"/>
    <s v="Ethan"/>
    <m/>
    <s v="Murphy"/>
    <d v="1986-11-17T00:00:00"/>
    <s v="Scorpio"/>
    <x v="1"/>
    <s v="GB"/>
    <x v="2"/>
    <s v="English"/>
    <s v="murphy.ethan@xyz.org"/>
    <n v="104.3"/>
    <s v="Brown"/>
    <s v="O+"/>
    <m/>
    <s v="Freestyle Skiing"/>
    <n v="99613"/>
  </r>
  <r>
    <s v="012"/>
    <s v="Mrs.AshleyWood"/>
    <s v="Mrs."/>
    <s v="Ashley"/>
    <m/>
    <s v="Wood"/>
    <d v="1977-10-14T00:00:00"/>
    <s v="Libra"/>
    <x v="0"/>
    <s v="GB"/>
    <x v="2"/>
    <s v="English"/>
    <s v="wood.ashley@xyz.org"/>
    <n v="100.7"/>
    <s v="Brown"/>
    <s v="O+"/>
    <m/>
    <s v="Archery"/>
    <n v="56595"/>
  </r>
  <r>
    <s v="013"/>
    <s v="Ms.MeganScott"/>
    <s v="Ms."/>
    <s v="Megan"/>
    <m/>
    <s v="Scott"/>
    <d v="1977-02-12T00:00:00"/>
    <s v="Aquarius"/>
    <x v="0"/>
    <s v="GB"/>
    <x v="2"/>
    <s v="English"/>
    <s v="scott.megan@xyz.org"/>
    <n v="70.900000000000006"/>
    <s v="Green"/>
    <s v="A−"/>
    <m/>
    <s v="Rugby"/>
    <n v="117408"/>
  </r>
  <r>
    <s v="014"/>
    <s v="Hr.HelmutWeinhae"/>
    <s v="Hr."/>
    <s v="Helmut"/>
    <m/>
    <s v="Weinhae"/>
    <d v="1959-08-26T00:00:00"/>
    <s v="Virgo"/>
    <x v="1"/>
    <s v="DE"/>
    <x v="3"/>
    <s v="German"/>
    <s v="weinhae.helmut@xyz.com"/>
    <n v="68.3"/>
    <s v="Gray"/>
    <s v="A+"/>
    <m/>
    <s v="Canoe Sprint"/>
    <n v="64862"/>
  </r>
  <r>
    <s v="015"/>
    <s v="Prof.MilenaSchotin"/>
    <s v="Prof."/>
    <s v="Milena"/>
    <m/>
    <s v="Schotin"/>
    <d v="1965-03-03T00:00:00"/>
    <s v="Pisces"/>
    <x v="0"/>
    <s v="DE"/>
    <x v="3"/>
    <s v="German"/>
    <s v="schotin.milena@xyz.com"/>
    <n v="105.3"/>
    <s v="Gray"/>
    <s v="O+"/>
    <m/>
    <s v="Cycling BMX"/>
    <n v="10241"/>
  </r>
  <r>
    <s v="016"/>
    <s v="Hr.LotharBirnbaum"/>
    <s v="Hr."/>
    <s v="Lothar"/>
    <m/>
    <s v="Birnbaum"/>
    <d v="1969-07-21T00:00:00"/>
    <s v="Cancer"/>
    <x v="1"/>
    <s v="DE"/>
    <x v="3"/>
    <s v="German"/>
    <s v="birnbaum.lothar@xyz.com"/>
    <n v="48.6"/>
    <s v="Blue"/>
    <s v="O+"/>
    <m/>
    <s v="Alpine Skiing"/>
    <n v="88762"/>
  </r>
  <r>
    <s v="017"/>
    <s v="Hr.PietroStolze"/>
    <s v="Hr."/>
    <s v="Pietro"/>
    <m/>
    <s v="Stolze"/>
    <d v="1972-10-10T00:00:00"/>
    <s v="Libra"/>
    <x v="1"/>
    <s v="DE"/>
    <x v="3"/>
    <s v="German"/>
    <s v="stolze.pietro@xyz.com"/>
    <n v="105.9"/>
    <s v="Blue"/>
    <s v="A−"/>
    <m/>
    <s v="Handball"/>
    <n v="80757"/>
  </r>
  <r>
    <s v="018"/>
    <s v="Hr.Richard Tlustek"/>
    <s v="Hr."/>
    <s v="Richard "/>
    <m/>
    <s v="Tlustek"/>
    <d v="1959-08-31T00:00:00"/>
    <s v="Virgo"/>
    <x v="1"/>
    <s v="DE"/>
    <x v="3"/>
    <s v="German"/>
    <s v="tlustek.richard @xyz.com"/>
    <n v="71.099999999999994"/>
    <s v="Blue"/>
    <s v="A−"/>
    <m/>
    <s v="Cycling Mountain Bike"/>
    <n v="88794"/>
  </r>
  <r>
    <s v="019"/>
    <s v="Dr.EarnestineRaynor"/>
    <s v="Dr."/>
    <s v="Earnestine"/>
    <m/>
    <s v="Raynor"/>
    <d v="1977-05-17T00:00:00"/>
    <s v="Taurus"/>
    <x v="0"/>
    <s v="OZ"/>
    <x v="4"/>
    <s v="English"/>
    <s v="raynor.earnestine@xyz.org"/>
    <n v="70.3"/>
    <s v="Blue"/>
    <s v="A+"/>
    <m/>
    <s v="Short Track Speed Skating"/>
    <n v="63526"/>
  </r>
  <r>
    <s v="020"/>
    <s v="Mr.JasonGaylord"/>
    <s v="Mr."/>
    <s v="Jason"/>
    <m/>
    <s v="Gaylord"/>
    <d v="1976-01-08T00:00:00"/>
    <s v="Capricorn"/>
    <x v="1"/>
    <s v="OZ"/>
    <x v="4"/>
    <s v="English"/>
    <s v="gaylord.jason@xyz.org"/>
    <n v="54.7"/>
    <s v="Brown"/>
    <s v="O−"/>
    <m/>
    <s v="Basketball"/>
    <n v="46352"/>
  </r>
  <r>
    <s v="021"/>
    <s v="Mr.KendrickSauer"/>
    <s v="Mr."/>
    <s v="Kendrick"/>
    <m/>
    <s v="Sauer"/>
    <d v="1996-07-22T00:00:00"/>
    <s v="Cancer"/>
    <x v="1"/>
    <s v="OZ"/>
    <x v="4"/>
    <s v="English"/>
    <s v="sauer.kendrick@xyz.org"/>
    <n v="100.9"/>
    <s v="Blue"/>
    <s v="B−"/>
    <m/>
    <s v="Triathlon"/>
    <n v="106808"/>
  </r>
  <r>
    <s v="022"/>
    <s v="Dr.AnnabellOlson"/>
    <s v="Dr."/>
    <s v="Annabell"/>
    <m/>
    <s v="Olson"/>
    <d v="1964-04-16T00:00:00"/>
    <s v="Aries"/>
    <x v="0"/>
    <s v="OZ"/>
    <x v="4"/>
    <s v="English"/>
    <s v="olson.annabell@xyz.org"/>
    <n v="84.3"/>
    <s v="Green"/>
    <s v="A+"/>
    <m/>
    <s v="Equestrian / Dressage"/>
    <n v="96468"/>
  </r>
  <r>
    <s v="023"/>
    <s v="Dr.JenaUpton"/>
    <s v="Dr."/>
    <s v="Jena"/>
    <m/>
    <s v="Upton"/>
    <d v="1955-12-14T00:00:00"/>
    <s v="Sagittarius"/>
    <x v="0"/>
    <s v="OZ"/>
    <x v="4"/>
    <s v="English"/>
    <s v="upton.jena@xyz.org"/>
    <n v="66.8"/>
    <s v="Blue"/>
    <s v="O+"/>
    <m/>
    <s v="Beach Volleyball"/>
    <n v="16526"/>
  </r>
  <r>
    <s v="024"/>
    <s v="Dr.ShannyBins"/>
    <s v="Dr."/>
    <s v="Shanny"/>
    <m/>
    <s v="Bins"/>
    <d v="1999-08-28T00:00:00"/>
    <s v="Virgo"/>
    <x v="0"/>
    <s v="OZ"/>
    <x v="4"/>
    <s v="English"/>
    <s v="bins.shanny@xyz.org"/>
    <n v="59.4"/>
    <s v="Amber"/>
    <s v="B−"/>
    <m/>
    <s v="Canoe Slalom"/>
    <n v="21891"/>
  </r>
  <r>
    <s v="025"/>
    <s v="Dr.TiaAbshire"/>
    <s v="Dr."/>
    <s v="Tia"/>
    <m/>
    <s v="Abshire"/>
    <d v="1966-07-21T00:00:00"/>
    <s v="Cancer"/>
    <x v="0"/>
    <s v="OZ"/>
    <x v="4"/>
    <s v="English"/>
    <s v="abshire.tia@xyz.org"/>
    <n v="77.8"/>
    <s v="Amber"/>
    <s v="A+"/>
    <m/>
    <s v="Cycling Road"/>
    <n v="62037"/>
  </r>
  <r>
    <s v="026"/>
    <s v="Ms.IsabelRunolfsdottir"/>
    <s v="Ms."/>
    <s v="Isabel"/>
    <m/>
    <s v="Runolfsdottir"/>
    <d v="1978-03-21T00:00:00"/>
    <s v="Aries"/>
    <x v="0"/>
    <s v="OZ"/>
    <x v="4"/>
    <s v="English"/>
    <s v="runolfsdottir.isabel@xyz.org"/>
    <n v="85.9"/>
    <s v="Blue"/>
    <s v="B+"/>
    <m/>
    <s v="Cycling Track"/>
    <n v="89737"/>
  </r>
  <r>
    <s v="027"/>
    <s v="Hr.BarneyWesack"/>
    <s v="Hr."/>
    <s v="Barney"/>
    <m/>
    <s v="Wesack"/>
    <d v="1970-07-18T00:00:00"/>
    <s v="Cancer"/>
    <x v="1"/>
    <s v="AU"/>
    <x v="5"/>
    <s v="German"/>
    <s v="wesack.barney@xyz.com"/>
    <n v="93.4"/>
    <s v="Amber"/>
    <s v="B+"/>
    <m/>
    <s v="Volleyball"/>
    <n v="41039"/>
  </r>
  <r>
    <s v="028"/>
    <s v="Hr.BaruchKade"/>
    <s v="Hr."/>
    <s v="Baruch"/>
    <m/>
    <s v="Kade"/>
    <d v="1982-03-10T00:00:00"/>
    <s v="Pisces"/>
    <x v="1"/>
    <s v="AU"/>
    <x v="5"/>
    <s v="German"/>
    <s v="kade.baruch@xyz.com"/>
    <n v="95.5"/>
    <s v="Gray"/>
    <s v="O−"/>
    <m/>
    <s v="Rugby"/>
    <n v="28458"/>
  </r>
  <r>
    <s v="029"/>
    <s v="Prof.LiesbethRosemann"/>
    <s v="Prof."/>
    <s v="Liesbeth"/>
    <m/>
    <s v="Rosemann"/>
    <d v="1994-01-27T00:00:00"/>
    <s v="Aquarius"/>
    <x v="0"/>
    <s v="AU"/>
    <x v="5"/>
    <s v="German"/>
    <s v="rosemann.liesbeth@xyz.com"/>
    <n v="52.2"/>
    <s v="Blue"/>
    <s v="O+"/>
    <m/>
    <s v="Cycling Road"/>
    <n v="55007"/>
  </r>
  <r>
    <s v="030"/>
    <s v="Mme.ValentineMoreau"/>
    <s v="Mme."/>
    <s v="Valentine"/>
    <m/>
    <s v="Moreau"/>
    <d v="1979-10-09T00:00:00"/>
    <s v="Libra"/>
    <x v="0"/>
    <s v="FR"/>
    <x v="6"/>
    <s v="French"/>
    <s v="moreau.valentine@xyz.com"/>
    <n v="74.599999999999994"/>
    <s v="Blue"/>
    <s v="B+"/>
    <m/>
    <s v="Golf"/>
    <n v="69041"/>
  </r>
  <r>
    <s v="031"/>
    <s v="Mme.PauletteDurand"/>
    <s v="Mme."/>
    <s v="Paulette"/>
    <m/>
    <s v="Durand"/>
    <d v="1989-12-25T00:00:00"/>
    <s v="Capricorn"/>
    <x v="0"/>
    <s v="FR"/>
    <x v="6"/>
    <s v="French"/>
    <s v="durand.paulette@xyz.com"/>
    <n v="81.7"/>
    <s v="Amber"/>
    <s v="O−"/>
    <m/>
    <s v="Volleyball"/>
    <n v="86262"/>
  </r>
  <r>
    <s v="032"/>
    <s v="Mme.Laure-AlixChevalier"/>
    <s v="Mme."/>
    <s v="Laure-Alix"/>
    <m/>
    <s v="Chevalier"/>
    <d v="1970-12-23T00:00:00"/>
    <s v="Capricorn"/>
    <x v="0"/>
    <s v="FR"/>
    <x v="6"/>
    <s v="French"/>
    <s v="chevalier.laure-alix@xyz.com"/>
    <n v="78.099999999999994"/>
    <s v="Blue"/>
    <s v="O+"/>
    <m/>
    <s v="Beach Volleyball"/>
    <n v="19234"/>
  </r>
  <r>
    <s v="033"/>
    <s v="M.ClaudeToussaint"/>
    <s v="M."/>
    <s v="Claude"/>
    <m/>
    <s v="Toussaint"/>
    <d v="1980-11-04T00:00:00"/>
    <s v="Scorpio"/>
    <x v="1"/>
    <s v="FR"/>
    <x v="6"/>
    <s v="French"/>
    <s v="toussaint.claude@xyz.com"/>
    <n v="57.1"/>
    <s v="Green"/>
    <s v="O+"/>
    <m/>
    <s v="Diving"/>
    <n v="95123"/>
  </r>
  <r>
    <s v="034"/>
    <s v="M.VictorLenoir"/>
    <s v="M."/>
    <s v="Victor"/>
    <m/>
    <s v="Lenoir"/>
    <d v="1981-10-16T00:00:00"/>
    <s v="Libra"/>
    <x v="1"/>
    <s v="FR"/>
    <x v="6"/>
    <s v="French"/>
    <s v="lenoir.victor@xyz.com"/>
    <n v="56"/>
    <s v="Blue"/>
    <s v="B+"/>
    <m/>
    <s v="Triathlon"/>
    <n v="62761"/>
  </r>
  <r>
    <s v="035"/>
    <s v="M.ArthurLenoir"/>
    <s v="M."/>
    <s v="Arthur"/>
    <m/>
    <s v="Lenoir"/>
    <d v="1955-07-30T00:00:00"/>
    <s v="Leo"/>
    <x v="1"/>
    <s v="FR"/>
    <x v="6"/>
    <s v="French"/>
    <s v="lenoir.arthur@xyz.com"/>
    <n v="88.6"/>
    <s v="Amber"/>
    <s v="O+"/>
    <m/>
    <s v="Hockey"/>
    <n v="108431"/>
  </r>
  <r>
    <s v="036"/>
    <s v="M.BenjaminLebrun-Brun"/>
    <s v="M."/>
    <s v="Benjamin"/>
    <m/>
    <s v="Lebrun-Brun"/>
    <d v="1975-02-03T00:00:00"/>
    <s v="Aquarius"/>
    <x v="1"/>
    <s v="FR"/>
    <x v="6"/>
    <s v="French"/>
    <s v="lebrun-brun.benjamin@xyz.com"/>
    <n v="78.2"/>
    <s v="Brown"/>
    <s v="O−"/>
    <m/>
    <s v="Triathlon"/>
    <n v="66268"/>
  </r>
  <r>
    <s v="037"/>
    <s v="M.AntoineMaillard"/>
    <s v="M."/>
    <s v="Antoine"/>
    <m/>
    <s v="Maillard"/>
    <d v="1986-06-22T00:00:00"/>
    <s v="Cancer"/>
    <x v="1"/>
    <s v="FR"/>
    <x v="6"/>
    <s v="French"/>
    <s v="maillard.antoine@xyz.com"/>
    <n v="95.8"/>
    <s v="Blue"/>
    <s v="B−"/>
    <m/>
    <s v="Sailing"/>
    <n v="33970"/>
  </r>
  <r>
    <s v="038"/>
    <s v="M.BernardHoarau-Guyon"/>
    <s v="M."/>
    <s v="Bernard"/>
    <m/>
    <s v="Hoarau-Guyon"/>
    <d v="1983-01-11T00:00:00"/>
    <s v="Capricorn"/>
    <x v="1"/>
    <s v="FR"/>
    <x v="6"/>
    <s v="French"/>
    <s v="hoarau-guyon.bernard@xyz.com"/>
    <n v="59.7"/>
    <s v="Gray"/>
    <s v="O−"/>
    <m/>
    <s v="Cycling Track"/>
    <n v="71352"/>
  </r>
  <r>
    <s v="039"/>
    <s v="Sr.HidalgoTercero"/>
    <s v="Sr."/>
    <s v="Hidalgo"/>
    <s v="Cantu"/>
    <s v="Tercero"/>
    <d v="1984-11-30T00:00:00"/>
    <s v="Sagittarius"/>
    <x v="1"/>
    <s v="AG"/>
    <x v="7"/>
    <s v="Spanish"/>
    <s v="tercero.hidalgo@xyz.com"/>
    <n v="77.7"/>
    <s v="Gray"/>
    <s v="B−"/>
    <m/>
    <s v="Canoe Slalom"/>
    <n v="116376"/>
  </r>
  <r>
    <s v="040"/>
    <s v="Sr.HadalgoPolanco"/>
    <s v="Sr."/>
    <s v="Hadalgo"/>
    <m/>
    <s v="Polanco"/>
    <d v="1988-06-20T00:00:00"/>
    <s v="Gemini"/>
    <x v="1"/>
    <s v="AG"/>
    <x v="7"/>
    <s v="Spanish"/>
    <s v="polanco.hadalgo@xyz.com"/>
    <n v="98"/>
    <s v="Blue"/>
    <s v="A−"/>
    <m/>
    <s v="Beach Volleyball"/>
    <n v="114144"/>
  </r>
  <r>
    <s v="041"/>
    <s v="Sra.LauraOliviera"/>
    <s v="Sra."/>
    <s v="Laura"/>
    <m/>
    <s v="Oliviera"/>
    <d v="1974-02-16T00:00:00"/>
    <s v="Aquarius"/>
    <x v="0"/>
    <s v="AG"/>
    <x v="7"/>
    <s v="Spanish"/>
    <s v="oliviera.laura@xyz.com"/>
    <n v="51.9"/>
    <s v="Amber"/>
    <s v="O−"/>
    <m/>
    <s v="Athletics"/>
    <n v="79872"/>
  </r>
  <r>
    <s v="042"/>
    <s v="Sra.AinhoaGarza"/>
    <s v="Sra."/>
    <s v="Ainhoa"/>
    <m/>
    <s v="Garza"/>
    <d v="1990-03-09T00:00:00"/>
    <s v="Pisces"/>
    <x v="0"/>
    <s v="ES"/>
    <x v="8"/>
    <s v="Spanish"/>
    <s v="garza.ainhoa@xyz.com"/>
    <n v="55.6"/>
    <s v="Brown"/>
    <s v="O+"/>
    <m/>
    <s v="Gymnastics Artistic"/>
    <n v="101969"/>
  </r>
  <r>
    <s v="043"/>
    <s v="Sra.IsabelBanda"/>
    <s v="Sra."/>
    <s v="Isabel"/>
    <m/>
    <s v="Banda"/>
    <d v="1960-01-12T00:00:00"/>
    <s v="Capricorn"/>
    <x v="0"/>
    <s v="ES"/>
    <x v="8"/>
    <s v="Spanish"/>
    <s v="banda.isabel@xyz.com"/>
    <n v="102.3"/>
    <s v="Amber"/>
    <s v="O+"/>
    <m/>
    <s v="Canoe Slalom"/>
    <n v="50659"/>
  </r>
  <r>
    <s v="044"/>
    <s v="Sra.CarolotaMateos"/>
    <s v="Sra."/>
    <s v="Carolota"/>
    <m/>
    <s v="Mateos"/>
    <d v="1965-07-29T00:00:00"/>
    <s v="Leo"/>
    <x v="0"/>
    <s v="ES"/>
    <x v="8"/>
    <s v="Spanish"/>
    <s v="mateos.carolota@xyz.com"/>
    <n v="58.8"/>
    <s v="Gray"/>
    <s v="O−"/>
    <m/>
    <s v="Athletics"/>
    <n v="58215"/>
  </r>
  <r>
    <s v="045"/>
    <s v="Mw.ElizePrins"/>
    <s v="Mw."/>
    <s v="Elize"/>
    <m/>
    <s v="Prins"/>
    <d v="1960-05-08T00:00:00"/>
    <s v="Taurus"/>
    <x v="0"/>
    <s v="DU"/>
    <x v="9"/>
    <s v="Dutch"/>
    <s v="prins.elize@xyz.com"/>
    <n v="63.8"/>
    <s v="Blue"/>
    <s v="O+"/>
    <m/>
    <s v="Judo"/>
    <n v="39935"/>
  </r>
  <r>
    <s v="046"/>
    <s v="dhr.RyanPham"/>
    <s v="dhr."/>
    <s v="Ryan"/>
    <m/>
    <s v="Pham"/>
    <d v="1973-10-03T00:00:00"/>
    <s v="Libra"/>
    <x v="1"/>
    <s v="DU"/>
    <x v="9"/>
    <s v="Dutch"/>
    <s v="pham.ryan@xyz.com"/>
    <n v="98.6"/>
    <s v="Amber"/>
    <s v="B+"/>
    <m/>
    <s v="Beach Volleyball"/>
    <n v="44865"/>
  </r>
  <r>
    <s v="047"/>
    <s v="MwEliseRotteveel"/>
    <s v="Mw"/>
    <s v="Elise"/>
    <m/>
    <s v="Rotteveel"/>
    <d v="1968-04-08T00:00:00"/>
    <s v="Aries"/>
    <x v="0"/>
    <s v="DU"/>
    <x v="9"/>
    <s v="Dutch"/>
    <s v="rotteveel.elise@xyz.com"/>
    <n v="61.8"/>
    <s v="Gray"/>
    <s v="O−"/>
    <m/>
    <s v="Beach Volleyball"/>
    <n v="90478"/>
  </r>
  <r>
    <s v="048"/>
    <s v="Fru.MirjamSoderberg"/>
    <s v="Fru."/>
    <s v="Mirjam"/>
    <m/>
    <s v="Soderberg"/>
    <d v="1997-05-17T00:00:00"/>
    <s v="Taurus"/>
    <x v="0"/>
    <s v="SV"/>
    <x v="10"/>
    <s v="Swedish"/>
    <s v="soderberg.mirjam@xyz.com"/>
    <n v="50"/>
    <s v="Amber"/>
    <s v="O+"/>
    <m/>
    <s v="Football"/>
    <n v="38965"/>
  </r>
  <r>
    <s v="049"/>
    <s v="H.BerndtPalsson"/>
    <s v="H."/>
    <s v="Berndt"/>
    <m/>
    <s v="Palsson"/>
    <d v="1987-02-24T00:00:00"/>
    <s v="Pisces"/>
    <x v="1"/>
    <s v="SV"/>
    <x v="10"/>
    <s v="Swedish"/>
    <s v="palsson.berndt@xyz.com"/>
    <n v="45.9"/>
    <s v="Blue"/>
    <s v="A−"/>
    <m/>
    <s v="Biathlon"/>
    <n v="35387"/>
  </r>
  <r>
    <s v="050"/>
    <s v="Sr.AdrianoSobrinho"/>
    <s v="Sr."/>
    <s v="Adriano"/>
    <s v="Pontes"/>
    <s v="Sobrinho"/>
    <d v="1993-07-28T00:00:00"/>
    <s v="Leo"/>
    <x v="1"/>
    <s v="PR"/>
    <x v="1"/>
    <s v="Portuguese"/>
    <s v="sobrinho.adriano@xyz.com"/>
    <n v="92.5"/>
    <s v="Green"/>
    <s v="A+"/>
    <m/>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5"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27">
    <format dxfId="28">
      <pivotArea type="all" dataOnly="0" outline="0" fieldPosition="0"/>
    </format>
    <format dxfId="27">
      <pivotArea outline="0" collapsedLevelsAreSubtotals="1" fieldPosition="0"/>
    </format>
    <format dxfId="26">
      <pivotArea type="origin" dataOnly="0" labelOnly="1" outline="0" fieldPosition="0"/>
    </format>
    <format dxfId="25">
      <pivotArea field="8" type="button" dataOnly="0" labelOnly="1" outline="0" axis="axisCol" fieldPosition="0"/>
    </format>
    <format dxfId="24">
      <pivotArea type="topRight" dataOnly="0" labelOnly="1" outline="0" fieldPosition="0"/>
    </format>
    <format dxfId="23">
      <pivotArea field="10" type="button" dataOnly="0" labelOnly="1" outline="0" axis="axisRow" fieldPosition="0"/>
    </format>
    <format dxfId="22">
      <pivotArea dataOnly="0" labelOnly="1" fieldPosition="0">
        <references count="1">
          <reference field="10" count="0"/>
        </references>
      </pivotArea>
    </format>
    <format dxfId="21">
      <pivotArea dataOnly="0" labelOnly="1" fieldPosition="0">
        <references count="1">
          <reference field="8"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8" type="button" dataOnly="0" labelOnly="1" outline="0" axis="axisCol" fieldPosition="0"/>
    </format>
    <format dxfId="16">
      <pivotArea type="topRight" dataOnly="0" labelOnly="1" outline="0"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fieldPosition="0">
        <references count="1">
          <reference field="8" count="0"/>
        </references>
      </pivotArea>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8" type="button" dataOnly="0" labelOnly="1" outline="0" axis="axisCol" fieldPosition="0"/>
    </format>
    <format dxfId="8">
      <pivotArea type="topRight" dataOnly="0" labelOnly="1" outline="0" fieldPosition="0"/>
    </format>
    <format dxfId="7">
      <pivotArea field="10" type="button" dataOnly="0" labelOnly="1" outline="0" axis="axisRow" fieldPosition="0"/>
    </format>
    <format dxfId="6">
      <pivotArea dataOnly="0" labelOnly="1" fieldPosition="0">
        <references count="1">
          <reference field="10" count="0"/>
        </references>
      </pivotArea>
    </format>
    <format dxfId="5">
      <pivotArea dataOnly="0" labelOnly="1" fieldPosition="0">
        <references count="1">
          <reference field="8" count="0"/>
        </references>
      </pivotArea>
    </format>
    <format dxfId="4">
      <pivotArea type="origin" dataOnly="0" labelOnly="1" outline="0" fieldPosition="0"/>
    </format>
    <format dxfId="3">
      <pivotArea type="origin" dataOnly="0" labelOnly="1" outline="0" fieldPosition="0"/>
    </format>
    <format dxfId="2">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252</v>
      </c>
      <c r="C2" s="43"/>
      <c r="D2" s="44"/>
      <c r="E2" s="48" t="s">
        <v>232</v>
      </c>
    </row>
    <row r="3" spans="2:5" ht="42" customHeight="1" thickBot="1" x14ac:dyDescent="0.4">
      <c r="B3" s="45"/>
      <c r="C3" s="46"/>
      <c r="D3" s="47"/>
      <c r="E3" s="49"/>
    </row>
    <row r="4" spans="2:5" ht="8.25" customHeight="1" x14ac:dyDescent="0.35"/>
    <row r="5" spans="2:5" ht="19.5" customHeight="1" thickBot="1" x14ac:dyDescent="0.4">
      <c r="C5" s="8" t="s">
        <v>226</v>
      </c>
      <c r="D5" s="8" t="s">
        <v>223</v>
      </c>
      <c r="E5" s="9" t="s">
        <v>224</v>
      </c>
    </row>
    <row r="6" spans="2:5" ht="19.5" customHeight="1" thickBot="1" x14ac:dyDescent="0.4">
      <c r="B6" s="19" t="s">
        <v>135</v>
      </c>
      <c r="C6" s="40" t="s">
        <v>225</v>
      </c>
      <c r="D6" s="40"/>
      <c r="E6" s="41"/>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9"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40" t="s">
        <v>242</v>
      </c>
      <c r="D13" s="40"/>
      <c r="E13" s="41"/>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253</v>
      </c>
      <c r="C2" s="43"/>
      <c r="D2" s="44"/>
      <c r="E2" s="48" t="s">
        <v>232</v>
      </c>
    </row>
    <row r="3" spans="2:5" ht="42" customHeight="1" thickBot="1" x14ac:dyDescent="0.4">
      <c r="B3" s="45"/>
      <c r="C3" s="46"/>
      <c r="D3" s="47"/>
      <c r="E3" s="4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0" t="s">
        <v>254</v>
      </c>
      <c r="D7" s="40"/>
      <c r="E7" s="41"/>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40" t="s">
        <v>255</v>
      </c>
      <c r="D14" s="40"/>
      <c r="E14" s="41"/>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2" t="s">
        <v>272</v>
      </c>
      <c r="C2" s="43"/>
      <c r="D2" s="44"/>
      <c r="E2" s="48" t="s">
        <v>232</v>
      </c>
    </row>
    <row r="3" spans="2:5" ht="42" customHeight="1" thickBot="1" x14ac:dyDescent="0.4">
      <c r="B3" s="45"/>
      <c r="C3" s="46"/>
      <c r="D3" s="47"/>
      <c r="E3" s="49"/>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0" t="s">
        <v>281</v>
      </c>
      <c r="D7" s="40"/>
      <c r="E7" s="41"/>
    </row>
    <row r="8" spans="2:5" x14ac:dyDescent="0.35">
      <c r="B8" s="18">
        <v>1</v>
      </c>
      <c r="C8" s="10" t="s">
        <v>227</v>
      </c>
      <c r="D8" s="11" t="s">
        <v>274</v>
      </c>
      <c r="E8" s="16" t="s">
        <v>275</v>
      </c>
    </row>
    <row r="9" spans="2:5" ht="15" customHeight="1" x14ac:dyDescent="0.35">
      <c r="B9" s="11">
        <v>2</v>
      </c>
      <c r="C9" s="10" t="s">
        <v>227</v>
      </c>
      <c r="D9" s="11"/>
      <c r="E9" s="25" t="s">
        <v>279</v>
      </c>
    </row>
    <row r="10" spans="2:5" x14ac:dyDescent="0.35">
      <c r="B10" s="11">
        <v>3</v>
      </c>
      <c r="C10" s="10" t="s">
        <v>227</v>
      </c>
      <c r="D10" s="11"/>
      <c r="E10" s="16" t="s">
        <v>276</v>
      </c>
    </row>
    <row r="11" spans="2:5" x14ac:dyDescent="0.35">
      <c r="B11" s="11">
        <v>4</v>
      </c>
      <c r="C11" s="10" t="s">
        <v>227</v>
      </c>
      <c r="D11" s="11"/>
      <c r="E11" s="16" t="s">
        <v>277</v>
      </c>
    </row>
    <row r="12" spans="2:5" x14ac:dyDescent="0.35">
      <c r="B12" s="26">
        <v>5</v>
      </c>
      <c r="C12" s="27" t="s">
        <v>227</v>
      </c>
      <c r="D12" s="26"/>
      <c r="E12" s="28"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31"/>
  <sheetViews>
    <sheetView zoomScale="77" workbookViewId="0">
      <selection activeCell="F4" sqref="F4"/>
    </sheetView>
  </sheetViews>
  <sheetFormatPr defaultRowHeight="14.5" x14ac:dyDescent="0.35"/>
  <cols>
    <col min="2" max="2" width="38.1796875" customWidth="1"/>
    <col min="3" max="3" width="19.453125" customWidth="1"/>
    <col min="4" max="4" width="17.90625" customWidth="1"/>
    <col min="5" max="5" width="22.54296875" bestFit="1" customWidth="1"/>
    <col min="6" max="6" width="14.7265625" customWidth="1"/>
    <col min="7" max="7" width="21.1796875" customWidth="1"/>
    <col min="8" max="8" width="24.453125" customWidth="1"/>
  </cols>
  <sheetData>
    <row r="2" spans="2:9" ht="21" x14ac:dyDescent="0.5">
      <c r="B2" s="35" t="s">
        <v>336</v>
      </c>
    </row>
    <row r="3" spans="2:9" ht="18.5" x14ac:dyDescent="0.45">
      <c r="B3" s="39" t="s">
        <v>335</v>
      </c>
      <c r="C3" s="36" t="s">
        <v>333</v>
      </c>
      <c r="D3" s="36"/>
      <c r="G3" s="34" t="s">
        <v>337</v>
      </c>
    </row>
    <row r="4" spans="2:9" x14ac:dyDescent="0.35">
      <c r="B4" s="36" t="s">
        <v>334</v>
      </c>
      <c r="C4" s="36" t="s">
        <v>138</v>
      </c>
      <c r="D4" s="36" t="s">
        <v>142</v>
      </c>
      <c r="G4" s="4" t="s">
        <v>170</v>
      </c>
      <c r="H4" s="3" t="s">
        <v>138</v>
      </c>
      <c r="I4" s="2" t="s">
        <v>142</v>
      </c>
    </row>
    <row r="5" spans="2:9" x14ac:dyDescent="0.35">
      <c r="B5" s="37" t="s">
        <v>159</v>
      </c>
      <c r="C5" s="38">
        <v>1</v>
      </c>
      <c r="D5" s="38">
        <v>2</v>
      </c>
    </row>
    <row r="6" spans="2:9" x14ac:dyDescent="0.35">
      <c r="B6" s="37" t="s">
        <v>151</v>
      </c>
      <c r="C6" s="38">
        <v>6</v>
      </c>
      <c r="D6" s="38">
        <v>2</v>
      </c>
      <c r="E6" s="33"/>
      <c r="F6" s="33"/>
      <c r="G6" s="33"/>
      <c r="H6" s="33"/>
    </row>
    <row r="7" spans="2:9" x14ac:dyDescent="0.35">
      <c r="B7" s="37" t="s">
        <v>153</v>
      </c>
      <c r="C7" s="38">
        <v>1</v>
      </c>
      <c r="D7" s="38">
        <v>2</v>
      </c>
      <c r="E7" s="33"/>
      <c r="F7" s="33"/>
      <c r="G7" s="33"/>
      <c r="H7" s="33"/>
    </row>
    <row r="8" spans="2:9" x14ac:dyDescent="0.35">
      <c r="B8" s="37" t="s">
        <v>144</v>
      </c>
      <c r="C8" s="38"/>
      <c r="D8" s="38">
        <v>2</v>
      </c>
      <c r="E8" s="33"/>
      <c r="F8" s="33"/>
      <c r="G8" s="33"/>
      <c r="H8" s="33"/>
    </row>
    <row r="9" spans="2:9" x14ac:dyDescent="0.35">
      <c r="B9" s="37" t="s">
        <v>156</v>
      </c>
      <c r="C9" s="38">
        <v>3</v>
      </c>
      <c r="D9" s="38">
        <v>6</v>
      </c>
      <c r="E9" s="33"/>
      <c r="F9" s="33"/>
      <c r="G9" s="33"/>
      <c r="H9" s="33"/>
    </row>
    <row r="10" spans="2:9" x14ac:dyDescent="0.35">
      <c r="B10" s="37" t="s">
        <v>149</v>
      </c>
      <c r="C10" s="38">
        <v>1</v>
      </c>
      <c r="D10" s="38">
        <v>4</v>
      </c>
      <c r="E10" s="33"/>
      <c r="F10" s="33"/>
      <c r="G10" s="33"/>
      <c r="H10" s="33"/>
    </row>
    <row r="11" spans="2:9" x14ac:dyDescent="0.35">
      <c r="B11" s="37" t="s">
        <v>164</v>
      </c>
      <c r="C11" s="38">
        <v>2</v>
      </c>
      <c r="D11" s="38">
        <v>1</v>
      </c>
      <c r="E11" s="33"/>
      <c r="F11" s="33"/>
      <c r="G11" s="33"/>
      <c r="H11" s="33"/>
    </row>
    <row r="12" spans="2:9" x14ac:dyDescent="0.35">
      <c r="B12" s="37" t="s">
        <v>161</v>
      </c>
      <c r="C12" s="38">
        <v>3</v>
      </c>
      <c r="D12" s="38"/>
      <c r="E12" s="33"/>
      <c r="F12" s="33"/>
      <c r="G12" s="33"/>
      <c r="H12" s="33"/>
    </row>
    <row r="13" spans="2:9" x14ac:dyDescent="0.35">
      <c r="B13" s="37" t="s">
        <v>167</v>
      </c>
      <c r="C13" s="38">
        <v>1</v>
      </c>
      <c r="D13" s="38">
        <v>1</v>
      </c>
      <c r="E13" s="33"/>
      <c r="F13" s="33"/>
      <c r="G13" s="33"/>
      <c r="H13" s="33"/>
    </row>
    <row r="14" spans="2:9" x14ac:dyDescent="0.35">
      <c r="B14" s="37" t="s">
        <v>146</v>
      </c>
      <c r="C14" s="38">
        <v>3</v>
      </c>
      <c r="D14" s="38">
        <v>2</v>
      </c>
      <c r="E14" s="33"/>
      <c r="F14" s="33"/>
      <c r="G14" s="33"/>
      <c r="H14" s="33"/>
    </row>
    <row r="15" spans="2:9" x14ac:dyDescent="0.35">
      <c r="B15" s="37" t="s">
        <v>140</v>
      </c>
      <c r="C15" s="38">
        <v>4</v>
      </c>
      <c r="D15" s="38">
        <v>3</v>
      </c>
      <c r="E15" s="33"/>
      <c r="F15" s="33"/>
      <c r="G15" s="33"/>
      <c r="H15" s="33"/>
    </row>
    <row r="16" spans="2:9" x14ac:dyDescent="0.35">
      <c r="B16" s="1"/>
      <c r="C16" s="33"/>
      <c r="D16" s="33"/>
      <c r="E16" s="33"/>
      <c r="F16" s="33"/>
      <c r="G16" s="33"/>
      <c r="H16" s="33"/>
    </row>
    <row r="21" spans="2:8" x14ac:dyDescent="0.35">
      <c r="B21" s="1"/>
      <c r="C21" s="33"/>
      <c r="D21" s="33"/>
      <c r="E21" s="33"/>
      <c r="F21" s="33"/>
      <c r="G21" s="33"/>
      <c r="H21" s="33"/>
    </row>
    <row r="22" spans="2:8" x14ac:dyDescent="0.35">
      <c r="B22" s="1"/>
      <c r="C22" s="33"/>
      <c r="D22" s="33"/>
      <c r="E22" s="33"/>
      <c r="F22" s="33"/>
      <c r="G22" s="33"/>
      <c r="H22" s="33"/>
    </row>
    <row r="23" spans="2:8" x14ac:dyDescent="0.35">
      <c r="B23" s="1"/>
      <c r="C23" s="33"/>
      <c r="D23" s="33"/>
      <c r="E23" s="33"/>
      <c r="F23" s="33"/>
      <c r="G23" s="33"/>
      <c r="H23" s="33"/>
    </row>
    <row r="24" spans="2:8" x14ac:dyDescent="0.35">
      <c r="B24" s="1"/>
      <c r="C24" s="33"/>
      <c r="D24" s="33"/>
      <c r="E24" s="33"/>
      <c r="F24" s="33"/>
      <c r="G24" s="33"/>
      <c r="H24" s="33"/>
    </row>
    <row r="25" spans="2:8" x14ac:dyDescent="0.35">
      <c r="B25" s="1"/>
      <c r="C25" s="33"/>
      <c r="D25" s="33"/>
      <c r="E25" s="33"/>
      <c r="F25" s="33"/>
      <c r="G25" s="33"/>
      <c r="H25" s="33"/>
    </row>
    <row r="26" spans="2:8" x14ac:dyDescent="0.35">
      <c r="B26" s="1"/>
      <c r="C26" s="33"/>
      <c r="D26" s="33"/>
      <c r="E26" s="33"/>
      <c r="F26" s="33"/>
      <c r="G26" s="33"/>
      <c r="H26" s="33"/>
    </row>
    <row r="27" spans="2:8" x14ac:dyDescent="0.35">
      <c r="B27" s="1"/>
      <c r="C27" s="33"/>
      <c r="D27" s="33"/>
      <c r="E27" s="33"/>
      <c r="F27" s="33"/>
      <c r="G27" s="33"/>
      <c r="H27" s="33"/>
    </row>
    <row r="28" spans="2:8" x14ac:dyDescent="0.35">
      <c r="B28" s="1"/>
      <c r="C28" s="33"/>
      <c r="D28" s="33"/>
      <c r="E28" s="33"/>
      <c r="F28" s="33"/>
      <c r="G28" s="33"/>
      <c r="H28" s="33"/>
    </row>
    <row r="29" spans="2:8" x14ac:dyDescent="0.35">
      <c r="B29" s="1"/>
      <c r="C29" s="33"/>
      <c r="D29" s="33"/>
      <c r="E29" s="33"/>
      <c r="F29" s="33"/>
      <c r="G29" s="33"/>
      <c r="H29" s="33"/>
    </row>
    <row r="30" spans="2:8" x14ac:dyDescent="0.35">
      <c r="B30" s="1"/>
      <c r="C30" s="33"/>
      <c r="D30" s="33"/>
      <c r="E30" s="33"/>
      <c r="F30" s="33"/>
      <c r="G30" s="33"/>
      <c r="H30" s="33"/>
    </row>
    <row r="31" spans="2:8" x14ac:dyDescent="0.35">
      <c r="B31" s="1"/>
      <c r="C31" s="33"/>
      <c r="D31" s="33"/>
      <c r="E31" s="33"/>
      <c r="F31" s="33"/>
      <c r="G31" s="33"/>
      <c r="H31" s="33"/>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53"/>
  <sheetViews>
    <sheetView tabSelected="1" workbookViewId="0">
      <selection activeCell="C4" sqref="C4:I53"/>
    </sheetView>
  </sheetViews>
  <sheetFormatPr defaultRowHeight="14.5" x14ac:dyDescent="0.35"/>
  <cols>
    <col min="1" max="1" width="15.08984375" customWidth="1"/>
    <col min="2" max="2" width="15.54296875" customWidth="1"/>
    <col min="3" max="3" width="10.90625" customWidth="1"/>
    <col min="4" max="4" width="20.6328125" customWidth="1"/>
    <col min="5" max="5" width="27.90625" customWidth="1"/>
    <col min="6" max="6" width="23" customWidth="1"/>
    <col min="7" max="7" width="14.81640625" customWidth="1"/>
    <col min="8" max="8" width="14.36328125" customWidth="1"/>
    <col min="9" max="9" width="17.54296875" customWidth="1"/>
  </cols>
  <sheetData>
    <row r="1" spans="1:9" x14ac:dyDescent="0.35">
      <c r="A1" s="30" t="s">
        <v>171</v>
      </c>
    </row>
    <row r="2" spans="1:9" ht="15" thickBot="1" x14ac:dyDescent="0.4">
      <c r="A2" s="31" t="s">
        <v>173</v>
      </c>
    </row>
    <row r="3" spans="1:9" ht="15" thickBot="1" x14ac:dyDescent="0.4">
      <c r="A3" s="32" t="s">
        <v>173</v>
      </c>
      <c r="C3" s="61" t="s">
        <v>222</v>
      </c>
      <c r="D3" s="62" t="s">
        <v>221</v>
      </c>
      <c r="E3" s="62" t="s">
        <v>233</v>
      </c>
      <c r="F3" s="63" t="s">
        <v>170</v>
      </c>
      <c r="G3" s="64" t="s">
        <v>228</v>
      </c>
      <c r="H3" s="62" t="s">
        <v>136</v>
      </c>
      <c r="I3" s="65" t="s">
        <v>172</v>
      </c>
    </row>
    <row r="4" spans="1:9" x14ac:dyDescent="0.35">
      <c r="A4" s="32" t="s">
        <v>176</v>
      </c>
      <c r="C4" s="66">
        <v>1</v>
      </c>
      <c r="D4" s="67" t="s">
        <v>338</v>
      </c>
      <c r="E4" s="67" t="s">
        <v>339</v>
      </c>
      <c r="F4" s="67" t="s">
        <v>138</v>
      </c>
      <c r="G4" s="67" t="s">
        <v>140</v>
      </c>
      <c r="H4" s="67" t="s">
        <v>139</v>
      </c>
      <c r="I4" s="68" t="s">
        <v>174</v>
      </c>
    </row>
    <row r="5" spans="1:9" x14ac:dyDescent="0.35">
      <c r="A5" s="32" t="s">
        <v>176</v>
      </c>
      <c r="B5" s="1"/>
      <c r="C5" s="66">
        <v>2</v>
      </c>
      <c r="D5" s="67" t="s">
        <v>340</v>
      </c>
      <c r="E5" s="67" t="s">
        <v>341</v>
      </c>
      <c r="F5" s="67" t="s">
        <v>138</v>
      </c>
      <c r="G5" s="67" t="s">
        <v>140</v>
      </c>
      <c r="H5" s="67" t="s">
        <v>139</v>
      </c>
      <c r="I5" s="68" t="s">
        <v>175</v>
      </c>
    </row>
    <row r="6" spans="1:9" x14ac:dyDescent="0.35">
      <c r="A6" s="32" t="s">
        <v>173</v>
      </c>
      <c r="B6" s="1"/>
      <c r="C6" s="66">
        <v>3</v>
      </c>
      <c r="D6" s="67" t="s">
        <v>342</v>
      </c>
      <c r="E6" s="67" t="s">
        <v>343</v>
      </c>
      <c r="F6" s="67" t="s">
        <v>142</v>
      </c>
      <c r="G6" s="67" t="s">
        <v>144</v>
      </c>
      <c r="H6" s="67" t="s">
        <v>143</v>
      </c>
      <c r="I6" s="68" t="s">
        <v>177</v>
      </c>
    </row>
    <row r="7" spans="1:9" x14ac:dyDescent="0.35">
      <c r="A7" s="32" t="s">
        <v>173</v>
      </c>
      <c r="B7" s="1"/>
      <c r="C7" s="66">
        <v>4</v>
      </c>
      <c r="D7" s="67" t="s">
        <v>344</v>
      </c>
      <c r="E7" s="67" t="s">
        <v>345</v>
      </c>
      <c r="F7" s="67" t="s">
        <v>138</v>
      </c>
      <c r="G7" s="67" t="s">
        <v>140</v>
      </c>
      <c r="H7" s="67" t="s">
        <v>139</v>
      </c>
      <c r="I7" s="68" t="s">
        <v>178</v>
      </c>
    </row>
    <row r="8" spans="1:9" x14ac:dyDescent="0.35">
      <c r="A8" s="32" t="s">
        <v>176</v>
      </c>
      <c r="B8" s="1"/>
      <c r="C8" s="66">
        <v>5</v>
      </c>
      <c r="D8" s="67" t="s">
        <v>346</v>
      </c>
      <c r="E8" s="67" t="s">
        <v>347</v>
      </c>
      <c r="F8" s="67" t="s">
        <v>142</v>
      </c>
      <c r="G8" s="67" t="s">
        <v>140</v>
      </c>
      <c r="H8" s="67" t="s">
        <v>139</v>
      </c>
      <c r="I8" s="68" t="s">
        <v>179</v>
      </c>
    </row>
    <row r="9" spans="1:9" x14ac:dyDescent="0.35">
      <c r="A9" s="32" t="s">
        <v>173</v>
      </c>
      <c r="B9" s="1"/>
      <c r="C9" s="66">
        <v>6</v>
      </c>
      <c r="D9" s="67" t="s">
        <v>348</v>
      </c>
      <c r="E9" s="67" t="s">
        <v>349</v>
      </c>
      <c r="F9" s="67" t="s">
        <v>142</v>
      </c>
      <c r="G9" s="67" t="s">
        <v>140</v>
      </c>
      <c r="H9" s="67" t="s">
        <v>139</v>
      </c>
      <c r="I9" s="68" t="s">
        <v>180</v>
      </c>
    </row>
    <row r="10" spans="1:9" x14ac:dyDescent="0.35">
      <c r="A10" s="32" t="s">
        <v>173</v>
      </c>
      <c r="B10" s="1"/>
      <c r="C10" s="66">
        <v>7</v>
      </c>
      <c r="D10" s="67" t="s">
        <v>350</v>
      </c>
      <c r="E10" s="67" t="s">
        <v>351</v>
      </c>
      <c r="F10" s="67" t="s">
        <v>138</v>
      </c>
      <c r="G10" s="67" t="s">
        <v>140</v>
      </c>
      <c r="H10" s="67" t="s">
        <v>139</v>
      </c>
      <c r="I10" s="68" t="s">
        <v>181</v>
      </c>
    </row>
    <row r="11" spans="1:9" x14ac:dyDescent="0.35">
      <c r="A11" s="32" t="s">
        <v>176</v>
      </c>
      <c r="B11" s="1"/>
      <c r="C11" s="66">
        <v>8</v>
      </c>
      <c r="D11" s="67" t="s">
        <v>352</v>
      </c>
      <c r="E11" s="67" t="s">
        <v>353</v>
      </c>
      <c r="F11" s="67" t="s">
        <v>142</v>
      </c>
      <c r="G11" s="67" t="s">
        <v>140</v>
      </c>
      <c r="H11" s="67" t="s">
        <v>139</v>
      </c>
      <c r="I11" s="68" t="s">
        <v>182</v>
      </c>
    </row>
    <row r="12" spans="1:9" x14ac:dyDescent="0.35">
      <c r="A12" s="32" t="s">
        <v>176</v>
      </c>
      <c r="B12" s="1"/>
      <c r="C12" s="66">
        <v>9</v>
      </c>
      <c r="D12" s="67" t="s">
        <v>354</v>
      </c>
      <c r="E12" s="67" t="s">
        <v>355</v>
      </c>
      <c r="F12" s="67" t="s">
        <v>138</v>
      </c>
      <c r="G12" s="67" t="s">
        <v>146</v>
      </c>
      <c r="H12" s="67" t="s">
        <v>139</v>
      </c>
      <c r="I12" s="68" t="s">
        <v>183</v>
      </c>
    </row>
    <row r="13" spans="1:9" x14ac:dyDescent="0.35">
      <c r="A13" s="32" t="s">
        <v>176</v>
      </c>
      <c r="B13" s="1"/>
      <c r="C13" s="66">
        <v>10</v>
      </c>
      <c r="D13" s="67" t="s">
        <v>356</v>
      </c>
      <c r="E13" s="67" t="s">
        <v>357</v>
      </c>
      <c r="F13" s="67" t="s">
        <v>142</v>
      </c>
      <c r="G13" s="67" t="s">
        <v>146</v>
      </c>
      <c r="H13" s="67" t="s">
        <v>139</v>
      </c>
      <c r="I13" s="68" t="s">
        <v>181</v>
      </c>
    </row>
    <row r="14" spans="1:9" x14ac:dyDescent="0.35">
      <c r="A14" s="32" t="s">
        <v>176</v>
      </c>
      <c r="B14" s="1"/>
      <c r="C14" s="66">
        <v>11</v>
      </c>
      <c r="D14" s="67" t="s">
        <v>358</v>
      </c>
      <c r="E14" s="67" t="s">
        <v>359</v>
      </c>
      <c r="F14" s="67" t="s">
        <v>142</v>
      </c>
      <c r="G14" s="67" t="s">
        <v>146</v>
      </c>
      <c r="H14" s="67" t="s">
        <v>139</v>
      </c>
      <c r="I14" s="68" t="s">
        <v>184</v>
      </c>
    </row>
    <row r="15" spans="1:9" x14ac:dyDescent="0.35">
      <c r="A15" s="32" t="s">
        <v>173</v>
      </c>
      <c r="B15" s="1"/>
      <c r="C15" s="66">
        <v>12</v>
      </c>
      <c r="D15" s="67" t="s">
        <v>360</v>
      </c>
      <c r="E15" s="67" t="s">
        <v>361</v>
      </c>
      <c r="F15" s="67" t="s">
        <v>138</v>
      </c>
      <c r="G15" s="67" t="s">
        <v>146</v>
      </c>
      <c r="H15" s="67" t="s">
        <v>139</v>
      </c>
      <c r="I15" s="68" t="s">
        <v>185</v>
      </c>
    </row>
    <row r="16" spans="1:9" x14ac:dyDescent="0.35">
      <c r="A16" s="32" t="s">
        <v>173</v>
      </c>
      <c r="C16" s="66">
        <v>13</v>
      </c>
      <c r="D16" s="67" t="s">
        <v>362</v>
      </c>
      <c r="E16" s="67" t="s">
        <v>363</v>
      </c>
      <c r="F16" s="67" t="s">
        <v>138</v>
      </c>
      <c r="G16" s="67" t="s">
        <v>146</v>
      </c>
      <c r="H16" s="67" t="s">
        <v>139</v>
      </c>
      <c r="I16" s="68" t="s">
        <v>186</v>
      </c>
    </row>
    <row r="17" spans="1:9" x14ac:dyDescent="0.35">
      <c r="A17" s="32" t="s">
        <v>176</v>
      </c>
      <c r="C17" s="66">
        <v>14</v>
      </c>
      <c r="D17" s="67" t="s">
        <v>364</v>
      </c>
      <c r="E17" s="67" t="s">
        <v>365</v>
      </c>
      <c r="F17" s="67" t="s">
        <v>142</v>
      </c>
      <c r="G17" s="67" t="s">
        <v>149</v>
      </c>
      <c r="H17" s="67" t="s">
        <v>148</v>
      </c>
      <c r="I17" s="68" t="s">
        <v>187</v>
      </c>
    </row>
    <row r="18" spans="1:9" x14ac:dyDescent="0.35">
      <c r="A18" s="32" t="s">
        <v>173</v>
      </c>
      <c r="C18" s="66">
        <v>15</v>
      </c>
      <c r="D18" s="67" t="s">
        <v>366</v>
      </c>
      <c r="E18" s="67" t="s">
        <v>367</v>
      </c>
      <c r="F18" s="67" t="s">
        <v>138</v>
      </c>
      <c r="G18" s="67" t="s">
        <v>149</v>
      </c>
      <c r="H18" s="67" t="s">
        <v>148</v>
      </c>
      <c r="I18" s="68" t="s">
        <v>188</v>
      </c>
    </row>
    <row r="19" spans="1:9" x14ac:dyDescent="0.35">
      <c r="A19" s="32" t="s">
        <v>173</v>
      </c>
      <c r="C19" s="66">
        <v>16</v>
      </c>
      <c r="D19" s="67" t="s">
        <v>368</v>
      </c>
      <c r="E19" s="67" t="s">
        <v>369</v>
      </c>
      <c r="F19" s="67" t="s">
        <v>142</v>
      </c>
      <c r="G19" s="67" t="s">
        <v>149</v>
      </c>
      <c r="H19" s="67" t="s">
        <v>148</v>
      </c>
      <c r="I19" s="68" t="s">
        <v>178</v>
      </c>
    </row>
    <row r="20" spans="1:9" x14ac:dyDescent="0.35">
      <c r="A20" s="32" t="s">
        <v>176</v>
      </c>
      <c r="C20" s="66">
        <v>17</v>
      </c>
      <c r="D20" s="67" t="s">
        <v>370</v>
      </c>
      <c r="E20" s="67" t="s">
        <v>371</v>
      </c>
      <c r="F20" s="67" t="s">
        <v>142</v>
      </c>
      <c r="G20" s="67" t="s">
        <v>149</v>
      </c>
      <c r="H20" s="67" t="s">
        <v>148</v>
      </c>
      <c r="I20" s="68" t="s">
        <v>189</v>
      </c>
    </row>
    <row r="21" spans="1:9" x14ac:dyDescent="0.35">
      <c r="A21" s="32" t="s">
        <v>176</v>
      </c>
      <c r="C21" s="66">
        <v>18</v>
      </c>
      <c r="D21" s="67" t="s">
        <v>372</v>
      </c>
      <c r="E21" s="67" t="s">
        <v>373</v>
      </c>
      <c r="F21" s="67" t="s">
        <v>142</v>
      </c>
      <c r="G21" s="67" t="s">
        <v>149</v>
      </c>
      <c r="H21" s="67" t="s">
        <v>148</v>
      </c>
      <c r="I21" s="68" t="s">
        <v>190</v>
      </c>
    </row>
    <row r="22" spans="1:9" x14ac:dyDescent="0.35">
      <c r="A22" s="32" t="s">
        <v>176</v>
      </c>
      <c r="C22" s="66">
        <v>19</v>
      </c>
      <c r="D22" s="67" t="s">
        <v>374</v>
      </c>
      <c r="E22" s="67" t="s">
        <v>375</v>
      </c>
      <c r="F22" s="67" t="s">
        <v>138</v>
      </c>
      <c r="G22" s="67" t="s">
        <v>151</v>
      </c>
      <c r="H22" s="67" t="s">
        <v>139</v>
      </c>
      <c r="I22" s="68" t="s">
        <v>191</v>
      </c>
    </row>
    <row r="23" spans="1:9" x14ac:dyDescent="0.35">
      <c r="A23" s="32" t="s">
        <v>176</v>
      </c>
      <c r="C23" s="66">
        <v>20</v>
      </c>
      <c r="D23" s="67" t="s">
        <v>376</v>
      </c>
      <c r="E23" s="67" t="s">
        <v>377</v>
      </c>
      <c r="F23" s="67" t="s">
        <v>142</v>
      </c>
      <c r="G23" s="67" t="s">
        <v>151</v>
      </c>
      <c r="H23" s="67" t="s">
        <v>139</v>
      </c>
      <c r="I23" s="68" t="s">
        <v>192</v>
      </c>
    </row>
    <row r="24" spans="1:9" x14ac:dyDescent="0.35">
      <c r="A24" s="32" t="s">
        <v>173</v>
      </c>
      <c r="C24" s="66">
        <v>21</v>
      </c>
      <c r="D24" s="67" t="s">
        <v>378</v>
      </c>
      <c r="E24" s="67" t="s">
        <v>379</v>
      </c>
      <c r="F24" s="67" t="s">
        <v>142</v>
      </c>
      <c r="G24" s="67" t="s">
        <v>151</v>
      </c>
      <c r="H24" s="67" t="s">
        <v>139</v>
      </c>
      <c r="I24" s="68" t="s">
        <v>193</v>
      </c>
    </row>
    <row r="25" spans="1:9" x14ac:dyDescent="0.35">
      <c r="A25" s="32" t="s">
        <v>176</v>
      </c>
      <c r="C25" s="66">
        <v>22</v>
      </c>
      <c r="D25" s="67" t="s">
        <v>380</v>
      </c>
      <c r="E25" s="67" t="s">
        <v>381</v>
      </c>
      <c r="F25" s="67" t="s">
        <v>138</v>
      </c>
      <c r="G25" s="67" t="s">
        <v>151</v>
      </c>
      <c r="H25" s="67" t="s">
        <v>139</v>
      </c>
      <c r="I25" s="68" t="s">
        <v>194</v>
      </c>
    </row>
    <row r="26" spans="1:9" x14ac:dyDescent="0.35">
      <c r="A26" s="32" t="s">
        <v>173</v>
      </c>
      <c r="C26" s="66">
        <v>23</v>
      </c>
      <c r="D26" s="67" t="s">
        <v>382</v>
      </c>
      <c r="E26" s="67" t="s">
        <v>383</v>
      </c>
      <c r="F26" s="67" t="s">
        <v>138</v>
      </c>
      <c r="G26" s="67" t="s">
        <v>151</v>
      </c>
      <c r="H26" s="67" t="s">
        <v>139</v>
      </c>
      <c r="I26" s="68" t="s">
        <v>195</v>
      </c>
    </row>
    <row r="27" spans="1:9" x14ac:dyDescent="0.35">
      <c r="A27" s="32" t="s">
        <v>176</v>
      </c>
      <c r="C27" s="66">
        <v>24</v>
      </c>
      <c r="D27" s="67" t="s">
        <v>384</v>
      </c>
      <c r="E27" s="67" t="s">
        <v>385</v>
      </c>
      <c r="F27" s="67" t="s">
        <v>138</v>
      </c>
      <c r="G27" s="67" t="s">
        <v>151</v>
      </c>
      <c r="H27" s="67" t="s">
        <v>139</v>
      </c>
      <c r="I27" s="68" t="s">
        <v>196</v>
      </c>
    </row>
    <row r="28" spans="1:9" x14ac:dyDescent="0.35">
      <c r="A28" s="32" t="s">
        <v>176</v>
      </c>
      <c r="C28" s="66">
        <v>25</v>
      </c>
      <c r="D28" s="67" t="s">
        <v>386</v>
      </c>
      <c r="E28" s="67" t="s">
        <v>387</v>
      </c>
      <c r="F28" s="67" t="s">
        <v>138</v>
      </c>
      <c r="G28" s="67" t="s">
        <v>151</v>
      </c>
      <c r="H28" s="67" t="s">
        <v>139</v>
      </c>
      <c r="I28" s="68" t="s">
        <v>181</v>
      </c>
    </row>
    <row r="29" spans="1:9" x14ac:dyDescent="0.35">
      <c r="A29" s="32" t="s">
        <v>176</v>
      </c>
      <c r="C29" s="66">
        <v>26</v>
      </c>
      <c r="D29" s="67" t="s">
        <v>388</v>
      </c>
      <c r="E29" s="67" t="s">
        <v>389</v>
      </c>
      <c r="F29" s="67" t="s">
        <v>138</v>
      </c>
      <c r="G29" s="67" t="s">
        <v>151</v>
      </c>
      <c r="H29" s="67" t="s">
        <v>139</v>
      </c>
      <c r="I29" s="68" t="s">
        <v>174</v>
      </c>
    </row>
    <row r="30" spans="1:9" x14ac:dyDescent="0.35">
      <c r="A30" s="32" t="s">
        <v>173</v>
      </c>
      <c r="C30" s="66">
        <v>27</v>
      </c>
      <c r="D30" s="67" t="s">
        <v>390</v>
      </c>
      <c r="E30" s="67" t="s">
        <v>391</v>
      </c>
      <c r="F30" s="67" t="s">
        <v>142</v>
      </c>
      <c r="G30" s="67" t="s">
        <v>153</v>
      </c>
      <c r="H30" s="67" t="s">
        <v>148</v>
      </c>
      <c r="I30" s="68" t="s">
        <v>197</v>
      </c>
    </row>
    <row r="31" spans="1:9" x14ac:dyDescent="0.35">
      <c r="A31" s="32" t="s">
        <v>173</v>
      </c>
      <c r="C31" s="66">
        <v>28</v>
      </c>
      <c r="D31" s="67" t="s">
        <v>392</v>
      </c>
      <c r="E31" s="67" t="s">
        <v>393</v>
      </c>
      <c r="F31" s="67" t="s">
        <v>142</v>
      </c>
      <c r="G31" s="67" t="s">
        <v>153</v>
      </c>
      <c r="H31" s="67" t="s">
        <v>148</v>
      </c>
      <c r="I31" s="68" t="s">
        <v>186</v>
      </c>
    </row>
    <row r="32" spans="1:9" x14ac:dyDescent="0.35">
      <c r="A32" s="32" t="s">
        <v>176</v>
      </c>
      <c r="C32" s="66">
        <v>29</v>
      </c>
      <c r="D32" s="67" t="s">
        <v>394</v>
      </c>
      <c r="E32" s="67" t="s">
        <v>395</v>
      </c>
      <c r="F32" s="67" t="s">
        <v>138</v>
      </c>
      <c r="G32" s="67" t="s">
        <v>153</v>
      </c>
      <c r="H32" s="67" t="s">
        <v>148</v>
      </c>
      <c r="I32" s="68" t="s">
        <v>181</v>
      </c>
    </row>
    <row r="33" spans="1:9" x14ac:dyDescent="0.35">
      <c r="A33" s="32" t="s">
        <v>173</v>
      </c>
      <c r="C33" s="66">
        <v>30</v>
      </c>
      <c r="D33" s="67" t="s">
        <v>396</v>
      </c>
      <c r="E33" s="67" t="s">
        <v>397</v>
      </c>
      <c r="F33" s="67" t="s">
        <v>138</v>
      </c>
      <c r="G33" s="67" t="s">
        <v>156</v>
      </c>
      <c r="H33" s="67" t="s">
        <v>155</v>
      </c>
      <c r="I33" s="68" t="s">
        <v>198</v>
      </c>
    </row>
    <row r="34" spans="1:9" x14ac:dyDescent="0.35">
      <c r="C34" s="66">
        <v>31</v>
      </c>
      <c r="D34" s="67" t="s">
        <v>398</v>
      </c>
      <c r="E34" s="67" t="s">
        <v>399</v>
      </c>
      <c r="F34" s="67" t="s">
        <v>138</v>
      </c>
      <c r="G34" s="67" t="s">
        <v>156</v>
      </c>
      <c r="H34" s="67" t="s">
        <v>155</v>
      </c>
      <c r="I34" s="68" t="s">
        <v>197</v>
      </c>
    </row>
    <row r="35" spans="1:9" x14ac:dyDescent="0.35">
      <c r="C35" s="66">
        <v>32</v>
      </c>
      <c r="D35" s="67" t="s">
        <v>400</v>
      </c>
      <c r="E35" s="67" t="s">
        <v>401</v>
      </c>
      <c r="F35" s="67" t="s">
        <v>138</v>
      </c>
      <c r="G35" s="67" t="s">
        <v>156</v>
      </c>
      <c r="H35" s="67" t="s">
        <v>155</v>
      </c>
      <c r="I35" s="68" t="s">
        <v>195</v>
      </c>
    </row>
    <row r="36" spans="1:9" x14ac:dyDescent="0.35">
      <c r="C36" s="66">
        <v>33</v>
      </c>
      <c r="D36" s="67" t="s">
        <v>402</v>
      </c>
      <c r="E36" s="67" t="s">
        <v>403</v>
      </c>
      <c r="F36" s="67" t="s">
        <v>142</v>
      </c>
      <c r="G36" s="67" t="s">
        <v>156</v>
      </c>
      <c r="H36" s="67" t="s">
        <v>155</v>
      </c>
      <c r="I36" s="68" t="s">
        <v>199</v>
      </c>
    </row>
    <row r="37" spans="1:9" x14ac:dyDescent="0.35">
      <c r="C37" s="66">
        <v>34</v>
      </c>
      <c r="D37" s="67" t="s">
        <v>404</v>
      </c>
      <c r="E37" s="67" t="s">
        <v>405</v>
      </c>
      <c r="F37" s="67" t="s">
        <v>142</v>
      </c>
      <c r="G37" s="67" t="s">
        <v>156</v>
      </c>
      <c r="H37" s="67" t="s">
        <v>155</v>
      </c>
      <c r="I37" s="68" t="s">
        <v>193</v>
      </c>
    </row>
    <row r="38" spans="1:9" x14ac:dyDescent="0.35">
      <c r="C38" s="66">
        <v>35</v>
      </c>
      <c r="D38" s="67" t="s">
        <v>406</v>
      </c>
      <c r="E38" s="67" t="s">
        <v>407</v>
      </c>
      <c r="F38" s="67" t="s">
        <v>142</v>
      </c>
      <c r="G38" s="67" t="s">
        <v>156</v>
      </c>
      <c r="H38" s="67" t="s">
        <v>155</v>
      </c>
      <c r="I38" s="68" t="s">
        <v>200</v>
      </c>
    </row>
    <row r="39" spans="1:9" x14ac:dyDescent="0.35">
      <c r="C39" s="66">
        <v>36</v>
      </c>
      <c r="D39" s="67" t="s">
        <v>408</v>
      </c>
      <c r="E39" s="67" t="s">
        <v>409</v>
      </c>
      <c r="F39" s="67" t="s">
        <v>142</v>
      </c>
      <c r="G39" s="67" t="s">
        <v>156</v>
      </c>
      <c r="H39" s="67" t="s">
        <v>155</v>
      </c>
      <c r="I39" s="68" t="s">
        <v>193</v>
      </c>
    </row>
    <row r="40" spans="1:9" x14ac:dyDescent="0.35">
      <c r="C40" s="66">
        <v>37</v>
      </c>
      <c r="D40" s="67" t="s">
        <v>410</v>
      </c>
      <c r="E40" s="67" t="s">
        <v>411</v>
      </c>
      <c r="F40" s="67" t="s">
        <v>142</v>
      </c>
      <c r="G40" s="67" t="s">
        <v>156</v>
      </c>
      <c r="H40" s="67" t="s">
        <v>155</v>
      </c>
      <c r="I40" s="68" t="s">
        <v>201</v>
      </c>
    </row>
    <row r="41" spans="1:9" x14ac:dyDescent="0.35">
      <c r="C41" s="66">
        <v>38</v>
      </c>
      <c r="D41" s="67" t="s">
        <v>412</v>
      </c>
      <c r="E41" s="67" t="s">
        <v>413</v>
      </c>
      <c r="F41" s="67" t="s">
        <v>142</v>
      </c>
      <c r="G41" s="67" t="s">
        <v>156</v>
      </c>
      <c r="H41" s="67" t="s">
        <v>155</v>
      </c>
      <c r="I41" s="68" t="s">
        <v>174</v>
      </c>
    </row>
    <row r="42" spans="1:9" x14ac:dyDescent="0.35">
      <c r="C42" s="66">
        <v>39</v>
      </c>
      <c r="D42" s="67" t="s">
        <v>414</v>
      </c>
      <c r="E42" s="67" t="s">
        <v>415</v>
      </c>
      <c r="F42" s="67" t="s">
        <v>142</v>
      </c>
      <c r="G42" s="67" t="s">
        <v>159</v>
      </c>
      <c r="H42" s="67" t="s">
        <v>158</v>
      </c>
      <c r="I42" s="68" t="s">
        <v>196</v>
      </c>
    </row>
    <row r="43" spans="1:9" x14ac:dyDescent="0.35">
      <c r="C43" s="66">
        <v>40</v>
      </c>
      <c r="D43" s="67" t="s">
        <v>416</v>
      </c>
      <c r="E43" s="67" t="s">
        <v>417</v>
      </c>
      <c r="F43" s="67" t="s">
        <v>142</v>
      </c>
      <c r="G43" s="67" t="s">
        <v>159</v>
      </c>
      <c r="H43" s="67" t="s">
        <v>158</v>
      </c>
      <c r="I43" s="68" t="s">
        <v>195</v>
      </c>
    </row>
    <row r="44" spans="1:9" x14ac:dyDescent="0.35">
      <c r="C44" s="66">
        <v>41</v>
      </c>
      <c r="D44" s="67" t="s">
        <v>418</v>
      </c>
      <c r="E44" s="67" t="s">
        <v>419</v>
      </c>
      <c r="F44" s="67" t="s">
        <v>138</v>
      </c>
      <c r="G44" s="67" t="s">
        <v>159</v>
      </c>
      <c r="H44" s="67" t="s">
        <v>158</v>
      </c>
      <c r="I44" s="68" t="s">
        <v>202</v>
      </c>
    </row>
    <row r="45" spans="1:9" x14ac:dyDescent="0.35">
      <c r="C45" s="66">
        <v>42</v>
      </c>
      <c r="D45" s="67" t="s">
        <v>420</v>
      </c>
      <c r="E45" s="67" t="s">
        <v>421</v>
      </c>
      <c r="F45" s="67" t="s">
        <v>138</v>
      </c>
      <c r="G45" s="67" t="s">
        <v>161</v>
      </c>
      <c r="H45" s="67" t="s">
        <v>158</v>
      </c>
      <c r="I45" s="68" t="s">
        <v>203</v>
      </c>
    </row>
    <row r="46" spans="1:9" x14ac:dyDescent="0.35">
      <c r="C46" s="66">
        <v>43</v>
      </c>
      <c r="D46" s="67" t="s">
        <v>422</v>
      </c>
      <c r="E46" s="67" t="s">
        <v>423</v>
      </c>
      <c r="F46" s="67" t="s">
        <v>138</v>
      </c>
      <c r="G46" s="67" t="s">
        <v>161</v>
      </c>
      <c r="H46" s="67" t="s">
        <v>158</v>
      </c>
      <c r="I46" s="68" t="s">
        <v>196</v>
      </c>
    </row>
    <row r="47" spans="1:9" x14ac:dyDescent="0.35">
      <c r="C47" s="66">
        <v>44</v>
      </c>
      <c r="D47" s="67" t="s">
        <v>424</v>
      </c>
      <c r="E47" s="67" t="s">
        <v>425</v>
      </c>
      <c r="F47" s="67" t="s">
        <v>138</v>
      </c>
      <c r="G47" s="67" t="s">
        <v>161</v>
      </c>
      <c r="H47" s="67" t="s">
        <v>158</v>
      </c>
      <c r="I47" s="68" t="s">
        <v>202</v>
      </c>
    </row>
    <row r="48" spans="1:9" x14ac:dyDescent="0.35">
      <c r="C48" s="66">
        <v>45</v>
      </c>
      <c r="D48" s="67" t="s">
        <v>426</v>
      </c>
      <c r="E48" s="67" t="s">
        <v>427</v>
      </c>
      <c r="F48" s="67" t="s">
        <v>138</v>
      </c>
      <c r="G48" s="67" t="s">
        <v>164</v>
      </c>
      <c r="H48" s="67" t="s">
        <v>163</v>
      </c>
      <c r="I48" s="68" t="s">
        <v>204</v>
      </c>
    </row>
    <row r="49" spans="3:9" x14ac:dyDescent="0.35">
      <c r="C49" s="66">
        <v>46</v>
      </c>
      <c r="D49" s="67" t="s">
        <v>428</v>
      </c>
      <c r="E49" s="67" t="s">
        <v>429</v>
      </c>
      <c r="F49" s="67" t="s">
        <v>142</v>
      </c>
      <c r="G49" s="67" t="s">
        <v>164</v>
      </c>
      <c r="H49" s="67" t="s">
        <v>163</v>
      </c>
      <c r="I49" s="68" t="s">
        <v>195</v>
      </c>
    </row>
    <row r="50" spans="3:9" x14ac:dyDescent="0.35">
      <c r="C50" s="66">
        <v>47</v>
      </c>
      <c r="D50" s="67" t="s">
        <v>430</v>
      </c>
      <c r="E50" s="67" t="s">
        <v>431</v>
      </c>
      <c r="F50" s="67" t="s">
        <v>138</v>
      </c>
      <c r="G50" s="67" t="s">
        <v>164</v>
      </c>
      <c r="H50" s="67" t="s">
        <v>163</v>
      </c>
      <c r="I50" s="68" t="s">
        <v>195</v>
      </c>
    </row>
    <row r="51" spans="3:9" x14ac:dyDescent="0.35">
      <c r="C51" s="66">
        <v>48</v>
      </c>
      <c r="D51" s="67" t="s">
        <v>432</v>
      </c>
      <c r="E51" s="67" t="s">
        <v>433</v>
      </c>
      <c r="F51" s="67" t="s">
        <v>138</v>
      </c>
      <c r="G51" s="67" t="s">
        <v>167</v>
      </c>
      <c r="H51" s="67" t="s">
        <v>166</v>
      </c>
      <c r="I51" s="68" t="s">
        <v>177</v>
      </c>
    </row>
    <row r="52" spans="3:9" x14ac:dyDescent="0.35">
      <c r="C52" s="66">
        <v>49</v>
      </c>
      <c r="D52" s="67" t="s">
        <v>434</v>
      </c>
      <c r="E52" s="67" t="s">
        <v>435</v>
      </c>
      <c r="F52" s="67" t="s">
        <v>142</v>
      </c>
      <c r="G52" s="67" t="s">
        <v>167</v>
      </c>
      <c r="H52" s="67" t="s">
        <v>166</v>
      </c>
      <c r="I52" s="68" t="s">
        <v>205</v>
      </c>
    </row>
    <row r="53" spans="3:9" ht="15" thickBot="1" x14ac:dyDescent="0.4">
      <c r="C53" s="69">
        <v>50</v>
      </c>
      <c r="D53" s="70" t="s">
        <v>436</v>
      </c>
      <c r="E53" s="70" t="s">
        <v>437</v>
      </c>
      <c r="F53" s="70" t="s">
        <v>142</v>
      </c>
      <c r="G53" s="70" t="s">
        <v>144</v>
      </c>
      <c r="H53" s="70" t="s">
        <v>143</v>
      </c>
      <c r="I53" s="71" t="s">
        <v>206</v>
      </c>
    </row>
  </sheetData>
  <autoFilter ref="A1:A33"/>
  <conditionalFormatting sqref="H6">
    <cfRule type="duplicateValues" dxfId="1" priority="2"/>
  </conditionalFormatting>
  <conditionalFormatting sqref="G6">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M2" activePane="bottomRight" state="frozen"/>
      <selection pane="topRight" activeCell="B1" sqref="B1"/>
      <selection pane="bottomLeft" activeCell="A2" sqref="A2"/>
      <selection pane="bottomRight" activeCell="A2" sqref="A2:S51"/>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7.1796875" style="24" customWidth="1"/>
    <col min="8" max="8" width="13.453125" customWidth="1"/>
    <col min="9" max="9" width="9.1796875" customWidth="1"/>
    <col min="10" max="10" width="12.81640625" bestFit="1" customWidth="1"/>
    <col min="11" max="11" width="15.54296875" customWidth="1"/>
    <col min="12" max="12" width="13.81640625" customWidth="1"/>
    <col min="13" max="13" width="39.0898437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4" t="s">
        <v>222</v>
      </c>
      <c r="B1" s="6" t="s">
        <v>221</v>
      </c>
      <c r="C1" s="4" t="s">
        <v>0</v>
      </c>
      <c r="D1" s="4" t="s">
        <v>1</v>
      </c>
      <c r="E1" s="4" t="s">
        <v>2</v>
      </c>
      <c r="F1" s="4" t="s">
        <v>3</v>
      </c>
      <c r="G1" s="23" t="s">
        <v>4</v>
      </c>
      <c r="H1" s="4" t="s">
        <v>5</v>
      </c>
      <c r="I1" s="4" t="s">
        <v>170</v>
      </c>
      <c r="J1" s="4" t="s">
        <v>137</v>
      </c>
      <c r="K1" s="4" t="s">
        <v>228</v>
      </c>
      <c r="L1" s="4" t="s">
        <v>136</v>
      </c>
      <c r="M1" s="4" t="s">
        <v>233</v>
      </c>
      <c r="N1" s="7" t="s">
        <v>246</v>
      </c>
      <c r="O1" s="4" t="s">
        <v>207</v>
      </c>
      <c r="P1" s="4" t="s">
        <v>208</v>
      </c>
      <c r="Q1" s="4" t="s">
        <v>238</v>
      </c>
      <c r="R1" s="4" t="s">
        <v>172</v>
      </c>
      <c r="S1" s="4" t="s">
        <v>239</v>
      </c>
    </row>
    <row r="2" spans="1:19" x14ac:dyDescent="0.35">
      <c r="A2" s="50" t="s">
        <v>283</v>
      </c>
      <c r="B2" s="51" t="str">
        <f>CONCATENATE(C2:C2, D2, F2)</f>
        <v>Ms.AnnieAbbott</v>
      </c>
      <c r="C2" s="51" t="s">
        <v>6</v>
      </c>
      <c r="D2" s="51" t="s">
        <v>7</v>
      </c>
      <c r="E2" s="51"/>
      <c r="F2" s="51" t="s">
        <v>8</v>
      </c>
      <c r="G2" s="52">
        <v>35699</v>
      </c>
      <c r="H2" s="51" t="s">
        <v>9</v>
      </c>
      <c r="I2" s="51" t="s">
        <v>138</v>
      </c>
      <c r="J2" s="53" t="s">
        <v>141</v>
      </c>
      <c r="K2" s="53" t="str">
        <f>HLOOKUP(J2,LOCATION!$A$2:$M$3,2,FALSE)</f>
        <v>USA</v>
      </c>
      <c r="L2" s="53" t="str">
        <f>INDEX(LOCATION!$A$1:$M$3,1,MATCH(SPORTSMEN!J2,LOCATION!$A$2:$M$2,0))</f>
        <v>English</v>
      </c>
      <c r="M2" s="53" t="str">
        <f>IF(L2="english",LOWER(CONCATENATE(F2,".",D2,"@XYZ.org")),LOWER(CONCATENATE(F2,".",D2,"@xyz.com")))</f>
        <v>abbott.annie@xyz.org</v>
      </c>
      <c r="N2" s="54">
        <v>94</v>
      </c>
      <c r="O2" s="51" t="s">
        <v>209</v>
      </c>
      <c r="P2" s="51" t="s">
        <v>210</v>
      </c>
      <c r="Q2" s="51" t="str">
        <f>VLOOKUP(R2,SPORT!$B$1:$C$33,2,FALSE)</f>
        <v>INDOOR</v>
      </c>
      <c r="R2" s="51" t="s">
        <v>174</v>
      </c>
      <c r="S2" s="55">
        <v>80727</v>
      </c>
    </row>
    <row r="3" spans="1:19" x14ac:dyDescent="0.35">
      <c r="A3" s="50" t="s">
        <v>284</v>
      </c>
      <c r="B3" s="51" t="str">
        <f t="shared" ref="B3:B51" si="0">CONCATENATE(C3:C3, D3, F3)</f>
        <v>Ms.AurelieLiesuchke</v>
      </c>
      <c r="C3" s="56" t="s">
        <v>6</v>
      </c>
      <c r="D3" s="56" t="s">
        <v>10</v>
      </c>
      <c r="E3" s="56"/>
      <c r="F3" s="56" t="s">
        <v>11</v>
      </c>
      <c r="G3" s="52">
        <v>33641</v>
      </c>
      <c r="H3" s="56" t="s">
        <v>12</v>
      </c>
      <c r="I3" s="56" t="s">
        <v>138</v>
      </c>
      <c r="J3" s="53" t="s">
        <v>141</v>
      </c>
      <c r="K3" s="53" t="str">
        <f>HLOOKUP(J3,LOCATION!$A$2:$M$3,2,FALSE)</f>
        <v>USA</v>
      </c>
      <c r="L3" s="53" t="str">
        <f>INDEX(LOCATION!$A$1:$M$3,1,MATCH(SPORTSMEN!J3,LOCATION!$A$2:$M$2,0))</f>
        <v>English</v>
      </c>
      <c r="M3" s="53" t="str">
        <f t="shared" ref="M3:M51" si="1">IF(L3="english",LOWER(CONCATENATE(F3,".",D3,"@XYZ.org")),LOWER(CONCATENATE(F3,".",D3,"@xyz.com")))</f>
        <v>liesuchke.aurelie@xyz.org</v>
      </c>
      <c r="N3" s="54">
        <v>84.2</v>
      </c>
      <c r="O3" s="56" t="s">
        <v>211</v>
      </c>
      <c r="P3" s="56" t="s">
        <v>212</v>
      </c>
      <c r="Q3" s="51" t="str">
        <f>VLOOKUP(R3,SPORT!$B$1:$C$33,2,FALSE)</f>
        <v>INDOOR</v>
      </c>
      <c r="R3" s="56" t="s">
        <v>175</v>
      </c>
      <c r="S3" s="55">
        <v>87471</v>
      </c>
    </row>
    <row r="4" spans="1:19" x14ac:dyDescent="0.35">
      <c r="A4" s="50" t="s">
        <v>285</v>
      </c>
      <c r="B4" s="51" t="str">
        <f t="shared" si="0"/>
        <v>Sr.TomasFilho</v>
      </c>
      <c r="C4" s="56" t="s">
        <v>13</v>
      </c>
      <c r="D4" s="56" t="s">
        <v>14</v>
      </c>
      <c r="E4" s="56" t="s">
        <v>15</v>
      </c>
      <c r="F4" s="56" t="s">
        <v>16</v>
      </c>
      <c r="G4" s="52">
        <v>25394</v>
      </c>
      <c r="H4" s="56" t="s">
        <v>17</v>
      </c>
      <c r="I4" s="56" t="s">
        <v>142</v>
      </c>
      <c r="J4" s="53" t="s">
        <v>145</v>
      </c>
      <c r="K4" s="53" t="str">
        <f>HLOOKUP(J4,LOCATION!$A$2:$M$3,2,FALSE)</f>
        <v>BRAZIL</v>
      </c>
      <c r="L4" s="53" t="str">
        <f>INDEX(LOCATION!$A$1:$M$3,1,MATCH(SPORTSMEN!J4,LOCATION!$A$2:$M$2,0))</f>
        <v>Portuguese</v>
      </c>
      <c r="M4" s="53" t="str">
        <f t="shared" si="1"/>
        <v>filho.tomas@xyz.com</v>
      </c>
      <c r="N4" s="54">
        <v>52.9</v>
      </c>
      <c r="O4" s="56" t="s">
        <v>213</v>
      </c>
      <c r="P4" s="56" t="s">
        <v>210</v>
      </c>
      <c r="Q4" s="51" t="str">
        <f>VLOOKUP(R4,SPORT!$B$1:$C$33,2,FALSE)</f>
        <v>OUTDOOR</v>
      </c>
      <c r="R4" s="56" t="s">
        <v>177</v>
      </c>
      <c r="S4" s="55">
        <v>64724</v>
      </c>
    </row>
    <row r="5" spans="1:19" x14ac:dyDescent="0.35">
      <c r="A5" s="50" t="s">
        <v>286</v>
      </c>
      <c r="B5" s="51" t="str">
        <f t="shared" si="0"/>
        <v>Ms.DarbyCruickshank</v>
      </c>
      <c r="C5" s="56" t="s">
        <v>6</v>
      </c>
      <c r="D5" s="56" t="s">
        <v>18</v>
      </c>
      <c r="E5" s="56"/>
      <c r="F5" s="56" t="s">
        <v>19</v>
      </c>
      <c r="G5" s="52">
        <v>27532</v>
      </c>
      <c r="H5" s="56" t="s">
        <v>20</v>
      </c>
      <c r="I5" s="56" t="s">
        <v>138</v>
      </c>
      <c r="J5" s="53" t="s">
        <v>141</v>
      </c>
      <c r="K5" s="53" t="str">
        <f>HLOOKUP(J5,LOCATION!$A$2:$M$3,2,FALSE)</f>
        <v>USA</v>
      </c>
      <c r="L5" s="53" t="str">
        <f>INDEX(LOCATION!$A$1:$M$3,1,MATCH(SPORTSMEN!J5,LOCATION!$A$2:$M$2,0))</f>
        <v>English</v>
      </c>
      <c r="M5" s="53" t="str">
        <f t="shared" si="1"/>
        <v>cruickshank.darby@xyz.org</v>
      </c>
      <c r="N5" s="54">
        <v>48.9</v>
      </c>
      <c r="O5" s="56" t="s">
        <v>209</v>
      </c>
      <c r="P5" s="56" t="s">
        <v>212</v>
      </c>
      <c r="Q5" s="51" t="str">
        <f>VLOOKUP(R5,SPORT!$B$1:$C$33,2,FALSE)</f>
        <v>OUTDOOR</v>
      </c>
      <c r="R5" s="56" t="s">
        <v>178</v>
      </c>
      <c r="S5" s="55">
        <v>110823</v>
      </c>
    </row>
    <row r="6" spans="1:19" x14ac:dyDescent="0.35">
      <c r="A6" s="50" t="s">
        <v>287</v>
      </c>
      <c r="B6" s="51" t="str">
        <f t="shared" si="0"/>
        <v>Dr.JaydonBorer</v>
      </c>
      <c r="C6" s="56" t="s">
        <v>21</v>
      </c>
      <c r="D6" s="56" t="s">
        <v>22</v>
      </c>
      <c r="E6" s="56"/>
      <c r="F6" s="56" t="s">
        <v>23</v>
      </c>
      <c r="G6" s="52">
        <v>25706</v>
      </c>
      <c r="H6" s="56" t="s">
        <v>20</v>
      </c>
      <c r="I6" s="56" t="s">
        <v>142</v>
      </c>
      <c r="J6" s="53" t="s">
        <v>141</v>
      </c>
      <c r="K6" s="53" t="str">
        <f>HLOOKUP(J6,LOCATION!$A$2:$M$3,2,FALSE)</f>
        <v>USA</v>
      </c>
      <c r="L6" s="53" t="str">
        <f>INDEX(LOCATION!$A$1:$M$3,1,MATCH(SPORTSMEN!J6,LOCATION!$A$2:$M$2,0))</f>
        <v>English</v>
      </c>
      <c r="M6" s="53" t="str">
        <f t="shared" si="1"/>
        <v>borer.jaydon@xyz.org</v>
      </c>
      <c r="N6" s="54">
        <v>84.8</v>
      </c>
      <c r="O6" s="56" t="s">
        <v>214</v>
      </c>
      <c r="P6" s="56" t="s">
        <v>215</v>
      </c>
      <c r="Q6" s="51" t="str">
        <f>VLOOKUP(R6,SPORT!$B$1:$C$33,2,FALSE)</f>
        <v>INDOOR</v>
      </c>
      <c r="R6" s="56" t="s">
        <v>179</v>
      </c>
      <c r="S6" s="55">
        <v>56916</v>
      </c>
    </row>
    <row r="7" spans="1:19" x14ac:dyDescent="0.35">
      <c r="A7" s="50" t="s">
        <v>288</v>
      </c>
      <c r="B7" s="51" t="str">
        <f t="shared" si="0"/>
        <v>Mr.Moriah Lynch</v>
      </c>
      <c r="C7" s="56" t="s">
        <v>24</v>
      </c>
      <c r="D7" s="56" t="s">
        <v>25</v>
      </c>
      <c r="E7" s="56"/>
      <c r="F7" s="56" t="s">
        <v>26</v>
      </c>
      <c r="G7" s="52">
        <v>33944</v>
      </c>
      <c r="H7" s="56" t="s">
        <v>27</v>
      </c>
      <c r="I7" s="56" t="s">
        <v>142</v>
      </c>
      <c r="J7" s="53" t="s">
        <v>141</v>
      </c>
      <c r="K7" s="53" t="str">
        <f>HLOOKUP(J7,LOCATION!$A$2:$M$3,2,FALSE)</f>
        <v>USA</v>
      </c>
      <c r="L7" s="53" t="str">
        <f>INDEX(LOCATION!$A$1:$M$3,1,MATCH(SPORTSMEN!J7,LOCATION!$A$2:$M$2,0))</f>
        <v>English</v>
      </c>
      <c r="M7" s="53" t="str">
        <f t="shared" si="1"/>
        <v>lynch.moriah @xyz.org</v>
      </c>
      <c r="N7" s="54">
        <v>83.2</v>
      </c>
      <c r="O7" s="56" t="s">
        <v>214</v>
      </c>
      <c r="P7" s="56" t="s">
        <v>212</v>
      </c>
      <c r="Q7" s="51" t="str">
        <f>VLOOKUP(R7,SPORT!$B$1:$C$33,2,FALSE)</f>
        <v>INDOOR</v>
      </c>
      <c r="R7" s="56" t="s">
        <v>180</v>
      </c>
      <c r="S7" s="55">
        <v>51133</v>
      </c>
    </row>
    <row r="8" spans="1:19" x14ac:dyDescent="0.35">
      <c r="A8" s="50" t="s">
        <v>289</v>
      </c>
      <c r="B8" s="51" t="str">
        <f t="shared" si="0"/>
        <v>Ms.AmiyaEichmann</v>
      </c>
      <c r="C8" s="56" t="s">
        <v>6</v>
      </c>
      <c r="D8" s="56" t="s">
        <v>28</v>
      </c>
      <c r="E8" s="56"/>
      <c r="F8" s="56" t="s">
        <v>29</v>
      </c>
      <c r="G8" s="52">
        <v>36370</v>
      </c>
      <c r="H8" s="56" t="s">
        <v>30</v>
      </c>
      <c r="I8" s="56" t="s">
        <v>138</v>
      </c>
      <c r="J8" s="53" t="s">
        <v>141</v>
      </c>
      <c r="K8" s="53" t="str">
        <f>HLOOKUP(J8,LOCATION!$A$2:$M$3,2,FALSE)</f>
        <v>USA</v>
      </c>
      <c r="L8" s="53" t="str">
        <f>INDEX(LOCATION!$A$1:$M$3,1,MATCH(SPORTSMEN!J8,LOCATION!$A$2:$M$2,0))</f>
        <v>English</v>
      </c>
      <c r="M8" s="53" t="str">
        <f t="shared" si="1"/>
        <v>eichmann.amiya@xyz.org</v>
      </c>
      <c r="N8" s="54">
        <v>61.1</v>
      </c>
      <c r="O8" s="56" t="s">
        <v>214</v>
      </c>
      <c r="P8" s="56" t="s">
        <v>215</v>
      </c>
      <c r="Q8" s="51" t="str">
        <f>VLOOKUP(R8,SPORT!$B$1:$C$33,2,FALSE)</f>
        <v>OUTDOOR</v>
      </c>
      <c r="R8" s="56" t="s">
        <v>181</v>
      </c>
      <c r="S8" s="55">
        <v>65465</v>
      </c>
    </row>
    <row r="9" spans="1:19" x14ac:dyDescent="0.35">
      <c r="A9" s="50" t="s">
        <v>290</v>
      </c>
      <c r="B9" s="51" t="str">
        <f t="shared" si="0"/>
        <v>Mr.PierceRau</v>
      </c>
      <c r="C9" s="56" t="s">
        <v>24</v>
      </c>
      <c r="D9" s="56" t="s">
        <v>31</v>
      </c>
      <c r="E9" s="56"/>
      <c r="F9" s="56" t="s">
        <v>32</v>
      </c>
      <c r="G9" s="52">
        <v>23141</v>
      </c>
      <c r="H9" s="56" t="s">
        <v>20</v>
      </c>
      <c r="I9" s="56" t="s">
        <v>142</v>
      </c>
      <c r="J9" s="53" t="s">
        <v>141</v>
      </c>
      <c r="K9" s="53" t="str">
        <f>HLOOKUP(J9,LOCATION!$A$2:$M$3,2,FALSE)</f>
        <v>USA</v>
      </c>
      <c r="L9" s="53" t="str">
        <f>INDEX(LOCATION!$A$1:$M$3,1,MATCH(SPORTSMEN!J9,LOCATION!$A$2:$M$2,0))</f>
        <v>English</v>
      </c>
      <c r="M9" s="53" t="str">
        <f t="shared" si="1"/>
        <v>rau.pierce@xyz.org</v>
      </c>
      <c r="N9" s="54">
        <v>105.7</v>
      </c>
      <c r="O9" s="56" t="s">
        <v>213</v>
      </c>
      <c r="P9" s="56" t="s">
        <v>216</v>
      </c>
      <c r="Q9" s="51" t="str">
        <f>VLOOKUP(R9,SPORT!$B$1:$C$33,2,FALSE)</f>
        <v>INDOOR</v>
      </c>
      <c r="R9" s="56" t="s">
        <v>182</v>
      </c>
      <c r="S9" s="55">
        <v>109885</v>
      </c>
    </row>
    <row r="10" spans="1:19" x14ac:dyDescent="0.35">
      <c r="A10" s="50" t="s">
        <v>291</v>
      </c>
      <c r="B10" s="51" t="str">
        <f t="shared" si="0"/>
        <v>Ms.AmeliaStevens</v>
      </c>
      <c r="C10" s="56" t="s">
        <v>6</v>
      </c>
      <c r="D10" s="56" t="s">
        <v>33</v>
      </c>
      <c r="E10" s="56"/>
      <c r="F10" s="56" t="s">
        <v>34</v>
      </c>
      <c r="G10" s="52">
        <v>25965</v>
      </c>
      <c r="H10" s="56" t="s">
        <v>12</v>
      </c>
      <c r="I10" s="56" t="s">
        <v>138</v>
      </c>
      <c r="J10" s="53" t="s">
        <v>147</v>
      </c>
      <c r="K10" s="53" t="str">
        <f>HLOOKUP(J10,LOCATION!$A$2:$M$3,2,FALSE)</f>
        <v>UK</v>
      </c>
      <c r="L10" s="53" t="str">
        <f>INDEX(LOCATION!$A$1:$M$3,1,MATCH(SPORTSMEN!J10,LOCATION!$A$2:$M$2,0))</f>
        <v>English</v>
      </c>
      <c r="M10" s="53" t="str">
        <f t="shared" si="1"/>
        <v>stevens.amelia@xyz.org</v>
      </c>
      <c r="N10" s="54">
        <v>65.3</v>
      </c>
      <c r="O10" s="56" t="s">
        <v>214</v>
      </c>
      <c r="P10" s="56" t="s">
        <v>216</v>
      </c>
      <c r="Q10" s="51" t="str">
        <f>VLOOKUP(R10,SPORT!$B$1:$C$33,2,FALSE)</f>
        <v>INDOOR</v>
      </c>
      <c r="R10" s="56" t="s">
        <v>183</v>
      </c>
      <c r="S10" s="55">
        <v>60061</v>
      </c>
    </row>
    <row r="11" spans="1:19" x14ac:dyDescent="0.35">
      <c r="A11" s="50" t="s">
        <v>292</v>
      </c>
      <c r="B11" s="51" t="str">
        <f t="shared" si="0"/>
        <v>Mr.TobySimpson</v>
      </c>
      <c r="C11" s="56" t="s">
        <v>24</v>
      </c>
      <c r="D11" s="56" t="s">
        <v>35</v>
      </c>
      <c r="E11" s="56"/>
      <c r="F11" s="56" t="s">
        <v>36</v>
      </c>
      <c r="G11" s="52">
        <v>23732</v>
      </c>
      <c r="H11" s="56" t="s">
        <v>27</v>
      </c>
      <c r="I11" s="56" t="s">
        <v>142</v>
      </c>
      <c r="J11" s="53" t="s">
        <v>147</v>
      </c>
      <c r="K11" s="53" t="str">
        <f>HLOOKUP(J11,LOCATION!$A$2:$M$3,2,FALSE)</f>
        <v>UK</v>
      </c>
      <c r="L11" s="53" t="str">
        <f>INDEX(LOCATION!$A$1:$M$3,1,MATCH(SPORTSMEN!J11,LOCATION!$A$2:$M$2,0))</f>
        <v>English</v>
      </c>
      <c r="M11" s="53" t="str">
        <f t="shared" si="1"/>
        <v>simpson.toby@xyz.org</v>
      </c>
      <c r="N11" s="54">
        <v>62.9</v>
      </c>
      <c r="O11" s="56" t="s">
        <v>213</v>
      </c>
      <c r="P11" s="56" t="s">
        <v>217</v>
      </c>
      <c r="Q11" s="51" t="str">
        <f>VLOOKUP(R11,SPORT!$B$1:$C$33,2,FALSE)</f>
        <v>OUTDOOR</v>
      </c>
      <c r="R11" s="56" t="s">
        <v>181</v>
      </c>
      <c r="S11" s="55">
        <v>32758</v>
      </c>
    </row>
    <row r="12" spans="1:19" x14ac:dyDescent="0.35">
      <c r="A12" s="50" t="s">
        <v>293</v>
      </c>
      <c r="B12" s="51" t="str">
        <f t="shared" si="0"/>
        <v>SirEthanMurphy</v>
      </c>
      <c r="C12" s="56" t="s">
        <v>37</v>
      </c>
      <c r="D12" s="56" t="s">
        <v>38</v>
      </c>
      <c r="E12" s="56"/>
      <c r="F12" s="56" t="s">
        <v>39</v>
      </c>
      <c r="G12" s="52">
        <v>31733</v>
      </c>
      <c r="H12" s="56" t="s">
        <v>40</v>
      </c>
      <c r="I12" s="56" t="s">
        <v>142</v>
      </c>
      <c r="J12" s="53" t="s">
        <v>147</v>
      </c>
      <c r="K12" s="53" t="str">
        <f>HLOOKUP(J12,LOCATION!$A$2:$M$3,2,FALSE)</f>
        <v>UK</v>
      </c>
      <c r="L12" s="53" t="str">
        <f>INDEX(LOCATION!$A$1:$M$3,1,MATCH(SPORTSMEN!J12,LOCATION!$A$2:$M$2,0))</f>
        <v>English</v>
      </c>
      <c r="M12" s="53" t="str">
        <f t="shared" si="1"/>
        <v>murphy.ethan@xyz.org</v>
      </c>
      <c r="N12" s="54">
        <v>104.3</v>
      </c>
      <c r="O12" s="56" t="s">
        <v>211</v>
      </c>
      <c r="P12" s="56" t="s">
        <v>217</v>
      </c>
      <c r="Q12" s="51" t="str">
        <f>VLOOKUP(R12,SPORT!$B$1:$C$33,2,FALSE)</f>
        <v>OUTDOOR</v>
      </c>
      <c r="R12" s="56" t="s">
        <v>184</v>
      </c>
      <c r="S12" s="55">
        <v>99613</v>
      </c>
    </row>
    <row r="13" spans="1:19" x14ac:dyDescent="0.35">
      <c r="A13" s="50" t="s">
        <v>294</v>
      </c>
      <c r="B13" s="51" t="str">
        <f t="shared" si="0"/>
        <v>Mrs.AshleyWood</v>
      </c>
      <c r="C13" s="56" t="s">
        <v>41</v>
      </c>
      <c r="D13" s="56" t="s">
        <v>42</v>
      </c>
      <c r="E13" s="56"/>
      <c r="F13" s="56" t="s">
        <v>43</v>
      </c>
      <c r="G13" s="52">
        <v>28412</v>
      </c>
      <c r="H13" s="56" t="s">
        <v>9</v>
      </c>
      <c r="I13" s="56" t="s">
        <v>138</v>
      </c>
      <c r="J13" s="53" t="s">
        <v>147</v>
      </c>
      <c r="K13" s="53" t="str">
        <f>HLOOKUP(J13,LOCATION!$A$2:$M$3,2,FALSE)</f>
        <v>UK</v>
      </c>
      <c r="L13" s="53" t="str">
        <f>INDEX(LOCATION!$A$1:$M$3,1,MATCH(SPORTSMEN!J13,LOCATION!$A$2:$M$2,0))</f>
        <v>English</v>
      </c>
      <c r="M13" s="53" t="str">
        <f t="shared" si="1"/>
        <v>wood.ashley@xyz.org</v>
      </c>
      <c r="N13" s="54">
        <v>100.7</v>
      </c>
      <c r="O13" s="56" t="s">
        <v>211</v>
      </c>
      <c r="P13" s="56" t="s">
        <v>217</v>
      </c>
      <c r="Q13" s="51" t="str">
        <f>VLOOKUP(R13,SPORT!$B$1:$C$33,2,FALSE)</f>
        <v>OUTDOOR</v>
      </c>
      <c r="R13" s="56" t="s">
        <v>185</v>
      </c>
      <c r="S13" s="55">
        <v>56595</v>
      </c>
    </row>
    <row r="14" spans="1:19" x14ac:dyDescent="0.35">
      <c r="A14" s="50" t="s">
        <v>295</v>
      </c>
      <c r="B14" s="51" t="str">
        <f t="shared" si="0"/>
        <v>Ms.MeganScott</v>
      </c>
      <c r="C14" s="56" t="s">
        <v>6</v>
      </c>
      <c r="D14" s="56" t="s">
        <v>44</v>
      </c>
      <c r="E14" s="56"/>
      <c r="F14" s="56" t="s">
        <v>45</v>
      </c>
      <c r="G14" s="52">
        <v>28168</v>
      </c>
      <c r="H14" s="56" t="s">
        <v>12</v>
      </c>
      <c r="I14" s="56" t="s">
        <v>138</v>
      </c>
      <c r="J14" s="53" t="s">
        <v>147</v>
      </c>
      <c r="K14" s="53" t="str">
        <f>HLOOKUP(J14,LOCATION!$A$2:$M$3,2,FALSE)</f>
        <v>UK</v>
      </c>
      <c r="L14" s="53" t="str">
        <f>INDEX(LOCATION!$A$1:$M$3,1,MATCH(SPORTSMEN!J14,LOCATION!$A$2:$M$2,0))</f>
        <v>English</v>
      </c>
      <c r="M14" s="53" t="str">
        <f t="shared" si="1"/>
        <v>scott.megan@xyz.org</v>
      </c>
      <c r="N14" s="54">
        <v>70.900000000000006</v>
      </c>
      <c r="O14" s="56" t="s">
        <v>209</v>
      </c>
      <c r="P14" s="56" t="s">
        <v>210</v>
      </c>
      <c r="Q14" s="51" t="str">
        <f>VLOOKUP(R14,SPORT!$B$1:$C$33,2,FALSE)</f>
        <v>OUTDOOR</v>
      </c>
      <c r="R14" s="56" t="s">
        <v>186</v>
      </c>
      <c r="S14" s="55">
        <v>117408</v>
      </c>
    </row>
    <row r="15" spans="1:19" x14ac:dyDescent="0.35">
      <c r="A15" s="50" t="s">
        <v>296</v>
      </c>
      <c r="B15" s="51" t="str">
        <f t="shared" si="0"/>
        <v>Hr.HelmutWeinhae</v>
      </c>
      <c r="C15" s="56" t="s">
        <v>46</v>
      </c>
      <c r="D15" s="56" t="s">
        <v>47</v>
      </c>
      <c r="E15" s="56"/>
      <c r="F15" s="56" t="s">
        <v>48</v>
      </c>
      <c r="G15" s="52">
        <v>21788</v>
      </c>
      <c r="H15" s="56" t="s">
        <v>49</v>
      </c>
      <c r="I15" s="56" t="s">
        <v>142</v>
      </c>
      <c r="J15" s="53" t="s">
        <v>150</v>
      </c>
      <c r="K15" s="53" t="str">
        <f>HLOOKUP(J15,LOCATION!$A$2:$M$3,2,FALSE)</f>
        <v>GERMANY</v>
      </c>
      <c r="L15" s="53" t="str">
        <f>INDEX(LOCATION!$A$1:$M$3,1,MATCH(SPORTSMEN!J15,LOCATION!$A$2:$M$2,0))</f>
        <v>German</v>
      </c>
      <c r="M15" s="53" t="str">
        <f t="shared" si="1"/>
        <v>weinhae.helmut@xyz.com</v>
      </c>
      <c r="N15" s="54">
        <v>68.3</v>
      </c>
      <c r="O15" s="56" t="s">
        <v>218</v>
      </c>
      <c r="P15" s="56" t="s">
        <v>216</v>
      </c>
      <c r="Q15" s="51" t="str">
        <f>VLOOKUP(R15,SPORT!$B$1:$C$33,2,FALSE)</f>
        <v>OUTDOOR</v>
      </c>
      <c r="R15" s="56" t="s">
        <v>187</v>
      </c>
      <c r="S15" s="55">
        <v>64862</v>
      </c>
    </row>
    <row r="16" spans="1:19" x14ac:dyDescent="0.35">
      <c r="A16" s="50" t="s">
        <v>297</v>
      </c>
      <c r="B16" s="51" t="str">
        <f t="shared" si="0"/>
        <v>Prof.MilenaSchotin</v>
      </c>
      <c r="C16" s="56" t="s">
        <v>50</v>
      </c>
      <c r="D16" s="56" t="s">
        <v>51</v>
      </c>
      <c r="E16" s="56"/>
      <c r="F16" s="56" t="s">
        <v>52</v>
      </c>
      <c r="G16" s="52">
        <v>23804</v>
      </c>
      <c r="H16" s="56" t="s">
        <v>53</v>
      </c>
      <c r="I16" s="56" t="s">
        <v>138</v>
      </c>
      <c r="J16" s="53" t="s">
        <v>150</v>
      </c>
      <c r="K16" s="53" t="str">
        <f>HLOOKUP(J16,LOCATION!$A$2:$M$3,2,FALSE)</f>
        <v>GERMANY</v>
      </c>
      <c r="L16" s="53" t="str">
        <f>INDEX(LOCATION!$A$1:$M$3,1,MATCH(SPORTSMEN!J16,LOCATION!$A$2:$M$2,0))</f>
        <v>German</v>
      </c>
      <c r="M16" s="53" t="str">
        <f t="shared" si="1"/>
        <v>schotin.milena@xyz.com</v>
      </c>
      <c r="N16" s="54">
        <v>105.3</v>
      </c>
      <c r="O16" s="56" t="s">
        <v>218</v>
      </c>
      <c r="P16" s="56" t="s">
        <v>217</v>
      </c>
      <c r="Q16" s="51" t="str">
        <f>VLOOKUP(R16,SPORT!$B$1:$C$33,2,FALSE)</f>
        <v>INDOOR</v>
      </c>
      <c r="R16" s="56" t="s">
        <v>188</v>
      </c>
      <c r="S16" s="55">
        <v>10241</v>
      </c>
    </row>
    <row r="17" spans="1:19" x14ac:dyDescent="0.35">
      <c r="A17" s="50" t="s">
        <v>298</v>
      </c>
      <c r="B17" s="51" t="str">
        <f t="shared" si="0"/>
        <v>Hr.LotharBirnbaum</v>
      </c>
      <c r="C17" s="56" t="s">
        <v>46</v>
      </c>
      <c r="D17" s="56" t="s">
        <v>54</v>
      </c>
      <c r="E17" s="56"/>
      <c r="F17" s="56" t="s">
        <v>55</v>
      </c>
      <c r="G17" s="52">
        <v>25405</v>
      </c>
      <c r="H17" s="56" t="s">
        <v>17</v>
      </c>
      <c r="I17" s="56" t="s">
        <v>142</v>
      </c>
      <c r="J17" s="53" t="s">
        <v>150</v>
      </c>
      <c r="K17" s="53" t="str">
        <f>HLOOKUP(J17,LOCATION!$A$2:$M$3,2,FALSE)</f>
        <v>GERMANY</v>
      </c>
      <c r="L17" s="53" t="str">
        <f>INDEX(LOCATION!$A$1:$M$3,1,MATCH(SPORTSMEN!J17,LOCATION!$A$2:$M$2,0))</f>
        <v>German</v>
      </c>
      <c r="M17" s="53" t="str">
        <f t="shared" si="1"/>
        <v>birnbaum.lothar@xyz.com</v>
      </c>
      <c r="N17" s="54">
        <v>48.6</v>
      </c>
      <c r="O17" s="56" t="s">
        <v>214</v>
      </c>
      <c r="P17" s="56" t="s">
        <v>217</v>
      </c>
      <c r="Q17" s="51" t="str">
        <f>VLOOKUP(R17,SPORT!$B$1:$C$33,2,FALSE)</f>
        <v>OUTDOOR</v>
      </c>
      <c r="R17" s="56" t="s">
        <v>178</v>
      </c>
      <c r="S17" s="55">
        <v>88762</v>
      </c>
    </row>
    <row r="18" spans="1:19" x14ac:dyDescent="0.35">
      <c r="A18" s="50" t="s">
        <v>299</v>
      </c>
      <c r="B18" s="51" t="str">
        <f t="shared" si="0"/>
        <v>Hr.PietroStolze</v>
      </c>
      <c r="C18" s="56" t="s">
        <v>46</v>
      </c>
      <c r="D18" s="56" t="s">
        <v>56</v>
      </c>
      <c r="E18" s="56"/>
      <c r="F18" s="56" t="s">
        <v>57</v>
      </c>
      <c r="G18" s="52">
        <v>26582</v>
      </c>
      <c r="H18" s="56" t="s">
        <v>9</v>
      </c>
      <c r="I18" s="56" t="s">
        <v>142</v>
      </c>
      <c r="J18" s="53" t="s">
        <v>150</v>
      </c>
      <c r="K18" s="53" t="str">
        <f>HLOOKUP(J18,LOCATION!$A$2:$M$3,2,FALSE)</f>
        <v>GERMANY</v>
      </c>
      <c r="L18" s="53" t="str">
        <f>INDEX(LOCATION!$A$1:$M$3,1,MATCH(SPORTSMEN!J18,LOCATION!$A$2:$M$2,0))</f>
        <v>German</v>
      </c>
      <c r="M18" s="53" t="str">
        <f t="shared" si="1"/>
        <v>stolze.pietro@xyz.com</v>
      </c>
      <c r="N18" s="54">
        <v>105.9</v>
      </c>
      <c r="O18" s="56" t="s">
        <v>214</v>
      </c>
      <c r="P18" s="56" t="s">
        <v>210</v>
      </c>
      <c r="Q18" s="51" t="str">
        <f>VLOOKUP(R18,SPORT!$B$1:$C$33,2,FALSE)</f>
        <v>INDOOR</v>
      </c>
      <c r="R18" s="56" t="s">
        <v>189</v>
      </c>
      <c r="S18" s="55">
        <v>80757</v>
      </c>
    </row>
    <row r="19" spans="1:19" x14ac:dyDescent="0.35">
      <c r="A19" s="50" t="s">
        <v>300</v>
      </c>
      <c r="B19" s="51" t="str">
        <f t="shared" si="0"/>
        <v>Hr.Richard Tlustek</v>
      </c>
      <c r="C19" s="56" t="s">
        <v>46</v>
      </c>
      <c r="D19" s="56" t="s">
        <v>58</v>
      </c>
      <c r="E19" s="56"/>
      <c r="F19" s="56" t="s">
        <v>59</v>
      </c>
      <c r="G19" s="52">
        <v>21793</v>
      </c>
      <c r="H19" s="56" t="s">
        <v>49</v>
      </c>
      <c r="I19" s="56" t="s">
        <v>142</v>
      </c>
      <c r="J19" s="53" t="s">
        <v>150</v>
      </c>
      <c r="K19" s="53" t="str">
        <f>HLOOKUP(J19,LOCATION!$A$2:$M$3,2,FALSE)</f>
        <v>GERMANY</v>
      </c>
      <c r="L19" s="53" t="str">
        <f>INDEX(LOCATION!$A$1:$M$3,1,MATCH(SPORTSMEN!J19,LOCATION!$A$2:$M$2,0))</f>
        <v>German</v>
      </c>
      <c r="M19" s="53" t="str">
        <f t="shared" si="1"/>
        <v>tlustek.richard @xyz.com</v>
      </c>
      <c r="N19" s="54">
        <v>71.099999999999994</v>
      </c>
      <c r="O19" s="56" t="s">
        <v>214</v>
      </c>
      <c r="P19" s="56" t="s">
        <v>210</v>
      </c>
      <c r="Q19" s="51" t="str">
        <f>VLOOKUP(R19,SPORT!$B$1:$C$33,2,FALSE)</f>
        <v>OUTDOOR</v>
      </c>
      <c r="R19" s="56" t="s">
        <v>190</v>
      </c>
      <c r="S19" s="55">
        <v>88794</v>
      </c>
    </row>
    <row r="20" spans="1:19" x14ac:dyDescent="0.35">
      <c r="A20" s="50" t="s">
        <v>301</v>
      </c>
      <c r="B20" s="51" t="str">
        <f t="shared" si="0"/>
        <v>Dr.EarnestineRaynor</v>
      </c>
      <c r="C20" s="56" t="s">
        <v>21</v>
      </c>
      <c r="D20" s="56" t="s">
        <v>60</v>
      </c>
      <c r="E20" s="56"/>
      <c r="F20" s="56" t="s">
        <v>61</v>
      </c>
      <c r="G20" s="52">
        <v>28262</v>
      </c>
      <c r="H20" s="56" t="s">
        <v>20</v>
      </c>
      <c r="I20" s="56" t="s">
        <v>138</v>
      </c>
      <c r="J20" s="53" t="s">
        <v>152</v>
      </c>
      <c r="K20" s="53" t="str">
        <f>HLOOKUP(J20,LOCATION!$A$2:$M$3,2,FALSE)</f>
        <v>AUSTRALIA</v>
      </c>
      <c r="L20" s="53" t="str">
        <f>INDEX(LOCATION!$A$1:$M$3,1,MATCH(SPORTSMEN!J20,LOCATION!$A$2:$M$2,0))</f>
        <v>English</v>
      </c>
      <c r="M20" s="53" t="str">
        <f t="shared" si="1"/>
        <v>raynor.earnestine@xyz.org</v>
      </c>
      <c r="N20" s="54">
        <v>70.3</v>
      </c>
      <c r="O20" s="56" t="s">
        <v>214</v>
      </c>
      <c r="P20" s="56" t="s">
        <v>216</v>
      </c>
      <c r="Q20" s="51" t="str">
        <f>VLOOKUP(R20,SPORT!$B$1:$C$33,2,FALSE)</f>
        <v>INDOOR</v>
      </c>
      <c r="R20" s="56" t="s">
        <v>191</v>
      </c>
      <c r="S20" s="55">
        <v>63526</v>
      </c>
    </row>
    <row r="21" spans="1:19" x14ac:dyDescent="0.35">
      <c r="A21" s="50" t="s">
        <v>302</v>
      </c>
      <c r="B21" s="51" t="str">
        <f t="shared" si="0"/>
        <v>Mr.JasonGaylord</v>
      </c>
      <c r="C21" s="56" t="s">
        <v>24</v>
      </c>
      <c r="D21" s="56" t="s">
        <v>62</v>
      </c>
      <c r="E21" s="56"/>
      <c r="F21" s="56" t="s">
        <v>63</v>
      </c>
      <c r="G21" s="52">
        <v>27767</v>
      </c>
      <c r="H21" s="56" t="s">
        <v>64</v>
      </c>
      <c r="I21" s="56" t="s">
        <v>142</v>
      </c>
      <c r="J21" s="53" t="s">
        <v>152</v>
      </c>
      <c r="K21" s="53" t="str">
        <f>HLOOKUP(J21,LOCATION!$A$2:$M$3,2,FALSE)</f>
        <v>AUSTRALIA</v>
      </c>
      <c r="L21" s="53" t="str">
        <f>INDEX(LOCATION!$A$1:$M$3,1,MATCH(SPORTSMEN!J21,LOCATION!$A$2:$M$2,0))</f>
        <v>English</v>
      </c>
      <c r="M21" s="53" t="str">
        <f t="shared" si="1"/>
        <v>gaylord.jason@xyz.org</v>
      </c>
      <c r="N21" s="54">
        <v>54.7</v>
      </c>
      <c r="O21" s="56" t="s">
        <v>211</v>
      </c>
      <c r="P21" s="56" t="s">
        <v>212</v>
      </c>
      <c r="Q21" s="51" t="str">
        <f>VLOOKUP(R21,SPORT!$B$1:$C$33,2,FALSE)</f>
        <v>INDOOR</v>
      </c>
      <c r="R21" s="56" t="s">
        <v>192</v>
      </c>
      <c r="S21" s="55">
        <v>46352</v>
      </c>
    </row>
    <row r="22" spans="1:19" x14ac:dyDescent="0.35">
      <c r="A22" s="50" t="s">
        <v>303</v>
      </c>
      <c r="B22" s="51" t="str">
        <f t="shared" si="0"/>
        <v>Mr.KendrickSauer</v>
      </c>
      <c r="C22" s="56" t="s">
        <v>24</v>
      </c>
      <c r="D22" s="56" t="s">
        <v>65</v>
      </c>
      <c r="E22" s="56"/>
      <c r="F22" s="56" t="s">
        <v>66</v>
      </c>
      <c r="G22" s="52">
        <v>35268</v>
      </c>
      <c r="H22" s="56" t="s">
        <v>17</v>
      </c>
      <c r="I22" s="56" t="s">
        <v>142</v>
      </c>
      <c r="J22" s="53" t="s">
        <v>152</v>
      </c>
      <c r="K22" s="53" t="str">
        <f>HLOOKUP(J22,LOCATION!$A$2:$M$3,2,FALSE)</f>
        <v>AUSTRALIA</v>
      </c>
      <c r="L22" s="53" t="str">
        <f>INDEX(LOCATION!$A$1:$M$3,1,MATCH(SPORTSMEN!J22,LOCATION!$A$2:$M$2,0))</f>
        <v>English</v>
      </c>
      <c r="M22" s="53" t="str">
        <f t="shared" si="1"/>
        <v>sauer.kendrick@xyz.org</v>
      </c>
      <c r="N22" s="54">
        <v>100.9</v>
      </c>
      <c r="O22" s="56" t="s">
        <v>214</v>
      </c>
      <c r="P22" s="56" t="s">
        <v>215</v>
      </c>
      <c r="Q22" s="51" t="str">
        <f>VLOOKUP(R22,SPORT!$B$1:$C$33,2,FALSE)</f>
        <v>OUTDOOR</v>
      </c>
      <c r="R22" s="56" t="s">
        <v>193</v>
      </c>
      <c r="S22" s="55">
        <v>106808</v>
      </c>
    </row>
    <row r="23" spans="1:19" x14ac:dyDescent="0.35">
      <c r="A23" s="50" t="s">
        <v>304</v>
      </c>
      <c r="B23" s="51" t="str">
        <f t="shared" si="0"/>
        <v>Dr.AnnabellOlson</v>
      </c>
      <c r="C23" s="56" t="s">
        <v>21</v>
      </c>
      <c r="D23" s="56" t="s">
        <v>67</v>
      </c>
      <c r="E23" s="56"/>
      <c r="F23" s="56" t="s">
        <v>68</v>
      </c>
      <c r="G23" s="52">
        <v>23483</v>
      </c>
      <c r="H23" s="56" t="s">
        <v>69</v>
      </c>
      <c r="I23" s="56" t="s">
        <v>138</v>
      </c>
      <c r="J23" s="53" t="s">
        <v>152</v>
      </c>
      <c r="K23" s="53" t="str">
        <f>HLOOKUP(J23,LOCATION!$A$2:$M$3,2,FALSE)</f>
        <v>AUSTRALIA</v>
      </c>
      <c r="L23" s="53" t="str">
        <f>INDEX(LOCATION!$A$1:$M$3,1,MATCH(SPORTSMEN!J23,LOCATION!$A$2:$M$2,0))</f>
        <v>English</v>
      </c>
      <c r="M23" s="53" t="str">
        <f t="shared" si="1"/>
        <v>olson.annabell@xyz.org</v>
      </c>
      <c r="N23" s="54">
        <v>84.3</v>
      </c>
      <c r="O23" s="56" t="s">
        <v>209</v>
      </c>
      <c r="P23" s="56" t="s">
        <v>216</v>
      </c>
      <c r="Q23" s="51" t="str">
        <f>VLOOKUP(R23,SPORT!$B$1:$C$33,2,FALSE)</f>
        <v>OUTDOOR</v>
      </c>
      <c r="R23" s="56" t="s">
        <v>194</v>
      </c>
      <c r="S23" s="55">
        <v>96468</v>
      </c>
    </row>
    <row r="24" spans="1:19" x14ac:dyDescent="0.35">
      <c r="A24" s="50" t="s">
        <v>305</v>
      </c>
      <c r="B24" s="51" t="str">
        <f t="shared" si="0"/>
        <v>Dr.JenaUpton</v>
      </c>
      <c r="C24" s="56" t="s">
        <v>21</v>
      </c>
      <c r="D24" s="56" t="s">
        <v>70</v>
      </c>
      <c r="E24" s="56"/>
      <c r="F24" s="56" t="s">
        <v>71</v>
      </c>
      <c r="G24" s="52">
        <v>20437</v>
      </c>
      <c r="H24" s="56" t="s">
        <v>27</v>
      </c>
      <c r="I24" s="56" t="s">
        <v>138</v>
      </c>
      <c r="J24" s="53" t="s">
        <v>152</v>
      </c>
      <c r="K24" s="53" t="str">
        <f>HLOOKUP(J24,LOCATION!$A$2:$M$3,2,FALSE)</f>
        <v>AUSTRALIA</v>
      </c>
      <c r="L24" s="53" t="str">
        <f>INDEX(LOCATION!$A$1:$M$3,1,MATCH(SPORTSMEN!J24,LOCATION!$A$2:$M$2,0))</f>
        <v>English</v>
      </c>
      <c r="M24" s="53" t="str">
        <f t="shared" si="1"/>
        <v>upton.jena@xyz.org</v>
      </c>
      <c r="N24" s="54">
        <v>66.8</v>
      </c>
      <c r="O24" s="56" t="s">
        <v>214</v>
      </c>
      <c r="P24" s="56" t="s">
        <v>217</v>
      </c>
      <c r="Q24" s="51" t="str">
        <f>VLOOKUP(R24,SPORT!$B$1:$C$33,2,FALSE)</f>
        <v>OUTDOOR</v>
      </c>
      <c r="R24" s="56" t="s">
        <v>195</v>
      </c>
      <c r="S24" s="55">
        <v>16526</v>
      </c>
    </row>
    <row r="25" spans="1:19" x14ac:dyDescent="0.35">
      <c r="A25" s="50" t="s">
        <v>306</v>
      </c>
      <c r="B25" s="51" t="str">
        <f t="shared" si="0"/>
        <v>Dr.ShannyBins</v>
      </c>
      <c r="C25" s="56" t="s">
        <v>21</v>
      </c>
      <c r="D25" s="56" t="s">
        <v>72</v>
      </c>
      <c r="E25" s="56"/>
      <c r="F25" s="56" t="s">
        <v>73</v>
      </c>
      <c r="G25" s="52">
        <v>36400</v>
      </c>
      <c r="H25" s="56" t="s">
        <v>49</v>
      </c>
      <c r="I25" s="56" t="s">
        <v>138</v>
      </c>
      <c r="J25" s="53" t="s">
        <v>152</v>
      </c>
      <c r="K25" s="53" t="str">
        <f>HLOOKUP(J25,LOCATION!$A$2:$M$3,2,FALSE)</f>
        <v>AUSTRALIA</v>
      </c>
      <c r="L25" s="53" t="str">
        <f>INDEX(LOCATION!$A$1:$M$3,1,MATCH(SPORTSMEN!J25,LOCATION!$A$2:$M$2,0))</f>
        <v>English</v>
      </c>
      <c r="M25" s="53" t="str">
        <f t="shared" si="1"/>
        <v>bins.shanny@xyz.org</v>
      </c>
      <c r="N25" s="54">
        <v>59.4</v>
      </c>
      <c r="O25" s="56" t="s">
        <v>213</v>
      </c>
      <c r="P25" s="56" t="s">
        <v>215</v>
      </c>
      <c r="Q25" s="51" t="str">
        <f>VLOOKUP(R25,SPORT!$B$1:$C$33,2,FALSE)</f>
        <v>OUTDOOR</v>
      </c>
      <c r="R25" s="56" t="s">
        <v>196</v>
      </c>
      <c r="S25" s="55">
        <v>21891</v>
      </c>
    </row>
    <row r="26" spans="1:19" x14ac:dyDescent="0.35">
      <c r="A26" s="50" t="s">
        <v>307</v>
      </c>
      <c r="B26" s="51" t="str">
        <f t="shared" si="0"/>
        <v>Dr.TiaAbshire</v>
      </c>
      <c r="C26" s="56" t="s">
        <v>21</v>
      </c>
      <c r="D26" s="56" t="s">
        <v>74</v>
      </c>
      <c r="E26" s="56"/>
      <c r="F26" s="56" t="s">
        <v>75</v>
      </c>
      <c r="G26" s="52">
        <v>24309</v>
      </c>
      <c r="H26" s="56" t="s">
        <v>17</v>
      </c>
      <c r="I26" s="56" t="s">
        <v>138</v>
      </c>
      <c r="J26" s="53" t="s">
        <v>152</v>
      </c>
      <c r="K26" s="53" t="str">
        <f>HLOOKUP(J26,LOCATION!$A$2:$M$3,2,FALSE)</f>
        <v>AUSTRALIA</v>
      </c>
      <c r="L26" s="53" t="str">
        <f>INDEX(LOCATION!$A$1:$M$3,1,MATCH(SPORTSMEN!J26,LOCATION!$A$2:$M$2,0))</f>
        <v>English</v>
      </c>
      <c r="M26" s="53" t="str">
        <f t="shared" si="1"/>
        <v>abshire.tia@xyz.org</v>
      </c>
      <c r="N26" s="54">
        <v>77.8</v>
      </c>
      <c r="O26" s="56" t="s">
        <v>213</v>
      </c>
      <c r="P26" s="56" t="s">
        <v>216</v>
      </c>
      <c r="Q26" s="51" t="str">
        <f>VLOOKUP(R26,SPORT!$B$1:$C$33,2,FALSE)</f>
        <v>OUTDOOR</v>
      </c>
      <c r="R26" s="56" t="s">
        <v>181</v>
      </c>
      <c r="S26" s="55">
        <v>62037</v>
      </c>
    </row>
    <row r="27" spans="1:19" x14ac:dyDescent="0.35">
      <c r="A27" s="50" t="s">
        <v>308</v>
      </c>
      <c r="B27" s="51" t="str">
        <f t="shared" si="0"/>
        <v>Ms.IsabelRunolfsdottir</v>
      </c>
      <c r="C27" s="56" t="s">
        <v>6</v>
      </c>
      <c r="D27" s="56" t="s">
        <v>76</v>
      </c>
      <c r="E27" s="56"/>
      <c r="F27" s="56" t="s">
        <v>77</v>
      </c>
      <c r="G27" s="52">
        <v>28570</v>
      </c>
      <c r="H27" s="56" t="s">
        <v>69</v>
      </c>
      <c r="I27" s="56" t="s">
        <v>138</v>
      </c>
      <c r="J27" s="53" t="s">
        <v>152</v>
      </c>
      <c r="K27" s="53" t="str">
        <f>HLOOKUP(J27,LOCATION!$A$2:$M$3,2,FALSE)</f>
        <v>AUSTRALIA</v>
      </c>
      <c r="L27" s="53" t="str">
        <f>INDEX(LOCATION!$A$1:$M$3,1,MATCH(SPORTSMEN!J27,LOCATION!$A$2:$M$2,0))</f>
        <v>English</v>
      </c>
      <c r="M27" s="53" t="str">
        <f t="shared" si="1"/>
        <v>runolfsdottir.isabel@xyz.org</v>
      </c>
      <c r="N27" s="54">
        <v>85.9</v>
      </c>
      <c r="O27" s="56" t="s">
        <v>214</v>
      </c>
      <c r="P27" s="56" t="s">
        <v>219</v>
      </c>
      <c r="Q27" s="51" t="str">
        <f>VLOOKUP(R27,SPORT!$B$1:$C$33,2,FALSE)</f>
        <v>INDOOR</v>
      </c>
      <c r="R27" s="56" t="s">
        <v>174</v>
      </c>
      <c r="S27" s="55">
        <v>89737</v>
      </c>
    </row>
    <row r="28" spans="1:19" x14ac:dyDescent="0.35">
      <c r="A28" s="50" t="s">
        <v>309</v>
      </c>
      <c r="B28" s="51" t="str">
        <f t="shared" si="0"/>
        <v>Hr.BarneyWesack</v>
      </c>
      <c r="C28" s="56" t="s">
        <v>46</v>
      </c>
      <c r="D28" s="56" t="s">
        <v>78</v>
      </c>
      <c r="E28" s="56"/>
      <c r="F28" s="56" t="s">
        <v>79</v>
      </c>
      <c r="G28" s="52">
        <v>25767</v>
      </c>
      <c r="H28" s="56" t="s">
        <v>17</v>
      </c>
      <c r="I28" s="56" t="s">
        <v>142</v>
      </c>
      <c r="J28" s="53" t="s">
        <v>154</v>
      </c>
      <c r="K28" s="53" t="str">
        <f>HLOOKUP(J28,LOCATION!$A$2:$M$3,2,FALSE)</f>
        <v>AUSTRIA</v>
      </c>
      <c r="L28" s="53" t="str">
        <f>INDEX(LOCATION!$A$1:$M$3,1,MATCH(SPORTSMEN!J28,LOCATION!$A$2:$M$2,0))</f>
        <v>German</v>
      </c>
      <c r="M28" s="53" t="str">
        <f t="shared" si="1"/>
        <v>wesack.barney@xyz.com</v>
      </c>
      <c r="N28" s="54">
        <v>93.4</v>
      </c>
      <c r="O28" s="56" t="s">
        <v>213</v>
      </c>
      <c r="P28" s="56" t="s">
        <v>219</v>
      </c>
      <c r="Q28" s="51" t="str">
        <f>VLOOKUP(R28,SPORT!$B$1:$C$33,2,FALSE)</f>
        <v>INDOOR</v>
      </c>
      <c r="R28" s="56" t="s">
        <v>197</v>
      </c>
      <c r="S28" s="55">
        <v>41039</v>
      </c>
    </row>
    <row r="29" spans="1:19" x14ac:dyDescent="0.35">
      <c r="A29" s="50" t="s">
        <v>310</v>
      </c>
      <c r="B29" s="51" t="str">
        <f t="shared" si="0"/>
        <v>Hr.BaruchKade</v>
      </c>
      <c r="C29" s="56" t="s">
        <v>46</v>
      </c>
      <c r="D29" s="56" t="s">
        <v>80</v>
      </c>
      <c r="E29" s="56"/>
      <c r="F29" s="56" t="s">
        <v>81</v>
      </c>
      <c r="G29" s="52">
        <v>30020</v>
      </c>
      <c r="H29" s="56" t="s">
        <v>53</v>
      </c>
      <c r="I29" s="56" t="s">
        <v>142</v>
      </c>
      <c r="J29" s="53" t="s">
        <v>154</v>
      </c>
      <c r="K29" s="53" t="str">
        <f>HLOOKUP(J29,LOCATION!$A$2:$M$3,2,FALSE)</f>
        <v>AUSTRIA</v>
      </c>
      <c r="L29" s="53" t="str">
        <f>INDEX(LOCATION!$A$1:$M$3,1,MATCH(SPORTSMEN!J29,LOCATION!$A$2:$M$2,0))</f>
        <v>German</v>
      </c>
      <c r="M29" s="53" t="str">
        <f t="shared" si="1"/>
        <v>kade.baruch@xyz.com</v>
      </c>
      <c r="N29" s="54">
        <v>95.5</v>
      </c>
      <c r="O29" s="56" t="s">
        <v>218</v>
      </c>
      <c r="P29" s="56" t="s">
        <v>212</v>
      </c>
      <c r="Q29" s="51" t="str">
        <f>VLOOKUP(R29,SPORT!$B$1:$C$33,2,FALSE)</f>
        <v>OUTDOOR</v>
      </c>
      <c r="R29" s="56" t="s">
        <v>186</v>
      </c>
      <c r="S29" s="55">
        <v>28458</v>
      </c>
    </row>
    <row r="30" spans="1:19" x14ac:dyDescent="0.35">
      <c r="A30" s="50" t="s">
        <v>311</v>
      </c>
      <c r="B30" s="51" t="str">
        <f t="shared" si="0"/>
        <v>Prof.LiesbethRosemann</v>
      </c>
      <c r="C30" s="56" t="s">
        <v>50</v>
      </c>
      <c r="D30" s="56" t="s">
        <v>82</v>
      </c>
      <c r="E30" s="56"/>
      <c r="F30" s="56" t="s">
        <v>83</v>
      </c>
      <c r="G30" s="52">
        <v>34361</v>
      </c>
      <c r="H30" s="56" t="s">
        <v>12</v>
      </c>
      <c r="I30" s="56" t="s">
        <v>138</v>
      </c>
      <c r="J30" s="53" t="s">
        <v>154</v>
      </c>
      <c r="K30" s="53" t="str">
        <f>HLOOKUP(J30,LOCATION!$A$2:$M$3,2,FALSE)</f>
        <v>AUSTRIA</v>
      </c>
      <c r="L30" s="53" t="str">
        <f>INDEX(LOCATION!$A$1:$M$3,1,MATCH(SPORTSMEN!J30,LOCATION!$A$2:$M$2,0))</f>
        <v>German</v>
      </c>
      <c r="M30" s="53" t="str">
        <f t="shared" si="1"/>
        <v>rosemann.liesbeth@xyz.com</v>
      </c>
      <c r="N30" s="54">
        <v>52.2</v>
      </c>
      <c r="O30" s="56" t="s">
        <v>214</v>
      </c>
      <c r="P30" s="56" t="s">
        <v>217</v>
      </c>
      <c r="Q30" s="51" t="str">
        <f>VLOOKUP(R30,SPORT!$B$1:$C$33,2,FALSE)</f>
        <v>OUTDOOR</v>
      </c>
      <c r="R30" s="56" t="s">
        <v>181</v>
      </c>
      <c r="S30" s="55">
        <v>55007</v>
      </c>
    </row>
    <row r="31" spans="1:19" x14ac:dyDescent="0.35">
      <c r="A31" s="50" t="s">
        <v>312</v>
      </c>
      <c r="B31" s="51" t="str">
        <f t="shared" si="0"/>
        <v>Mme.ValentineMoreau</v>
      </c>
      <c r="C31" s="56" t="s">
        <v>84</v>
      </c>
      <c r="D31" s="56" t="s">
        <v>85</v>
      </c>
      <c r="E31" s="56"/>
      <c r="F31" s="56" t="s">
        <v>86</v>
      </c>
      <c r="G31" s="52">
        <v>29137</v>
      </c>
      <c r="H31" s="56" t="s">
        <v>9</v>
      </c>
      <c r="I31" s="56" t="s">
        <v>138</v>
      </c>
      <c r="J31" s="53" t="s">
        <v>157</v>
      </c>
      <c r="K31" s="53" t="str">
        <f>HLOOKUP(J31,LOCATION!$A$2:$M$3,2,FALSE)</f>
        <v>FRANCE</v>
      </c>
      <c r="L31" s="53" t="str">
        <f>INDEX(LOCATION!$A$1:$M$3,1,MATCH(SPORTSMEN!J31,LOCATION!$A$2:$M$2,0))</f>
        <v>French</v>
      </c>
      <c r="M31" s="53" t="str">
        <f t="shared" si="1"/>
        <v>moreau.valentine@xyz.com</v>
      </c>
      <c r="N31" s="54">
        <v>74.599999999999994</v>
      </c>
      <c r="O31" s="56" t="s">
        <v>214</v>
      </c>
      <c r="P31" s="56" t="s">
        <v>219</v>
      </c>
      <c r="Q31" s="56" t="str">
        <f>VLOOKUP(R5,SPORT!$B$1:$C$33,2,FALSE)</f>
        <v>OUTDOOR</v>
      </c>
      <c r="R31" s="56" t="s">
        <v>198</v>
      </c>
      <c r="S31" s="55">
        <v>69041</v>
      </c>
    </row>
    <row r="32" spans="1:19" x14ac:dyDescent="0.35">
      <c r="A32" s="50" t="s">
        <v>313</v>
      </c>
      <c r="B32" s="57" t="str">
        <f t="shared" si="0"/>
        <v>Mme.PauletteDurand</v>
      </c>
      <c r="C32" s="56" t="s">
        <v>84</v>
      </c>
      <c r="D32" s="56" t="s">
        <v>87</v>
      </c>
      <c r="E32" s="56"/>
      <c r="F32" s="56" t="s">
        <v>88</v>
      </c>
      <c r="G32" s="52">
        <v>32867</v>
      </c>
      <c r="H32" s="56" t="s">
        <v>64</v>
      </c>
      <c r="I32" s="56" t="s">
        <v>138</v>
      </c>
      <c r="J32" s="53" t="s">
        <v>157</v>
      </c>
      <c r="K32" s="53" t="str">
        <f>HLOOKUP(J32,LOCATION!$A$2:$M$3,2,FALSE)</f>
        <v>FRANCE</v>
      </c>
      <c r="L32" s="53" t="str">
        <f>INDEX(LOCATION!$A$1:$M$3,1,MATCH(SPORTSMEN!J32,LOCATION!$A$2:$M$2,0))</f>
        <v>French</v>
      </c>
      <c r="M32" s="53" t="str">
        <f t="shared" si="1"/>
        <v>durand.paulette@xyz.com</v>
      </c>
      <c r="N32" s="54">
        <v>81.7</v>
      </c>
      <c r="O32" s="56" t="s">
        <v>213</v>
      </c>
      <c r="P32" s="56" t="s">
        <v>212</v>
      </c>
      <c r="Q32" s="56" t="str">
        <f>VLOOKUP(R6,SPORT!$B$1:$C$33,2,FALSE)</f>
        <v>INDOOR</v>
      </c>
      <c r="R32" s="56" t="s">
        <v>197</v>
      </c>
      <c r="S32" s="55">
        <v>86262</v>
      </c>
    </row>
    <row r="33" spans="1:19" x14ac:dyDescent="0.35">
      <c r="A33" s="50" t="s">
        <v>314</v>
      </c>
      <c r="B33" s="51" t="str">
        <f t="shared" si="0"/>
        <v>Mme.Laure-AlixChevalier</v>
      </c>
      <c r="C33" s="56" t="s">
        <v>84</v>
      </c>
      <c r="D33" s="56" t="s">
        <v>89</v>
      </c>
      <c r="E33" s="56"/>
      <c r="F33" s="56" t="s">
        <v>90</v>
      </c>
      <c r="G33" s="52">
        <v>25925</v>
      </c>
      <c r="H33" s="56" t="s">
        <v>64</v>
      </c>
      <c r="I33" s="56" t="s">
        <v>138</v>
      </c>
      <c r="J33" s="53" t="s">
        <v>157</v>
      </c>
      <c r="K33" s="53" t="str">
        <f>HLOOKUP(J33,LOCATION!$A$2:$M$3,2,FALSE)</f>
        <v>FRANCE</v>
      </c>
      <c r="L33" s="53" t="str">
        <f>INDEX(LOCATION!$A$1:$M$3,1,MATCH(SPORTSMEN!J33,LOCATION!$A$2:$M$2,0))</f>
        <v>French</v>
      </c>
      <c r="M33" s="53" t="str">
        <f t="shared" si="1"/>
        <v>chevalier.laure-alix@xyz.com</v>
      </c>
      <c r="N33" s="54">
        <v>78.099999999999994</v>
      </c>
      <c r="O33" s="56" t="s">
        <v>214</v>
      </c>
      <c r="P33" s="56" t="s">
        <v>217</v>
      </c>
      <c r="Q33" s="56" t="str">
        <f>VLOOKUP(R7,SPORT!$B$1:$C$33,2,FALSE)</f>
        <v>INDOOR</v>
      </c>
      <c r="R33" s="56" t="s">
        <v>195</v>
      </c>
      <c r="S33" s="55">
        <v>19234</v>
      </c>
    </row>
    <row r="34" spans="1:19" x14ac:dyDescent="0.35">
      <c r="A34" s="50" t="s">
        <v>315</v>
      </c>
      <c r="B34" s="51" t="str">
        <f t="shared" si="0"/>
        <v>M.ClaudeToussaint</v>
      </c>
      <c r="C34" s="56" t="s">
        <v>91</v>
      </c>
      <c r="D34" s="56" t="s">
        <v>92</v>
      </c>
      <c r="E34" s="56"/>
      <c r="F34" s="56" t="s">
        <v>93</v>
      </c>
      <c r="G34" s="52">
        <v>29529</v>
      </c>
      <c r="H34" s="56" t="s">
        <v>40</v>
      </c>
      <c r="I34" s="56" t="s">
        <v>142</v>
      </c>
      <c r="J34" s="53" t="s">
        <v>157</v>
      </c>
      <c r="K34" s="53" t="str">
        <f>HLOOKUP(J34,LOCATION!$A$2:$M$3,2,FALSE)</f>
        <v>FRANCE</v>
      </c>
      <c r="L34" s="53" t="str">
        <f>INDEX(LOCATION!$A$1:$M$3,1,MATCH(SPORTSMEN!J34,LOCATION!$A$2:$M$2,0))</f>
        <v>French</v>
      </c>
      <c r="M34" s="53" t="str">
        <f t="shared" si="1"/>
        <v>toussaint.claude@xyz.com</v>
      </c>
      <c r="N34" s="54">
        <v>57.1</v>
      </c>
      <c r="O34" s="56" t="s">
        <v>209</v>
      </c>
      <c r="P34" s="56" t="s">
        <v>217</v>
      </c>
      <c r="Q34" s="56" t="str">
        <f>VLOOKUP(R8,SPORT!$B$1:$C$33,2,FALSE)</f>
        <v>OUTDOOR</v>
      </c>
      <c r="R34" s="56" t="s">
        <v>199</v>
      </c>
      <c r="S34" s="55">
        <v>95123</v>
      </c>
    </row>
    <row r="35" spans="1:19" x14ac:dyDescent="0.35">
      <c r="A35" s="50" t="s">
        <v>316</v>
      </c>
      <c r="B35" s="51" t="str">
        <f t="shared" si="0"/>
        <v>M.VictorLenoir</v>
      </c>
      <c r="C35" s="56" t="s">
        <v>91</v>
      </c>
      <c r="D35" s="56" t="s">
        <v>94</v>
      </c>
      <c r="E35" s="56"/>
      <c r="F35" s="56" t="s">
        <v>95</v>
      </c>
      <c r="G35" s="52">
        <v>29875</v>
      </c>
      <c r="H35" s="56" t="s">
        <v>9</v>
      </c>
      <c r="I35" s="56" t="s">
        <v>142</v>
      </c>
      <c r="J35" s="53" t="s">
        <v>157</v>
      </c>
      <c r="K35" s="53" t="str">
        <f>HLOOKUP(J35,LOCATION!$A$2:$M$3,2,FALSE)</f>
        <v>FRANCE</v>
      </c>
      <c r="L35" s="53" t="str">
        <f>INDEX(LOCATION!$A$1:$M$3,1,MATCH(SPORTSMEN!J35,LOCATION!$A$2:$M$2,0))</f>
        <v>French</v>
      </c>
      <c r="M35" s="53" t="str">
        <f t="shared" si="1"/>
        <v>lenoir.victor@xyz.com</v>
      </c>
      <c r="N35" s="54">
        <v>56</v>
      </c>
      <c r="O35" s="56" t="s">
        <v>214</v>
      </c>
      <c r="P35" s="56" t="s">
        <v>219</v>
      </c>
      <c r="Q35" s="56" t="str">
        <f>VLOOKUP(R9,SPORT!$B$1:$C$33,2,FALSE)</f>
        <v>INDOOR</v>
      </c>
      <c r="R35" s="56" t="s">
        <v>193</v>
      </c>
      <c r="S35" s="55">
        <v>62761</v>
      </c>
    </row>
    <row r="36" spans="1:19" x14ac:dyDescent="0.35">
      <c r="A36" s="50" t="s">
        <v>317</v>
      </c>
      <c r="B36" s="51" t="str">
        <f t="shared" si="0"/>
        <v>M.ArthurLenoir</v>
      </c>
      <c r="C36" s="56" t="s">
        <v>91</v>
      </c>
      <c r="D36" s="56" t="s">
        <v>96</v>
      </c>
      <c r="E36" s="56"/>
      <c r="F36" s="56" t="s">
        <v>95</v>
      </c>
      <c r="G36" s="52">
        <v>20300</v>
      </c>
      <c r="H36" s="56" t="s">
        <v>30</v>
      </c>
      <c r="I36" s="56" t="s">
        <v>142</v>
      </c>
      <c r="J36" s="53" t="s">
        <v>157</v>
      </c>
      <c r="K36" s="53" t="str">
        <f>HLOOKUP(J36,LOCATION!$A$2:$M$3,2,FALSE)</f>
        <v>FRANCE</v>
      </c>
      <c r="L36" s="53" t="str">
        <f>INDEX(LOCATION!$A$1:$M$3,1,MATCH(SPORTSMEN!J36,LOCATION!$A$2:$M$2,0))</f>
        <v>French</v>
      </c>
      <c r="M36" s="53" t="str">
        <f t="shared" si="1"/>
        <v>lenoir.arthur@xyz.com</v>
      </c>
      <c r="N36" s="54">
        <v>88.6</v>
      </c>
      <c r="O36" s="56" t="s">
        <v>213</v>
      </c>
      <c r="P36" s="56" t="s">
        <v>217</v>
      </c>
      <c r="Q36" s="56" t="str">
        <f>VLOOKUP(R10,SPORT!$B$1:$C$33,2,FALSE)</f>
        <v>INDOOR</v>
      </c>
      <c r="R36" s="56" t="s">
        <v>200</v>
      </c>
      <c r="S36" s="55">
        <v>108431</v>
      </c>
    </row>
    <row r="37" spans="1:19" x14ac:dyDescent="0.35">
      <c r="A37" s="50" t="s">
        <v>318</v>
      </c>
      <c r="B37" s="51" t="str">
        <f t="shared" si="0"/>
        <v>M.BenjaminLebrun-Brun</v>
      </c>
      <c r="C37" s="56" t="s">
        <v>91</v>
      </c>
      <c r="D37" s="56" t="s">
        <v>97</v>
      </c>
      <c r="E37" s="56"/>
      <c r="F37" s="56" t="s">
        <v>98</v>
      </c>
      <c r="G37" s="52">
        <v>27428</v>
      </c>
      <c r="H37" s="56" t="s">
        <v>12</v>
      </c>
      <c r="I37" s="56" t="s">
        <v>142</v>
      </c>
      <c r="J37" s="53" t="s">
        <v>157</v>
      </c>
      <c r="K37" s="53" t="str">
        <f>HLOOKUP(J37,LOCATION!$A$2:$M$3,2,FALSE)</f>
        <v>FRANCE</v>
      </c>
      <c r="L37" s="53" t="str">
        <f>INDEX(LOCATION!$A$1:$M$3,1,MATCH(SPORTSMEN!J37,LOCATION!$A$2:$M$2,0))</f>
        <v>French</v>
      </c>
      <c r="M37" s="53" t="str">
        <f t="shared" si="1"/>
        <v>lebrun-brun.benjamin@xyz.com</v>
      </c>
      <c r="N37" s="54">
        <v>78.2</v>
      </c>
      <c r="O37" s="56" t="s">
        <v>211</v>
      </c>
      <c r="P37" s="56" t="s">
        <v>212</v>
      </c>
      <c r="Q37" s="56" t="str">
        <f>VLOOKUP(R11,SPORT!$B$1:$C$33,2,FALSE)</f>
        <v>OUTDOOR</v>
      </c>
      <c r="R37" s="56" t="s">
        <v>193</v>
      </c>
      <c r="S37" s="55">
        <v>66268</v>
      </c>
    </row>
    <row r="38" spans="1:19" x14ac:dyDescent="0.35">
      <c r="A38" s="50" t="s">
        <v>319</v>
      </c>
      <c r="B38" s="51" t="str">
        <f t="shared" si="0"/>
        <v>M.AntoineMaillard</v>
      </c>
      <c r="C38" s="56" t="s">
        <v>91</v>
      </c>
      <c r="D38" s="56" t="s">
        <v>99</v>
      </c>
      <c r="E38" s="56"/>
      <c r="F38" s="56" t="s">
        <v>100</v>
      </c>
      <c r="G38" s="52">
        <v>31585</v>
      </c>
      <c r="H38" s="56" t="s">
        <v>17</v>
      </c>
      <c r="I38" s="56" t="s">
        <v>142</v>
      </c>
      <c r="J38" s="53" t="s">
        <v>157</v>
      </c>
      <c r="K38" s="53" t="str">
        <f>HLOOKUP(J38,LOCATION!$A$2:$M$3,2,FALSE)</f>
        <v>FRANCE</v>
      </c>
      <c r="L38" s="53" t="str">
        <f>INDEX(LOCATION!$A$1:$M$3,1,MATCH(SPORTSMEN!J38,LOCATION!$A$2:$M$2,0))</f>
        <v>French</v>
      </c>
      <c r="M38" s="53" t="str">
        <f t="shared" si="1"/>
        <v>maillard.antoine@xyz.com</v>
      </c>
      <c r="N38" s="54">
        <v>95.8</v>
      </c>
      <c r="O38" s="56" t="s">
        <v>214</v>
      </c>
      <c r="P38" s="56" t="s">
        <v>215</v>
      </c>
      <c r="Q38" s="56" t="str">
        <f>VLOOKUP(R12,SPORT!$B$1:$C$33,2,FALSE)</f>
        <v>OUTDOOR</v>
      </c>
      <c r="R38" s="56" t="s">
        <v>201</v>
      </c>
      <c r="S38" s="55">
        <v>33970</v>
      </c>
    </row>
    <row r="39" spans="1:19" x14ac:dyDescent="0.35">
      <c r="A39" s="50" t="s">
        <v>320</v>
      </c>
      <c r="B39" s="51" t="str">
        <f t="shared" si="0"/>
        <v>M.BernardHoarau-Guyon</v>
      </c>
      <c r="C39" s="56" t="s">
        <v>91</v>
      </c>
      <c r="D39" s="56" t="s">
        <v>101</v>
      </c>
      <c r="E39" s="56"/>
      <c r="F39" s="56" t="s">
        <v>102</v>
      </c>
      <c r="G39" s="52">
        <v>30327</v>
      </c>
      <c r="H39" s="56" t="s">
        <v>64</v>
      </c>
      <c r="I39" s="56" t="s">
        <v>142</v>
      </c>
      <c r="J39" s="53" t="s">
        <v>157</v>
      </c>
      <c r="K39" s="53" t="str">
        <f>HLOOKUP(J39,LOCATION!$A$2:$M$3,2,FALSE)</f>
        <v>FRANCE</v>
      </c>
      <c r="L39" s="53" t="str">
        <f>INDEX(LOCATION!$A$1:$M$3,1,MATCH(SPORTSMEN!J39,LOCATION!$A$2:$M$2,0))</f>
        <v>French</v>
      </c>
      <c r="M39" s="53" t="str">
        <f t="shared" si="1"/>
        <v>hoarau-guyon.bernard@xyz.com</v>
      </c>
      <c r="N39" s="54">
        <v>59.7</v>
      </c>
      <c r="O39" s="56" t="s">
        <v>218</v>
      </c>
      <c r="P39" s="56" t="s">
        <v>212</v>
      </c>
      <c r="Q39" s="56" t="str">
        <f>VLOOKUP(R13,SPORT!$B$1:$C$33,2,FALSE)</f>
        <v>OUTDOOR</v>
      </c>
      <c r="R39" s="56" t="s">
        <v>174</v>
      </c>
      <c r="S39" s="55">
        <v>71352</v>
      </c>
    </row>
    <row r="40" spans="1:19" x14ac:dyDescent="0.35">
      <c r="A40" s="50" t="s">
        <v>321</v>
      </c>
      <c r="B40" s="51" t="str">
        <f t="shared" si="0"/>
        <v>Sr.HidalgoTercero</v>
      </c>
      <c r="C40" s="56" t="s">
        <v>13</v>
      </c>
      <c r="D40" s="56" t="s">
        <v>103</v>
      </c>
      <c r="E40" s="56" t="s">
        <v>104</v>
      </c>
      <c r="F40" s="56" t="s">
        <v>105</v>
      </c>
      <c r="G40" s="52">
        <v>31016</v>
      </c>
      <c r="H40" s="56" t="s">
        <v>27</v>
      </c>
      <c r="I40" s="56" t="s">
        <v>142</v>
      </c>
      <c r="J40" s="53" t="s">
        <v>160</v>
      </c>
      <c r="K40" s="53" t="str">
        <f>HLOOKUP(J40,LOCATION!$A$2:$M$3,2,FALSE)</f>
        <v>ARGENTINA</v>
      </c>
      <c r="L40" s="53" t="str">
        <f>INDEX(LOCATION!$A$1:$M$3,1,MATCH(SPORTSMEN!J40,LOCATION!$A$2:$M$2,0))</f>
        <v>Spanish</v>
      </c>
      <c r="M40" s="53" t="str">
        <f t="shared" si="1"/>
        <v>tercero.hidalgo@xyz.com</v>
      </c>
      <c r="N40" s="54">
        <v>77.7</v>
      </c>
      <c r="O40" s="56" t="s">
        <v>218</v>
      </c>
      <c r="P40" s="56" t="s">
        <v>215</v>
      </c>
      <c r="Q40" s="56" t="str">
        <f>VLOOKUP(R14,SPORT!$B$1:$C$33,2,FALSE)</f>
        <v>OUTDOOR</v>
      </c>
      <c r="R40" s="56" t="s">
        <v>196</v>
      </c>
      <c r="S40" s="55">
        <v>116376</v>
      </c>
    </row>
    <row r="41" spans="1:19" x14ac:dyDescent="0.35">
      <c r="A41" s="50" t="s">
        <v>322</v>
      </c>
      <c r="B41" s="51" t="str">
        <f t="shared" si="0"/>
        <v>Sr.HadalgoPolanco</v>
      </c>
      <c r="C41" s="56" t="s">
        <v>13</v>
      </c>
      <c r="D41" s="56" t="s">
        <v>106</v>
      </c>
      <c r="E41" s="56"/>
      <c r="F41" s="56" t="s">
        <v>107</v>
      </c>
      <c r="G41" s="52">
        <v>32314</v>
      </c>
      <c r="H41" s="56" t="s">
        <v>108</v>
      </c>
      <c r="I41" s="56" t="s">
        <v>142</v>
      </c>
      <c r="J41" s="53" t="s">
        <v>160</v>
      </c>
      <c r="K41" s="53" t="str">
        <f>HLOOKUP(J41,LOCATION!$A$2:$M$3,2,FALSE)</f>
        <v>ARGENTINA</v>
      </c>
      <c r="L41" s="53" t="str">
        <f>INDEX(LOCATION!$A$1:$M$3,1,MATCH(SPORTSMEN!J41,LOCATION!$A$2:$M$2,0))</f>
        <v>Spanish</v>
      </c>
      <c r="M41" s="53" t="str">
        <f t="shared" si="1"/>
        <v>polanco.hadalgo@xyz.com</v>
      </c>
      <c r="N41" s="54">
        <v>98</v>
      </c>
      <c r="O41" s="56" t="s">
        <v>214</v>
      </c>
      <c r="P41" s="56" t="s">
        <v>210</v>
      </c>
      <c r="Q41" s="56" t="str">
        <f>VLOOKUP(R15,SPORT!$B$1:$C$33,2,FALSE)</f>
        <v>OUTDOOR</v>
      </c>
      <c r="R41" s="56" t="s">
        <v>195</v>
      </c>
      <c r="S41" s="55">
        <v>114144</v>
      </c>
    </row>
    <row r="42" spans="1:19" x14ac:dyDescent="0.35">
      <c r="A42" s="50" t="s">
        <v>323</v>
      </c>
      <c r="B42" s="51" t="str">
        <f t="shared" si="0"/>
        <v>Sra.LauraOliviera</v>
      </c>
      <c r="C42" s="56" t="s">
        <v>109</v>
      </c>
      <c r="D42" s="56" t="s">
        <v>110</v>
      </c>
      <c r="E42" s="56"/>
      <c r="F42" s="56" t="s">
        <v>111</v>
      </c>
      <c r="G42" s="52">
        <v>27076</v>
      </c>
      <c r="H42" s="56" t="s">
        <v>12</v>
      </c>
      <c r="I42" s="56" t="s">
        <v>138</v>
      </c>
      <c r="J42" s="53" t="s">
        <v>160</v>
      </c>
      <c r="K42" s="53" t="str">
        <f>HLOOKUP(J42,LOCATION!$A$2:$M$3,2,FALSE)</f>
        <v>ARGENTINA</v>
      </c>
      <c r="L42" s="53" t="str">
        <f>INDEX(LOCATION!$A$1:$M$3,1,MATCH(SPORTSMEN!J42,LOCATION!$A$2:$M$2,0))</f>
        <v>Spanish</v>
      </c>
      <c r="M42" s="53" t="str">
        <f t="shared" si="1"/>
        <v>oliviera.laura@xyz.com</v>
      </c>
      <c r="N42" s="54">
        <v>51.9</v>
      </c>
      <c r="O42" s="56" t="s">
        <v>213</v>
      </c>
      <c r="P42" s="56" t="s">
        <v>212</v>
      </c>
      <c r="Q42" s="56" t="str">
        <f>VLOOKUP(R16,SPORT!$B$1:$C$33,2,FALSE)</f>
        <v>INDOOR</v>
      </c>
      <c r="R42" s="56" t="s">
        <v>202</v>
      </c>
      <c r="S42" s="55">
        <v>79872</v>
      </c>
    </row>
    <row r="43" spans="1:19" x14ac:dyDescent="0.35">
      <c r="A43" s="50" t="s">
        <v>324</v>
      </c>
      <c r="B43" s="51" t="str">
        <f t="shared" si="0"/>
        <v>Sra.AinhoaGarza</v>
      </c>
      <c r="C43" s="56" t="s">
        <v>109</v>
      </c>
      <c r="D43" s="56" t="s">
        <v>112</v>
      </c>
      <c r="E43" s="56"/>
      <c r="F43" s="56" t="s">
        <v>113</v>
      </c>
      <c r="G43" s="52">
        <v>32941</v>
      </c>
      <c r="H43" s="56" t="s">
        <v>53</v>
      </c>
      <c r="I43" s="56" t="s">
        <v>138</v>
      </c>
      <c r="J43" s="53" t="s">
        <v>162</v>
      </c>
      <c r="K43" s="53" t="str">
        <f>HLOOKUP(J43,LOCATION!$A$2:$M$3,2,FALSE)</f>
        <v>SPAIN</v>
      </c>
      <c r="L43" s="53" t="str">
        <f>INDEX(LOCATION!$A$1:$M$3,1,MATCH(SPORTSMEN!J43,LOCATION!$A$2:$M$2,0))</f>
        <v>Spanish</v>
      </c>
      <c r="M43" s="53" t="str">
        <f t="shared" si="1"/>
        <v>garza.ainhoa@xyz.com</v>
      </c>
      <c r="N43" s="54">
        <v>55.6</v>
      </c>
      <c r="O43" s="56" t="s">
        <v>211</v>
      </c>
      <c r="P43" s="56" t="s">
        <v>217</v>
      </c>
      <c r="Q43" s="56" t="str">
        <f>VLOOKUP(R17,SPORT!$B$1:$C$33,2,FALSE)</f>
        <v>OUTDOOR</v>
      </c>
      <c r="R43" s="56" t="s">
        <v>203</v>
      </c>
      <c r="S43" s="55">
        <v>101969</v>
      </c>
    </row>
    <row r="44" spans="1:19" x14ac:dyDescent="0.35">
      <c r="A44" s="50" t="s">
        <v>325</v>
      </c>
      <c r="B44" s="51" t="str">
        <f t="shared" si="0"/>
        <v>Sra.IsabelBanda</v>
      </c>
      <c r="C44" s="56" t="s">
        <v>109</v>
      </c>
      <c r="D44" s="56" t="s">
        <v>76</v>
      </c>
      <c r="E44" s="56"/>
      <c r="F44" s="56" t="s">
        <v>114</v>
      </c>
      <c r="G44" s="52">
        <v>21927</v>
      </c>
      <c r="H44" s="56" t="s">
        <v>64</v>
      </c>
      <c r="I44" s="56" t="s">
        <v>138</v>
      </c>
      <c r="J44" s="53" t="s">
        <v>162</v>
      </c>
      <c r="K44" s="53" t="str">
        <f>HLOOKUP(J44,LOCATION!$A$2:$M$3,2,FALSE)</f>
        <v>SPAIN</v>
      </c>
      <c r="L44" s="53" t="str">
        <f>INDEX(LOCATION!$A$1:$M$3,1,MATCH(SPORTSMEN!J44,LOCATION!$A$2:$M$2,0))</f>
        <v>Spanish</v>
      </c>
      <c r="M44" s="53" t="str">
        <f t="shared" si="1"/>
        <v>banda.isabel@xyz.com</v>
      </c>
      <c r="N44" s="54">
        <v>102.3</v>
      </c>
      <c r="O44" s="56" t="s">
        <v>213</v>
      </c>
      <c r="P44" s="56" t="s">
        <v>217</v>
      </c>
      <c r="Q44" s="56" t="str">
        <f>VLOOKUP(R18,SPORT!$B$1:$C$33,2,FALSE)</f>
        <v>INDOOR</v>
      </c>
      <c r="R44" s="56" t="s">
        <v>196</v>
      </c>
      <c r="S44" s="55">
        <v>50659</v>
      </c>
    </row>
    <row r="45" spans="1:19" x14ac:dyDescent="0.35">
      <c r="A45" s="50" t="s">
        <v>326</v>
      </c>
      <c r="B45" s="51" t="str">
        <f t="shared" si="0"/>
        <v>Sra.CarolotaMateos</v>
      </c>
      <c r="C45" s="56" t="s">
        <v>109</v>
      </c>
      <c r="D45" s="56" t="s">
        <v>115</v>
      </c>
      <c r="E45" s="56"/>
      <c r="F45" s="56" t="s">
        <v>116</v>
      </c>
      <c r="G45" s="52">
        <v>23952</v>
      </c>
      <c r="H45" s="56" t="s">
        <v>30</v>
      </c>
      <c r="I45" s="56" t="s">
        <v>138</v>
      </c>
      <c r="J45" s="53" t="s">
        <v>162</v>
      </c>
      <c r="K45" s="53" t="str">
        <f>HLOOKUP(J45,LOCATION!$A$2:$M$3,2,FALSE)</f>
        <v>SPAIN</v>
      </c>
      <c r="L45" s="53" t="str">
        <f>INDEX(LOCATION!$A$1:$M$3,1,MATCH(SPORTSMEN!J45,LOCATION!$A$2:$M$2,0))</f>
        <v>Spanish</v>
      </c>
      <c r="M45" s="53" t="str">
        <f t="shared" si="1"/>
        <v>mateos.carolota@xyz.com</v>
      </c>
      <c r="N45" s="54">
        <v>58.8</v>
      </c>
      <c r="O45" s="56" t="s">
        <v>218</v>
      </c>
      <c r="P45" s="56" t="s">
        <v>212</v>
      </c>
      <c r="Q45" s="56" t="str">
        <f>VLOOKUP(R19,SPORT!$B$1:$C$33,2,FALSE)</f>
        <v>OUTDOOR</v>
      </c>
      <c r="R45" s="56" t="s">
        <v>202</v>
      </c>
      <c r="S45" s="55">
        <v>58215</v>
      </c>
    </row>
    <row r="46" spans="1:19" x14ac:dyDescent="0.35">
      <c r="A46" s="50" t="s">
        <v>327</v>
      </c>
      <c r="B46" s="51" t="str">
        <f t="shared" si="0"/>
        <v>Mw.ElizePrins</v>
      </c>
      <c r="C46" s="56" t="s">
        <v>117</v>
      </c>
      <c r="D46" s="56" t="s">
        <v>118</v>
      </c>
      <c r="E46" s="56"/>
      <c r="F46" s="56" t="s">
        <v>119</v>
      </c>
      <c r="G46" s="52">
        <v>22044</v>
      </c>
      <c r="H46" s="56" t="s">
        <v>20</v>
      </c>
      <c r="I46" s="56" t="s">
        <v>138</v>
      </c>
      <c r="J46" s="53" t="s">
        <v>165</v>
      </c>
      <c r="K46" s="53" t="str">
        <f>HLOOKUP(J46,LOCATION!$A$2:$M$3,2,FALSE)</f>
        <v>NETHERLANDS</v>
      </c>
      <c r="L46" s="53" t="str">
        <f>INDEX(LOCATION!$A$1:$M$3,1,MATCH(SPORTSMEN!J46,LOCATION!$A$2:$M$2,0))</f>
        <v>Dutch</v>
      </c>
      <c r="M46" s="53" t="str">
        <f t="shared" si="1"/>
        <v>prins.elize@xyz.com</v>
      </c>
      <c r="N46" s="54">
        <v>63.8</v>
      </c>
      <c r="O46" s="56" t="s">
        <v>214</v>
      </c>
      <c r="P46" s="56" t="s">
        <v>217</v>
      </c>
      <c r="Q46" s="56" t="str">
        <f>VLOOKUP(R20,SPORT!$B$1:$C$33,2,FALSE)</f>
        <v>INDOOR</v>
      </c>
      <c r="R46" s="56" t="s">
        <v>204</v>
      </c>
      <c r="S46" s="55">
        <v>39935</v>
      </c>
    </row>
    <row r="47" spans="1:19" x14ac:dyDescent="0.35">
      <c r="A47" s="50" t="s">
        <v>328</v>
      </c>
      <c r="B47" s="51" t="str">
        <f t="shared" si="0"/>
        <v>dhr.RyanPham</v>
      </c>
      <c r="C47" s="56" t="s">
        <v>120</v>
      </c>
      <c r="D47" s="56" t="s">
        <v>121</v>
      </c>
      <c r="E47" s="56"/>
      <c r="F47" s="56" t="s">
        <v>122</v>
      </c>
      <c r="G47" s="52">
        <v>26940</v>
      </c>
      <c r="H47" s="56" t="s">
        <v>9</v>
      </c>
      <c r="I47" s="56" t="s">
        <v>142</v>
      </c>
      <c r="J47" s="53" t="s">
        <v>165</v>
      </c>
      <c r="K47" s="53" t="str">
        <f>HLOOKUP(J47,LOCATION!$A$2:$M$3,2,FALSE)</f>
        <v>NETHERLANDS</v>
      </c>
      <c r="L47" s="53" t="str">
        <f>INDEX(LOCATION!$A$1:$M$3,1,MATCH(SPORTSMEN!J47,LOCATION!$A$2:$M$2,0))</f>
        <v>Dutch</v>
      </c>
      <c r="M47" s="53" t="str">
        <f t="shared" si="1"/>
        <v>pham.ryan@xyz.com</v>
      </c>
      <c r="N47" s="54">
        <v>98.6</v>
      </c>
      <c r="O47" s="56" t="s">
        <v>213</v>
      </c>
      <c r="P47" s="56" t="s">
        <v>219</v>
      </c>
      <c r="Q47" s="56" t="str">
        <f>VLOOKUP(R21,SPORT!$B$1:$C$33,2,FALSE)</f>
        <v>INDOOR</v>
      </c>
      <c r="R47" s="56" t="s">
        <v>195</v>
      </c>
      <c r="S47" s="55">
        <v>44865</v>
      </c>
    </row>
    <row r="48" spans="1:19" x14ac:dyDescent="0.35">
      <c r="A48" s="50" t="s">
        <v>329</v>
      </c>
      <c r="B48" s="51" t="str">
        <f t="shared" si="0"/>
        <v>MwEliseRotteveel</v>
      </c>
      <c r="C48" s="56" t="s">
        <v>123</v>
      </c>
      <c r="D48" s="56" t="s">
        <v>124</v>
      </c>
      <c r="E48" s="56"/>
      <c r="F48" s="56" t="s">
        <v>125</v>
      </c>
      <c r="G48" s="52">
        <v>24936</v>
      </c>
      <c r="H48" s="56" t="s">
        <v>69</v>
      </c>
      <c r="I48" s="56" t="s">
        <v>138</v>
      </c>
      <c r="J48" s="53" t="s">
        <v>165</v>
      </c>
      <c r="K48" s="53" t="str">
        <f>HLOOKUP(J48,LOCATION!$A$2:$M$3,2,FALSE)</f>
        <v>NETHERLANDS</v>
      </c>
      <c r="L48" s="53" t="str">
        <f>INDEX(LOCATION!$A$1:$M$3,1,MATCH(SPORTSMEN!J48,LOCATION!$A$2:$M$2,0))</f>
        <v>Dutch</v>
      </c>
      <c r="M48" s="53" t="str">
        <f t="shared" si="1"/>
        <v>rotteveel.elise@xyz.com</v>
      </c>
      <c r="N48" s="54">
        <v>61.8</v>
      </c>
      <c r="O48" s="56" t="s">
        <v>218</v>
      </c>
      <c r="P48" s="56" t="s">
        <v>212</v>
      </c>
      <c r="Q48" s="56" t="str">
        <f>VLOOKUP(R22,SPORT!$B$1:$C$33,2,FALSE)</f>
        <v>OUTDOOR</v>
      </c>
      <c r="R48" s="56" t="s">
        <v>195</v>
      </c>
      <c r="S48" s="55">
        <v>90478</v>
      </c>
    </row>
    <row r="49" spans="1:19" x14ac:dyDescent="0.35">
      <c r="A49" s="50" t="s">
        <v>330</v>
      </c>
      <c r="B49" s="51" t="str">
        <f t="shared" si="0"/>
        <v>Fru.MirjamSoderberg</v>
      </c>
      <c r="C49" s="56" t="s">
        <v>126</v>
      </c>
      <c r="D49" s="56" t="s">
        <v>127</v>
      </c>
      <c r="E49" s="56"/>
      <c r="F49" s="56" t="s">
        <v>128</v>
      </c>
      <c r="G49" s="52">
        <v>35567</v>
      </c>
      <c r="H49" s="56" t="s">
        <v>20</v>
      </c>
      <c r="I49" s="56" t="s">
        <v>138</v>
      </c>
      <c r="J49" s="53" t="s">
        <v>168</v>
      </c>
      <c r="K49" s="53" t="str">
        <f>HLOOKUP(J49,LOCATION!$A$2:$M$3,2,FALSE)</f>
        <v>SWEDEN</v>
      </c>
      <c r="L49" s="53" t="str">
        <f>INDEX(LOCATION!$A$1:$M$3,1,MATCH(SPORTSMEN!J49,LOCATION!$A$2:$M$2,0))</f>
        <v>Swedish</v>
      </c>
      <c r="M49" s="53" t="str">
        <f t="shared" si="1"/>
        <v>soderberg.mirjam@xyz.com</v>
      </c>
      <c r="N49" s="54">
        <v>50</v>
      </c>
      <c r="O49" s="56" t="s">
        <v>213</v>
      </c>
      <c r="P49" s="56" t="s">
        <v>217</v>
      </c>
      <c r="Q49" s="56" t="str">
        <f>VLOOKUP(R23,SPORT!$B$1:$C$33,2,FALSE)</f>
        <v>OUTDOOR</v>
      </c>
      <c r="R49" s="56" t="s">
        <v>177</v>
      </c>
      <c r="S49" s="55">
        <v>38965</v>
      </c>
    </row>
    <row r="50" spans="1:19" x14ac:dyDescent="0.35">
      <c r="A50" s="50" t="s">
        <v>331</v>
      </c>
      <c r="B50" s="51" t="str">
        <f t="shared" si="0"/>
        <v>H.BerndtPalsson</v>
      </c>
      <c r="C50" s="56" t="s">
        <v>129</v>
      </c>
      <c r="D50" s="56" t="s">
        <v>130</v>
      </c>
      <c r="E50" s="56"/>
      <c r="F50" s="56" t="s">
        <v>131</v>
      </c>
      <c r="G50" s="52">
        <v>31832</v>
      </c>
      <c r="H50" s="56" t="s">
        <v>53</v>
      </c>
      <c r="I50" s="56" t="s">
        <v>142</v>
      </c>
      <c r="J50" s="53" t="s">
        <v>168</v>
      </c>
      <c r="K50" s="53" t="str">
        <f>HLOOKUP(J50,LOCATION!$A$2:$M$3,2,FALSE)</f>
        <v>SWEDEN</v>
      </c>
      <c r="L50" s="53" t="str">
        <f>INDEX(LOCATION!$A$1:$M$3,1,MATCH(SPORTSMEN!J50,LOCATION!$A$2:$M$2,0))</f>
        <v>Swedish</v>
      </c>
      <c r="M50" s="53" t="str">
        <f t="shared" si="1"/>
        <v>palsson.berndt@xyz.com</v>
      </c>
      <c r="N50" s="54">
        <v>45.9</v>
      </c>
      <c r="O50" s="56" t="s">
        <v>214</v>
      </c>
      <c r="P50" s="56" t="s">
        <v>210</v>
      </c>
      <c r="Q50" s="56" t="str">
        <f>VLOOKUP(R24,SPORT!$B$1:$C$33,2,FALSE)</f>
        <v>OUTDOOR</v>
      </c>
      <c r="R50" s="56" t="s">
        <v>205</v>
      </c>
      <c r="S50" s="55">
        <v>35387</v>
      </c>
    </row>
    <row r="51" spans="1:19" x14ac:dyDescent="0.35">
      <c r="A51" s="50" t="s">
        <v>332</v>
      </c>
      <c r="B51" s="51" t="str">
        <f t="shared" si="0"/>
        <v>Sr.AdrianoSobrinho</v>
      </c>
      <c r="C51" s="56" t="s">
        <v>13</v>
      </c>
      <c r="D51" s="56" t="s">
        <v>132</v>
      </c>
      <c r="E51" s="56" t="s">
        <v>133</v>
      </c>
      <c r="F51" s="56" t="s">
        <v>134</v>
      </c>
      <c r="G51" s="52">
        <v>34178</v>
      </c>
      <c r="H51" s="56" t="s">
        <v>30</v>
      </c>
      <c r="I51" s="56" t="s">
        <v>142</v>
      </c>
      <c r="J51" s="53" t="s">
        <v>169</v>
      </c>
      <c r="K51" s="53" t="str">
        <f>HLOOKUP(J51,LOCATION!$A$2:$M$3,2,FALSE)</f>
        <v>BRAZIL</v>
      </c>
      <c r="L51" s="53" t="str">
        <f>INDEX(LOCATION!$A$1:$M$3,1,MATCH(SPORTSMEN!J51,LOCATION!$A$2:$M$2,0))</f>
        <v>Portuguese</v>
      </c>
      <c r="M51" s="53" t="str">
        <f t="shared" si="1"/>
        <v>sobrinho.adriano@xyz.com</v>
      </c>
      <c r="N51" s="54">
        <v>92.5</v>
      </c>
      <c r="O51" s="56" t="s">
        <v>209</v>
      </c>
      <c r="P51" s="56" t="s">
        <v>216</v>
      </c>
      <c r="Q51" s="56" t="str">
        <f>VLOOKUP(R25,SPORT!$B$1:$C$33,2,FALSE)</f>
        <v>OUTDOOR</v>
      </c>
      <c r="R51" s="56" t="s">
        <v>206</v>
      </c>
      <c r="S51" s="55">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C33"/>
  <sheetViews>
    <sheetView showGridLines="0" workbookViewId="0">
      <selection activeCell="F12" sqref="F12"/>
    </sheetView>
  </sheetViews>
  <sheetFormatPr defaultRowHeight="14.5" x14ac:dyDescent="0.35"/>
  <cols>
    <col min="1" max="1" width="15.54296875" bestFit="1" customWidth="1"/>
    <col min="2" max="2" width="24" bestFit="1" customWidth="1"/>
    <col min="3" max="3" width="20.26953125" customWidth="1"/>
  </cols>
  <sheetData>
    <row r="1" spans="1:3" x14ac:dyDescent="0.35">
      <c r="A1" s="30" t="s">
        <v>171</v>
      </c>
      <c r="B1" s="30" t="s">
        <v>172</v>
      </c>
      <c r="C1" s="58" t="s">
        <v>171</v>
      </c>
    </row>
    <row r="2" spans="1:3" x14ac:dyDescent="0.35">
      <c r="A2" s="31" t="s">
        <v>173</v>
      </c>
      <c r="B2" s="31" t="s">
        <v>174</v>
      </c>
      <c r="C2" s="59" t="s">
        <v>173</v>
      </c>
    </row>
    <row r="3" spans="1:3" x14ac:dyDescent="0.35">
      <c r="A3" s="32" t="s">
        <v>173</v>
      </c>
      <c r="B3" s="32" t="s">
        <v>175</v>
      </c>
      <c r="C3" s="60" t="s">
        <v>173</v>
      </c>
    </row>
    <row r="4" spans="1:3" x14ac:dyDescent="0.35">
      <c r="A4" s="32" t="s">
        <v>176</v>
      </c>
      <c r="B4" s="32" t="s">
        <v>177</v>
      </c>
      <c r="C4" s="60" t="s">
        <v>176</v>
      </c>
    </row>
    <row r="5" spans="1:3" x14ac:dyDescent="0.35">
      <c r="A5" s="32" t="s">
        <v>176</v>
      </c>
      <c r="B5" s="32" t="s">
        <v>178</v>
      </c>
      <c r="C5" s="60" t="s">
        <v>176</v>
      </c>
    </row>
    <row r="6" spans="1:3" x14ac:dyDescent="0.35">
      <c r="A6" s="32" t="s">
        <v>173</v>
      </c>
      <c r="B6" s="32" t="s">
        <v>179</v>
      </c>
      <c r="C6" s="60" t="s">
        <v>173</v>
      </c>
    </row>
    <row r="7" spans="1:3" x14ac:dyDescent="0.35">
      <c r="A7" s="32" t="s">
        <v>173</v>
      </c>
      <c r="B7" s="32" t="s">
        <v>180</v>
      </c>
      <c r="C7" s="60" t="s">
        <v>173</v>
      </c>
    </row>
    <row r="8" spans="1:3" x14ac:dyDescent="0.35">
      <c r="A8" s="32" t="s">
        <v>176</v>
      </c>
      <c r="B8" s="32" t="s">
        <v>181</v>
      </c>
      <c r="C8" s="60" t="s">
        <v>176</v>
      </c>
    </row>
    <row r="9" spans="1:3" x14ac:dyDescent="0.35">
      <c r="A9" s="32" t="s">
        <v>173</v>
      </c>
      <c r="B9" s="32" t="s">
        <v>182</v>
      </c>
      <c r="C9" s="60" t="s">
        <v>173</v>
      </c>
    </row>
    <row r="10" spans="1:3" x14ac:dyDescent="0.35">
      <c r="A10" s="32" t="s">
        <v>173</v>
      </c>
      <c r="B10" s="32" t="s">
        <v>183</v>
      </c>
      <c r="C10" s="60" t="s">
        <v>173</v>
      </c>
    </row>
    <row r="11" spans="1:3" x14ac:dyDescent="0.35">
      <c r="A11" s="32" t="s">
        <v>176</v>
      </c>
      <c r="B11" s="32" t="s">
        <v>184</v>
      </c>
      <c r="C11" s="60" t="s">
        <v>176</v>
      </c>
    </row>
    <row r="12" spans="1:3" x14ac:dyDescent="0.35">
      <c r="A12" s="32" t="s">
        <v>176</v>
      </c>
      <c r="B12" s="32" t="s">
        <v>185</v>
      </c>
      <c r="C12" s="60" t="s">
        <v>176</v>
      </c>
    </row>
    <row r="13" spans="1:3" x14ac:dyDescent="0.35">
      <c r="A13" s="32" t="s">
        <v>176</v>
      </c>
      <c r="B13" s="32" t="s">
        <v>186</v>
      </c>
      <c r="C13" s="60" t="s">
        <v>176</v>
      </c>
    </row>
    <row r="14" spans="1:3" x14ac:dyDescent="0.35">
      <c r="A14" s="32" t="s">
        <v>176</v>
      </c>
      <c r="B14" s="32" t="s">
        <v>187</v>
      </c>
      <c r="C14" s="60" t="s">
        <v>176</v>
      </c>
    </row>
    <row r="15" spans="1:3" x14ac:dyDescent="0.35">
      <c r="A15" s="32" t="s">
        <v>173</v>
      </c>
      <c r="B15" s="32" t="s">
        <v>188</v>
      </c>
      <c r="C15" s="60" t="s">
        <v>173</v>
      </c>
    </row>
    <row r="16" spans="1:3" x14ac:dyDescent="0.35">
      <c r="A16" s="32" t="s">
        <v>173</v>
      </c>
      <c r="B16" s="32" t="s">
        <v>189</v>
      </c>
      <c r="C16" s="60" t="s">
        <v>173</v>
      </c>
    </row>
    <row r="17" spans="1:3" x14ac:dyDescent="0.35">
      <c r="A17" s="32" t="s">
        <v>176</v>
      </c>
      <c r="B17" s="32" t="s">
        <v>190</v>
      </c>
      <c r="C17" s="60" t="s">
        <v>176</v>
      </c>
    </row>
    <row r="18" spans="1:3" x14ac:dyDescent="0.35">
      <c r="A18" s="32" t="s">
        <v>173</v>
      </c>
      <c r="B18" s="32" t="s">
        <v>191</v>
      </c>
      <c r="C18" s="60" t="s">
        <v>173</v>
      </c>
    </row>
    <row r="19" spans="1:3" x14ac:dyDescent="0.35">
      <c r="A19" s="32" t="s">
        <v>173</v>
      </c>
      <c r="B19" s="32" t="s">
        <v>192</v>
      </c>
      <c r="C19" s="60" t="s">
        <v>173</v>
      </c>
    </row>
    <row r="20" spans="1:3" x14ac:dyDescent="0.35">
      <c r="A20" s="32" t="s">
        <v>176</v>
      </c>
      <c r="B20" s="32" t="s">
        <v>193</v>
      </c>
      <c r="C20" s="60" t="s">
        <v>176</v>
      </c>
    </row>
    <row r="21" spans="1:3" x14ac:dyDescent="0.35">
      <c r="A21" s="32" t="s">
        <v>176</v>
      </c>
      <c r="B21" s="32" t="s">
        <v>194</v>
      </c>
      <c r="C21" s="60" t="s">
        <v>176</v>
      </c>
    </row>
    <row r="22" spans="1:3" x14ac:dyDescent="0.35">
      <c r="A22" s="32" t="s">
        <v>176</v>
      </c>
      <c r="B22" s="32" t="s">
        <v>195</v>
      </c>
      <c r="C22" s="60" t="s">
        <v>176</v>
      </c>
    </row>
    <row r="23" spans="1:3" x14ac:dyDescent="0.35">
      <c r="A23" s="32" t="s">
        <v>176</v>
      </c>
      <c r="B23" s="32" t="s">
        <v>196</v>
      </c>
      <c r="C23" s="60" t="s">
        <v>176</v>
      </c>
    </row>
    <row r="24" spans="1:3" x14ac:dyDescent="0.35">
      <c r="A24" s="32" t="s">
        <v>173</v>
      </c>
      <c r="B24" s="32" t="s">
        <v>197</v>
      </c>
      <c r="C24" s="60" t="s">
        <v>173</v>
      </c>
    </row>
    <row r="25" spans="1:3" x14ac:dyDescent="0.35">
      <c r="A25" s="32" t="s">
        <v>176</v>
      </c>
      <c r="B25" s="32" t="s">
        <v>198</v>
      </c>
      <c r="C25" s="60" t="s">
        <v>176</v>
      </c>
    </row>
    <row r="26" spans="1:3" x14ac:dyDescent="0.35">
      <c r="A26" s="32" t="s">
        <v>173</v>
      </c>
      <c r="B26" s="32" t="s">
        <v>199</v>
      </c>
      <c r="C26" s="60" t="s">
        <v>173</v>
      </c>
    </row>
    <row r="27" spans="1:3" x14ac:dyDescent="0.35">
      <c r="A27" s="32" t="s">
        <v>176</v>
      </c>
      <c r="B27" s="32" t="s">
        <v>200</v>
      </c>
      <c r="C27" s="60" t="s">
        <v>176</v>
      </c>
    </row>
    <row r="28" spans="1:3" x14ac:dyDescent="0.35">
      <c r="A28" s="32" t="s">
        <v>176</v>
      </c>
      <c r="B28" s="32" t="s">
        <v>201</v>
      </c>
      <c r="C28" s="60" t="s">
        <v>176</v>
      </c>
    </row>
    <row r="29" spans="1:3" x14ac:dyDescent="0.35">
      <c r="A29" s="32" t="s">
        <v>176</v>
      </c>
      <c r="B29" s="32" t="s">
        <v>202</v>
      </c>
      <c r="C29" s="60" t="s">
        <v>176</v>
      </c>
    </row>
    <row r="30" spans="1:3" x14ac:dyDescent="0.35">
      <c r="A30" s="32" t="s">
        <v>173</v>
      </c>
      <c r="B30" s="32" t="s">
        <v>203</v>
      </c>
      <c r="C30" s="60" t="s">
        <v>173</v>
      </c>
    </row>
    <row r="31" spans="1:3" x14ac:dyDescent="0.35">
      <c r="A31" s="32" t="s">
        <v>173</v>
      </c>
      <c r="B31" s="32" t="s">
        <v>204</v>
      </c>
      <c r="C31" s="60" t="s">
        <v>173</v>
      </c>
    </row>
    <row r="32" spans="1:3" x14ac:dyDescent="0.35">
      <c r="A32" s="32" t="s">
        <v>176</v>
      </c>
      <c r="B32" s="32" t="s">
        <v>205</v>
      </c>
      <c r="C32" s="60" t="s">
        <v>176</v>
      </c>
    </row>
    <row r="33" spans="1:3" x14ac:dyDescent="0.35">
      <c r="A33" s="32" t="s">
        <v>173</v>
      </c>
      <c r="B33" s="32" t="s">
        <v>206</v>
      </c>
      <c r="C33" s="60"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F18" sqref="F18"/>
    </sheetView>
  </sheetViews>
  <sheetFormatPr defaultRowHeight="14.5" x14ac:dyDescent="0.35"/>
  <cols>
    <col min="1" max="13" width="13.7265625" style="1" customWidth="1"/>
  </cols>
  <sheetData>
    <row r="1" spans="1:13" x14ac:dyDescent="0.35">
      <c r="A1" s="4" t="s">
        <v>136</v>
      </c>
      <c r="B1" s="5" t="s">
        <v>139</v>
      </c>
      <c r="C1" s="3" t="s">
        <v>143</v>
      </c>
      <c r="D1" s="3" t="s">
        <v>139</v>
      </c>
      <c r="E1" s="3" t="s">
        <v>148</v>
      </c>
      <c r="F1" s="3" t="s">
        <v>139</v>
      </c>
      <c r="G1" s="3" t="s">
        <v>148</v>
      </c>
      <c r="H1" s="3" t="s">
        <v>155</v>
      </c>
      <c r="I1" s="3" t="s">
        <v>158</v>
      </c>
      <c r="J1" s="3" t="s">
        <v>158</v>
      </c>
      <c r="K1" s="3" t="s">
        <v>163</v>
      </c>
      <c r="L1" s="3" t="s">
        <v>166</v>
      </c>
      <c r="M1" s="3" t="s">
        <v>143</v>
      </c>
    </row>
    <row r="2" spans="1:13" x14ac:dyDescent="0.35">
      <c r="A2" s="4"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4"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kamal kant</cp:lastModifiedBy>
  <dcterms:created xsi:type="dcterms:W3CDTF">2019-05-28T07:07:38Z</dcterms:created>
  <dcterms:modified xsi:type="dcterms:W3CDTF">2023-01-26T10:14:04Z</dcterms:modified>
</cp:coreProperties>
</file>