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<sst xmlns="http://schemas.openxmlformats.org/spreadsheetml/2006/main" count="37" uniqueCount="32">
  <si>
    <t>Budget: Project Plant Pals Operations &amp; Training</t>
  </si>
  <si>
    <t>TARGET BUDGET</t>
  </si>
  <si>
    <t>ACTUAL/
FINAL SPEND</t>
  </si>
  <si>
    <t>UNDER/
OVER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</si>
  <si>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</si>
  <si>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</si>
  <si>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</si>
  <si>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</si>
  <si>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</si>
  <si>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</si>
  <si>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</si>
  <si>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</si>
  <si>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</si>
  <si>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</si>
  <si>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</si>
  <si>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</si>
  <si>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</si>
  <si>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</si>
  <si>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</si>
  <si>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Two delivery drivers</t>
  </si>
  <si>
    <t>--</t>
  </si>
  <si>
    <t>Total</t>
  </si>
  <si>
    <t>Milestone 2: Select and install supply chain management software and equipment</t>
  </si>
  <si>
    <t>Task 1: Source Vendors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</si>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</sst>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7" numFmtId="0" xfId="0" applyFont="1"/>
    <xf borderId="14" fillId="8" fontId="9" numFmtId="0" xfId="0" applyAlignment="1" applyBorder="1" applyFill="1" applyFont="1">
      <alignment horizontal="center" readingOrder="0" vertical="center"/>
    </xf>
    <xf borderId="14" fillId="8" fontId="8" numFmtId="0" xfId="0" applyAlignment="1" applyBorder="1" applyFont="1">
      <alignment horizontal="center" vertical="center"/>
    </xf>
    <xf borderId="15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7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7" numFmtId="0" xfId="0" applyAlignment="1" applyBorder="1" applyFont="1">
      <alignment horizontal="center"/>
    </xf>
    <xf borderId="4" fillId="9" fontId="7" numFmtId="0" xfId="0" applyAlignment="1" applyBorder="1" applyFont="1">
      <alignment readingOrder="0"/>
    </xf>
    <xf borderId="16" fillId="7" fontId="7" numFmtId="164" xfId="0" applyAlignment="1" applyBorder="1" applyFont="1" applyNumberFormat="1">
      <alignment readingOrder="0"/>
    </xf>
    <xf borderId="16" fillId="7" fontId="7" numFmtId="0" xfId="0" applyAlignment="1" applyBorder="1" applyFont="1">
      <alignment readingOrder="0"/>
    </xf>
    <xf borderId="17" fillId="7" fontId="7" numFmtId="164" xfId="0" applyAlignment="1" applyBorder="1" applyFont="1" applyNumberFormat="1">
      <alignment readingOrder="0"/>
    </xf>
    <xf borderId="18" fillId="2" fontId="7" numFmtId="164" xfId="0" applyAlignment="1" applyBorder="1" applyFont="1" applyNumberFormat="1">
      <alignment horizontal="center"/>
    </xf>
    <xf borderId="16" fillId="7" fontId="7" numFmtId="164" xfId="0" applyBorder="1" applyFont="1" applyNumberFormat="1"/>
    <xf borderId="16" fillId="7" fontId="7" numFmtId="0" xfId="0" applyBorder="1" applyFont="1"/>
    <xf borderId="17" fillId="7" fontId="7" numFmtId="164" xfId="0" applyBorder="1" applyFont="1" applyNumberFormat="1"/>
    <xf borderId="19" fillId="10" fontId="10" numFmtId="0" xfId="0" applyAlignment="1" applyBorder="1" applyFill="1" applyFont="1">
      <alignment readingOrder="0"/>
    </xf>
    <xf borderId="19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0" fillId="10" fontId="10" numFmtId="164" xfId="0" applyAlignment="1" applyBorder="1" applyFont="1" applyNumberFormat="1">
      <alignment horizontal="center"/>
    </xf>
    <xf borderId="20" fillId="10" fontId="10" numFmtId="0" xfId="0" applyAlignment="1" applyBorder="1" applyFont="1">
      <alignment horizontal="center"/>
    </xf>
    <xf borderId="14" fillId="9" fontId="10" numFmtId="0" xfId="0" applyAlignment="1" applyBorder="1" applyFont="1">
      <alignment readingOrder="0"/>
    </xf>
    <xf borderId="14" fillId="9" fontId="10" numFmtId="0" xfId="0" applyBorder="1" applyFont="1"/>
    <xf borderId="15" fillId="9" fontId="10" numFmtId="0" xfId="0" applyBorder="1" applyFont="1"/>
    <xf borderId="21" fillId="9" fontId="7" numFmtId="164" xfId="0" applyAlignment="1" applyBorder="1" applyFont="1" applyNumberFormat="1">
      <alignment horizontal="center"/>
    </xf>
    <xf borderId="18" fillId="7" fontId="7" numFmtId="164" xfId="0" applyAlignment="1" applyBorder="1" applyFont="1" applyNumberFormat="1">
      <alignment horizontal="center"/>
    </xf>
    <xf borderId="6" fillId="0" fontId="7" numFmtId="164" xfId="0" applyBorder="1" applyFont="1" applyNumberFormat="1"/>
    <xf borderId="14" fillId="9" fontId="7" numFmtId="0" xfId="0" applyBorder="1" applyFont="1"/>
    <xf borderId="14" fillId="9" fontId="7" numFmtId="0" xfId="0" applyBorder="1" applyFont="1"/>
    <xf borderId="15" fillId="9" fontId="7" numFmtId="0" xfId="0" applyAlignment="1" applyBorder="1" applyFont="1">
      <alignment readingOrder="0"/>
    </xf>
    <xf borderId="22" fillId="9" fontId="7" numFmtId="164" xfId="0" applyAlignment="1" applyBorder="1" applyFont="1" applyNumberFormat="1">
      <alignment horizontal="center"/>
    </xf>
    <xf borderId="16" fillId="0" fontId="7" numFmtId="164" xfId="0" applyAlignment="1" applyBorder="1" applyFont="1" applyNumberFormat="1">
      <alignment readingOrder="0"/>
    </xf>
    <xf borderId="16" fillId="0" fontId="7" numFmtId="0" xfId="0" applyAlignment="1" applyBorder="1" applyFont="1">
      <alignment readingOrder="0"/>
    </xf>
    <xf borderId="16" fillId="0" fontId="7" numFmtId="164" xfId="0" applyBorder="1" applyFont="1" applyNumberFormat="1"/>
    <xf borderId="17" fillId="0" fontId="7" numFmtId="164" xfId="0" applyBorder="1" applyFont="1" applyNumberFormat="1"/>
    <xf borderId="22" fillId="7" fontId="7" numFmtId="164" xfId="0" applyAlignment="1" applyBorder="1" applyFont="1" applyNumberFormat="1">
      <alignment horizontal="center" vertical="bottom"/>
    </xf>
    <xf borderId="23" fillId="2" fontId="7" numFmtId="164" xfId="0" applyAlignment="1" applyBorder="1" applyFont="1" applyNumberFormat="1">
      <alignment horizontal="center"/>
    </xf>
    <xf borderId="0" fillId="7" fontId="6" numFmtId="164" xfId="0" applyAlignment="1" applyFont="1" applyNumberFormat="1">
      <alignment horizontal="left" readingOrder="0"/>
    </xf>
    <xf borderId="17" fillId="0" fontId="7" numFmtId="164" xfId="0" applyAlignment="1" applyBorder="1" applyFont="1" applyNumberFormat="1">
      <alignment horizontal="right"/>
    </xf>
    <xf borderId="24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4" fillId="9" fontId="7" numFmtId="0" xfId="0" applyAlignment="1" applyBorder="1" applyFont="1">
      <alignment readingOrder="0"/>
    </xf>
    <xf borderId="22" fillId="7" fontId="7" numFmtId="164" xfId="0" applyAlignment="1" applyBorder="1" applyFont="1" applyNumberFormat="1">
      <alignment horizontal="center" readingOrder="0" vertical="bottom"/>
    </xf>
    <xf borderId="21" fillId="7" fontId="7" numFmtId="164" xfId="0" applyAlignment="1" applyBorder="1" applyFont="1" applyNumberFormat="1">
      <alignment horizontal="center"/>
    </xf>
    <xf borderId="21" fillId="0" fontId="7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56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E5" s="18" t="s">
        <v>4</v>
      </c>
      <c r="F5" s="19"/>
      <c r="G5" s="20" t="s">
        <v>5</v>
      </c>
      <c r="H5" s="21" t="s">
        <v>6</v>
      </c>
      <c r="I5" s="22" t="s">
        <v>7</v>
      </c>
      <c r="J5" s="23" t="s">
        <v>8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25.5" customHeight="1">
      <c r="A6" s="25" t="s">
        <v>9</v>
      </c>
      <c r="B6" s="25" t="s">
        <v>10</v>
      </c>
      <c r="C6" s="25" t="s">
        <v>11</v>
      </c>
      <c r="D6" s="26" t="s">
        <v>12</v>
      </c>
      <c r="E6" s="26" t="s">
        <v>13</v>
      </c>
      <c r="F6" s="26" t="s">
        <v>14</v>
      </c>
      <c r="G6" s="27"/>
      <c r="H6" s="28"/>
      <c r="I6" s="28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30" t="s">
        <v>15</v>
      </c>
      <c r="B7" s="31"/>
      <c r="C7" s="32"/>
      <c r="D7" s="32"/>
      <c r="E7" s="32"/>
      <c r="F7" s="32"/>
      <c r="G7" s="33"/>
      <c r="H7" s="34"/>
      <c r="I7" s="34"/>
      <c r="J7" s="3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5" t="s">
        <v>16</v>
      </c>
      <c r="B8" s="36"/>
      <c r="C8" s="37"/>
      <c r="D8" s="36"/>
      <c r="E8" s="37">
        <v>2.0</v>
      </c>
      <c r="F8" s="37">
        <v>15000.0</v>
      </c>
      <c r="G8" s="38"/>
      <c r="H8" s="39">
        <f t="shared" ref="H8:H10" si="2">C8*D8+E8*F8+G8</f>
        <v>30000</v>
      </c>
      <c r="I8" s="39"/>
      <c r="J8" s="39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5" t="s">
        <v>17</v>
      </c>
      <c r="B9" s="40"/>
      <c r="C9" s="41"/>
      <c r="D9" s="40"/>
      <c r="E9" s="37">
        <v>1500.0</v>
      </c>
      <c r="F9" s="37">
        <v>2.0</v>
      </c>
      <c r="G9" s="42"/>
      <c r="H9" s="39">
        <f t="shared" si="2"/>
        <v>3000</v>
      </c>
      <c r="I9" s="39"/>
      <c r="J9" s="39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5" t="s">
        <v>18</v>
      </c>
      <c r="B10" s="36" t="s">
        <v>19</v>
      </c>
      <c r="C10" s="37">
        <v>160.0</v>
      </c>
      <c r="D10" s="36">
        <v>15.0</v>
      </c>
      <c r="E10" s="41"/>
      <c r="F10" s="40"/>
      <c r="G10" s="42"/>
      <c r="H10" s="39">
        <f t="shared" si="2"/>
        <v>2400</v>
      </c>
      <c r="I10" s="39"/>
      <c r="J10" s="39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3" t="s">
        <v>20</v>
      </c>
      <c r="B11" s="44"/>
      <c r="C11" s="44"/>
      <c r="D11" s="44"/>
      <c r="E11" s="44"/>
      <c r="F11" s="44"/>
      <c r="G11" s="45" t="s">
        <v>21</v>
      </c>
      <c r="H11" s="46">
        <f t="shared" ref="H11:I11" si="4">SUM(H8:H10)</f>
        <v>35400</v>
      </c>
      <c r="I11" s="46">
        <f t="shared" si="4"/>
        <v>0</v>
      </c>
      <c r="J11" s="4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8" t="s">
        <v>22</v>
      </c>
      <c r="B12" s="49"/>
      <c r="C12" s="49"/>
      <c r="D12" s="49"/>
      <c r="E12" s="49"/>
      <c r="F12" s="49"/>
      <c r="G12" s="50"/>
      <c r="H12" s="51"/>
      <c r="I12" s="51"/>
      <c r="J12" s="5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5" t="s">
        <v>23</v>
      </c>
      <c r="B13" s="36"/>
      <c r="C13" s="41"/>
      <c r="D13" s="40"/>
      <c r="E13" s="41"/>
      <c r="F13" s="36"/>
      <c r="G13" s="38">
        <v>15000.0</v>
      </c>
      <c r="H13" s="52">
        <f>C13*D13+E13*F13+G13</f>
        <v>15000</v>
      </c>
      <c r="I13" s="39"/>
      <c r="J13" s="53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3" t="s">
        <v>20</v>
      </c>
      <c r="B14" s="44"/>
      <c r="C14" s="44"/>
      <c r="D14" s="44"/>
      <c r="E14" s="44"/>
      <c r="F14" s="44"/>
      <c r="G14" s="45" t="s">
        <v>21</v>
      </c>
      <c r="H14" s="46">
        <f t="shared" ref="H14:I14" si="5">SUM(H13)</f>
        <v>15000</v>
      </c>
      <c r="I14" s="46">
        <f t="shared" si="5"/>
        <v>0</v>
      </c>
      <c r="J14" s="4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8" t="s">
        <v>24</v>
      </c>
      <c r="B15" s="54"/>
      <c r="C15" s="55"/>
      <c r="D15" s="54"/>
      <c r="E15" s="54"/>
      <c r="F15" s="54"/>
      <c r="G15" s="56"/>
      <c r="H15" s="57"/>
      <c r="I15" s="51"/>
      <c r="J15" s="5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5" t="s">
        <v>25</v>
      </c>
      <c r="B16" s="58" t="s">
        <v>26</v>
      </c>
      <c r="C16" s="59">
        <v>80.0</v>
      </c>
      <c r="D16" s="58">
        <v>50.0</v>
      </c>
      <c r="E16" s="60"/>
      <c r="F16" s="60"/>
      <c r="G16" s="61"/>
      <c r="H16" s="62">
        <f t="shared" ref="H16:H18" si="6">C16*D16+E16*F16+G16</f>
        <v>4000</v>
      </c>
      <c r="I16" s="63"/>
      <c r="J16" s="39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5" t="s">
        <v>27</v>
      </c>
      <c r="B17" s="58" t="s">
        <v>28</v>
      </c>
      <c r="C17" s="59">
        <v>80.0</v>
      </c>
      <c r="D17" s="58">
        <v>25.0</v>
      </c>
      <c r="E17" s="60"/>
      <c r="F17" s="60"/>
      <c r="G17" s="61"/>
      <c r="H17" s="62">
        <f t="shared" si="6"/>
        <v>2000</v>
      </c>
      <c r="I17" s="63"/>
      <c r="J17" s="39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5" t="s">
        <v>29</v>
      </c>
      <c r="B18" s="64" t="s">
        <v>28</v>
      </c>
      <c r="C18" s="59">
        <v>80.0</v>
      </c>
      <c r="D18" s="58">
        <v>25.0</v>
      </c>
      <c r="E18" s="60"/>
      <c r="F18" s="60"/>
      <c r="G18" s="65"/>
      <c r="H18" s="62">
        <f t="shared" si="6"/>
        <v>2000</v>
      </c>
      <c r="I18" s="63"/>
      <c r="J18" s="39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3" t="s">
        <v>20</v>
      </c>
      <c r="B19" s="44"/>
      <c r="C19" s="44"/>
      <c r="D19" s="44"/>
      <c r="E19" s="44"/>
      <c r="F19" s="44"/>
      <c r="G19" s="45" t="s">
        <v>21</v>
      </c>
      <c r="H19" s="66">
        <f>SUM(H16:H18)</f>
        <v>8000</v>
      </c>
      <c r="I19" s="67">
        <f>SUM(I17:I18)</f>
        <v>0</v>
      </c>
      <c r="J19" s="4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30</v>
      </c>
      <c r="B20" s="54"/>
      <c r="C20" s="54"/>
      <c r="D20" s="54"/>
      <c r="E20" s="54"/>
      <c r="F20" s="54"/>
      <c r="G20" s="56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31</v>
      </c>
      <c r="B21" s="72"/>
      <c r="C21" s="73"/>
      <c r="D21" s="72"/>
      <c r="E21" s="72"/>
      <c r="F21" s="72"/>
      <c r="G21" s="74"/>
      <c r="H21" s="75">
        <f t="shared" ref="H21:I21" si="8">H11+H14+H19+H20</f>
        <v>62000</v>
      </c>
      <c r="I21" s="76">
        <f t="shared" si="8"/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