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3.xml" ContentType="application/vnd.openxmlformats-officedocument.spreadsheetml.pivotTab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5.xml" ContentType="application/vnd.openxmlformats-officedocument.spreadsheetml.pivotTable+xml"/>
  <Override PartName="/xl/drawings/drawing13.xml" ContentType="application/vnd.openxmlformats-officedocument.drawing+xml"/>
  <Override PartName="/xl/pivotTables/pivotTable6.xml" ContentType="application/vnd.openxmlformats-officedocument.spreadsheetml.pivotTable+xml"/>
  <Override PartName="/xl/drawings/drawing14.xml" ContentType="application/vnd.openxmlformats-officedocument.drawing+xml"/>
  <Override PartName="/xl/charts/chartEx2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3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xcelR\Project\Excel Dashboard\"/>
    </mc:Choice>
  </mc:AlternateContent>
  <xr:revisionPtr revIDLastSave="0" documentId="13_ncr:1_{C5FAFDC9-0F3F-4C59-A378-0C950C747036}" xr6:coauthVersionLast="47" xr6:coauthVersionMax="47" xr10:uidLastSave="{00000000-0000-0000-0000-000000000000}"/>
  <bookViews>
    <workbookView xWindow="-108" yWindow="-108" windowWidth="23256" windowHeight="12456" tabRatio="938" activeTab="1" xr2:uid="{4191FCC2-2D26-4663-BD9B-026B166E935C}"/>
  </bookViews>
  <sheets>
    <sheet name="Dashboard" sheetId="1" r:id="rId1"/>
    <sheet name="Dashboard_final" sheetId="5" r:id="rId2"/>
    <sheet name="1st&amp;2ndrow" sheetId="2" r:id="rId3"/>
    <sheet name="Invoice by Accn" sheetId="3" r:id="rId4"/>
    <sheet name="oppty by Rev _Top4" sheetId="4" r:id="rId5"/>
    <sheet name="Doughnut" sheetId="8" r:id="rId6"/>
    <sheet name="Top4-open oppty" sheetId="9" r:id="rId7"/>
    <sheet name="Sheet10" sheetId="13" r:id="rId8"/>
    <sheet name="gcrm_opportunity_202001231041" sheetId="6" r:id="rId9"/>
    <sheet name="Funnel" sheetId="7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8" hidden="1">gcrm_opportunity_202001231041!$A$1:$M$51</definedName>
    <definedName name="_xlchart.v2.0" hidden="1">[1]Funnel!$A$12:$A$15</definedName>
    <definedName name="_xlchart.v2.1" hidden="1">[1]Funnel!$B$12:$B$15</definedName>
    <definedName name="_xlchart.v2.2" hidden="1">Funnel!$A$12:$A$15</definedName>
    <definedName name="_xlchart.v2.3" hidden="1">Funnel!$B$12:$B$15</definedName>
    <definedName name="_xlchart.v2.4" hidden="1">[1]Funnel!$A$12:$A$15</definedName>
    <definedName name="_xlchart.v2.5" hidden="1">[1]Funnel!$B$12:$B$15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2" l="1"/>
  <c r="Z29" i="2"/>
  <c r="S16" i="2" l="1"/>
  <c r="S15" i="2"/>
  <c r="T15" i="2"/>
  <c r="U15" i="2"/>
  <c r="T16" i="2"/>
  <c r="U16" i="2"/>
  <c r="S17" i="2"/>
  <c r="T17" i="2"/>
  <c r="U17" i="2"/>
  <c r="B21" i="8"/>
  <c r="H52" i="6" l="1"/>
  <c r="H51" i="6"/>
  <c r="F51" i="6"/>
  <c r="E51" i="6"/>
  <c r="W25" i="2" l="1"/>
  <c r="V25" i="2"/>
  <c r="U25" i="2"/>
  <c r="W27" i="2"/>
  <c r="V27" i="2"/>
  <c r="V29" i="2" s="1"/>
  <c r="U27" i="2"/>
  <c r="W26" i="2"/>
  <c r="V26" i="2"/>
  <c r="V28" i="2" s="1"/>
  <c r="U26" i="2"/>
  <c r="U28" i="2" l="1"/>
  <c r="W28" i="2"/>
  <c r="W29" i="2"/>
</calcChain>
</file>

<file path=xl/sharedStrings.xml><?xml version="1.0" encoding="utf-8"?>
<sst xmlns="http://schemas.openxmlformats.org/spreadsheetml/2006/main" count="607" uniqueCount="192">
  <si>
    <t>Count of invoice_number</t>
  </si>
  <si>
    <t>Column Labels</t>
  </si>
  <si>
    <t>Row Labels</t>
  </si>
  <si>
    <t>Cross Sell</t>
  </si>
  <si>
    <t>New</t>
  </si>
  <si>
    <t>Renewal</t>
  </si>
  <si>
    <t>(blank)</t>
  </si>
  <si>
    <t>Grand Total</t>
  </si>
  <si>
    <t>Neel Jain</t>
  </si>
  <si>
    <t>Mark</t>
  </si>
  <si>
    <t>Gautam Murkunde</t>
  </si>
  <si>
    <t>Shloka Shelat</t>
  </si>
  <si>
    <t>Abhinav Shivam</t>
  </si>
  <si>
    <t>Shobhit Agarwal</t>
  </si>
  <si>
    <t>Vinay</t>
  </si>
  <si>
    <t>Animesh Rawat</t>
  </si>
  <si>
    <t>Vidit Shah</t>
  </si>
  <si>
    <t>Ankita Shah</t>
  </si>
  <si>
    <t>Divya Dhingra</t>
  </si>
  <si>
    <t>Yearly Meeting Count</t>
  </si>
  <si>
    <t>revenue_amount</t>
  </si>
  <si>
    <t>(All)</t>
  </si>
  <si>
    <t>Sum of revenue_amount</t>
  </si>
  <si>
    <t>CVP GMC</t>
  </si>
  <si>
    <t>DB -Mega Policy</t>
  </si>
  <si>
    <t>EL-Group Mediclaim</t>
  </si>
  <si>
    <t>Fire</t>
  </si>
  <si>
    <t>2019</t>
  </si>
  <si>
    <t>2020</t>
  </si>
  <si>
    <t>Placed Achieveent</t>
  </si>
  <si>
    <t>Target</t>
  </si>
  <si>
    <t>13M</t>
  </si>
  <si>
    <t>19M</t>
  </si>
  <si>
    <t>4M</t>
  </si>
  <si>
    <t>Cross sell</t>
  </si>
  <si>
    <t>Invoice</t>
  </si>
  <si>
    <t>Achieved</t>
  </si>
  <si>
    <t>Placed Achmt</t>
  </si>
  <si>
    <t>Invoice Achmt</t>
  </si>
  <si>
    <t>▲</t>
  </si>
  <si>
    <t>opportunity_name</t>
  </si>
  <si>
    <t>opportunity_id</t>
  </si>
  <si>
    <t>Account Exe Id</t>
  </si>
  <si>
    <t>Account Executive</t>
  </si>
  <si>
    <t>premium_amount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</si>
  <si>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</si>
  <si>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</si>
  <si>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</si>
  <si>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</si>
  <si>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</si>
  <si>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</si>
  <si>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</si>
  <si>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OPP1900001042</t>
  </si>
  <si>
    <t>Qualify Opportunity</t>
  </si>
  <si>
    <t>Ahmedabad</t>
  </si>
  <si>
    <t>Employee Benefits (EB)</t>
  </si>
  <si>
    <t>Employee Benefits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</si>
  <si>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</si>
  <si>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</si>
  <si>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</si>
  <si>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</si>
  <si>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</si>
  <si>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</si>
  <si>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</si>
  <si>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</si>
  <si>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</si>
  <si>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</si>
  <si>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</si>
  <si>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</si>
  <si>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</si>
  <si>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</si>
  <si>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&amp;amp; Political Risk</t>
  </si>
  <si>
    <t>Miscellaneous</t>
  </si>
  <si>
    <t>Trade Credit Insurance</t>
  </si>
  <si>
    <t>PIL-CGL</t>
  </si>
  <si>
    <t>OPP1900001052</t>
  </si>
  <si>
    <t>Liability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</si>
  <si>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</si>
  <si>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</si>
  <si>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</si>
  <si>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</si>
  <si>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</si>
  <si>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</si>
  <si>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</si>
  <si>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</si>
  <si>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</si>
  <si>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</si>
  <si>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Shivani Sharma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</si>
  <si>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</si>
  <si>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</si>
  <si>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</si>
  <si>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</si>
  <si>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</si>
  <si>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</si>
  <si>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</si>
  <si>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</si>
  <si>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</si>
  <si>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</si>
  <si>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</si>
  <si>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</si>
  <si>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</si>
  <si>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</si>
  <si>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</si>
  <si>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</si>
  <si>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</si>
  <si>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</si>
  <si>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</si>
  <si>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</si>
  <si>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</si>
  <si>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</si>
  <si>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</si>
  <si>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</si>
  <si>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</si>
  <si>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Emerging Corporates Group (ECG)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</si>
  <si>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</si>
  <si>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</si>
  <si>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</si>
  <si>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</si>
  <si>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</si>
  <si>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</si>
  <si>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</si>
  <si>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</si>
  <si>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</si>
  <si>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</si>
  <si>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</si>
  <si>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</si>
  <si>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</si>
  <si>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</si>
  <si>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Property / BI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</si>
  <si>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</si>
  <si>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</si>
  <si>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</si>
  <si>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</si>
  <si>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</si>
  <si>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</si>
  <si>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</si>
  <si>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Ketan Jain</t>
  </si>
  <si>
    <t>Fire &amp;amp; Special Perils</t>
  </si>
  <si>
    <t>CI-CAR/EAR Policy</t>
  </si>
  <si>
    <t>OPP1900001938</t>
  </si>
  <si>
    <t>Construction, Power &amp; Infrastructure</t>
  </si>
  <si>
    <t>Engineering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</si>
  <si>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</si>
  <si>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</si>
  <si>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</si>
  <si>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</si>
  <si>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</si>
  <si>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</si>
  <si>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</si>
  <si>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</si>
  <si>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</si>
  <si>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</si>
  <si>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</si>
  <si>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</si>
  <si>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</si>
  <si>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</si>
  <si>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</si>
  <si>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</si>
  <si>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</si>
  <si>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</si>
  <si>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</si>
  <si>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</si>
  <si>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</si>
  <si>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</si>
  <si>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</si>
  <si>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</si>
  <si>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</si>
  <si>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</si>
  <si>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</si>
  <si>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</si>
  <si>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</si>
  <si>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</si>
  <si>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</si>
  <si>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</si>
  <si>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</si>
  <si>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</si>
  <si>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</si>
  <si>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</si>
  <si>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</si>
  <si>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</si>
  <si>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</si>
  <si>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</si>
  <si>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cross</t>
  </si>
  <si>
    <t>Stage</t>
  </si>
  <si>
    <t>Revenue</t>
  </si>
  <si>
    <t>Qualify Oppty</t>
  </si>
  <si>
    <t>Propose Soln</t>
  </si>
  <si>
    <t>Count of product_group</t>
  </si>
  <si>
    <t>Insurance Dashboard</t>
  </si>
  <si>
    <t>inv/target</t>
  </si>
  <si>
    <t>achvd/target</t>
  </si>
  <si>
    <t>invoice/target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</si>
</sst>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M&quot;"/>
    <numFmt numFmtId="165" formatCode="#.00&quot;M&quot;"/>
    <numFmt numFmtId="166" formatCode="[Green]0.00%\▲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3" borderId="4" xfId="0" applyFont="1" applyFill="1" applyBorder="1"/>
    <xf numFmtId="0" fontId="2" fillId="3" borderId="5" xfId="0" applyFont="1" applyFill="1" applyBorder="1"/>
    <xf numFmtId="0" fontId="0" fillId="2" borderId="3" xfId="0" applyFill="1" applyBorder="1"/>
    <xf numFmtId="0" fontId="0" fillId="2" borderId="1" xfId="0" applyFill="1" applyBorder="1"/>
    <xf numFmtId="164" fontId="0" fillId="0" borderId="0" xfId="0" applyNumberFormat="1"/>
    <xf numFmtId="165" fontId="0" fillId="0" borderId="0" xfId="0" applyNumberFormat="1"/>
    <xf numFmtId="0" fontId="4" fillId="2" borderId="6" xfId="0" applyFont="1" applyFill="1" applyBorder="1"/>
    <xf numFmtId="165" fontId="0" fillId="0" borderId="1" xfId="0" applyNumberFormat="1" applyBorder="1"/>
    <xf numFmtId="10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0" fontId="4" fillId="4" borderId="0" xfId="0" applyFont="1" applyFill="1"/>
    <xf numFmtId="0" fontId="4" fillId="0" borderId="0" xfId="0" applyFont="1"/>
    <xf numFmtId="14" fontId="0" fillId="0" borderId="0" xfId="0" applyNumberFormat="1"/>
    <xf numFmtId="0" fontId="4" fillId="2" borderId="6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</dxfs>
  <tableStyles count="0" defaultTableStyle="TableStyleMedium2" defaultPivotStyle="PivotStyleLight16"/>
  <colors>
    <mruColors>
      <color rgb="FFDDDDDD"/>
      <color rgb="FFB2B2B2"/>
      <color rgb="FFD4D4D4"/>
      <color rgb="FFFF3300"/>
      <color rgb="FFED0000"/>
      <color rgb="FF6666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[Dashboard_output(AutoRecovered) (version 1).xlsb.xlsx]Invoice by Accn!PivotTable1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No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of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Invoice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by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Accnt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Exec</a:t>
            </a:r>
            <a:r>
              <a:rPr lang="en-IN"/>
              <a:t>  </a:t>
            </a:r>
          </a:p>
        </c:rich>
      </c:tx>
      <c:layout>
        <c:manualLayout>
          <c:xMode val="edge"/>
          <c:yMode val="edge"/>
          <c:x val="4.02073104200763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58833889626317"/>
          <c:y val="6.3091658997170813E-2"/>
          <c:w val="0.53950085507604228"/>
          <c:h val="0.855362918025748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'Invoice by Accn'!$B$3:$B$4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Accn'!$B$5:$B$17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5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4-4C51-88D9-F8EA84678735}"/>
            </c:ext>
          </c:extLst>
        </c:ser>
        <c:ser>
          <c:idx val="1"/>
          <c:order val="1"/>
          <c:tx>
            <c:strRef>
              <c:f>'Invoice by Accn'!$C$3:$C$4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Accn'!$C$5:$C$17</c:f>
              <c:numCache>
                <c:formatCode>General</c:formatCode>
                <c:ptCount val="12"/>
                <c:pt idx="1">
                  <c:v>1</c:v>
                </c:pt>
                <c:pt idx="4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4-4C51-88D9-F8EA84678735}"/>
            </c:ext>
          </c:extLst>
        </c:ser>
        <c:ser>
          <c:idx val="2"/>
          <c:order val="2"/>
          <c:tx>
            <c:strRef>
              <c:f>'Invoice by Accn'!$D$3:$D$4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Accn'!$D$5:$D$17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9">
                  <c:v>15</c:v>
                </c:pt>
                <c:pt idx="10">
                  <c:v>18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54-4C51-88D9-F8EA84678735}"/>
            </c:ext>
          </c:extLst>
        </c:ser>
        <c:ser>
          <c:idx val="3"/>
          <c:order val="3"/>
          <c:tx>
            <c:strRef>
              <c:f>'Invoice by Accn'!$E$3:$E$4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Accn'!$E$5:$E$17</c:f>
              <c:numCache>
                <c:formatCode>General</c:formatCode>
                <c:ptCount val="12"/>
                <c:pt idx="3">
                  <c:v>1</c:v>
                </c:pt>
                <c:pt idx="6">
                  <c:v>4</c:v>
                </c:pt>
                <c:pt idx="10">
                  <c:v>18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54-4C51-88D9-F8EA846787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023851952"/>
        <c:axId val="1023854832"/>
      </c:barChart>
      <c:catAx>
        <c:axId val="102385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54832"/>
        <c:crosses val="autoZero"/>
        <c:auto val="1"/>
        <c:lblAlgn val="ctr"/>
        <c:lblOffset val="100"/>
        <c:noMultiLvlLbl val="0"/>
      </c:catAx>
      <c:valAx>
        <c:axId val="10238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51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3766146457552051"/>
          <c:y val="8.5171967140471053E-2"/>
          <c:w val="0.1638719512195122"/>
          <c:h val="0.32093114241001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Oppty - Product Distribution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solidFill>
          <a:srgbClr val="DDDDD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A3-45C7-AE6A-CE90A1A77B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3-45C7-AE6A-CE90A1A77B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3-45C7-AE6A-CE90A1A77B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A3-45C7-AE6A-CE90A1A77B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A3-45C7-AE6A-CE90A1A77B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A3-45C7-AE6A-CE90A1A77B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A3-45C7-AE6A-CE90A1A77BB4}"/>
              </c:ext>
            </c:extLst>
          </c:dPt>
          <c:dLbls>
            <c:dLbl>
              <c:idx val="0"/>
              <c:layout>
                <c:manualLayout>
                  <c:x val="9.4444444444444442E-2"/>
                  <c:y val="-0.129629629629629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A3-45C7-AE6A-CE90A1A77BB4}"/>
                </c:ext>
              </c:extLst>
            </c:dLbl>
            <c:dLbl>
              <c:idx val="1"/>
              <c:layout>
                <c:manualLayout>
                  <c:x val="8.3333333333333329E-2"/>
                  <c:y val="0.111111111111110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A3-45C7-AE6A-CE90A1A77BB4}"/>
                </c:ext>
              </c:extLst>
            </c:dLbl>
            <c:dLbl>
              <c:idx val="2"/>
              <c:layout>
                <c:manualLayout>
                  <c:x val="-8.3333333333333356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A3-45C7-AE6A-CE90A1A77BB4}"/>
                </c:ext>
              </c:extLst>
            </c:dLbl>
            <c:dLbl>
              <c:idx val="3"/>
              <c:layout>
                <c:manualLayout>
                  <c:x val="-0.10833333333333335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A3-45C7-AE6A-CE90A1A77BB4}"/>
                </c:ext>
              </c:extLst>
            </c:dLbl>
            <c:dLbl>
              <c:idx val="4"/>
              <c:layout>
                <c:manualLayout>
                  <c:x val="-8.3333333333333329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A3-45C7-AE6A-CE90A1A77BB4}"/>
                </c:ext>
              </c:extLst>
            </c:dLbl>
            <c:dLbl>
              <c:idx val="5"/>
              <c:layout>
                <c:manualLayout>
                  <c:x val="-2.7777777777777828E-2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A3-45C7-AE6A-CE90A1A77BB4}"/>
                </c:ext>
              </c:extLst>
            </c:dLbl>
            <c:dLbl>
              <c:idx val="6"/>
              <c:layout>
                <c:manualLayout>
                  <c:x val="1.3888888888888838E-2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A3-45C7-AE6A-CE90A1A77B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Doughnut!$A$14:$A$20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Doughnut!$B$14:$B$20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A3-45C7-AE6A-CE90A1A7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DDDDD"/>
    </a:solidFill>
    <a:ln w="9525" cap="flat" cmpd="sng" algn="ctr">
      <a:solidFill>
        <a:srgbClr val="B2B2B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 Oppty - Top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E8-4DE1-8FE1-52784C5EFBD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E8-4DE1-8FE1-52784C5EFBD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E8-4DE1-8FE1-52784C5EFB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E8-4DE1-8FE1-52784C5E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'Top4-open oppty'!$M$4:$M$7</c:f>
              <c:strCache>
                <c:ptCount val="4"/>
                <c:pt idx="0">
                  <c:v>DB -Mega Policy</c:v>
                </c:pt>
                <c:pt idx="1">
                  <c:v>EL-Group Mediclaim</c:v>
                </c:pt>
                <c:pt idx="2">
                  <c:v>CVP GMC</c:v>
                </c:pt>
                <c:pt idx="3">
                  <c:v>BE-Mega policy</c:v>
                </c:pt>
              </c:strCache>
            </c:strRef>
          </c:cat>
          <c:val>
            <c:numRef>
              <c:f>'Top4-open oppty'!$O$4:$O$7</c:f>
              <c:numCache>
                <c:formatCode>General</c:formatCode>
                <c:ptCount val="4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E8-4DE1-8FE1-52784C5E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407088"/>
        <c:axId val="1815434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'Top4-open oppty'!$M$4:$M$7</c15:sqref>
                        </c15:formulaRef>
                      </c:ext>
                    </c:extLst>
                    <c:strCache>
                      <c:ptCount val="4"/>
                      <c:pt idx="0">
                        <c:v>DB -Mega Policy</c:v>
                      </c:pt>
                      <c:pt idx="1">
                        <c:v>EL-Group Mediclaim</c:v>
                      </c:pt>
                      <c:pt idx="2">
                        <c:v>CVP GMC</c:v>
                      </c:pt>
                      <c:pt idx="3">
                        <c:v>BE-Mega policy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'Top4-open oppty'!$N$4:$N$7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9E8-4DE1-8FE1-52784C5EFBD6}"/>
                  </c:ext>
                </c:extLst>
              </c15:ser>
            </c15:filteredBarSeries>
          </c:ext>
        </c:extLst>
      </c:barChart>
      <c:catAx>
        <c:axId val="1815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4928"/>
        <c:crosses val="autoZero"/>
        <c:auto val="1"/>
        <c:lblAlgn val="ctr"/>
        <c:lblOffset val="100"/>
        <c:noMultiLvlLbl val="0"/>
      </c:catAx>
      <c:valAx>
        <c:axId val="1815434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54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4840332458443"/>
          <c:y val="0.35393518518518519"/>
          <c:w val="0.75996041119860003"/>
          <c:h val="0.5951388888888888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'1st&amp;2ndrow'!$S$14</c:f>
              <c:strCache>
                <c:ptCount val="1"/>
                <c:pt idx="0">
                  <c:v>Cross Sell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4B-4D1F-86C5-4E477D931CE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4B-4D1F-86C5-4E477D931CE6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B-4D1F-86C5-4E477D931C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'1st&amp;2ndrow'!$R$15:$R$17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'1st&amp;2ndrow'!$S$15:$S$17</c:f>
              <c:numCache>
                <c:formatCode>#.00"M"</c:formatCode>
                <c:ptCount val="3"/>
                <c:pt idx="0">
                  <c:v>2.8538420000000002</c:v>
                </c:pt>
                <c:pt idx="1">
                  <c:v>13.041253300000001</c:v>
                </c:pt>
                <c:pt idx="2">
                  <c:v>20.083110999999999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B-4D1F-86C5-4E477D931C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6920592"/>
        <c:axId val="376925872"/>
      </c:barChart>
      <c:catAx>
        <c:axId val="37692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25872"/>
        <c:crosses val="autoZero"/>
        <c:auto val="1"/>
        <c:lblAlgn val="ctr"/>
        <c:lblOffset val="100"/>
        <c:noMultiLvlLbl val="0"/>
      </c:catAx>
      <c:valAx>
        <c:axId val="376925872"/>
        <c:scaling>
          <c:orientation val="minMax"/>
        </c:scaling>
        <c:delete val="1"/>
        <c:axPos val="b"/>
        <c:numFmt formatCode="#.00&quot;M&quot;" sourceLinked="1"/>
        <c:majorTickMark val="out"/>
        <c:minorTickMark val="none"/>
        <c:tickLblPos val="nextTo"/>
        <c:crossAx val="37692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DDD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3976745039737"/>
          <c:y val="0.33931539807524064"/>
          <c:w val="0.75996041119860003"/>
          <c:h val="0.5951388888888888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'1st&amp;2ndrow'!$T$14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23-4BD2-889C-087A684614BC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23-4BD2-889C-087A684614B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23-4BD2-889C-087A684614BC}"/>
              </c:ext>
            </c:extLst>
          </c:dPt>
          <c:cat>
            <c:strRef>
              <c:f>'1st&amp;2ndrow'!$R$15:$R$17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'1st&amp;2ndrow'!$T$15:$T$17</c:f>
              <c:numCache>
                <c:formatCode>#.00"M"</c:formatCode>
                <c:ptCount val="3"/>
                <c:pt idx="0">
                  <c:v>0.56981499999999996</c:v>
                </c:pt>
                <c:pt idx="1">
                  <c:v>3.5316293099999991</c:v>
                </c:pt>
                <c:pt idx="2">
                  <c:v>19.673793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23-4BD2-889C-087A6846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6920592"/>
        <c:axId val="376925872"/>
      </c:barChart>
      <c:catAx>
        <c:axId val="37692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25872"/>
        <c:crosses val="autoZero"/>
        <c:auto val="1"/>
        <c:lblAlgn val="ctr"/>
        <c:lblOffset val="100"/>
        <c:noMultiLvlLbl val="0"/>
      </c:catAx>
      <c:valAx>
        <c:axId val="376925872"/>
        <c:scaling>
          <c:orientation val="minMax"/>
        </c:scaling>
        <c:delete val="1"/>
        <c:axPos val="b"/>
        <c:numFmt formatCode="#.00&quot;M&quot;" sourceLinked="1"/>
        <c:majorTickMark val="out"/>
        <c:minorTickMark val="none"/>
        <c:tickLblPos val="nextTo"/>
        <c:crossAx val="37692059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4840332458443"/>
          <c:y val="0.35393518518518519"/>
          <c:w val="0.75996041119860003"/>
          <c:h val="0.5951388888888888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'1st&amp;2ndrow'!$U$14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7-4B23-9EED-2F29210ACCD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7-4B23-9EED-2F29210ACCD9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7-4B23-9EED-2F29210ACC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'1st&amp;2ndrow'!$R$15:$R$17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'1st&amp;2ndrow'!$U$15:$U$17</c:f>
              <c:numCache>
                <c:formatCode>#.00"M"</c:formatCode>
                <c:ptCount val="3"/>
                <c:pt idx="0">
                  <c:v>8.2443100000000005</c:v>
                </c:pt>
                <c:pt idx="1">
                  <c:v>18.507270640000016</c:v>
                </c:pt>
                <c:pt idx="2">
                  <c:v>12.319455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7-4B23-9EED-2F29210ACC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6920592"/>
        <c:axId val="376925872"/>
      </c:barChart>
      <c:catAx>
        <c:axId val="37692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25872"/>
        <c:crosses val="autoZero"/>
        <c:auto val="1"/>
        <c:lblAlgn val="ctr"/>
        <c:lblOffset val="100"/>
        <c:noMultiLvlLbl val="0"/>
      </c:catAx>
      <c:valAx>
        <c:axId val="376925872"/>
        <c:scaling>
          <c:orientation val="minMax"/>
        </c:scaling>
        <c:delete val="1"/>
        <c:axPos val="b"/>
        <c:numFmt formatCode="#.00&quot;M&quot;" sourceLinked="1"/>
        <c:majorTickMark val="out"/>
        <c:minorTickMark val="none"/>
        <c:tickLblPos val="nextTo"/>
        <c:crossAx val="37692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DDD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[Dashboard_output(AutoRecovered) (version 1).xlsb.xlsx]Invoice by Accn!PivotTable1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22728218423916"/>
          <c:y val="6.3091629391396495E-2"/>
          <c:w val="0.53950085507604228"/>
          <c:h val="0.855362918025748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'Invoice by Accn'!$B$3:$B$4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Accn'!$B$5:$B$17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5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D-41E3-9B29-BEABEF5687A0}"/>
            </c:ext>
          </c:extLst>
        </c:ser>
        <c:ser>
          <c:idx val="1"/>
          <c:order val="1"/>
          <c:tx>
            <c:strRef>
              <c:f>'Invoice by Accn'!$C$3:$C$4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Accn'!$C$5:$C$17</c:f>
              <c:numCache>
                <c:formatCode>General</c:formatCode>
                <c:ptCount val="12"/>
                <c:pt idx="1">
                  <c:v>1</c:v>
                </c:pt>
                <c:pt idx="4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D-41E3-9B29-BEABEF5687A0}"/>
            </c:ext>
          </c:extLst>
        </c:ser>
        <c:ser>
          <c:idx val="2"/>
          <c:order val="2"/>
          <c:tx>
            <c:strRef>
              <c:f>'Invoice by Accn'!$D$3:$D$4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Accn'!$D$5:$D$17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9">
                  <c:v>15</c:v>
                </c:pt>
                <c:pt idx="10">
                  <c:v>18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D-41E3-9B29-BEABEF5687A0}"/>
            </c:ext>
          </c:extLst>
        </c:ser>
        <c:ser>
          <c:idx val="3"/>
          <c:order val="3"/>
          <c:tx>
            <c:strRef>
              <c:f>'Invoice by Accn'!$E$3:$E$4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Accn'!$E$5:$E$17</c:f>
              <c:numCache>
                <c:formatCode>General</c:formatCode>
                <c:ptCount val="12"/>
                <c:pt idx="3">
                  <c:v>1</c:v>
                </c:pt>
                <c:pt idx="6">
                  <c:v>4</c:v>
                </c:pt>
                <c:pt idx="10">
                  <c:v>18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9D-41E3-9B29-BEABEF5687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023851952"/>
        <c:axId val="1023854832"/>
      </c:barChart>
      <c:catAx>
        <c:axId val="102385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54832"/>
        <c:crosses val="autoZero"/>
        <c:auto val="1"/>
        <c:lblAlgn val="ctr"/>
        <c:lblOffset val="100"/>
        <c:noMultiLvlLbl val="0"/>
      </c:catAx>
      <c:valAx>
        <c:axId val="10238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5195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78948896631823451"/>
          <c:y val="0.55270431235673378"/>
          <c:w val="0.1638719512195122"/>
          <c:h val="0.32093114241001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[Dashboard_output(AutoRecovered) (version 1).xlsb.xlsx]oppty by Rev _Top4!PivotTable1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Oppty</a:t>
            </a:r>
            <a:r>
              <a:rPr lang="en-US" baseline="0">
                <a:solidFill>
                  <a:srgbClr val="FF0000"/>
                </a:solidFill>
              </a:rPr>
              <a:t> by Revenue - Top 4 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'oppty by Rev _Top4'!$B$3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6-4876-B72B-7BE4DD83EA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6-4876-B72B-7BE4DD83EA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6-4876-B72B-7BE4DD83EA18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46-4876-B72B-7BE4DD83EA18}"/>
              </c:ext>
            </c:extLst>
          </c:dPt>
          <c:dLbls>
            <c:numFmt formatCode="[&gt;=1000]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'oppty by Rev _Top4'!$A$4:$A$8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'oppty by Rev _Top4'!$B$4:$B$8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46-4876-B72B-7BE4DD83E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448144"/>
        <c:axId val="1315451024"/>
      </c:barChart>
      <c:catAx>
        <c:axId val="131544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51024"/>
        <c:crosses val="autoZero"/>
        <c:auto val="1"/>
        <c:lblAlgn val="ctr"/>
        <c:lblOffset val="100"/>
        <c:noMultiLvlLbl val="0"/>
      </c:catAx>
      <c:valAx>
        <c:axId val="13154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Oppty - Product Distribution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solidFill>
          <a:srgbClr val="DDDDDD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0F-4875-BEBB-5AEA7B1B8C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0F-4875-BEBB-5AEA7B1B8C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0F-4875-BEBB-5AEA7B1B8C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F-4875-BEBB-5AEA7B1B8C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0F-4875-BEBB-5AEA7B1B8C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F0F-4875-BEBB-5AEA7B1B8C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0F-4875-BEBB-5AEA7B1B8C66}"/>
              </c:ext>
            </c:extLst>
          </c:dPt>
          <c:dLbls>
            <c:dLbl>
              <c:idx val="0"/>
              <c:layout>
                <c:manualLayout>
                  <c:x val="9.4444444444444442E-2"/>
                  <c:y val="-0.129629629629629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0F-4875-BEBB-5AEA7B1B8C66}"/>
                </c:ext>
              </c:extLst>
            </c:dLbl>
            <c:dLbl>
              <c:idx val="1"/>
              <c:layout>
                <c:manualLayout>
                  <c:x val="8.3333333333333329E-2"/>
                  <c:y val="0.111111111111110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0F-4875-BEBB-5AEA7B1B8C66}"/>
                </c:ext>
              </c:extLst>
            </c:dLbl>
            <c:dLbl>
              <c:idx val="2"/>
              <c:layout>
                <c:manualLayout>
                  <c:x val="-8.3333333333333356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0F-4875-BEBB-5AEA7B1B8C66}"/>
                </c:ext>
              </c:extLst>
            </c:dLbl>
            <c:dLbl>
              <c:idx val="3"/>
              <c:layout>
                <c:manualLayout>
                  <c:x val="-0.10833333333333335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0F-4875-BEBB-5AEA7B1B8C66}"/>
                </c:ext>
              </c:extLst>
            </c:dLbl>
            <c:dLbl>
              <c:idx val="4"/>
              <c:layout>
                <c:manualLayout>
                  <c:x val="-8.3333333333333329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0F-4875-BEBB-5AEA7B1B8C66}"/>
                </c:ext>
              </c:extLst>
            </c:dLbl>
            <c:dLbl>
              <c:idx val="5"/>
              <c:layout>
                <c:manualLayout>
                  <c:x val="-2.7777777777777828E-2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0F-4875-BEBB-5AEA7B1B8C66}"/>
                </c:ext>
              </c:extLst>
            </c:dLbl>
            <c:dLbl>
              <c:idx val="6"/>
              <c:layout>
                <c:manualLayout>
                  <c:x val="1.3888888888888838E-2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0F-4875-BEBB-5AEA7B1B8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Doughnut!$A$14:$A$20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Doughnut!$B$14:$B$20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F-4875-BEBB-5AEA7B1B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DDD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[Dashboard_output(AutoRecovered) (version 1).xlsb.xlsx]Top4-open oppty!PivotTable20</c:name>
    <c:fmtId val="4"/>
  </c:pivotSource>
  <c:chart>
    <c:title>
      <c:tx>
        <c:rich>
          <a:bodyPr rot="0" spcFirstLastPara="1" vertOverflow="ellipsis" vert="horz" wrap="square" anchor="b" anchorCtr="0"/>
          <a:lstStyle/>
          <a:p>
            <a:pPr algn="l"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FF0000"/>
                </a:solidFill>
              </a:rPr>
              <a:t>Open Oppty - Top 4</a:t>
            </a:r>
          </a:p>
        </c:rich>
      </c:tx>
      <c:layout>
        <c:manualLayout>
          <c:xMode val="edge"/>
          <c:yMode val="edge"/>
          <c:x val="1.9578506041900253E-2"/>
          <c:y val="4.5045045045045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 algn="l"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2.777777777777676E-3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5555555555555558E-3"/>
              <c:y val="-0.345195219680380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'Top4-open oppty'!$B$3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F8-4895-A42C-AB77EB836F84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F8-4895-A42C-AB77EB836F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F8-4895-A42C-AB77EB836F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F8-4895-A42C-AB77EB836F84}"/>
              </c:ext>
            </c:extLst>
          </c:dPt>
          <c:dLbls>
            <c:dLbl>
              <c:idx val="0"/>
              <c:layout>
                <c:manualLayout>
                  <c:x val="5.5555555555555558E-3"/>
                  <c:y val="-0.3451952196803801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F8-4895-A42C-AB77EB836F84}"/>
                </c:ext>
              </c:extLst>
            </c:dLbl>
            <c:dLbl>
              <c:idx val="1"/>
              <c:layout>
                <c:manualLayout>
                  <c:x val="0"/>
                  <c:y val="-7.4074074074074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F8-4895-A42C-AB77EB836F84}"/>
                </c:ext>
              </c:extLst>
            </c:dLbl>
            <c:dLbl>
              <c:idx val="2"/>
              <c:layout>
                <c:manualLayout>
                  <c:x val="0"/>
                  <c:y val="-8.796296296296296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F8-4895-A42C-AB77EB836F84}"/>
                </c:ext>
              </c:extLst>
            </c:dLbl>
            <c:dLbl>
              <c:idx val="3"/>
              <c:layout>
                <c:manualLayout>
                  <c:x val="2.777777777777676E-3"/>
                  <c:y val="-0.1018518518518518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F8-4895-A42C-AB77EB836F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'Top4-open oppty'!$A$4:$A$8</c:f>
              <c:strCache>
                <c:ptCount val="4"/>
                <c:pt idx="0">
                  <c:v>(blank)</c:v>
                </c:pt>
                <c:pt idx="1">
                  <c:v>Fire</c:v>
                </c:pt>
                <c:pt idx="2">
                  <c:v>EL-Group Mediclaim</c:v>
                </c:pt>
                <c:pt idx="3">
                  <c:v>DB -Mega Policy</c:v>
                </c:pt>
              </c:strCache>
            </c:strRef>
          </c:cat>
          <c:val>
            <c:numRef>
              <c:f>'Top4-open oppty'!$B$4:$B$8</c:f>
              <c:numCache>
                <c:formatCode>General</c:formatCode>
                <c:ptCount val="4"/>
                <c:pt idx="0">
                  <c:v>6878500</c:v>
                </c:pt>
                <c:pt idx="1">
                  <c:v>500000</c:v>
                </c:pt>
                <c:pt idx="2">
                  <c:v>400000</c:v>
                </c:pt>
                <c:pt idx="3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8-4895-A42C-AB77EB836F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0659584"/>
        <c:axId val="390683104"/>
      </c:barChart>
      <c:catAx>
        <c:axId val="39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83104"/>
        <c:crosses val="autoZero"/>
        <c:auto val="1"/>
        <c:lblAlgn val="ctr"/>
        <c:lblOffset val="100"/>
        <c:noMultiLvlLbl val="0"/>
      </c:catAx>
      <c:valAx>
        <c:axId val="390683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0659584"/>
        <c:crosses val="autoZero"/>
        <c:crossBetween val="between"/>
      </c:valAx>
      <c:spPr>
        <a:noFill/>
        <a:ln>
          <a:solidFill>
            <a:srgbClr val="DDDDDD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Open Oppty - Top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66-40C1-8B42-09C7CA5CD2C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66-40C1-8B42-09C7CA5CD2C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66-40C1-8B42-09C7CA5CD2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366-40C1-8B42-09C7CA5CD2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'Top4-open oppty'!$M$4:$M$7</c:f>
              <c:strCache>
                <c:ptCount val="4"/>
                <c:pt idx="0">
                  <c:v>DB -Mega Policy</c:v>
                </c:pt>
                <c:pt idx="1">
                  <c:v>EL-Group Mediclaim</c:v>
                </c:pt>
                <c:pt idx="2">
                  <c:v>CVP GMC</c:v>
                </c:pt>
                <c:pt idx="3">
                  <c:v>BE-Mega policy</c:v>
                </c:pt>
              </c:strCache>
            </c:strRef>
          </c:cat>
          <c:val>
            <c:numRef>
              <c:f>'Top4-open oppty'!$O$4:$O$7</c:f>
              <c:numCache>
                <c:formatCode>General</c:formatCode>
                <c:ptCount val="4"/>
                <c:pt idx="0">
                  <c:v>400000</c:v>
                </c:pt>
                <c:pt idx="1">
                  <c:v>400000</c:v>
                </c:pt>
                <c:pt idx="2">
                  <c:v>350000</c:v>
                </c:pt>
                <c:pt idx="3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6-40C1-8B42-09C7CA5C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407088"/>
        <c:axId val="1815434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'Top4-open oppty'!$M$4:$M$7</c15:sqref>
                        </c15:formulaRef>
                      </c:ext>
                    </c:extLst>
                    <c:strCache>
                      <c:ptCount val="4"/>
                      <c:pt idx="0">
                        <c:v>DB -Mega Policy</c:v>
                      </c:pt>
                      <c:pt idx="1">
                        <c:v>EL-Group Mediclaim</c:v>
                      </c:pt>
                      <c:pt idx="2">
                        <c:v>CVP GMC</c:v>
                      </c:pt>
                      <c:pt idx="3">
                        <c:v>BE-Mega policy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'Top4-open oppty'!$N$4:$N$7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66-40C1-8B42-09C7CA5CD2C5}"/>
                  </c:ext>
                </c:extLst>
              </c15:ser>
            </c15:filteredBarSeries>
          </c:ext>
        </c:extLst>
      </c:barChart>
      <c:catAx>
        <c:axId val="1815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4928"/>
        <c:crosses val="autoZero"/>
        <c:auto val="1"/>
        <c:lblAlgn val="ctr"/>
        <c:lblOffset val="100"/>
        <c:noMultiLvlLbl val="0"/>
      </c:catAx>
      <c:valAx>
        <c:axId val="1815434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54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08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FF0000"/>
                </a:solidFill>
              </a:rPr>
              <a:t>No of Meeting by Accnt Exec</a:t>
            </a:r>
          </a:p>
        </c:rich>
      </c:tx>
      <c:layout>
        <c:manualLayout>
          <c:xMode val="edge"/>
          <c:yMode val="edge"/>
          <c:x val="2.616851601989649E-2"/>
          <c:y val="8.0508213235747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8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.18029330708661417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9140441819772517"/>
              <c:y val="-4.62962962962946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.391404418197725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3307108486439196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469599737532808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.18029330708661417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3307108486439196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469599737532808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9140441819772517"/>
              <c:y val="-4.62962962962946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.391404418197725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82-4A78-BFD5-BBD4B24D54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82-4A78-BFD5-BBD4B24D54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82-4A78-BFD5-BBD4B24D54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82-4A78-BFD5-BBD4B24D54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82-4A78-BFD5-BBD4B24D54D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82-4A78-BFD5-BBD4B24D54D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82-4A78-BFD5-BBD4B24D54D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82-4A78-BFD5-BBD4B24D54D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182-4A78-BFD5-BBD4B24D54D2}"/>
              </c:ext>
            </c:extLst>
          </c:dPt>
          <c:dLbls>
            <c:dLbl>
              <c:idx val="0"/>
              <c:layout>
                <c:manualLayout>
                  <c:x val="0.18029330708661417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82-4A78-BFD5-BBD4B24D54D2}"/>
                </c:ext>
              </c:extLst>
            </c:dLbl>
            <c:dLbl>
              <c:idx val="1"/>
              <c:layout>
                <c:manualLayout>
                  <c:x val="0.18029330708661417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82-4A78-BFD5-BBD4B24D54D2}"/>
                </c:ext>
              </c:extLst>
            </c:dLbl>
            <c:dLbl>
              <c:idx val="2"/>
              <c:layout>
                <c:manualLayout>
                  <c:x val="0.18029330708661417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82-4A78-BFD5-BBD4B24D54D2}"/>
                </c:ext>
              </c:extLst>
            </c:dLbl>
            <c:dLbl>
              <c:idx val="3"/>
              <c:layout>
                <c:manualLayout>
                  <c:x val="0.18029330708661417"/>
                  <c:y val="-4.629629629629671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82-4A78-BFD5-BBD4B24D54D2}"/>
                </c:ext>
              </c:extLst>
            </c:dLbl>
            <c:dLbl>
              <c:idx val="4"/>
              <c:layout>
                <c:manualLayout>
                  <c:x val="0.18029330708661417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82-4A78-BFD5-BBD4B24D54D2}"/>
                </c:ext>
              </c:extLst>
            </c:dLbl>
            <c:dLbl>
              <c:idx val="5"/>
              <c:layout>
                <c:manualLayout>
                  <c:x val="0.23307108486439196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82-4A78-BFD5-BBD4B24D54D2}"/>
                </c:ext>
              </c:extLst>
            </c:dLbl>
            <c:dLbl>
              <c:idx val="6"/>
              <c:layout>
                <c:manualLayout>
                  <c:x val="0.2469599737532808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82-4A78-BFD5-BBD4B24D54D2}"/>
                </c:ext>
              </c:extLst>
            </c:dLbl>
            <c:dLbl>
              <c:idx val="7"/>
              <c:layout>
                <c:manualLayout>
                  <c:x val="0.29140441819772517"/>
                  <c:y val="-4.629629629629460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82-4A78-BFD5-BBD4B24D54D2}"/>
                </c:ext>
              </c:extLst>
            </c:dLbl>
            <c:dLbl>
              <c:idx val="8"/>
              <c:layout>
                <c:manualLayout>
                  <c:x val="0.391404418197725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82-4A78-BFD5-BBD4B24D54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Mark</c:v>
              </c:pt>
              <c:pt idx="1">
                <c:v>Raju Kumar</c:v>
              </c:pt>
              <c:pt idx="2">
                <c:v>Manish Sharma</c:v>
              </c:pt>
              <c:pt idx="3">
                <c:v>Gilbert</c:v>
              </c:pt>
              <c:pt idx="4">
                <c:v>Ketan Jain</c:v>
              </c:pt>
              <c:pt idx="5">
                <c:v>Animesh Rawat</c:v>
              </c:pt>
              <c:pt idx="6">
                <c:v>Shivani Sharma</c:v>
              </c:pt>
              <c:pt idx="7">
                <c:v>Vinay</c:v>
              </c:pt>
              <c:pt idx="8">
                <c:v>Abhinav Shivam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5</c:v>
              </c:pt>
              <c:pt idx="8">
                <c:v>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Total</c:v>
                </c15:tx>
              </c15:filteredSeriesTitle>
            </c:ext>
            <c:ext xmlns:c16="http://schemas.microsoft.com/office/drawing/2014/chart" uri="{C3380CC4-5D6E-409C-BE32-E72D297353CC}">
              <c16:uniqueId val="{00000012-C182-4A78-BFD5-BBD4B24D54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3307840"/>
        <c:axId val="763308320"/>
      </c:barChart>
      <c:catAx>
        <c:axId val="76330784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8320"/>
        <c:crosses val="autoZero"/>
        <c:auto val="1"/>
        <c:lblAlgn val="ctr"/>
        <c:lblOffset val="100"/>
        <c:noMultiLvlLbl val="0"/>
      </c:catAx>
      <c:valAx>
        <c:axId val="7633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7840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[Dashboard_output(AutoRecovered) (version 1).xlsb.xlsx]oppty by Rev _Top4!PivotTable1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Oppty</a:t>
            </a:r>
            <a:r>
              <a:rPr lang="en-US" baseline="0">
                <a:solidFill>
                  <a:srgbClr val="FF0000"/>
                </a:solidFill>
              </a:rPr>
              <a:t> by Revenue - Top 4 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'oppty by Rev _Top4'!$B$3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0-42DC-A3AB-119D7822694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90-42DC-A3AB-119D7822694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90-42DC-A3AB-119D7822694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90-42DC-A3AB-119D7822694F}"/>
              </c:ext>
            </c:extLst>
          </c:dPt>
          <c:dLbls>
            <c:numFmt formatCode="[&gt;=1000]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'oppty by Rev _Top4'!$A$4:$A$8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'oppty by Rev _Top4'!$B$4:$B$8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90-42DC-A3AB-119D7822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448144"/>
        <c:axId val="1315451024"/>
      </c:barChart>
      <c:catAx>
        <c:axId val="131544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51024"/>
        <c:crosses val="autoZero"/>
        <c:auto val="1"/>
        <c:lblAlgn val="ctr"/>
        <c:lblOffset val="100"/>
        <c:noMultiLvlLbl val="0"/>
      </c:catAx>
      <c:valAx>
        <c:axId val="13154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08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FF0000"/>
                </a:solidFill>
              </a:rPr>
              <a:t>No of Meeting by Accnt Exec</a:t>
            </a:r>
          </a:p>
        </c:rich>
      </c:tx>
      <c:layout>
        <c:manualLayout>
          <c:xMode val="edge"/>
          <c:yMode val="edge"/>
          <c:x val="2.616851601989649E-2"/>
          <c:y val="8.0508213235747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08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.18029330708661417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9140441819772517"/>
              <c:y val="-4.62962962962946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.391404418197725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3307108486439196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469599737532808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>
            <c:manualLayout>
              <c:x val="0.18029330708661417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714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029330708661417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3307108486439196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469599737532808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9140441819772517"/>
              <c:y val="-4.62962962962946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0.391404418197725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7-4A29-884C-0DAEF307646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7-4A29-884C-0DAEF307646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7-4A29-884C-0DAEF307646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B7-4A29-884C-0DAEF307646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B7-4A29-884C-0DAEF307646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B7-4A29-884C-0DAEF307646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B7-4A29-884C-0DAEF307646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B7-4A29-884C-0DAEF307646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B7-4A29-884C-0DAEF3076468}"/>
              </c:ext>
            </c:extLst>
          </c:dPt>
          <c:dLbls>
            <c:dLbl>
              <c:idx val="0"/>
              <c:layout>
                <c:manualLayout>
                  <c:x val="0.18029330708661417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B7-4A29-884C-0DAEF3076468}"/>
                </c:ext>
              </c:extLst>
            </c:dLbl>
            <c:dLbl>
              <c:idx val="1"/>
              <c:layout>
                <c:manualLayout>
                  <c:x val="0.18029330708661417"/>
                  <c:y val="-4.62962962962971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B7-4A29-884C-0DAEF3076468}"/>
                </c:ext>
              </c:extLst>
            </c:dLbl>
            <c:dLbl>
              <c:idx val="2"/>
              <c:layout>
                <c:manualLayout>
                  <c:x val="0.18029330708661417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B7-4A29-884C-0DAEF3076468}"/>
                </c:ext>
              </c:extLst>
            </c:dLbl>
            <c:dLbl>
              <c:idx val="3"/>
              <c:layout>
                <c:manualLayout>
                  <c:x val="0.18029330708661417"/>
                  <c:y val="-4.629629629629671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B7-4A29-884C-0DAEF3076468}"/>
                </c:ext>
              </c:extLst>
            </c:dLbl>
            <c:dLbl>
              <c:idx val="4"/>
              <c:layout>
                <c:manualLayout>
                  <c:x val="0.18029330708661417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B7-4A29-884C-0DAEF3076468}"/>
                </c:ext>
              </c:extLst>
            </c:dLbl>
            <c:dLbl>
              <c:idx val="5"/>
              <c:layout>
                <c:manualLayout>
                  <c:x val="0.23307108486439196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B7-4A29-884C-0DAEF3076468}"/>
                </c:ext>
              </c:extLst>
            </c:dLbl>
            <c:dLbl>
              <c:idx val="6"/>
              <c:layout>
                <c:manualLayout>
                  <c:x val="0.2469599737532808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B7-4A29-884C-0DAEF3076468}"/>
                </c:ext>
              </c:extLst>
            </c:dLbl>
            <c:dLbl>
              <c:idx val="7"/>
              <c:layout>
                <c:manualLayout>
                  <c:x val="0.29140441819772517"/>
                  <c:y val="-4.629629629629460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B7-4A29-884C-0DAEF3076468}"/>
                </c:ext>
              </c:extLst>
            </c:dLbl>
            <c:dLbl>
              <c:idx val="8"/>
              <c:layout>
                <c:manualLayout>
                  <c:x val="0.391404418197725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B7-4A29-884C-0DAEF30764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Mark</c:v>
              </c:pt>
              <c:pt idx="1">
                <c:v>Raju Kumar</c:v>
              </c:pt>
              <c:pt idx="2">
                <c:v>Manish Sharma</c:v>
              </c:pt>
              <c:pt idx="3">
                <c:v>Gilbert</c:v>
              </c:pt>
              <c:pt idx="4">
                <c:v>Ketan Jain</c:v>
              </c:pt>
              <c:pt idx="5">
                <c:v>Animesh Rawat</c:v>
              </c:pt>
              <c:pt idx="6">
                <c:v>Shivani Sharma</c:v>
              </c:pt>
              <c:pt idx="7">
                <c:v>Vinay</c:v>
              </c:pt>
              <c:pt idx="8">
                <c:v>Abhinav Shivam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5</c:v>
              </c:pt>
              <c:pt idx="8">
                <c:v>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Total</c:v>
                </c15:tx>
              </c15:filteredSeriesTitle>
            </c:ext>
            <c:ext xmlns:c16="http://schemas.microsoft.com/office/drawing/2014/chart" uri="{C3380CC4-5D6E-409C-BE32-E72D297353CC}">
              <c16:uniqueId val="{00000012-1BB7-4A29-884C-0DAEF30764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3307840"/>
        <c:axId val="763308320"/>
      </c:barChart>
      <c:catAx>
        <c:axId val="76330784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8320"/>
        <c:crosses val="autoZero"/>
        <c:auto val="1"/>
        <c:lblAlgn val="ctr"/>
        <c:lblOffset val="100"/>
        <c:noMultiLvlLbl val="0"/>
      </c:catAx>
      <c:valAx>
        <c:axId val="7633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07840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[Dashboard_output(AutoRecovered) (version 1).xlsb.xlsx]Invoice by Accn!PivotTable1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No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of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Invoice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by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Accnt</a:t>
            </a:r>
            <a:r>
              <a:rPr lang="en-IN"/>
              <a:t> </a:t>
            </a:r>
            <a:r>
              <a:rPr lang="en-IN">
                <a:solidFill>
                  <a:srgbClr val="FF0000"/>
                </a:solidFill>
              </a:rPr>
              <a:t>Exec</a:t>
            </a:r>
            <a:r>
              <a:rPr lang="en-IN"/>
              <a:t>  </a:t>
            </a:r>
          </a:p>
        </c:rich>
      </c:tx>
      <c:layout>
        <c:manualLayout>
          <c:xMode val="edge"/>
          <c:yMode val="edge"/>
          <c:x val="4.02073104200763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09426258824566"/>
          <c:y val="6.3091493458878989E-2"/>
          <c:w val="0.53950085507604228"/>
          <c:h val="0.855362918025748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'Invoice by Accn'!$B$3:$B$4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Accn'!$B$5:$B$17</c:f>
              <c:numCache>
                <c:formatCode>General</c:formatCode>
                <c:ptCount val="12"/>
                <c:pt idx="0">
                  <c:v>1</c:v>
                </c:pt>
                <c:pt idx="2">
                  <c:v>2</c:v>
                </c:pt>
                <c:pt idx="5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B-47F1-9DE3-7FC934C688CF}"/>
            </c:ext>
          </c:extLst>
        </c:ser>
        <c:ser>
          <c:idx val="1"/>
          <c:order val="1"/>
          <c:tx>
            <c:strRef>
              <c:f>'Invoice by Accn'!$C$3:$C$4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Accn'!$C$5:$C$17</c:f>
              <c:numCache>
                <c:formatCode>General</c:formatCode>
                <c:ptCount val="12"/>
                <c:pt idx="1">
                  <c:v>1</c:v>
                </c:pt>
                <c:pt idx="4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B-47F1-9DE3-7FC934C688CF}"/>
            </c:ext>
          </c:extLst>
        </c:ser>
        <c:ser>
          <c:idx val="2"/>
          <c:order val="2"/>
          <c:tx>
            <c:strRef>
              <c:f>'Invoice by Accn'!$D$3:$D$4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Accn'!$D$5:$D$17</c:f>
              <c:numCache>
                <c:formatCode>General</c:formatCode>
                <c:ptCount val="12"/>
                <c:pt idx="3">
                  <c:v>3</c:v>
                </c:pt>
                <c:pt idx="4">
                  <c:v>3</c:v>
                </c:pt>
                <c:pt idx="9">
                  <c:v>15</c:v>
                </c:pt>
                <c:pt idx="10">
                  <c:v>18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B-47F1-9DE3-7FC934C688CF}"/>
            </c:ext>
          </c:extLst>
        </c:ser>
        <c:ser>
          <c:idx val="3"/>
          <c:order val="3"/>
          <c:tx>
            <c:strRef>
              <c:f>'Invoice by Accn'!$E$3:$E$4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'Invoice by Accn'!$A$5:$A$17</c:f>
              <c:strCache>
                <c:ptCount val="12"/>
                <c:pt idx="0">
                  <c:v>(blank)</c:v>
                </c:pt>
                <c:pt idx="1">
                  <c:v>Neel Jain</c:v>
                </c:pt>
                <c:pt idx="2">
                  <c:v>Mark</c:v>
                </c:pt>
                <c:pt idx="3">
                  <c:v>Gautam Murkunde</c:v>
                </c:pt>
                <c:pt idx="4">
                  <c:v>Shloka Shelat</c:v>
                </c:pt>
                <c:pt idx="5">
                  <c:v>Abhinav Shivam</c:v>
                </c:pt>
                <c:pt idx="6">
                  <c:v>Shobhit Agarwal</c:v>
                </c:pt>
                <c:pt idx="7">
                  <c:v>Vinay</c:v>
                </c:pt>
                <c:pt idx="8">
                  <c:v>Animesh Rawat</c:v>
                </c:pt>
                <c:pt idx="9">
                  <c:v>Vidit Shah</c:v>
                </c:pt>
                <c:pt idx="10">
                  <c:v>Ankita Shah</c:v>
                </c:pt>
                <c:pt idx="11">
                  <c:v>Divya Dhingra</c:v>
                </c:pt>
              </c:strCache>
            </c:strRef>
          </c:cat>
          <c:val>
            <c:numRef>
              <c:f>'Invoice by Accn'!$E$5:$E$17</c:f>
              <c:numCache>
                <c:formatCode>General</c:formatCode>
                <c:ptCount val="12"/>
                <c:pt idx="3">
                  <c:v>1</c:v>
                </c:pt>
                <c:pt idx="6">
                  <c:v>4</c:v>
                </c:pt>
                <c:pt idx="10">
                  <c:v>18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B-47F1-9DE3-7FC934C688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1023851952"/>
        <c:axId val="1023854832"/>
      </c:barChart>
      <c:catAx>
        <c:axId val="102385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54832"/>
        <c:crosses val="autoZero"/>
        <c:auto val="1"/>
        <c:lblAlgn val="ctr"/>
        <c:lblOffset val="100"/>
        <c:noMultiLvlLbl val="0"/>
      </c:catAx>
      <c:valAx>
        <c:axId val="10238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851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3766146457552051"/>
          <c:y val="8.5171967140471053E-2"/>
          <c:w val="0.1638719512195122"/>
          <c:h val="0.32093114241001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[Dashboard_output(AutoRecovered) (version 1).xlsb.xlsx]oppty by Rev _Top4!PivotTable1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Oppty</a:t>
            </a:r>
            <a:r>
              <a:rPr lang="en-US" baseline="0">
                <a:solidFill>
                  <a:srgbClr val="FF0000"/>
                </a:solidFill>
              </a:rPr>
              <a:t> by Revenue - Top 4 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9108537903350318"/>
          <c:y val="0.10810810810810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C00000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C00000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&gt;=1000]0,&quot;K&quot;;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</c:pivotFmt>
      <c:pivotFmt>
        <c:idx val="28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599307439511238"/>
          <c:y val="0.1895945945945946"/>
          <c:w val="0.68086967070292681"/>
          <c:h val="0.72843122650209269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'oppty by Rev _Top4'!$B$3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AB-411D-9FB5-A5EBF9A143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AB-411D-9FB5-A5EBF9A143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AB-411D-9FB5-A5EBF9A1436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AB-411D-9FB5-A5EBF9A14363}"/>
              </c:ext>
            </c:extLst>
          </c:dPt>
          <c:dLbls>
            <c:numFmt formatCode="[&gt;=1000]0,&quot;K&quot;;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'oppty by Rev _Top4'!$A$4:$A$8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'oppty by Rev _Top4'!$B$4:$B$8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B-411D-9FB5-A5EBF9A1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448144"/>
        <c:axId val="1315451024"/>
      </c:barChart>
      <c:catAx>
        <c:axId val="131544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51024"/>
        <c:crosses val="autoZero"/>
        <c:auto val="1"/>
        <c:lblAlgn val="ctr"/>
        <c:lblOffset val="100"/>
        <c:noMultiLvlLbl val="0"/>
      </c:catAx>
      <c:valAx>
        <c:axId val="13154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4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8068195015446"/>
          <c:y val="0.3302085304031227"/>
          <c:w val="0.71571272617471493"/>
          <c:h val="0.65061279856475274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'1st&amp;2ndrow'!$S$14</c:f>
              <c:strCache>
                <c:ptCount val="1"/>
                <c:pt idx="0">
                  <c:v>Cross Sell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F-440E-A8AF-DF9CC9516DA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F-440E-A8AF-DF9CC9516DA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F-440E-A8AF-DF9CC9516D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'1st&amp;2ndrow'!$R$15:$R$17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'1st&amp;2ndrow'!$S$15:$S$17</c:f>
              <c:numCache>
                <c:formatCode>#.00"M"</c:formatCode>
                <c:ptCount val="3"/>
                <c:pt idx="0">
                  <c:v>2.8538420000000002</c:v>
                </c:pt>
                <c:pt idx="1">
                  <c:v>13.041253300000001</c:v>
                </c:pt>
                <c:pt idx="2">
                  <c:v>20.083110999999999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0F-440E-A8AF-DF9CC9516D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6920592"/>
        <c:axId val="376925872"/>
      </c:barChart>
      <c:catAx>
        <c:axId val="37692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25872"/>
        <c:crosses val="autoZero"/>
        <c:auto val="1"/>
        <c:lblAlgn val="r"/>
        <c:lblOffset val="100"/>
        <c:noMultiLvlLbl val="0"/>
      </c:catAx>
      <c:valAx>
        <c:axId val="376925872"/>
        <c:scaling>
          <c:orientation val="minMax"/>
        </c:scaling>
        <c:delete val="1"/>
        <c:axPos val="b"/>
        <c:numFmt formatCode="#.00&quot;M&quot;" sourceLinked="1"/>
        <c:majorTickMark val="out"/>
        <c:minorTickMark val="none"/>
        <c:tickLblPos val="nextTo"/>
        <c:crossAx val="37692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DDD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75980792383378"/>
          <c:y val="0.33931581869573996"/>
          <c:w val="0.75996041119860003"/>
          <c:h val="0.5951388888888888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'1st&amp;2ndrow'!$T$14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8-472B-9BEB-F43E38A4B6E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98-472B-9BEB-F43E38A4B6E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98-472B-9BEB-F43E38A4B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'1st&amp;2ndrow'!$R$15:$R$17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'1st&amp;2ndrow'!$T$15:$T$17</c:f>
              <c:numCache>
                <c:formatCode>#.00"M"</c:formatCode>
                <c:ptCount val="3"/>
                <c:pt idx="0">
                  <c:v>0.56981499999999996</c:v>
                </c:pt>
                <c:pt idx="1">
                  <c:v>3.5316293099999991</c:v>
                </c:pt>
                <c:pt idx="2">
                  <c:v>19.673793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98-472B-9BEB-F43E38A4B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6920592"/>
        <c:axId val="376925872"/>
      </c:barChart>
      <c:catAx>
        <c:axId val="37692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25872"/>
        <c:crosses val="autoZero"/>
        <c:auto val="1"/>
        <c:lblAlgn val="ctr"/>
        <c:lblOffset val="100"/>
        <c:noMultiLvlLbl val="0"/>
      </c:catAx>
      <c:valAx>
        <c:axId val="376925872"/>
        <c:scaling>
          <c:orientation val="minMax"/>
        </c:scaling>
        <c:delete val="1"/>
        <c:axPos val="b"/>
        <c:numFmt formatCode="#.00&quot;M&quot;" sourceLinked="1"/>
        <c:majorTickMark val="out"/>
        <c:minorTickMark val="none"/>
        <c:tickLblPos val="nextTo"/>
        <c:crossAx val="376920592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49732265142251"/>
          <c:y val="0.38451563967348118"/>
          <c:w val="0.79281578377971562"/>
          <c:h val="0.59513888888888888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'1st&amp;2ndrow'!$U$14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49-44DC-A65C-8617E71B160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49-44DC-A65C-8617E71B160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49-44DC-A65C-8617E71B16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'1st&amp;2ndrow'!$R$15:$R$17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'1st&amp;2ndrow'!$U$15:$U$17</c:f>
              <c:numCache>
                <c:formatCode>#.00"M"</c:formatCode>
                <c:ptCount val="3"/>
                <c:pt idx="0">
                  <c:v>8.2443100000000005</c:v>
                </c:pt>
                <c:pt idx="1">
                  <c:v>18.507270640000016</c:v>
                </c:pt>
                <c:pt idx="2">
                  <c:v>12.319455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49-44DC-A65C-8617E71B16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6920592"/>
        <c:axId val="376925872"/>
      </c:barChart>
      <c:catAx>
        <c:axId val="37692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25872"/>
        <c:crosses val="autoZero"/>
        <c:auto val="1"/>
        <c:lblAlgn val="ctr"/>
        <c:lblOffset val="100"/>
        <c:noMultiLvlLbl val="0"/>
      </c:catAx>
      <c:valAx>
        <c:axId val="376925872"/>
        <c:scaling>
          <c:orientation val="minMax"/>
        </c:scaling>
        <c:delete val="1"/>
        <c:axPos val="b"/>
        <c:numFmt formatCode="#.00&quot;M&quot;" sourceLinked="1"/>
        <c:majorTickMark val="out"/>
        <c:minorTickMark val="none"/>
        <c:tickLblPos val="nextTo"/>
        <c:crossAx val="37692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DDDD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rgbClr val="FF0000"/>
              </a:solidFill>
            </a:defRPr>
          </a:pPr>
          <a:r>
            <a:rPr lang="en-US" sz="1400" b="0" i="0" u="none" strike="noStrike" baseline="0">
              <a:solidFill>
                <a:srgbClr val="FF0000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plotSurface>
          <cx:spPr>
            <a:ln w="146050">
              <a:solidFill>
                <a:schemeClr val="bg1">
                  <a:lumMod val="85000"/>
                </a:schemeClr>
              </a:solidFill>
            </a:ln>
          </cx:spPr>
        </cx:plotSurface>
        <cx:series layoutId="funnel" uniqueId="{03411192-35EF-4641-92AD-D4542385AB36}">
          <cx:spPr>
            <a:solidFill>
              <a:schemeClr val="accent2">
                <a:alpha val="68000"/>
              </a:schemeClr>
            </a:solidFill>
            <a:ln w="0">
              <a:solidFill>
                <a:schemeClr val="bg1">
                  <a:lumMod val="85000"/>
                </a:schemeClr>
              </a:solidFill>
            </a:ln>
          </cx:spPr>
          <cx:dataId val="0"/>
        </cx:series>
      </cx:plotAreaRegion>
      <cx:axis id="0">
        <cx:catScaling gapWidth="0"/>
        <cx:tickLabels/>
        <cx:spPr>
          <a:ln>
            <a:solidFill>
              <a:schemeClr val="bg1">
                <a:lumMod val="85000"/>
              </a:schemeClr>
            </a:solidFill>
          </a:ln>
        </cx:spPr>
      </cx:axis>
    </cx:plotArea>
  </cx:chart>
  <cx:spPr>
    <a:solidFill>
      <a:schemeClr val="bg1">
        <a:lumMod val="85000"/>
      </a:schemeClr>
    </a:solidFill>
    <a:ln>
      <a:solidFill>
        <a:schemeClr val="bg1">
          <a:lumMod val="8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rgbClr val="FF0000"/>
              </a:solidFill>
            </a:defRPr>
          </a:pPr>
          <a:r>
            <a:rPr lang="en-US" sz="1400" b="0" i="0" u="none" strike="noStrike" baseline="0">
              <a:solidFill>
                <a:srgbClr val="FF0000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03411192-35EF-4641-92AD-D4542385AB36}">
          <cx:spPr>
            <a:solidFill>
              <a:schemeClr val="accent2"/>
            </a:solidFill>
          </cx:spPr>
          <cx:dataId val="0"/>
        </cx:series>
      </cx:plotAreaRegion>
      <cx:axis id="0">
        <cx:catScaling gapWidth="0.0599999987"/>
        <cx:tickLabels/>
        <cx:spPr>
          <a:ln>
            <a:solidFill>
              <a:schemeClr val="bg1">
                <a:lumMod val="85000"/>
              </a:schemeClr>
            </a:solidFill>
          </a:ln>
        </cx:spPr>
      </cx:axis>
    </cx:plotArea>
  </cx:chart>
  <cx:spPr>
    <a:solidFill>
      <a:schemeClr val="bg1">
        <a:lumMod val="85000"/>
      </a:schemeClr>
    </a:solidFill>
    <a:ln>
      <a:solidFill>
        <a:schemeClr val="bg1">
          <a:lumMod val="85000"/>
        </a:schemeClr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aseline="0">
              <a:solidFill>
                <a:srgbClr val="FF0000"/>
              </a:solidFill>
            </a:defRPr>
          </a:pPr>
          <a:r>
            <a:rPr lang="en-US" sz="1400" b="0" i="0" u="none" strike="noStrike" baseline="0">
              <a:solidFill>
                <a:srgbClr val="FF0000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plotSurface>
          <cx:spPr>
            <a:ln w="146050">
              <a:solidFill>
                <a:schemeClr val="bg1">
                  <a:lumMod val="85000"/>
                </a:schemeClr>
              </a:solidFill>
            </a:ln>
          </cx:spPr>
        </cx:plotSurface>
        <cx:series layoutId="funnel" uniqueId="{03411192-35EF-4641-92AD-D4542385AB36}">
          <cx:spPr>
            <a:solidFill>
              <a:schemeClr val="accent2">
                <a:alpha val="68000"/>
              </a:schemeClr>
            </a:solidFill>
            <a:ln w="0">
              <a:solidFill>
                <a:schemeClr val="bg1">
                  <a:lumMod val="85000"/>
                </a:schemeClr>
              </a:solidFill>
            </a:ln>
          </cx:spPr>
          <cx:dataId val="0"/>
        </cx:series>
      </cx:plotAreaRegion>
      <cx:axis id="0">
        <cx:catScaling gapWidth="0"/>
        <cx:tickLabels/>
        <cx:spPr>
          <a:ln>
            <a:solidFill>
              <a:schemeClr val="bg1">
                <a:lumMod val="85000"/>
              </a:schemeClr>
            </a:solidFill>
          </a:ln>
        </cx:spPr>
      </cx:axis>
    </cx:plotArea>
  </cx:chart>
  <cx:spPr>
    <a:solidFill>
      <a:schemeClr val="bg1">
        <a:lumMod val="85000"/>
      </a:schemeClr>
    </a:solidFill>
    <a:ln>
      <a:solidFill>
        <a:schemeClr val="bg1">
          <a:lumMod val="8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13" Type="http://schemas.microsoft.com/office/2014/relationships/chartEx" Target="../charts/chartEx1.xml"/><Relationship Id="rId3" Type="http://schemas.openxmlformats.org/officeDocument/2006/relationships/chart" Target="../charts/chart6.xml"/><Relationship Id="rId7" Type="http://schemas.openxmlformats.org/officeDocument/2006/relationships/image" Target="../media/image4.emf"/><Relationship Id="rId12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emf"/><Relationship Id="rId11" Type="http://schemas.openxmlformats.org/officeDocument/2006/relationships/chart" Target="../charts/chart8.xml"/><Relationship Id="rId5" Type="http://schemas.openxmlformats.org/officeDocument/2006/relationships/image" Target="../media/image2.emf"/><Relationship Id="rId15" Type="http://schemas.openxmlformats.org/officeDocument/2006/relationships/chart" Target="../charts/chart11.xml"/><Relationship Id="rId10" Type="http://schemas.openxmlformats.org/officeDocument/2006/relationships/chart" Target="../charts/chart7.xml"/><Relationship Id="rId4" Type="http://schemas.openxmlformats.org/officeDocument/2006/relationships/image" Target="../media/image1.emf"/><Relationship Id="rId9" Type="http://schemas.openxmlformats.org/officeDocument/2006/relationships/image" Target="../media/image6.emf"/><Relationship Id="rId1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hart" Target="../charts/chart14.xml"/><Relationship Id="rId7" Type="http://schemas.openxmlformats.org/officeDocument/2006/relationships/image" Target="../media/image3.emf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image" Target="../media/image2.emf"/><Relationship Id="rId11" Type="http://schemas.openxmlformats.org/officeDocument/2006/relationships/image" Target="../media/image8.emf"/><Relationship Id="rId5" Type="http://schemas.openxmlformats.org/officeDocument/2006/relationships/image" Target="../media/image7.emf"/><Relationship Id="rId10" Type="http://schemas.openxmlformats.org/officeDocument/2006/relationships/image" Target="../media/image6.emf"/><Relationship Id="rId4" Type="http://schemas.openxmlformats.org/officeDocument/2006/relationships/image" Target="../media/image1.emf"/><Relationship Id="rId9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0</xdr:row>
      <xdr:rowOff>175260</xdr:rowOff>
    </xdr:from>
    <xdr:to>
      <xdr:col>12</xdr:col>
      <xdr:colOff>76200</xdr:colOff>
      <xdr:row>4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8B032E-606A-90F0-C4BD-DDEF705C4894}"/>
            </a:ext>
          </a:extLst>
        </xdr:cNvPr>
        <xdr:cNvSpPr/>
      </xdr:nvSpPr>
      <xdr:spPr>
        <a:xfrm>
          <a:off x="5775960" y="175260"/>
          <a:ext cx="1615440" cy="5791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/>
            <a:t>Dashboard</a:t>
          </a:r>
        </a:p>
      </xdr:txBody>
    </xdr:sp>
    <xdr:clientData/>
  </xdr:twoCellAnchor>
  <xdr:twoCellAnchor>
    <xdr:from>
      <xdr:col>4</xdr:col>
      <xdr:colOff>320040</xdr:colOff>
      <xdr:row>4</xdr:row>
      <xdr:rowOff>68580</xdr:rowOff>
    </xdr:from>
    <xdr:to>
      <xdr:col>18</xdr:col>
      <xdr:colOff>274320</xdr:colOff>
      <xdr:row>6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5020E0C-F240-BF99-F48E-3AE7E1DCA0AD}"/>
            </a:ext>
          </a:extLst>
        </xdr:cNvPr>
        <xdr:cNvSpPr/>
      </xdr:nvSpPr>
      <xdr:spPr>
        <a:xfrm>
          <a:off x="2758440" y="800100"/>
          <a:ext cx="8488680" cy="4572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000">
              <a:solidFill>
                <a:srgbClr val="FF0000"/>
              </a:solidFill>
            </a:rPr>
            <a:t>			</a:t>
          </a:r>
        </a:p>
        <a:p>
          <a:pPr algn="ctr"/>
          <a:r>
            <a:rPr lang="en-IN" sz="1000">
              <a:solidFill>
                <a:srgbClr val="FF0000"/>
              </a:solidFill>
            </a:rPr>
            <a:t>			Weekly Branch</a:t>
          </a:r>
          <a:r>
            <a:rPr lang="en-IN" sz="1000"/>
            <a:t> </a:t>
          </a:r>
          <a:r>
            <a:rPr lang="en-IN" sz="1000">
              <a:solidFill>
                <a:schemeClr val="bg2">
                  <a:lumMod val="50000"/>
                </a:schemeClr>
              </a:solidFill>
            </a:rPr>
            <a:t>Dashboard 					</a:t>
          </a:r>
          <a:r>
            <a:rPr lang="en-IN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Employee Name </a:t>
          </a:r>
          <a:endParaRPr lang="en-IN" sz="1000">
            <a:effectLst/>
          </a:endParaRPr>
        </a:p>
        <a:p>
          <a:r>
            <a:rPr lang="en-IN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</a:t>
          </a:r>
          <a:endParaRPr lang="en-IN" sz="1000">
            <a:effectLst/>
          </a:endParaRPr>
        </a:p>
        <a:p>
          <a:pPr algn="ctr"/>
          <a:endParaRPr lang="en-IN" sz="10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8</xdr:col>
      <xdr:colOff>594360</xdr:colOff>
      <xdr:row>10</xdr:row>
      <xdr:rowOff>121920</xdr:rowOff>
    </xdr:from>
    <xdr:to>
      <xdr:col>14</xdr:col>
      <xdr:colOff>571500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ED719D-C7F0-44E3-8938-2E0F69987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</xdr:row>
      <xdr:rowOff>106680</xdr:rowOff>
    </xdr:from>
    <xdr:to>
      <xdr:col>8</xdr:col>
      <xdr:colOff>541020</xdr:colOff>
      <xdr:row>29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EB7E22-F2BE-4C4C-9BA0-C3DFDD6F9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</xdr:row>
      <xdr:rowOff>121920</xdr:rowOff>
    </xdr:from>
    <xdr:to>
      <xdr:col>22</xdr:col>
      <xdr:colOff>304800</xdr:colOff>
      <xdr:row>26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E8348-1AD5-437D-9495-0CF3A73B5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243840</xdr:colOff>
      <xdr:row>7</xdr:row>
      <xdr:rowOff>76200</xdr:rowOff>
    </xdr:from>
    <xdr:to>
      <xdr:col>3</xdr:col>
      <xdr:colOff>510540</xdr:colOff>
      <xdr:row>9</xdr:row>
      <xdr:rowOff>99060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6EBD8FC-D824-F44D-DD33-88F9A2197ADD}"/>
            </a:ext>
          </a:extLst>
        </xdr:cNvPr>
        <xdr:cNvSpPr/>
      </xdr:nvSpPr>
      <xdr:spPr>
        <a:xfrm>
          <a:off x="1463040" y="1356360"/>
          <a:ext cx="876300" cy="3886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10</xdr:row>
      <xdr:rowOff>114300</xdr:rowOff>
    </xdr:from>
    <xdr:to>
      <xdr:col>12</xdr:col>
      <xdr:colOff>83820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B6BA4-B8D5-6FCC-7C80-40BBF1DA6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0.31</cdr:x>
      <cdr:y>0.52222</cdr:y>
    </cdr:from>
    <cdr:to>
      <cdr:x>0.43333</cdr:x>
      <cdr:y>0.63611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8A9A5A-7419-C5CF-037B-DEC0D491A930}"/>
            </a:ext>
          </a:extLst>
        </cdr:cNvPr>
        <cdr:cNvSpPr txBox="1"/>
      </cdr:nvSpPr>
      <cdr:spPr>
        <a:xfrm xmlns:a="http://schemas.openxmlformats.org/drawingml/2006/main">
          <a:off x="1417320" y="1432560"/>
          <a:ext cx="56388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0.31833</cdr:x>
      <cdr:y>0.525</cdr:y>
    </cdr:from>
    <cdr:to>
      <cdr:x>0.42167</cdr:x>
      <cdr:y>0.625</cdr:y>
    </cdr:to>
    <cdr:sp macro="" textlink="Doughnut!$B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660CDE-FD9E-7B2F-9229-88232030CCF5}"/>
            </a:ext>
          </a:extLst>
        </cdr:cNvPr>
        <cdr:cNvSpPr txBox="1"/>
      </cdr:nvSpPr>
      <cdr:spPr>
        <a:xfrm xmlns:a="http://schemas.openxmlformats.org/drawingml/2006/main">
          <a:off x="1455420" y="1440180"/>
          <a:ext cx="4724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6550547-C5CC-4DC1-A547-C589CDDB27D7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49</a:t>
          </a:fld>
          <a:endParaRPr lang="en-IN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5</xdr:row>
      <xdr:rowOff>83820</xdr:rowOff>
    </xdr:from>
    <xdr:to>
      <xdr:col>8</xdr:col>
      <xdr:colOff>586740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D08340-676B-980B-9787-F1D6B0C4A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6</xdr:row>
      <xdr:rowOff>15240</xdr:rowOff>
    </xdr:from>
    <xdr:to>
      <xdr:col>11</xdr:col>
      <xdr:colOff>76200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45AB2-9C50-5D20-8C3E-050E3D35B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53</xdr:row>
      <xdr:rowOff>38100</xdr:rowOff>
    </xdr:from>
    <xdr:to>
      <xdr:col>4</xdr:col>
      <xdr:colOff>662940</xdr:colOff>
      <xdr:row>57</xdr:row>
      <xdr:rowOff>76200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3F8BEB0D-0AE8-5730-7852-ACC98C88DB2C}"/>
            </a:ext>
          </a:extLst>
        </xdr:cNvPr>
        <xdr:cNvGrpSpPr/>
      </xdr:nvGrpSpPr>
      <xdr:grpSpPr>
        <a:xfrm>
          <a:off x="4381500" y="9730740"/>
          <a:ext cx="1920240" cy="769620"/>
          <a:chOff x="4381500" y="9730740"/>
          <a:chExt cx="1920240" cy="76962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C0F61FF8-88FB-02CE-B712-0810A025F195}"/>
              </a:ext>
            </a:extLst>
          </xdr:cNvPr>
          <xdr:cNvSpPr/>
        </xdr:nvSpPr>
        <xdr:spPr>
          <a:xfrm>
            <a:off x="4381500" y="9730740"/>
            <a:ext cx="1920240" cy="769620"/>
          </a:xfrm>
          <a:prstGeom prst="rect">
            <a:avLst/>
          </a:prstGeom>
          <a:solidFill>
            <a:srgbClr val="DDDDDD"/>
          </a:solidFill>
          <a:ln>
            <a:solidFill>
              <a:srgbClr val="DDDDD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H51">
        <xdr:nvSpPr>
          <xdr:cNvPr id="3" name="Rectangle 2">
            <a:extLst>
              <a:ext uri="{FF2B5EF4-FFF2-40B4-BE49-F238E27FC236}">
                <a16:creationId xmlns:a16="http://schemas.microsoft.com/office/drawing/2014/main" id="{8DC9EFE9-403A-80AB-EF5F-B739F575C89D}"/>
              </a:ext>
            </a:extLst>
          </xdr:cNvPr>
          <xdr:cNvSpPr/>
        </xdr:nvSpPr>
        <xdr:spPr>
          <a:xfrm>
            <a:off x="4922520" y="9806940"/>
            <a:ext cx="632460" cy="243840"/>
          </a:xfrm>
          <a:prstGeom prst="rect">
            <a:avLst/>
          </a:prstGeom>
          <a:noFill/>
          <a:ln>
            <a:solidFill>
              <a:srgbClr val="DDDDD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C30A8A64-C593-49EB-B756-91B03434B766}" type="TxLink">
              <a:rPr lang="en-US" sz="1100" b="0" i="0" u="none" strike="noStrike">
                <a:solidFill>
                  <a:srgbClr val="FF0000"/>
                </a:solidFill>
                <a:latin typeface="Calibri"/>
                <a:ea typeface="Calibri"/>
                <a:cs typeface="Calibri"/>
              </a:rPr>
              <a:pPr algn="ctr"/>
              <a:t>49</a:t>
            </a:fld>
            <a:endParaRPr lang="en-IN" sz="1100">
              <a:solidFill>
                <a:srgbClr val="FF0000"/>
              </a:solidFill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DF8976C-6127-CFB1-45E7-3A4ED505C403}"/>
              </a:ext>
            </a:extLst>
          </xdr:cNvPr>
          <xdr:cNvSpPr/>
        </xdr:nvSpPr>
        <xdr:spPr>
          <a:xfrm>
            <a:off x="4457700" y="10005060"/>
            <a:ext cx="1668780" cy="495300"/>
          </a:xfrm>
          <a:prstGeom prst="rect">
            <a:avLst/>
          </a:prstGeom>
          <a:solidFill>
            <a:srgbClr val="DDDDDD"/>
          </a:solidFill>
          <a:ln>
            <a:solidFill>
              <a:srgbClr val="DDDDD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100">
                <a:solidFill>
                  <a:sysClr val="windowText" lastClr="000000"/>
                </a:solidFill>
              </a:rPr>
              <a:t>Total Opporunities</a:t>
            </a:r>
          </a:p>
        </xdr:txBody>
      </xdr:sp>
    </xdr:grpSp>
    <xdr:clientData/>
  </xdr:twoCellAnchor>
  <xdr:twoCellAnchor>
    <xdr:from>
      <xdr:col>4</xdr:col>
      <xdr:colOff>1303020</xdr:colOff>
      <xdr:row>53</xdr:row>
      <xdr:rowOff>15240</xdr:rowOff>
    </xdr:from>
    <xdr:to>
      <xdr:col>6</xdr:col>
      <xdr:colOff>609600</xdr:colOff>
      <xdr:row>57</xdr:row>
      <xdr:rowOff>53340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4142E99-E0AA-77FC-7A84-7517B84167D3}"/>
            </a:ext>
          </a:extLst>
        </xdr:cNvPr>
        <xdr:cNvGrpSpPr/>
      </xdr:nvGrpSpPr>
      <xdr:grpSpPr>
        <a:xfrm>
          <a:off x="6941820" y="9707880"/>
          <a:ext cx="1920240" cy="769620"/>
          <a:chOff x="6941820" y="9707880"/>
          <a:chExt cx="1920240" cy="76962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1E8DB581-A27C-449D-A309-24DFED5D1D9F}"/>
              </a:ext>
            </a:extLst>
          </xdr:cNvPr>
          <xdr:cNvSpPr/>
        </xdr:nvSpPr>
        <xdr:spPr>
          <a:xfrm>
            <a:off x="6941820" y="9707880"/>
            <a:ext cx="1920240" cy="769620"/>
          </a:xfrm>
          <a:prstGeom prst="rect">
            <a:avLst/>
          </a:prstGeom>
          <a:solidFill>
            <a:srgbClr val="DDDDDD"/>
          </a:solidFill>
          <a:ln>
            <a:solidFill>
              <a:srgbClr val="DDDDD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DD1A190-8303-4F2B-BC0B-1221CA92ADDB}"/>
              </a:ext>
            </a:extLst>
          </xdr:cNvPr>
          <xdr:cNvSpPr/>
        </xdr:nvSpPr>
        <xdr:spPr>
          <a:xfrm>
            <a:off x="7033260" y="10012680"/>
            <a:ext cx="1668780" cy="342900"/>
          </a:xfrm>
          <a:prstGeom prst="rect">
            <a:avLst/>
          </a:prstGeom>
          <a:solidFill>
            <a:srgbClr val="DDDDDD"/>
          </a:solidFill>
          <a:ln>
            <a:solidFill>
              <a:srgbClr val="DDDDD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100">
                <a:solidFill>
                  <a:sysClr val="windowText" lastClr="000000"/>
                </a:solidFill>
              </a:rPr>
              <a:t>Total Open Opporunities</a:t>
            </a:r>
          </a:p>
        </xdr:txBody>
      </xdr:sp>
      <xdr:sp macro="" textlink="H52">
        <xdr:nvSpPr>
          <xdr:cNvPr id="7" name="Rectangle 6">
            <a:extLst>
              <a:ext uri="{FF2B5EF4-FFF2-40B4-BE49-F238E27FC236}">
                <a16:creationId xmlns:a16="http://schemas.microsoft.com/office/drawing/2014/main" id="{B980662C-E710-40ED-85CC-38D4E4593176}"/>
              </a:ext>
            </a:extLst>
          </xdr:cNvPr>
          <xdr:cNvSpPr/>
        </xdr:nvSpPr>
        <xdr:spPr>
          <a:xfrm>
            <a:off x="7597140" y="9761220"/>
            <a:ext cx="632460" cy="243840"/>
          </a:xfrm>
          <a:prstGeom prst="rect">
            <a:avLst/>
          </a:prstGeom>
          <a:noFill/>
          <a:ln>
            <a:solidFill>
              <a:srgbClr val="DDDDD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A8707EC3-8A60-4FC5-AFE2-B2D5EBA79D6C}" type="TxLink">
              <a:rPr lang="en-US" sz="1100" b="0" i="0" u="none" strike="noStrike">
                <a:solidFill>
                  <a:srgbClr val="FF0000"/>
                </a:solidFill>
                <a:latin typeface="Calibri"/>
                <a:ea typeface="Calibri"/>
                <a:cs typeface="Calibri"/>
              </a:rPr>
              <a:pPr algn="ctr"/>
              <a:t>44</a:t>
            </a:fld>
            <a:endParaRPr lang="en-IN" sz="11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</xdr:colOff>
      <xdr:row>5</xdr:row>
      <xdr:rowOff>167640</xdr:rowOff>
    </xdr:from>
    <xdr:to>
      <xdr:col>9</xdr:col>
      <xdr:colOff>83820</xdr:colOff>
      <xdr:row>13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48A83B-EC89-47B5-92B2-835CC8D1D7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1532" y="998220"/>
              <a:ext cx="2522208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320028</xdr:colOff>
      <xdr:row>27</xdr:row>
      <xdr:rowOff>144780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A9B80B1-48E9-4213-BD27-69DEAA6F53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3756660"/>
              <a:ext cx="2758428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12</xdr:row>
      <xdr:rowOff>129540</xdr:rowOff>
    </xdr:from>
    <xdr:to>
      <xdr:col>9</xdr:col>
      <xdr:colOff>22860</xdr:colOff>
      <xdr:row>29</xdr:row>
      <xdr:rowOff>83820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6ED716-DCD8-F989-AF02-57464CC2EA64}"/>
            </a:ext>
          </a:extLst>
        </xdr:cNvPr>
        <xdr:cNvSpPr/>
      </xdr:nvSpPr>
      <xdr:spPr>
        <a:xfrm>
          <a:off x="861060" y="2324100"/>
          <a:ext cx="4648200" cy="30632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281940</xdr:colOff>
      <xdr:row>17</xdr:row>
      <xdr:rowOff>91440</xdr:rowOff>
    </xdr:from>
    <xdr:to>
      <xdr:col>8</xdr:col>
      <xdr:colOff>601980</xdr:colOff>
      <xdr:row>29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3FDA3-BC82-461E-95C8-3002389B0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274320</xdr:colOff>
      <xdr:row>13</xdr:row>
      <xdr:rowOff>58246</xdr:rowOff>
    </xdr:from>
    <xdr:to>
      <xdr:col>8</xdr:col>
      <xdr:colOff>594360</xdr:colOff>
      <xdr:row>17</xdr:row>
      <xdr:rowOff>0</xdr:rowOff>
    </xdr:to>
    <xdr:grpSp>
      <xdr:nvGrpSpPr>
        <xdr:cNvPr id="5125" name="Group 5">
          <a:extLst>
            <a:ext uri="{FF2B5EF4-FFF2-40B4-BE49-F238E27FC236}">
              <a16:creationId xmlns:a16="http://schemas.microsoft.com/office/drawing/2014/main" id="{090F3E43-7F7A-E228-5488-57A524038B26}"/>
            </a:ext>
          </a:extLst>
        </xdr:cNvPr>
        <xdr:cNvGrpSpPr>
          <a:grpSpLocks noChangeAspect="1"/>
        </xdr:cNvGrpSpPr>
      </xdr:nvGrpSpPr>
      <xdr:grpSpPr bwMode="auto">
        <a:xfrm>
          <a:off x="885595" y="3432817"/>
          <a:ext cx="4598963" cy="678634"/>
          <a:chOff x="324" y="128"/>
          <a:chExt cx="362" cy="75"/>
        </a:xfrm>
      </xdr:grpSpPr>
      <xdr:sp macro="" textlink="">
        <xdr:nvSpPr>
          <xdr:cNvPr id="5127" name="Rectangle 7">
            <a:extLst>
              <a:ext uri="{FF2B5EF4-FFF2-40B4-BE49-F238E27FC236}">
                <a16:creationId xmlns:a16="http://schemas.microsoft.com/office/drawing/2014/main" id="{9DF5A0D3-7701-A6C3-3D3A-BACCBC862A55}"/>
              </a:ext>
            </a:extLst>
          </xdr:cNvPr>
          <xdr:cNvSpPr>
            <a:spLocks noChangeArrowheads="1"/>
          </xdr:cNvSpPr>
        </xdr:nvSpPr>
        <xdr:spPr bwMode="auto">
          <a:xfrm>
            <a:off x="324" y="178"/>
            <a:ext cx="362" cy="25"/>
          </a:xfrm>
          <a:prstGeom prst="rect">
            <a:avLst/>
          </a:prstGeom>
          <a:solidFill>
            <a:srgbClr val="D9E1F2"/>
          </a:solidFill>
          <a:ln w="9525">
            <a:solidFill>
              <a:srgbClr val="B2B2B2"/>
            </a:solidFill>
            <a:miter lim="800000"/>
            <a:headEnd/>
            <a:tailEnd/>
          </a:ln>
        </xdr:spPr>
      </xdr:sp>
      <xdr:sp macro="" textlink="">
        <xdr:nvSpPr>
          <xdr:cNvPr id="5128" name="Rectangle 8">
            <a:extLst>
              <a:ext uri="{FF2B5EF4-FFF2-40B4-BE49-F238E27FC236}">
                <a16:creationId xmlns:a16="http://schemas.microsoft.com/office/drawing/2014/main" id="{5A1D9CBF-0B90-6EF9-4A40-1262A95B603F}"/>
              </a:ext>
            </a:extLst>
          </xdr:cNvPr>
          <xdr:cNvSpPr>
            <a:spLocks noChangeArrowheads="1"/>
          </xdr:cNvSpPr>
        </xdr:nvSpPr>
        <xdr:spPr bwMode="auto">
          <a:xfrm>
            <a:off x="391" y="154"/>
            <a:ext cx="44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lIns="0" tIns="0" rIns="0" bIns="0" anchor="t">
            <a:spAutoFit/>
          </a:bodyPr>
          <a:lstStyle/>
          <a:p>
            <a:pPr algn="ctr" rtl="0">
              <a:defRPr sz="1000"/>
            </a:pPr>
            <a:r>
              <a:rPr lang="en-IN" sz="1100" b="1" i="0" u="none" strike="noStrike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rPr>
              <a:t>2019</a:t>
            </a:r>
          </a:p>
        </xdr:txBody>
      </xdr:sp>
      <xdr:sp macro="" textlink="">
        <xdr:nvSpPr>
          <xdr:cNvPr id="5129" name="Rectangle 9">
            <a:extLst>
              <a:ext uri="{FF2B5EF4-FFF2-40B4-BE49-F238E27FC236}">
                <a16:creationId xmlns:a16="http://schemas.microsoft.com/office/drawing/2014/main" id="{2DE71960-73C7-1C93-152B-7D183463E286}"/>
              </a:ext>
            </a:extLst>
          </xdr:cNvPr>
          <xdr:cNvSpPr>
            <a:spLocks noChangeArrowheads="1"/>
          </xdr:cNvSpPr>
        </xdr:nvSpPr>
        <xdr:spPr bwMode="auto">
          <a:xfrm>
            <a:off x="585" y="153"/>
            <a:ext cx="28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lIns="0" tIns="0" rIns="0" bIns="0" anchor="t">
            <a:spAutoFit/>
          </a:bodyPr>
          <a:lstStyle/>
          <a:p>
            <a:pPr algn="ctr" rtl="0">
              <a:defRPr sz="1000"/>
            </a:pPr>
            <a:r>
              <a:rPr lang="en-IN" sz="1100" b="1" i="0" u="none" strike="noStrike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rPr>
              <a:t>2020</a:t>
            </a:r>
          </a:p>
        </xdr:txBody>
      </xdr:sp>
      <xdr:sp macro="" textlink="">
        <xdr:nvSpPr>
          <xdr:cNvPr id="5130" name="Rectangle 10">
            <a:extLst>
              <a:ext uri="{FF2B5EF4-FFF2-40B4-BE49-F238E27FC236}">
                <a16:creationId xmlns:a16="http://schemas.microsoft.com/office/drawing/2014/main" id="{D3150A4E-CACA-7175-06F5-F648F1E7F060}"/>
              </a:ext>
            </a:extLst>
          </xdr:cNvPr>
          <xdr:cNvSpPr>
            <a:spLocks noChangeArrowheads="1"/>
          </xdr:cNvSpPr>
        </xdr:nvSpPr>
        <xdr:spPr bwMode="auto">
          <a:xfrm>
            <a:off x="406" y="182"/>
            <a:ext cx="7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IN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3</a:t>
            </a:r>
          </a:p>
        </xdr:txBody>
      </xdr:sp>
      <xdr:sp macro="" textlink="">
        <xdr:nvSpPr>
          <xdr:cNvPr id="5131" name="Rectangle 11">
            <a:extLst>
              <a:ext uri="{FF2B5EF4-FFF2-40B4-BE49-F238E27FC236}">
                <a16:creationId xmlns:a16="http://schemas.microsoft.com/office/drawing/2014/main" id="{C94DB773-5BB5-D8C9-CC2D-DA541B398B43}"/>
              </a:ext>
            </a:extLst>
          </xdr:cNvPr>
          <xdr:cNvSpPr>
            <a:spLocks noChangeArrowheads="1"/>
          </xdr:cNvSpPr>
        </xdr:nvSpPr>
        <xdr:spPr bwMode="auto">
          <a:xfrm>
            <a:off x="588" y="180"/>
            <a:ext cx="19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IN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31</a:t>
            </a:r>
          </a:p>
        </xdr:txBody>
      </xdr:sp>
      <xdr:sp macro="" textlink="">
        <xdr:nvSpPr>
          <xdr:cNvPr id="5132" name="Rectangle 12">
            <a:extLst>
              <a:ext uri="{FF2B5EF4-FFF2-40B4-BE49-F238E27FC236}">
                <a16:creationId xmlns:a16="http://schemas.microsoft.com/office/drawing/2014/main" id="{AEA2C348-0A81-405F-4154-9AABB2131001}"/>
              </a:ext>
            </a:extLst>
          </xdr:cNvPr>
          <xdr:cNvSpPr>
            <a:spLocks noChangeArrowheads="1"/>
          </xdr:cNvSpPr>
        </xdr:nvSpPr>
        <xdr:spPr bwMode="auto">
          <a:xfrm>
            <a:off x="416" y="128"/>
            <a:ext cx="168" cy="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wrap="square" lIns="0" tIns="0" rIns="0" bIns="0" anchor="t">
            <a:spAutoFit/>
          </a:bodyPr>
          <a:lstStyle/>
          <a:p>
            <a:pPr algn="ctr" rtl="0">
              <a:defRPr sz="1000"/>
            </a:pPr>
            <a:r>
              <a:rPr lang="en-IN" sz="1200" b="1" i="0" u="none" strike="noStrike" baseline="0">
                <a:solidFill>
                  <a:srgbClr val="FF0000"/>
                </a:solidFill>
                <a:latin typeface="Calibri"/>
                <a:ea typeface="Calibri"/>
                <a:cs typeface="Calibri"/>
              </a:rPr>
              <a:t>Yearly Meeting Count</a:t>
            </a:r>
          </a:p>
        </xdr:txBody>
      </xdr:sp>
      <xdr:sp macro="" textlink="">
        <xdr:nvSpPr>
          <xdr:cNvPr id="5133" name="Line 13">
            <a:extLst>
              <a:ext uri="{FF2B5EF4-FFF2-40B4-BE49-F238E27FC236}">
                <a16:creationId xmlns:a16="http://schemas.microsoft.com/office/drawing/2014/main" id="{E8CE2459-C4E4-A778-F15F-21507111DE89}"/>
              </a:ext>
            </a:extLst>
          </xdr:cNvPr>
          <xdr:cNvSpPr>
            <a:spLocks noChangeShapeType="1"/>
          </xdr:cNvSpPr>
        </xdr:nvSpPr>
        <xdr:spPr bwMode="auto">
          <a:xfrm>
            <a:off x="324" y="154"/>
            <a:ext cx="0" cy="49"/>
          </a:xfrm>
          <a:prstGeom prst="line">
            <a:avLst/>
          </a:prstGeom>
          <a:noFill/>
          <a:ln w="0">
            <a:solidFill>
              <a:srgbClr val="B2B2B2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35" name="Line 15">
            <a:extLst>
              <a:ext uri="{FF2B5EF4-FFF2-40B4-BE49-F238E27FC236}">
                <a16:creationId xmlns:a16="http://schemas.microsoft.com/office/drawing/2014/main" id="{5BE2ECDF-F12E-CA35-ABF2-140321F25757}"/>
              </a:ext>
            </a:extLst>
          </xdr:cNvPr>
          <xdr:cNvSpPr>
            <a:spLocks noChangeShapeType="1"/>
          </xdr:cNvSpPr>
        </xdr:nvSpPr>
        <xdr:spPr bwMode="auto">
          <a:xfrm>
            <a:off x="504" y="155"/>
            <a:ext cx="0" cy="48"/>
          </a:xfrm>
          <a:prstGeom prst="line">
            <a:avLst/>
          </a:prstGeom>
          <a:noFill/>
          <a:ln w="0">
            <a:solidFill>
              <a:srgbClr val="B2B2B2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36" name="Rectangle 16">
            <a:extLst>
              <a:ext uri="{FF2B5EF4-FFF2-40B4-BE49-F238E27FC236}">
                <a16:creationId xmlns:a16="http://schemas.microsoft.com/office/drawing/2014/main" id="{74E8BA5C-2DF8-DE9F-BE6E-4F6DDCC38B7C}"/>
              </a:ext>
            </a:extLst>
          </xdr:cNvPr>
          <xdr:cNvSpPr>
            <a:spLocks noChangeArrowheads="1"/>
          </xdr:cNvSpPr>
        </xdr:nvSpPr>
        <xdr:spPr bwMode="auto">
          <a:xfrm>
            <a:off x="504" y="155"/>
            <a:ext cx="2" cy="48"/>
          </a:xfrm>
          <a:prstGeom prst="rect">
            <a:avLst/>
          </a:prstGeom>
          <a:solidFill>
            <a:srgbClr val="000000"/>
          </a:solidFill>
          <a:ln w="9525">
            <a:solidFill>
              <a:srgbClr val="B2B2B2"/>
            </a:solidFill>
            <a:miter lim="800000"/>
            <a:headEnd/>
            <a:tailEnd/>
          </a:ln>
        </xdr:spPr>
      </xdr:sp>
      <xdr:sp macro="" textlink="">
        <xdr:nvSpPr>
          <xdr:cNvPr id="5137" name="Line 17">
            <a:extLst>
              <a:ext uri="{FF2B5EF4-FFF2-40B4-BE49-F238E27FC236}">
                <a16:creationId xmlns:a16="http://schemas.microsoft.com/office/drawing/2014/main" id="{F1E884FE-5E33-B882-1E49-75EB4F15C27D}"/>
              </a:ext>
            </a:extLst>
          </xdr:cNvPr>
          <xdr:cNvSpPr>
            <a:spLocks noChangeShapeType="1"/>
          </xdr:cNvSpPr>
        </xdr:nvSpPr>
        <xdr:spPr bwMode="auto">
          <a:xfrm>
            <a:off x="684" y="155"/>
            <a:ext cx="0" cy="48"/>
          </a:xfrm>
          <a:prstGeom prst="line">
            <a:avLst/>
          </a:prstGeom>
          <a:noFill/>
          <a:ln w="0">
            <a:solidFill>
              <a:srgbClr val="B2B2B2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38" name="Rectangle 18">
            <a:extLst>
              <a:ext uri="{FF2B5EF4-FFF2-40B4-BE49-F238E27FC236}">
                <a16:creationId xmlns:a16="http://schemas.microsoft.com/office/drawing/2014/main" id="{F59A6945-5D0F-D8FE-6E23-5D2C1C14240A}"/>
              </a:ext>
            </a:extLst>
          </xdr:cNvPr>
          <xdr:cNvSpPr>
            <a:spLocks noChangeArrowheads="1"/>
          </xdr:cNvSpPr>
        </xdr:nvSpPr>
        <xdr:spPr bwMode="auto">
          <a:xfrm>
            <a:off x="684" y="155"/>
            <a:ext cx="2" cy="48"/>
          </a:xfrm>
          <a:prstGeom prst="rect">
            <a:avLst/>
          </a:prstGeom>
          <a:solidFill>
            <a:srgbClr val="000000"/>
          </a:solidFill>
          <a:ln w="9525">
            <a:solidFill>
              <a:srgbClr val="B2B2B2"/>
            </a:solidFill>
            <a:miter lim="800000"/>
            <a:headEnd/>
            <a:tailEnd/>
          </a:ln>
        </xdr:spPr>
      </xdr:sp>
      <xdr:sp macro="" textlink="">
        <xdr:nvSpPr>
          <xdr:cNvPr id="5139" name="Line 19">
            <a:extLst>
              <a:ext uri="{FF2B5EF4-FFF2-40B4-BE49-F238E27FC236}">
                <a16:creationId xmlns:a16="http://schemas.microsoft.com/office/drawing/2014/main" id="{D513EAE4-1D7E-2F3F-957F-62EF54C846B4}"/>
              </a:ext>
            </a:extLst>
          </xdr:cNvPr>
          <xdr:cNvSpPr>
            <a:spLocks noChangeShapeType="1"/>
          </xdr:cNvSpPr>
        </xdr:nvSpPr>
        <xdr:spPr bwMode="auto">
          <a:xfrm>
            <a:off x="326" y="154"/>
            <a:ext cx="360" cy="0"/>
          </a:xfrm>
          <a:prstGeom prst="line">
            <a:avLst/>
          </a:prstGeom>
          <a:noFill/>
          <a:ln w="0">
            <a:solidFill>
              <a:srgbClr val="B2B2B2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40" name="Rectangle 20">
            <a:extLst>
              <a:ext uri="{FF2B5EF4-FFF2-40B4-BE49-F238E27FC236}">
                <a16:creationId xmlns:a16="http://schemas.microsoft.com/office/drawing/2014/main" id="{7B3DBE05-0929-461E-B24E-E20DC84E1EE8}"/>
              </a:ext>
            </a:extLst>
          </xdr:cNvPr>
          <xdr:cNvSpPr>
            <a:spLocks noChangeArrowheads="1"/>
          </xdr:cNvSpPr>
        </xdr:nvSpPr>
        <xdr:spPr bwMode="auto">
          <a:xfrm>
            <a:off x="326" y="154"/>
            <a:ext cx="360" cy="1"/>
          </a:xfrm>
          <a:prstGeom prst="rect">
            <a:avLst/>
          </a:prstGeom>
          <a:solidFill>
            <a:srgbClr val="000000"/>
          </a:solidFill>
          <a:ln w="9525">
            <a:solidFill>
              <a:srgbClr val="B2B2B2"/>
            </a:solidFill>
            <a:miter lim="800000"/>
            <a:headEnd/>
            <a:tailEnd/>
          </a:ln>
        </xdr:spPr>
      </xdr:sp>
      <xdr:sp macro="" textlink="">
        <xdr:nvSpPr>
          <xdr:cNvPr id="5141" name="Line 21">
            <a:extLst>
              <a:ext uri="{FF2B5EF4-FFF2-40B4-BE49-F238E27FC236}">
                <a16:creationId xmlns:a16="http://schemas.microsoft.com/office/drawing/2014/main" id="{F80DA8AA-2E9B-DACF-AFEE-CF843D68EEAD}"/>
              </a:ext>
            </a:extLst>
          </xdr:cNvPr>
          <xdr:cNvSpPr>
            <a:spLocks noChangeShapeType="1"/>
          </xdr:cNvSpPr>
        </xdr:nvSpPr>
        <xdr:spPr bwMode="auto">
          <a:xfrm>
            <a:off x="326" y="178"/>
            <a:ext cx="360" cy="0"/>
          </a:xfrm>
          <a:prstGeom prst="line">
            <a:avLst/>
          </a:prstGeom>
          <a:noFill/>
          <a:ln w="0">
            <a:solidFill>
              <a:srgbClr val="B2B2B2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42" name="Rectangle 22">
            <a:extLst>
              <a:ext uri="{FF2B5EF4-FFF2-40B4-BE49-F238E27FC236}">
                <a16:creationId xmlns:a16="http://schemas.microsoft.com/office/drawing/2014/main" id="{164196F9-4400-6119-6A46-18B9A2010A81}"/>
              </a:ext>
            </a:extLst>
          </xdr:cNvPr>
          <xdr:cNvSpPr>
            <a:spLocks noChangeArrowheads="1"/>
          </xdr:cNvSpPr>
        </xdr:nvSpPr>
        <xdr:spPr bwMode="auto">
          <a:xfrm>
            <a:off x="326" y="178"/>
            <a:ext cx="360" cy="1"/>
          </a:xfrm>
          <a:prstGeom prst="rect">
            <a:avLst/>
          </a:prstGeom>
          <a:solidFill>
            <a:srgbClr val="000000"/>
          </a:solidFill>
          <a:ln w="9525">
            <a:solidFill>
              <a:srgbClr val="B2B2B2"/>
            </a:solidFill>
            <a:miter lim="800000"/>
            <a:headEnd/>
            <a:tailEnd/>
          </a:ln>
        </xdr:spPr>
      </xdr:sp>
      <xdr:sp macro="" textlink="">
        <xdr:nvSpPr>
          <xdr:cNvPr id="5143" name="Line 23">
            <a:extLst>
              <a:ext uri="{FF2B5EF4-FFF2-40B4-BE49-F238E27FC236}">
                <a16:creationId xmlns:a16="http://schemas.microsoft.com/office/drawing/2014/main" id="{650A7739-B2F9-9931-E3FE-F5552C2C6B43}"/>
              </a:ext>
            </a:extLst>
          </xdr:cNvPr>
          <xdr:cNvSpPr>
            <a:spLocks noChangeShapeType="1"/>
          </xdr:cNvSpPr>
        </xdr:nvSpPr>
        <xdr:spPr bwMode="auto">
          <a:xfrm>
            <a:off x="326" y="202"/>
            <a:ext cx="360" cy="0"/>
          </a:xfrm>
          <a:prstGeom prst="line">
            <a:avLst/>
          </a:prstGeom>
          <a:noFill/>
          <a:ln w="0">
            <a:noFill/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44" name="Rectangle 24">
            <a:extLst>
              <a:ext uri="{FF2B5EF4-FFF2-40B4-BE49-F238E27FC236}">
                <a16:creationId xmlns:a16="http://schemas.microsoft.com/office/drawing/2014/main" id="{696CAC6C-AF17-51DD-BBA4-09F68CAFF9D3}"/>
              </a:ext>
            </a:extLst>
          </xdr:cNvPr>
          <xdr:cNvSpPr>
            <a:spLocks noChangeArrowheads="1"/>
          </xdr:cNvSpPr>
        </xdr:nvSpPr>
        <xdr:spPr bwMode="auto">
          <a:xfrm>
            <a:off x="326" y="202"/>
            <a:ext cx="360" cy="1"/>
          </a:xfrm>
          <a:prstGeom prst="rect">
            <a:avLst/>
          </a:prstGeom>
          <a:solidFill>
            <a:srgbClr val="000000"/>
          </a:solidFill>
          <a:ln w="9525">
            <a:solidFill>
              <a:srgbClr val="B2B2B2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9</xdr:col>
      <xdr:colOff>54685</xdr:colOff>
      <xdr:row>12</xdr:row>
      <xdr:rowOff>119231</xdr:rowOff>
    </xdr:from>
    <xdr:to>
      <xdr:col>15</xdr:col>
      <xdr:colOff>85165</xdr:colOff>
      <xdr:row>29</xdr:row>
      <xdr:rowOff>88751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FE8F6F8-53C8-4D1B-95C8-26A165982927}"/>
            </a:ext>
          </a:extLst>
        </xdr:cNvPr>
        <xdr:cNvSpPr/>
      </xdr:nvSpPr>
      <xdr:spPr>
        <a:xfrm>
          <a:off x="5541085" y="2270760"/>
          <a:ext cx="3688080" cy="301752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106680</xdr:colOff>
      <xdr:row>12</xdr:row>
      <xdr:rowOff>137160</xdr:rowOff>
    </xdr:from>
    <xdr:to>
      <xdr:col>22</xdr:col>
      <xdr:colOff>403860</xdr:colOff>
      <xdr:row>29</xdr:row>
      <xdr:rowOff>99060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064E7FC-D70A-4CCB-9367-CCEC5152D1EF}"/>
            </a:ext>
          </a:extLst>
        </xdr:cNvPr>
        <xdr:cNvSpPr/>
      </xdr:nvSpPr>
      <xdr:spPr>
        <a:xfrm>
          <a:off x="9250680" y="2331720"/>
          <a:ext cx="4564380" cy="30708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41686</xdr:colOff>
      <xdr:row>12</xdr:row>
      <xdr:rowOff>151055</xdr:rowOff>
    </xdr:from>
    <xdr:to>
      <xdr:col>15</xdr:col>
      <xdr:colOff>49306</xdr:colOff>
      <xdr:row>29</xdr:row>
      <xdr:rowOff>59615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0AD662-1ABB-41D4-91AA-3578614D4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129540</xdr:colOff>
      <xdr:row>15</xdr:row>
      <xdr:rowOff>144780</xdr:rowOff>
    </xdr:from>
    <xdr:to>
      <xdr:col>24</xdr:col>
      <xdr:colOff>182880</xdr:colOff>
      <xdr:row>29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71FC80-1FE5-4B71-B237-E4500F469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243840</xdr:colOff>
      <xdr:row>9</xdr:row>
      <xdr:rowOff>129540</xdr:rowOff>
    </xdr:from>
    <xdr:to>
      <xdr:col>5</xdr:col>
      <xdr:colOff>22860</xdr:colOff>
      <xdr:row>10</xdr:row>
      <xdr:rowOff>175260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710776B-C1DE-4528-80AE-DF6867C10172}"/>
            </a:ext>
          </a:extLst>
        </xdr:cNvPr>
        <xdr:cNvSpPr/>
      </xdr:nvSpPr>
      <xdr:spPr>
        <a:xfrm>
          <a:off x="853440" y="1775460"/>
          <a:ext cx="2217420" cy="228600"/>
        </a:xfrm>
        <a:prstGeom prst="rect">
          <a:avLst/>
        </a:prstGeom>
        <a:solidFill>
          <a:srgbClr val="ED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Crss Sell Plcd 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Achvmnt%</a:t>
          </a:r>
          <a:endParaRPr lang="en-IN" sz="1100"/>
        </a:p>
      </xdr:txBody>
    </xdr:sp>
    <xdr:clientData/>
  </xdr:twoCellAnchor>
  <xdr:twoCellAnchor>
    <xdr:from>
      <xdr:col>1</xdr:col>
      <xdr:colOff>251460</xdr:colOff>
      <xdr:row>11</xdr:row>
      <xdr:rowOff>7620</xdr:rowOff>
    </xdr:from>
    <xdr:to>
      <xdr:col>5</xdr:col>
      <xdr:colOff>22860</xdr:colOff>
      <xdr:row>12</xdr:row>
      <xdr:rowOff>114300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CC22753-E191-4F14-9308-1DC74E3B498B}"/>
            </a:ext>
          </a:extLst>
        </xdr:cNvPr>
        <xdr:cNvSpPr/>
      </xdr:nvSpPr>
      <xdr:spPr>
        <a:xfrm>
          <a:off x="861060" y="2019300"/>
          <a:ext cx="2209800" cy="289560"/>
        </a:xfrm>
        <a:prstGeom prst="rect">
          <a:avLst/>
        </a:prstGeom>
        <a:solidFill>
          <a:srgbClr val="DDDDD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>
              <a:solidFill>
                <a:sysClr val="windowText" lastClr="000000"/>
              </a:solidFill>
            </a:rPr>
            <a:t>  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38100</xdr:colOff>
      <xdr:row>10</xdr:row>
      <xdr:rowOff>167640</xdr:rowOff>
    </xdr:from>
    <xdr:to>
      <xdr:col>4</xdr:col>
      <xdr:colOff>15240</xdr:colOff>
      <xdr:row>12</xdr:row>
      <xdr:rowOff>83821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C31CCFF-AC13-483E-8828-31CB61C47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1996440"/>
          <a:ext cx="119634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7620</xdr:colOff>
      <xdr:row>9</xdr:row>
      <xdr:rowOff>121920</xdr:rowOff>
    </xdr:from>
    <xdr:to>
      <xdr:col>8</xdr:col>
      <xdr:colOff>297180</xdr:colOff>
      <xdr:row>12</xdr:row>
      <xdr:rowOff>137160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A6A935B6-0279-C1D5-AEF5-9650CCB823F2}"/>
            </a:ext>
          </a:extLst>
        </xdr:cNvPr>
        <xdr:cNvGrpSpPr/>
      </xdr:nvGrpSpPr>
      <xdr:grpSpPr>
        <a:xfrm>
          <a:off x="3063994" y="2759612"/>
          <a:ext cx="2123384" cy="567900"/>
          <a:chOff x="2834640" y="1744980"/>
          <a:chExt cx="2118360" cy="563880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5D2C3DE6-6F72-440F-A57F-6363E48B1D81}"/>
              </a:ext>
            </a:extLst>
          </xdr:cNvPr>
          <xdr:cNvSpPr/>
        </xdr:nvSpPr>
        <xdr:spPr>
          <a:xfrm>
            <a:off x="2842260" y="1744980"/>
            <a:ext cx="2110740" cy="274320"/>
          </a:xfrm>
          <a:prstGeom prst="rect">
            <a:avLst/>
          </a:prstGeom>
          <a:solidFill>
            <a:srgbClr val="ED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Crss Sell Invoice </a:t>
            </a:r>
            <a:r>
              <a:rPr lang="en-IN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Achvmnt%</a:t>
            </a:r>
            <a:endParaRPr lang="en-IN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E66F3A36-1E5F-475B-99E0-538F6CEE3E20}"/>
              </a:ext>
            </a:extLst>
          </xdr:cNvPr>
          <xdr:cNvSpPr/>
        </xdr:nvSpPr>
        <xdr:spPr>
          <a:xfrm>
            <a:off x="2834640" y="2026920"/>
            <a:ext cx="2103120" cy="281940"/>
          </a:xfrm>
          <a:prstGeom prst="rect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IN" sz="1100">
              <a:solidFill>
                <a:sysClr val="windowText" lastClr="000000"/>
              </a:solidFill>
            </a:endParaRPr>
          </a:p>
        </xdr:txBody>
      </xdr: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C624F6C8-F3FA-4DA9-9CDF-35B2C3FECA2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00400" y="2034540"/>
            <a:ext cx="1211580" cy="259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297180</xdr:colOff>
      <xdr:row>9</xdr:row>
      <xdr:rowOff>121921</xdr:rowOff>
    </xdr:from>
    <xdr:to>
      <xdr:col>12</xdr:col>
      <xdr:colOff>60960</xdr:colOff>
      <xdr:row>12</xdr:row>
      <xdr:rowOff>152400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962D4E88-D86E-E9D1-1B9C-18574321319A}"/>
            </a:ext>
          </a:extLst>
        </xdr:cNvPr>
        <xdr:cNvGrpSpPr/>
      </xdr:nvGrpSpPr>
      <xdr:grpSpPr>
        <a:xfrm>
          <a:off x="5187378" y="2759613"/>
          <a:ext cx="2208879" cy="583139"/>
          <a:chOff x="4800600" y="1744981"/>
          <a:chExt cx="2202180" cy="579119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2214284B-3149-4350-85DB-102D076D2E7E}"/>
              </a:ext>
            </a:extLst>
          </xdr:cNvPr>
          <xdr:cNvSpPr/>
        </xdr:nvSpPr>
        <xdr:spPr>
          <a:xfrm>
            <a:off x="4800600" y="1744981"/>
            <a:ext cx="2186940" cy="274320"/>
          </a:xfrm>
          <a:prstGeom prst="rect">
            <a:avLst/>
          </a:prstGeom>
          <a:solidFill>
            <a:srgbClr val="ED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New</a:t>
            </a:r>
            <a:r>
              <a:rPr lang="en-IN" sz="1100" baseline="0"/>
              <a:t> </a:t>
            </a:r>
            <a:r>
              <a:rPr lang="en-IN" sz="1100"/>
              <a:t>Plcd</a:t>
            </a:r>
            <a:r>
              <a:rPr lang="en-IN" sz="1100" baseline="0"/>
              <a:t> </a:t>
            </a:r>
            <a:r>
              <a:rPr lang="en-IN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Achvmnt%</a:t>
            </a:r>
            <a:endParaRPr lang="en-IN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C078F0F-8DBC-47DA-ADFA-368005A7A0AE}"/>
              </a:ext>
            </a:extLst>
          </xdr:cNvPr>
          <xdr:cNvSpPr/>
        </xdr:nvSpPr>
        <xdr:spPr>
          <a:xfrm>
            <a:off x="4808220" y="2042160"/>
            <a:ext cx="2194560" cy="266700"/>
          </a:xfrm>
          <a:prstGeom prst="rect">
            <a:avLst/>
          </a:prstGeom>
          <a:solidFill>
            <a:srgbClr val="DDDDDD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IN" sz="1100">
              <a:solidFill>
                <a:sysClr val="windowText" lastClr="000000"/>
              </a:solidFill>
            </a:endParaRP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A055AFC4-1559-495A-BC96-0CA309B076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34940" y="2042160"/>
            <a:ext cx="1112520" cy="2819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60960</xdr:colOff>
      <xdr:row>9</xdr:row>
      <xdr:rowOff>106680</xdr:rowOff>
    </xdr:from>
    <xdr:to>
      <xdr:col>15</xdr:col>
      <xdr:colOff>403860</xdr:colOff>
      <xdr:row>12</xdr:row>
      <xdr:rowOff>129540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B0E91389-4B38-B3BB-BBCF-52ED23762245}"/>
            </a:ext>
          </a:extLst>
        </xdr:cNvPr>
        <xdr:cNvGrpSpPr/>
      </xdr:nvGrpSpPr>
      <xdr:grpSpPr>
        <a:xfrm>
          <a:off x="7396257" y="2744372"/>
          <a:ext cx="2176724" cy="575520"/>
          <a:chOff x="6835140" y="1744980"/>
          <a:chExt cx="2171700" cy="571500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70DB690A-FD1A-4E6B-978F-9CAC1297288D}"/>
              </a:ext>
            </a:extLst>
          </xdr:cNvPr>
          <xdr:cNvSpPr/>
        </xdr:nvSpPr>
        <xdr:spPr>
          <a:xfrm>
            <a:off x="6835140" y="1744980"/>
            <a:ext cx="2171700" cy="289560"/>
          </a:xfrm>
          <a:prstGeom prst="rect">
            <a:avLst/>
          </a:prstGeom>
          <a:solidFill>
            <a:srgbClr val="ED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New Invoice Achvmnt%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E3005782-CC92-4FA3-9E88-F3123F0D943E}"/>
              </a:ext>
            </a:extLst>
          </xdr:cNvPr>
          <xdr:cNvSpPr/>
        </xdr:nvSpPr>
        <xdr:spPr>
          <a:xfrm>
            <a:off x="6842760" y="2034540"/>
            <a:ext cx="2164080" cy="281940"/>
          </a:xfrm>
          <a:prstGeom prst="rect">
            <a:avLst/>
          </a:prstGeom>
          <a:solidFill>
            <a:srgbClr val="DDDDDD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5164B54E-CB58-403C-90C8-A81CA67858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15200" y="2042160"/>
            <a:ext cx="1143000" cy="2743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15</xdr:col>
      <xdr:colOff>403860</xdr:colOff>
      <xdr:row>9</xdr:row>
      <xdr:rowOff>129540</xdr:rowOff>
    </xdr:from>
    <xdr:to>
      <xdr:col>19</xdr:col>
      <xdr:colOff>213360</xdr:colOff>
      <xdr:row>12</xdr:row>
      <xdr:rowOff>144780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7C4C0DFC-70F9-EA1E-7EF4-F7D9419E8419}"/>
            </a:ext>
          </a:extLst>
        </xdr:cNvPr>
        <xdr:cNvGrpSpPr/>
      </xdr:nvGrpSpPr>
      <xdr:grpSpPr>
        <a:xfrm>
          <a:off x="9572981" y="2767232"/>
          <a:ext cx="2254599" cy="567900"/>
          <a:chOff x="8884920" y="1752600"/>
          <a:chExt cx="2247900" cy="563880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1A80B03E-FB79-431B-A7EF-1E2448721848}"/>
              </a:ext>
            </a:extLst>
          </xdr:cNvPr>
          <xdr:cNvSpPr/>
        </xdr:nvSpPr>
        <xdr:spPr>
          <a:xfrm>
            <a:off x="8884920" y="1752600"/>
            <a:ext cx="2247900" cy="28956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Renewal Plcd</a:t>
            </a:r>
            <a:r>
              <a:rPr lang="en-IN" sz="1100" baseline="0"/>
              <a:t> </a:t>
            </a:r>
            <a:r>
              <a:rPr lang="en-IN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Achvmnt%</a:t>
            </a:r>
            <a:endParaRPr lang="en-IN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DF5F6C58-A862-438F-A9EB-3D7B8C81EBC4}"/>
              </a:ext>
            </a:extLst>
          </xdr:cNvPr>
          <xdr:cNvSpPr/>
        </xdr:nvSpPr>
        <xdr:spPr>
          <a:xfrm>
            <a:off x="8892540" y="2049780"/>
            <a:ext cx="2240280" cy="266700"/>
          </a:xfrm>
          <a:prstGeom prst="rect">
            <a:avLst/>
          </a:prstGeom>
          <a:solidFill>
            <a:srgbClr val="DDDDDD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16</xdr:col>
      <xdr:colOff>152400</xdr:colOff>
      <xdr:row>11</xdr:row>
      <xdr:rowOff>60959</xdr:rowOff>
    </xdr:from>
    <xdr:to>
      <xdr:col>18</xdr:col>
      <xdr:colOff>281940</xdr:colOff>
      <xdr:row>12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567581D-8333-45BD-9F15-4CBA952DF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072639"/>
          <a:ext cx="1348740" cy="274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205740</xdr:colOff>
      <xdr:row>9</xdr:row>
      <xdr:rowOff>129540</xdr:rowOff>
    </xdr:from>
    <xdr:to>
      <xdr:col>24</xdr:col>
      <xdr:colOff>175260</xdr:colOff>
      <xdr:row>12</xdr:row>
      <xdr:rowOff>121920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15B16050-429C-F056-CFE9-392351CF3CFE}"/>
            </a:ext>
          </a:extLst>
        </xdr:cNvPr>
        <xdr:cNvGrpSpPr/>
      </xdr:nvGrpSpPr>
      <xdr:grpSpPr>
        <a:xfrm>
          <a:off x="11819960" y="2767232"/>
          <a:ext cx="3025893" cy="545040"/>
          <a:chOff x="10751820" y="365760"/>
          <a:chExt cx="2125980" cy="541020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ABB50C5D-253D-44E0-B200-6D19096CA047}"/>
              </a:ext>
            </a:extLst>
          </xdr:cNvPr>
          <xdr:cNvSpPr/>
        </xdr:nvSpPr>
        <xdr:spPr>
          <a:xfrm>
            <a:off x="10767060" y="365760"/>
            <a:ext cx="2103120" cy="281940"/>
          </a:xfrm>
          <a:prstGeom prst="rect">
            <a:avLst/>
          </a:prstGeom>
          <a:solidFill>
            <a:srgbClr val="ED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Renewal Invoice </a:t>
            </a:r>
            <a:r>
              <a:rPr lang="en-IN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Achvmnt%</a:t>
            </a:r>
            <a:endParaRPr lang="en-IN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F87A08AA-26DC-44EB-A32C-398D30E32148}"/>
              </a:ext>
            </a:extLst>
          </xdr:cNvPr>
          <xdr:cNvSpPr/>
        </xdr:nvSpPr>
        <xdr:spPr>
          <a:xfrm>
            <a:off x="10751820" y="647700"/>
            <a:ext cx="2125980" cy="259080"/>
          </a:xfrm>
          <a:prstGeom prst="rect">
            <a:avLst/>
          </a:prstGeom>
          <a:solidFill>
            <a:srgbClr val="DDDDDD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19</xdr:col>
      <xdr:colOff>274320</xdr:colOff>
      <xdr:row>11</xdr:row>
      <xdr:rowOff>53340</xdr:rowOff>
    </xdr:from>
    <xdr:to>
      <xdr:col>22</xdr:col>
      <xdr:colOff>350520</xdr:colOff>
      <xdr:row>12</xdr:row>
      <xdr:rowOff>167640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E92F74F-3840-4DC4-A8F9-8D60CFF48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6720" y="2065020"/>
          <a:ext cx="19050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175260</xdr:colOff>
      <xdr:row>12</xdr:row>
      <xdr:rowOff>174066</xdr:rowOff>
    </xdr:from>
    <xdr:to>
      <xdr:col>18</xdr:col>
      <xdr:colOff>579120</xdr:colOff>
      <xdr:row>16</xdr:row>
      <xdr:rowOff>45720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36766DAC-CEB3-4BAE-97CB-EFF592A6D05C}"/>
            </a:ext>
          </a:extLst>
        </xdr:cNvPr>
        <xdr:cNvGrpSpPr/>
      </xdr:nvGrpSpPr>
      <xdr:grpSpPr>
        <a:xfrm>
          <a:off x="9344381" y="3364418"/>
          <a:ext cx="2237684" cy="608533"/>
          <a:chOff x="4381500" y="9719327"/>
          <a:chExt cx="1920240" cy="781033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F86FA1F0-8A0B-FD77-47C0-30DA3A5F261C}"/>
              </a:ext>
            </a:extLst>
          </xdr:cNvPr>
          <xdr:cNvSpPr/>
        </xdr:nvSpPr>
        <xdr:spPr>
          <a:xfrm>
            <a:off x="4381500" y="9730740"/>
            <a:ext cx="1920240" cy="769620"/>
          </a:xfrm>
          <a:prstGeom prst="rect">
            <a:avLst/>
          </a:prstGeom>
          <a:solidFill>
            <a:srgbClr val="DDDDDD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H51">
        <xdr:nvSpPr>
          <xdr:cNvPr id="41" name="Rectangle 40">
            <a:extLst>
              <a:ext uri="{FF2B5EF4-FFF2-40B4-BE49-F238E27FC236}">
                <a16:creationId xmlns:a16="http://schemas.microsoft.com/office/drawing/2014/main" id="{8880721D-7D75-D699-DC62-1DD52C83E80F}"/>
              </a:ext>
            </a:extLst>
          </xdr:cNvPr>
          <xdr:cNvSpPr/>
        </xdr:nvSpPr>
        <xdr:spPr>
          <a:xfrm>
            <a:off x="4918099" y="9719327"/>
            <a:ext cx="632460" cy="25981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C30A8A64-C593-49EB-B756-91B03434B766}" type="TxLink">
              <a:rPr lang="en-US" sz="1100" b="0" i="0" u="none" strike="noStrike">
                <a:solidFill>
                  <a:srgbClr val="FF0000"/>
                </a:solidFill>
                <a:latin typeface="Calibri"/>
                <a:ea typeface="Calibri"/>
                <a:cs typeface="Calibri"/>
              </a:rPr>
              <a:pPr algn="ctr"/>
              <a:t> </a:t>
            </a:fld>
            <a:endParaRPr lang="en-IN" sz="1100">
              <a:solidFill>
                <a:srgbClr val="FF0000"/>
              </a:solidFill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00DC6CCD-5855-2E50-A790-C4698E1BCEF9}"/>
              </a:ext>
            </a:extLst>
          </xdr:cNvPr>
          <xdr:cNvSpPr/>
        </xdr:nvSpPr>
        <xdr:spPr>
          <a:xfrm>
            <a:off x="4457700" y="10005060"/>
            <a:ext cx="1668780" cy="495300"/>
          </a:xfrm>
          <a:prstGeom prst="rect">
            <a:avLst/>
          </a:prstGeom>
          <a:solidFill>
            <a:srgbClr val="D4D4D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100">
                <a:solidFill>
                  <a:sysClr val="windowText" lastClr="000000"/>
                </a:solidFill>
              </a:rPr>
              <a:t>Total Opporunities</a:t>
            </a:r>
          </a:p>
        </xdr:txBody>
      </xdr:sp>
    </xdr:grpSp>
    <xdr:clientData/>
  </xdr:twoCellAnchor>
  <xdr:twoCellAnchor>
    <xdr:from>
      <xdr:col>19</xdr:col>
      <xdr:colOff>266700</xdr:colOff>
      <xdr:row>12</xdr:row>
      <xdr:rowOff>121920</xdr:rowOff>
    </xdr:from>
    <xdr:to>
      <xdr:col>24</xdr:col>
      <xdr:colOff>175260</xdr:colOff>
      <xdr:row>15</xdr:row>
      <xdr:rowOff>152400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61122312-10E0-4C6F-A9AB-4CFC27B2E543}"/>
            </a:ext>
          </a:extLst>
        </xdr:cNvPr>
        <xdr:cNvGrpSpPr/>
      </xdr:nvGrpSpPr>
      <xdr:grpSpPr>
        <a:xfrm>
          <a:off x="11880920" y="3312272"/>
          <a:ext cx="2964933" cy="583139"/>
          <a:chOff x="6941820" y="9707880"/>
          <a:chExt cx="1920240" cy="769620"/>
        </a:xfrm>
      </xdr:grpSpPr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C43D9582-57BC-D2A0-0BB1-3ED908DCB884}"/>
              </a:ext>
            </a:extLst>
          </xdr:cNvPr>
          <xdr:cNvSpPr/>
        </xdr:nvSpPr>
        <xdr:spPr>
          <a:xfrm>
            <a:off x="6941820" y="9707880"/>
            <a:ext cx="1920240" cy="769620"/>
          </a:xfrm>
          <a:prstGeom prst="rect">
            <a:avLst/>
          </a:prstGeom>
          <a:solidFill>
            <a:srgbClr val="DDDDDD"/>
          </a:solidFill>
          <a:ln>
            <a:solidFill>
              <a:srgbClr val="DDDDD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6AB80888-94AD-7157-10CD-FE8C12EA373B}"/>
              </a:ext>
            </a:extLst>
          </xdr:cNvPr>
          <xdr:cNvSpPr/>
        </xdr:nvSpPr>
        <xdr:spPr>
          <a:xfrm>
            <a:off x="7033260" y="10027920"/>
            <a:ext cx="1668780" cy="342900"/>
          </a:xfrm>
          <a:prstGeom prst="rect">
            <a:avLst/>
          </a:prstGeom>
          <a:solidFill>
            <a:srgbClr val="D4D4D4"/>
          </a:solidFill>
          <a:ln>
            <a:solidFill>
              <a:srgbClr val="DDDDD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100">
                <a:solidFill>
                  <a:sysClr val="windowText" lastClr="000000"/>
                </a:solidFill>
              </a:rPr>
              <a:t>Total Open Opporunities</a:t>
            </a:r>
          </a:p>
        </xdr:txBody>
      </xdr:sp>
      <xdr:sp macro="" textlink="H52">
        <xdr:nvSpPr>
          <xdr:cNvPr id="46" name="Rectangle 45">
            <a:extLst>
              <a:ext uri="{FF2B5EF4-FFF2-40B4-BE49-F238E27FC236}">
                <a16:creationId xmlns:a16="http://schemas.microsoft.com/office/drawing/2014/main" id="{79187A28-5238-720A-0A38-AA7B116AAA3F}"/>
              </a:ext>
            </a:extLst>
          </xdr:cNvPr>
          <xdr:cNvSpPr/>
        </xdr:nvSpPr>
        <xdr:spPr>
          <a:xfrm>
            <a:off x="7597140" y="9761220"/>
            <a:ext cx="632460" cy="243840"/>
          </a:xfrm>
          <a:prstGeom prst="rect">
            <a:avLst/>
          </a:prstGeom>
          <a:noFill/>
          <a:ln>
            <a:solidFill>
              <a:srgbClr val="DDDDD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A8707EC3-8A60-4FC5-AFE2-B2D5EBA79D6C}" type="TxLink">
              <a:rPr lang="en-US" sz="1100" b="0" i="0" u="none" strike="noStrike">
                <a:solidFill>
                  <a:srgbClr val="FF0000"/>
                </a:solidFill>
                <a:latin typeface="Calibri"/>
                <a:ea typeface="Calibri"/>
                <a:cs typeface="Calibri"/>
              </a:rPr>
              <a:pPr algn="ctr"/>
              <a:t> </a:t>
            </a:fld>
            <a:endParaRPr lang="en-IN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228600</xdr:colOff>
      <xdr:row>5</xdr:row>
      <xdr:rowOff>60960</xdr:rowOff>
    </xdr:from>
    <xdr:to>
      <xdr:col>8</xdr:col>
      <xdr:colOff>304800</xdr:colOff>
      <xdr:row>9</xdr:row>
      <xdr:rowOff>99060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B6E7C938-88EB-4EBF-AC99-BB2BD1EB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327660</xdr:colOff>
      <xdr:row>5</xdr:row>
      <xdr:rowOff>53340</xdr:rowOff>
    </xdr:from>
    <xdr:to>
      <xdr:col>15</xdr:col>
      <xdr:colOff>396240</xdr:colOff>
      <xdr:row>9</xdr:row>
      <xdr:rowOff>91440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D72DB9E-0712-4581-840A-85A79D0E7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335280</xdr:colOff>
      <xdr:row>5</xdr:row>
      <xdr:rowOff>83820</xdr:rowOff>
    </xdr:from>
    <xdr:to>
      <xdr:col>9</xdr:col>
      <xdr:colOff>175260</xdr:colOff>
      <xdr:row>9</xdr:row>
      <xdr:rowOff>99060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462EAF4-AE74-3D19-921E-B9DC02C3B78D}"/>
            </a:ext>
          </a:extLst>
        </xdr:cNvPr>
        <xdr:cNvSpPr/>
      </xdr:nvSpPr>
      <xdr:spPr>
        <a:xfrm>
          <a:off x="5212080" y="998220"/>
          <a:ext cx="449580" cy="74676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 anchorCtr="0"/>
        <a:lstStyle/>
        <a:p>
          <a:pPr algn="ctr"/>
          <a:r>
            <a:rPr lang="en-IN" sz="1100"/>
            <a:t>New</a:t>
          </a:r>
        </a:p>
      </xdr:txBody>
    </xdr:sp>
    <xdr:clientData/>
  </xdr:twoCellAnchor>
  <xdr:twoCellAnchor>
    <xdr:from>
      <xdr:col>15</xdr:col>
      <xdr:colOff>403860</xdr:colOff>
      <xdr:row>5</xdr:row>
      <xdr:rowOff>38100</xdr:rowOff>
    </xdr:from>
    <xdr:to>
      <xdr:col>24</xdr:col>
      <xdr:colOff>160020</xdr:colOff>
      <xdr:row>9</xdr:row>
      <xdr:rowOff>121920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DA7ED6E-E2F3-410C-A479-42D0906F3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252223</xdr:colOff>
      <xdr:row>29</xdr:row>
      <xdr:rowOff>69271</xdr:rowOff>
    </xdr:from>
    <xdr:to>
      <xdr:col>7</xdr:col>
      <xdr:colOff>93785</xdr:colOff>
      <xdr:row>42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0" name="Chart 59">
              <a:extLst>
                <a:ext uri="{FF2B5EF4-FFF2-40B4-BE49-F238E27FC236}">
                  <a16:creationId xmlns:a16="http://schemas.microsoft.com/office/drawing/2014/main" id="{7D5F3371-478E-4C17-B432-AC2B6EB354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823" y="6355771"/>
              <a:ext cx="3499162" cy="2435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115454</xdr:colOff>
      <xdr:row>29</xdr:row>
      <xdr:rowOff>92363</xdr:rowOff>
    </xdr:from>
    <xdr:to>
      <xdr:col>15</xdr:col>
      <xdr:colOff>334818</xdr:colOff>
      <xdr:row>42</xdr:row>
      <xdr:rowOff>92364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7B1E299-A67D-4D14-873A-94A736ED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269631</xdr:colOff>
      <xdr:row>2</xdr:row>
      <xdr:rowOff>58616</xdr:rowOff>
    </xdr:from>
    <xdr:to>
      <xdr:col>24</xdr:col>
      <xdr:colOff>128954</xdr:colOff>
      <xdr:row>5</xdr:row>
      <xdr:rowOff>46892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99860DF-5994-A5ED-1F82-AC6740DDB8BD}"/>
            </a:ext>
          </a:extLst>
        </xdr:cNvPr>
        <xdr:cNvSpPr txBox="1"/>
      </xdr:nvSpPr>
      <xdr:spPr>
        <a:xfrm>
          <a:off x="879231" y="433754"/>
          <a:ext cx="13880123" cy="550984"/>
        </a:xfrm>
        <a:prstGeom prst="rect">
          <a:avLst/>
        </a:prstGeom>
        <a:solidFill>
          <a:srgbClr val="DDDDDD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>
              <a:solidFill>
                <a:srgbClr val="FF0000"/>
              </a:solidFill>
            </a:rPr>
            <a:t>Weekly Branch</a:t>
          </a:r>
          <a:r>
            <a:rPr lang="en-IN" sz="2800" b="1">
              <a:solidFill>
                <a:srgbClr val="B2B2B2"/>
              </a:solidFill>
            </a:rPr>
            <a:t> </a:t>
          </a:r>
          <a:r>
            <a:rPr lang="en-IN" sz="2800" b="1">
              <a:solidFill>
                <a:schemeClr val="bg2">
                  <a:lumMod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20</xdr:col>
      <xdr:colOff>316523</xdr:colOff>
      <xdr:row>2</xdr:row>
      <xdr:rowOff>58616</xdr:rowOff>
    </xdr:from>
    <xdr:to>
      <xdr:col>23</xdr:col>
      <xdr:colOff>539262</xdr:colOff>
      <xdr:row>5</xdr:row>
      <xdr:rowOff>58616</xdr:rowOff>
    </xdr:to>
    <xdr:sp macro="" textlink="">
      <xdr:nvSpPr>
        <xdr:cNvPr id="5120" name="TextBox 5119">
          <a:extLst>
            <a:ext uri="{FF2B5EF4-FFF2-40B4-BE49-F238E27FC236}">
              <a16:creationId xmlns:a16="http://schemas.microsoft.com/office/drawing/2014/main" id="{E731818F-1301-7513-A5B9-4441787013F5}"/>
            </a:ext>
          </a:extLst>
        </xdr:cNvPr>
        <xdr:cNvSpPr txBox="1"/>
      </xdr:nvSpPr>
      <xdr:spPr>
        <a:xfrm>
          <a:off x="12508523" y="1406770"/>
          <a:ext cx="2051539" cy="5627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rgbClr val="FF0000"/>
              </a:solidFill>
            </a:rPr>
            <a:t>Employee Name</a:t>
          </a:r>
        </a:p>
        <a:p>
          <a:r>
            <a:rPr lang="en-IN" sz="1100"/>
            <a:t>All</a:t>
          </a:r>
        </a:p>
      </xdr:txBody>
    </xdr:sp>
    <xdr:clientData/>
  </xdr:twoCellAnchor>
  <xdr:twoCellAnchor>
    <xdr:from>
      <xdr:col>15</xdr:col>
      <xdr:colOff>351691</xdr:colOff>
      <xdr:row>29</xdr:row>
      <xdr:rowOff>108857</xdr:rowOff>
    </xdr:from>
    <xdr:to>
      <xdr:col>24</xdr:col>
      <xdr:colOff>175847</xdr:colOff>
      <xdr:row>42</xdr:row>
      <xdr:rowOff>92110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65849-3C20-4640-937B-821A4D9C2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0.02857</cdr:y>
    </cdr:from>
    <cdr:to>
      <cdr:x>0.10619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3918202-8062-54A8-643A-F70E34CD14CA}"/>
            </a:ext>
          </a:extLst>
        </cdr:cNvPr>
        <cdr:cNvSpPr/>
      </cdr:nvSpPr>
      <cdr:spPr>
        <a:xfrm xmlns:a="http://schemas.openxmlformats.org/drawingml/2006/main">
          <a:off x="0" y="22860"/>
          <a:ext cx="457200" cy="777240"/>
        </a:xfrm>
        <a:prstGeom xmlns:a="http://schemas.openxmlformats.org/drawingml/2006/main" prst="rect">
          <a:avLst/>
        </a:prstGeom>
        <a:solidFill xmlns:a="http://schemas.openxmlformats.org/drawingml/2006/main">
          <a:srgbClr val="ED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en-US"/>
            <a:t>Cross</a:t>
          </a:r>
          <a:r>
            <a:rPr lang="en-US" baseline="0"/>
            <a:t> Sell</a:t>
          </a:r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0.01042</cdr:y>
    </cdr:from>
    <cdr:to>
      <cdr:x>0.10122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C476972-B496-E8D9-5E33-DDDF3484EC88}"/>
            </a:ext>
          </a:extLst>
        </cdr:cNvPr>
        <cdr:cNvSpPr/>
      </cdr:nvSpPr>
      <cdr:spPr>
        <a:xfrm xmlns:a="http://schemas.openxmlformats.org/drawingml/2006/main">
          <a:off x="0" y="7620"/>
          <a:ext cx="441960" cy="723900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 anchorCtr="1"/>
        <a:lstStyle xmlns:a="http://schemas.openxmlformats.org/drawingml/2006/main"/>
        <a:p xmlns:a="http://schemas.openxmlformats.org/drawingml/2006/main">
          <a:r>
            <a:rPr lang="en-US"/>
            <a:t>Renewal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</cdr:x>
      <cdr:y>0.52222</cdr:y>
    </cdr:from>
    <cdr:to>
      <cdr:x>0.43333</cdr:x>
      <cdr:y>0.63611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8A9A5A-7419-C5CF-037B-DEC0D491A930}"/>
            </a:ext>
          </a:extLst>
        </cdr:cNvPr>
        <cdr:cNvSpPr txBox="1"/>
      </cdr:nvSpPr>
      <cdr:spPr>
        <a:xfrm xmlns:a="http://schemas.openxmlformats.org/drawingml/2006/main">
          <a:off x="1417320" y="1432560"/>
          <a:ext cx="56388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0.31833</cdr:x>
      <cdr:y>0.525</cdr:y>
    </cdr:from>
    <cdr:to>
      <cdr:x>0.42167</cdr:x>
      <cdr:y>0.625</cdr:y>
    </cdr:to>
    <cdr:sp macro="" textlink="Doughnut!$B$2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660CDE-FD9E-7B2F-9229-88232030CCF5}"/>
            </a:ext>
          </a:extLst>
        </cdr:cNvPr>
        <cdr:cNvSpPr txBox="1"/>
      </cdr:nvSpPr>
      <cdr:spPr>
        <a:xfrm xmlns:a="http://schemas.openxmlformats.org/drawingml/2006/main">
          <a:off x="1455420" y="1440180"/>
          <a:ext cx="4724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6550547-C5CC-4DC1-A547-C589CDDB27D7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49</a:t>
          </a:fld>
          <a:endParaRPr lang="en-IN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25</xdr:row>
      <xdr:rowOff>99060</xdr:rowOff>
    </xdr:from>
    <xdr:to>
      <xdr:col>8</xdr:col>
      <xdr:colOff>388620</xdr:colOff>
      <xdr:row>27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500ED15-486F-F325-8A2E-6F0F00A09F0E}"/>
            </a:ext>
          </a:extLst>
        </xdr:cNvPr>
        <xdr:cNvSpPr/>
      </xdr:nvSpPr>
      <xdr:spPr>
        <a:xfrm>
          <a:off x="3246120" y="6682740"/>
          <a:ext cx="2019300" cy="342900"/>
        </a:xfrm>
        <a:prstGeom prst="rect">
          <a:avLst/>
        </a:prstGeom>
        <a:solidFill>
          <a:srgbClr val="ED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New Invoice Achvmnt%</a:t>
          </a:r>
        </a:p>
      </xdr:txBody>
    </xdr:sp>
    <xdr:clientData/>
  </xdr:twoCellAnchor>
  <xdr:twoCellAnchor>
    <xdr:from>
      <xdr:col>9</xdr:col>
      <xdr:colOff>0</xdr:colOff>
      <xdr:row>4</xdr:row>
      <xdr:rowOff>106680</xdr:rowOff>
    </xdr:from>
    <xdr:to>
      <xdr:col>14</xdr:col>
      <xdr:colOff>99060</xdr:colOff>
      <xdr:row>10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813345-911D-E6BB-464D-E64040AFE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16</xdr:row>
      <xdr:rowOff>160020</xdr:rowOff>
    </xdr:from>
    <xdr:to>
      <xdr:col>16</xdr:col>
      <xdr:colOff>228600</xdr:colOff>
      <xdr:row>26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894F7D-0AFC-4C63-B4B0-3885BC4C1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472440</xdr:colOff>
      <xdr:row>31</xdr:row>
      <xdr:rowOff>114300</xdr:rowOff>
    </xdr:from>
    <xdr:to>
      <xdr:col>16</xdr:col>
      <xdr:colOff>579120</xdr:colOff>
      <xdr:row>41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77D88D-668E-44B2-8C45-AD7D04F2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205740</xdr:colOff>
      <xdr:row>16</xdr:row>
      <xdr:rowOff>29756</xdr:rowOff>
    </xdr:from>
    <xdr:to>
      <xdr:col>8</xdr:col>
      <xdr:colOff>358140</xdr:colOff>
      <xdr:row>17</xdr:row>
      <xdr:rowOff>130264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2B97470-0174-D21D-5813-3BF3A5BD0A44}"/>
            </a:ext>
          </a:extLst>
        </xdr:cNvPr>
        <xdr:cNvSpPr/>
      </xdr:nvSpPr>
      <xdr:spPr>
        <a:xfrm>
          <a:off x="3253740" y="4967516"/>
          <a:ext cx="1981200" cy="283388"/>
        </a:xfrm>
        <a:prstGeom prst="rect">
          <a:avLst/>
        </a:prstGeom>
        <a:solidFill>
          <a:srgbClr val="ED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Crss Sell Plcd 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Achvmnt%</a:t>
          </a:r>
          <a:endParaRPr lang="en-IN" sz="1100"/>
        </a:p>
      </xdr:txBody>
    </xdr:sp>
    <xdr:clientData/>
  </xdr:twoCellAnchor>
  <xdr:twoCellAnchor>
    <xdr:from>
      <xdr:col>5</xdr:col>
      <xdr:colOff>198120</xdr:colOff>
      <xdr:row>17</xdr:row>
      <xdr:rowOff>137160</xdr:rowOff>
    </xdr:from>
    <xdr:to>
      <xdr:col>8</xdr:col>
      <xdr:colOff>358140</xdr:colOff>
      <xdr:row>19</xdr:row>
      <xdr:rowOff>114300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F4F22A1-44AF-B8BC-5FC7-00525CB219A7}"/>
            </a:ext>
          </a:extLst>
        </xdr:cNvPr>
        <xdr:cNvSpPr/>
      </xdr:nvSpPr>
      <xdr:spPr>
        <a:xfrm>
          <a:off x="3246120" y="5257800"/>
          <a:ext cx="1988820" cy="342900"/>
        </a:xfrm>
        <a:prstGeom prst="rect">
          <a:avLst/>
        </a:prstGeom>
        <a:solidFill>
          <a:srgbClr val="DDDDD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>
              <a:solidFill>
                <a:sysClr val="windowText" lastClr="000000"/>
              </a:solidFill>
            </a:rPr>
            <a:t>  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175260</xdr:colOff>
      <xdr:row>13</xdr:row>
      <xdr:rowOff>83820</xdr:rowOff>
    </xdr:from>
    <xdr:to>
      <xdr:col>8</xdr:col>
      <xdr:colOff>373380</xdr:colOff>
      <xdr:row>15</xdr:row>
      <xdr:rowOff>76200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ABE26E0-45EB-E5DD-E8E4-42FD420488A3}"/>
            </a:ext>
          </a:extLst>
        </xdr:cNvPr>
        <xdr:cNvSpPr/>
      </xdr:nvSpPr>
      <xdr:spPr>
        <a:xfrm>
          <a:off x="3223260" y="4472940"/>
          <a:ext cx="2026920" cy="358140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182880</xdr:colOff>
      <xdr:row>11</xdr:row>
      <xdr:rowOff>137160</xdr:rowOff>
    </xdr:from>
    <xdr:to>
      <xdr:col>8</xdr:col>
      <xdr:colOff>373380</xdr:colOff>
      <xdr:row>13</xdr:row>
      <xdr:rowOff>106680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ABF01ED-8221-4386-98DB-38A808666AD1}"/>
            </a:ext>
          </a:extLst>
        </xdr:cNvPr>
        <xdr:cNvSpPr/>
      </xdr:nvSpPr>
      <xdr:spPr>
        <a:xfrm>
          <a:off x="3230880" y="4160520"/>
          <a:ext cx="2019300" cy="335280"/>
        </a:xfrm>
        <a:prstGeom prst="rect">
          <a:avLst/>
        </a:prstGeom>
        <a:solidFill>
          <a:srgbClr val="ED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Crss Sell Invoice 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Achvmnt%</a:t>
          </a:r>
          <a:endParaRPr lang="en-IN" sz="1100"/>
        </a:p>
      </xdr:txBody>
    </xdr:sp>
    <xdr:clientData/>
  </xdr:twoCellAnchor>
  <xdr:twoCellAnchor>
    <xdr:from>
      <xdr:col>5</xdr:col>
      <xdr:colOff>190500</xdr:colOff>
      <xdr:row>20</xdr:row>
      <xdr:rowOff>175260</xdr:rowOff>
    </xdr:from>
    <xdr:to>
      <xdr:col>8</xdr:col>
      <xdr:colOff>342900</xdr:colOff>
      <xdr:row>22</xdr:row>
      <xdr:rowOff>121227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99D20FE-1A72-4B87-B709-5F80BE0F06F9}"/>
            </a:ext>
          </a:extLst>
        </xdr:cNvPr>
        <xdr:cNvSpPr/>
      </xdr:nvSpPr>
      <xdr:spPr>
        <a:xfrm>
          <a:off x="3238500" y="5844540"/>
          <a:ext cx="1981200" cy="311727"/>
        </a:xfrm>
        <a:prstGeom prst="rect">
          <a:avLst/>
        </a:prstGeom>
        <a:solidFill>
          <a:srgbClr val="ED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New</a:t>
          </a:r>
          <a:r>
            <a:rPr lang="en-IN" sz="1100" baseline="0"/>
            <a:t> </a:t>
          </a:r>
          <a:r>
            <a:rPr lang="en-IN" sz="1100"/>
            <a:t>Plcd</a:t>
          </a:r>
          <a:r>
            <a:rPr lang="en-IN" sz="1100" baseline="0"/>
            <a:t> 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Achvmnt%</a:t>
          </a:r>
          <a:endParaRPr lang="en-IN" sz="1100"/>
        </a:p>
      </xdr:txBody>
    </xdr:sp>
    <xdr:clientData/>
  </xdr:twoCellAnchor>
  <xdr:twoCellAnchor>
    <xdr:from>
      <xdr:col>5</xdr:col>
      <xdr:colOff>190500</xdr:colOff>
      <xdr:row>22</xdr:row>
      <xdr:rowOff>129540</xdr:rowOff>
    </xdr:from>
    <xdr:to>
      <xdr:col>8</xdr:col>
      <xdr:colOff>342900</xdr:colOff>
      <xdr:row>24</xdr:row>
      <xdr:rowOff>68580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A8C9C02-A69D-4175-A298-F23B6771531F}"/>
            </a:ext>
          </a:extLst>
        </xdr:cNvPr>
        <xdr:cNvSpPr/>
      </xdr:nvSpPr>
      <xdr:spPr>
        <a:xfrm>
          <a:off x="3238500" y="6164580"/>
          <a:ext cx="1981200" cy="304800"/>
        </a:xfrm>
        <a:prstGeom prst="rect">
          <a:avLst/>
        </a:prstGeom>
        <a:solidFill>
          <a:srgbClr val="DDDDD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198120</xdr:colOff>
      <xdr:row>27</xdr:row>
      <xdr:rowOff>91440</xdr:rowOff>
    </xdr:from>
    <xdr:to>
      <xdr:col>8</xdr:col>
      <xdr:colOff>381000</xdr:colOff>
      <xdr:row>29</xdr:row>
      <xdr:rowOff>91440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91B5116-021C-4E2E-9FD7-E36F28285151}"/>
            </a:ext>
          </a:extLst>
        </xdr:cNvPr>
        <xdr:cNvSpPr/>
      </xdr:nvSpPr>
      <xdr:spPr>
        <a:xfrm>
          <a:off x="3246120" y="7040880"/>
          <a:ext cx="2011680" cy="365760"/>
        </a:xfrm>
        <a:prstGeom prst="rect">
          <a:avLst/>
        </a:prstGeom>
        <a:solidFill>
          <a:srgbClr val="DDDDD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198120</xdr:colOff>
      <xdr:row>30</xdr:row>
      <xdr:rowOff>45720</xdr:rowOff>
    </xdr:from>
    <xdr:to>
      <xdr:col>8</xdr:col>
      <xdr:colOff>449580</xdr:colOff>
      <xdr:row>32</xdr:row>
      <xdr:rowOff>53340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A1F7B58-0F08-418E-BA82-16AEC4A3857C}"/>
            </a:ext>
          </a:extLst>
        </xdr:cNvPr>
        <xdr:cNvSpPr/>
      </xdr:nvSpPr>
      <xdr:spPr>
        <a:xfrm>
          <a:off x="3246120" y="7543800"/>
          <a:ext cx="2080260" cy="37338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Renewal Plcd</a:t>
          </a:r>
          <a:r>
            <a:rPr lang="en-IN" sz="1100" baseline="0"/>
            <a:t> 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Achvmnt%</a:t>
          </a:r>
          <a:endParaRPr lang="en-IN" sz="1100"/>
        </a:p>
      </xdr:txBody>
    </xdr:sp>
    <xdr:clientData/>
  </xdr:twoCellAnchor>
  <xdr:twoCellAnchor>
    <xdr:from>
      <xdr:col>5</xdr:col>
      <xdr:colOff>205740</xdr:colOff>
      <xdr:row>32</xdr:row>
      <xdr:rowOff>76200</xdr:rowOff>
    </xdr:from>
    <xdr:to>
      <xdr:col>8</xdr:col>
      <xdr:colOff>472440</xdr:colOff>
      <xdr:row>34</xdr:row>
      <xdr:rowOff>45720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E9D22AF9-6229-4E2B-A2D1-9C2B13058CE6}"/>
            </a:ext>
          </a:extLst>
        </xdr:cNvPr>
        <xdr:cNvSpPr/>
      </xdr:nvSpPr>
      <xdr:spPr>
        <a:xfrm>
          <a:off x="3253740" y="7940040"/>
          <a:ext cx="2095500" cy="335280"/>
        </a:xfrm>
        <a:prstGeom prst="rect">
          <a:avLst/>
        </a:prstGeom>
        <a:solidFill>
          <a:srgbClr val="DDDDD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304800</xdr:colOff>
      <xdr:row>37</xdr:row>
      <xdr:rowOff>7620</xdr:rowOff>
    </xdr:from>
    <xdr:to>
      <xdr:col>8</xdr:col>
      <xdr:colOff>449580</xdr:colOff>
      <xdr:row>39</xdr:row>
      <xdr:rowOff>30480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1115EA0-1220-4224-845C-EFAF477D52A3}"/>
            </a:ext>
          </a:extLst>
        </xdr:cNvPr>
        <xdr:cNvSpPr/>
      </xdr:nvSpPr>
      <xdr:spPr>
        <a:xfrm>
          <a:off x="3352800" y="8785860"/>
          <a:ext cx="1973580" cy="388620"/>
        </a:xfrm>
        <a:prstGeom prst="rect">
          <a:avLst/>
        </a:prstGeom>
        <a:solidFill>
          <a:srgbClr val="DDDDD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281940</xdr:colOff>
      <xdr:row>35</xdr:row>
      <xdr:rowOff>0</xdr:rowOff>
    </xdr:from>
    <xdr:to>
      <xdr:col>8</xdr:col>
      <xdr:colOff>434340</xdr:colOff>
      <xdr:row>36</xdr:row>
      <xdr:rowOff>167640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1D8717C-5A3B-4A68-BD9A-8093ED3A79D3}"/>
            </a:ext>
          </a:extLst>
        </xdr:cNvPr>
        <xdr:cNvSpPr/>
      </xdr:nvSpPr>
      <xdr:spPr>
        <a:xfrm>
          <a:off x="3329940" y="8412480"/>
          <a:ext cx="1981200" cy="350520"/>
        </a:xfrm>
        <a:prstGeom prst="rect">
          <a:avLst/>
        </a:prstGeom>
        <a:solidFill>
          <a:srgbClr val="ED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Renewal Invoice 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Achvmnt%</a:t>
          </a:r>
          <a:endParaRPr lang="en-IN" sz="1100"/>
        </a:p>
      </xdr:txBody>
    </xdr:sp>
    <xdr:clientData/>
  </xdr:twoCellAnchor>
  <xdr:twoCellAnchor editAs="oneCell">
    <xdr:from>
      <xdr:col>5</xdr:col>
      <xdr:colOff>411480</xdr:colOff>
      <xdr:row>17</xdr:row>
      <xdr:rowOff>148354</xdr:rowOff>
    </xdr:from>
    <xdr:to>
      <xdr:col>7</xdr:col>
      <xdr:colOff>434340</xdr:colOff>
      <xdr:row>19</xdr:row>
      <xdr:rowOff>90686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D5F0888-B991-9EB5-D9E8-BDAF1981C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9480" y="5268994"/>
          <a:ext cx="1242060" cy="30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7620</xdr:colOff>
      <xdr:row>18</xdr:row>
      <xdr:rowOff>7620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3CC8432-2A89-5763-D647-7CBA2C8CD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120640"/>
          <a:ext cx="6172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457200</xdr:colOff>
      <xdr:row>13</xdr:row>
      <xdr:rowOff>99059</xdr:rowOff>
    </xdr:from>
    <xdr:to>
      <xdr:col>7</xdr:col>
      <xdr:colOff>342900</xdr:colOff>
      <xdr:row>15</xdr:row>
      <xdr:rowOff>38100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83210FC-2492-2CF1-4677-10224C221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4488179"/>
          <a:ext cx="11049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510540</xdr:colOff>
      <xdr:row>22</xdr:row>
      <xdr:rowOff>114300</xdr:rowOff>
    </xdr:from>
    <xdr:to>
      <xdr:col>7</xdr:col>
      <xdr:colOff>297180</xdr:colOff>
      <xdr:row>24</xdr:row>
      <xdr:rowOff>30480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D1CB848-A66C-49FF-565B-7E3D9194F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8540" y="6149340"/>
          <a:ext cx="100584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518160</xdr:colOff>
      <xdr:row>27</xdr:row>
      <xdr:rowOff>99060</xdr:rowOff>
    </xdr:from>
    <xdr:to>
      <xdr:col>7</xdr:col>
      <xdr:colOff>459334</xdr:colOff>
      <xdr:row>29</xdr:row>
      <xdr:rowOff>91440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91D810D-2F1D-5769-DDD3-AB3B7F073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6160" y="7048500"/>
          <a:ext cx="1160374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464820</xdr:colOff>
      <xdr:row>32</xdr:row>
      <xdr:rowOff>68580</xdr:rowOff>
    </xdr:from>
    <xdr:to>
      <xdr:col>7</xdr:col>
      <xdr:colOff>586740</xdr:colOff>
      <xdr:row>34</xdr:row>
      <xdr:rowOff>38100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A2F4601-C6A9-327F-1ADC-37B93C638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2820" y="7932420"/>
          <a:ext cx="13411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541020</xdr:colOff>
      <xdr:row>37</xdr:row>
      <xdr:rowOff>0</xdr:rowOff>
    </xdr:from>
    <xdr:to>
      <xdr:col>8</xdr:col>
      <xdr:colOff>91440</xdr:colOff>
      <xdr:row>39</xdr:row>
      <xdr:rowOff>15240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220BDD4-C2D0-A939-AFFC-800D2D534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020" y="8778240"/>
          <a:ext cx="137922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381000</xdr:colOff>
      <xdr:row>17</xdr:row>
      <xdr:rowOff>175260</xdr:rowOff>
    </xdr:from>
    <xdr:to>
      <xdr:col>8</xdr:col>
      <xdr:colOff>388620</xdr:colOff>
      <xdr:row>19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A61317B-6115-EA08-56BE-46B3D3D6A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5295900"/>
          <a:ext cx="6172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662940</xdr:colOff>
      <xdr:row>1</xdr:row>
      <xdr:rowOff>68580</xdr:rowOff>
    </xdr:from>
    <xdr:to>
      <xdr:col>15</xdr:col>
      <xdr:colOff>281940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30A67-47AA-4260-893D-088FEC3C6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0.00235</cdr:y>
    </cdr:from>
    <cdr:to>
      <cdr:x>0.48295</cdr:x>
      <cdr:y>0.06132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13C4A92-17A6-65D2-D9C3-20C4E94ED5ED}"/>
            </a:ext>
          </a:extLst>
        </cdr:cNvPr>
        <cdr:cNvSpPr/>
      </cdr:nvSpPr>
      <cdr:spPr>
        <a:xfrm xmlns:a="http://schemas.openxmlformats.org/drawingml/2006/main">
          <a:off x="0" y="7620"/>
          <a:ext cx="2414115" cy="1914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2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rgbClr val="FF0000"/>
              </a:solidFill>
            </a:rPr>
            <a:t>No. of Invoice by</a:t>
          </a:r>
          <a:r>
            <a:rPr lang="en-US" baseline="0">
              <a:solidFill>
                <a:srgbClr val="FF0000"/>
              </a:solidFill>
            </a:rPr>
            <a:t> Accnt Exec</a:t>
          </a:r>
          <a:endParaRPr lang="en-US">
            <a:solidFill>
              <a:srgbClr val="FF0000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22860</xdr:rowOff>
    </xdr:from>
    <xdr:to>
      <xdr:col>6</xdr:col>
      <xdr:colOff>381000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3FF60-5362-49DC-AF6C-4D0BBF98F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xcelR\Project\Excel%20Dashboard\Copy%20of%20Opportunity.xlsx" TargetMode="External"/><Relationship Id="rId1" Type="http://schemas.openxmlformats.org/officeDocument/2006/relationships/externalLinkPath" Target="Copy%20of%20Opportun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xcelR\Project\Excel%20Dashboard\Invoice.xlsx" TargetMode="External"/><Relationship Id="rId1" Type="http://schemas.openxmlformats.org/officeDocument/2006/relationships/externalLinkPath" Target="Invoic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xcelR\Project\Excel%20Dashboard\Copy%20of%20brokerage.xlsx" TargetMode="External"/><Relationship Id="rId1" Type="http://schemas.openxmlformats.org/officeDocument/2006/relationships/externalLinkPath" Target="Copy%20of%20brokerag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xcelR\Project\Excel%20Dashboard\Copy%20of%20Individual%20Budgets.xlsx" TargetMode="External"/><Relationship Id="rId1" Type="http://schemas.openxmlformats.org/officeDocument/2006/relationships/externalLinkPath" Target="Copy%20of%20Individual%20Budg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crm_opportunity_202001231041"/>
      <sheetName val="Funnel"/>
      <sheetName val="gcrm_opportunity_2020012310 (2)"/>
    </sheetNames>
    <sheetDataSet>
      <sheetData sheetId="0"/>
      <sheetData sheetId="1">
        <row r="12">
          <cell r="A12" t="str">
            <v>Qualify Oppty</v>
          </cell>
          <cell r="B12">
            <v>5919500</v>
          </cell>
        </row>
        <row r="13">
          <cell r="A13" t="str">
            <v>Negotiate</v>
          </cell>
          <cell r="B13">
            <v>899000</v>
          </cell>
        </row>
        <row r="14">
          <cell r="A14" t="str">
            <v>Propose Soln</v>
          </cell>
          <cell r="B14">
            <v>60000</v>
          </cell>
        </row>
        <row r="15">
          <cell r="A15"/>
          <cell r="B15"/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Invoiced_New"/>
      <sheetName val="invoice_202001231041"/>
      <sheetName val="Invoice_Renewal"/>
      <sheetName val="Invoiced_Cross"/>
    </sheetNames>
    <sheetDataSet>
      <sheetData sheetId="0"/>
      <sheetData sheetId="1"/>
      <sheetData sheetId="2">
        <row r="207">
          <cell r="I207">
            <v>2.8538420000000002</v>
          </cell>
        </row>
        <row r="208">
          <cell r="I208">
            <v>0.56981499999999996</v>
          </cell>
        </row>
        <row r="209">
          <cell r="I209">
            <v>8.2443100000000005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okerage_202001231040"/>
      <sheetName val="Cross Sell"/>
      <sheetName val="Renewal"/>
      <sheetName val="New"/>
      <sheetName val="brokerage_202001231040 (2)"/>
    </sheetNames>
    <sheetDataSet>
      <sheetData sheetId="0"/>
      <sheetData sheetId="1"/>
      <sheetData sheetId="2"/>
      <sheetData sheetId="3"/>
      <sheetData sheetId="4">
        <row r="976">
          <cell r="L976">
            <v>13.041253300000001</v>
          </cell>
        </row>
        <row r="977">
          <cell r="L977">
            <v>18.507270640000016</v>
          </cell>
        </row>
        <row r="978">
          <cell r="L978">
            <v>3.5316293099999991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N+EN+EE Indi bdgt -20012020 "/>
    </sheetNames>
    <sheetDataSet>
      <sheetData sheetId="0">
        <row r="12">
          <cell r="F12">
            <v>19.673793</v>
          </cell>
          <cell r="G12">
            <v>20.083110999999999</v>
          </cell>
          <cell r="H12">
            <v>12.319455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nvoi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rth/AppData/Local/Temp/51204ba0-d20a-42b8-82d9-b6d80333e7c9_Insurance%20Project%20(1).zip.7c9/Insurance%20Project/Opportunit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Copy%20of%20Opportunity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eya Konduri" refreshedDate="45460.547689467596" createdVersion="8" refreshedVersion="8" minRefreshableVersion="3" recordCount="204" xr:uid="{C07C2C8C-B23E-44B4-AA8D-3E8E253D1D14}">
  <cacheSource type="worksheet">
    <worksheetSource ref="A1:L205" sheet="invoice_202001231041" r:id="rId2"/>
  </cacheSource>
  <cacheFields count="12">
    <cacheField name="invoice_number" numFmtId="0">
      <sharedItems containsSemiMixedTypes="0" containsString="0" containsNumber="1" containsInteger="1" minValue="1900001087" maxValue="2000001604"/>
    </cacheField>
    <cacheField name="invoice_date" numFmtId="14">
      <sharedItems containsSemiMixedTypes="0" containsNonDate="0" containsDate="1" containsString="0" minDate="2019-04-11T00:00:00" maxDate="2020-01-17T00:00:00"/>
    </cacheField>
    <cacheField name="revenue_transaction_type" numFmtId="0">
      <sharedItems/>
    </cacheField>
    <cacheField name="branch_name" numFmtId="0">
      <sharedItems/>
    </cacheField>
    <cacheField name="solution_group" numFmtId="0">
      <sharedItems count="9">
        <s v="Liability"/>
        <s v="Global Client Network (GNB Inward)"/>
        <s v="Employee Benefits (EB)"/>
        <s v="Construction, Power &amp; Infrastructure"/>
        <s v="Marine"/>
        <s v="Trade Credit &amp;amp; Political Risk"/>
        <s v="Property / BI"/>
        <s v="Small Medium Enterpries (SME)"/>
        <s v="Emerging Corporates Group (ECG)"/>
      </sharedItems>
    </cacheField>
    <cacheField name="Account Exe ID" numFmtId="0">
      <sharedItems containsString="0" containsBlank="1" containsNumber="1" containsInteger="1" minValue="1" maxValue="13"/>
    </cacheField>
    <cacheField name="Account Executive" numFmtId="0">
      <sharedItems containsBlank="1" count="12">
        <s v="Neel Jain"/>
        <s v="Divya Dhingra"/>
        <m/>
        <s v="Shloka Shelat"/>
        <s v="Vinay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/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eya Konduri" refreshedDate="45461.370708449074" createdVersion="8" refreshedVersion="8" minRefreshableVersion="3" recordCount="49" xr:uid="{AB115945-5DB7-4BA1-A373-879B0B180D87}">
  <cacheSource type="worksheet">
    <worksheetSource ref="A1:M50" sheet="gcrm_opportunity_202001231041" r:id="rId2"/>
  </cacheSource>
  <cacheFields count="14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/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 count="18">
        <n v="400000"/>
        <n v="30000"/>
        <n v="100000"/>
        <n v="125000"/>
        <n v="200000"/>
        <n v="75000"/>
        <n v="25000"/>
        <n v="150000"/>
        <n v="350000"/>
        <n v="300000"/>
        <n v="35000"/>
        <n v="49500"/>
        <n v="250000"/>
        <n v="10000"/>
        <n v="50000"/>
        <n v="62000"/>
        <n v="37500"/>
        <n v="500000"/>
      </sharedItems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/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  <cacheField name="Field1" numFmtId="0" formula="LARGE(revenue_amount,4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eya Konduri" refreshedDate="45464.500504166666" createdVersion="8" refreshedVersion="8" minRefreshableVersion="3" recordCount="51" xr:uid="{39AA745A-64BC-491F-82FC-054CE15C538D}">
  <cacheSource type="worksheet">
    <worksheetSource ref="A1:M52" sheet="gcrm_opportunity_2020012310 (2)" r:id="rId2"/>
  </cacheSource>
  <cacheFields count="13">
    <cacheField name="opportunity_name" numFmtId="0">
      <sharedItems containsBlank="1"/>
    </cacheField>
    <cacheField name="opportunity_id" numFmtId="0">
      <sharedItems containsBlank="1"/>
    </cacheField>
    <cacheField name="Account Exe Id" numFmtId="0">
      <sharedItems containsString="0" containsBlank="1" containsNumber="1" containsInteger="1" minValue="1" maxValue="12"/>
    </cacheField>
    <cacheField name="Account Executive" numFmtId="0">
      <sharedItems containsBlank="1"/>
    </cacheField>
    <cacheField name="premium_amount" numFmtId="0">
      <sharedItems containsString="0" containsBlank="1" containsNumber="1" containsInteger="1" minValue="0" maxValue="143110000"/>
    </cacheField>
    <cacheField name="revenue_amount" numFmtId="0">
      <sharedItems containsString="0" containsBlank="1" containsNumber="1" containsInteger="1" minValue="10000" maxValue="6878500"/>
    </cacheField>
    <cacheField name="closing_date" numFmtId="0">
      <sharedItems containsNonDate="0" containsDate="1" containsString="0" containsBlank="1" minDate="2019-09-30T00:00:00" maxDate="2020-09-01T00:00:00"/>
    </cacheField>
    <cacheField name="stage" numFmtId="0">
      <sharedItems containsMixedTypes="1" containsNumber="1" containsInteger="1" minValue="44" maxValue="49" count="5">
        <s v="Qualify Opportunity"/>
        <s v="Negotiate"/>
        <s v="Propose Solution"/>
        <n v="49"/>
        <n v="44"/>
      </sharedItems>
    </cacheField>
    <cacheField name="branch" numFmtId="0">
      <sharedItems containsBlank="1"/>
    </cacheField>
    <cacheField name="specialty" numFmtId="0">
      <sharedItems containsBlank="1"/>
    </cacheField>
    <cacheField name="product_group" numFmtId="0">
      <sharedItems containsBlank="1"/>
    </cacheField>
    <cacheField name="product_sub_group" numFmtId="0">
      <sharedItems containsBlank="1"/>
    </cacheField>
    <cacheField name="risk_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eya Konduri" refreshedDate="45464.834772337963" createdVersion="8" refreshedVersion="8" minRefreshableVersion="3" recordCount="53" xr:uid="{3C2CE799-D064-4CBD-8760-C56FFD754113}">
  <cacheSource type="worksheet">
    <worksheetSource ref="K1:K1048576" sheet="gcrm_opportunity_202001231041"/>
  </cacheSource>
  <cacheFields count="1">
    <cacheField name="product_group" numFmtId="0">
      <sharedItems containsBlank="1" count="8">
        <s v="Employee Benefits"/>
        <s v="Marine"/>
        <s v="Miscellaneous"/>
        <s v="Liability"/>
        <s v="Fire"/>
        <s v="Engineering"/>
        <s v="Terror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eya Konduri" refreshedDate="45464.912101504633" createdVersion="8" refreshedVersion="8" minRefreshableVersion="3" recordCount="51" xr:uid="{958CF158-1D83-46A2-8F7D-988C6F6B17D6}">
  <cacheSource type="worksheet">
    <worksheetSource ref="A1:M52" sheet="gcrm_opportunity_202001231041"/>
  </cacheSource>
  <cacheFields count="13">
    <cacheField name="opportunity_name" numFmtId="0">
      <sharedItems containsBlank="1" count="50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  <m/>
      </sharedItems>
    </cacheField>
    <cacheField name="opportunity_id" numFmtId="0">
      <sharedItems containsBlank="1"/>
    </cacheField>
    <cacheField name="Account Exe Id" numFmtId="0">
      <sharedItems containsString="0" containsBlank="1" containsNumber="1" containsInteger="1" minValue="1" maxValue="12"/>
    </cacheField>
    <cacheField name="Account Executive" numFmtId="0">
      <sharedItems containsBlank="1"/>
    </cacheField>
    <cacheField name="premium_amount" numFmtId="0">
      <sharedItems containsString="0" containsBlank="1" containsNumber="1" containsInteger="1" minValue="0" maxValue="143110000"/>
    </cacheField>
    <cacheField name="revenue_amount" numFmtId="0">
      <sharedItems containsString="0" containsBlank="1" containsNumber="1" containsInteger="1" minValue="10000" maxValue="6878500"/>
    </cacheField>
    <cacheField name="closing_date" numFmtId="0">
      <sharedItems containsNonDate="0" containsDate="1" containsString="0" containsBlank="1" minDate="2019-09-30T00:00:00" maxDate="2020-09-01T00:00:00"/>
    </cacheField>
    <cacheField name="stage" numFmtId="0">
      <sharedItems containsMixedTypes="1" containsNumber="1" containsInteger="1" minValue="44" maxValue="49" count="5">
        <s v="Qualify Opportunity"/>
        <s v="Negotiate"/>
        <s v="Propose Solution"/>
        <n v="49"/>
        <n v="44"/>
      </sharedItems>
    </cacheField>
    <cacheField name="branch" numFmtId="0">
      <sharedItems containsBlank="1"/>
    </cacheField>
    <cacheField name="specialty" numFmtId="0">
      <sharedItems containsBlank="1"/>
    </cacheField>
    <cacheField name="product_group" numFmtId="0">
      <sharedItems containsBlank="1"/>
    </cacheField>
    <cacheField name="product_sub_group" numFmtId="0">
      <sharedItems containsBlank="1"/>
    </cacheField>
    <cacheField name="risk_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900001087"/>
    <d v="2019-04-11T00:00:00"/>
    <s v="Fees"/>
    <s v="Ahmedabad"/>
    <x v="0"/>
    <m/>
    <x v="0"/>
    <x v="0"/>
    <s v="I"/>
    <m/>
    <n v="84746"/>
    <d v="2019-04-10T00:00:00"/>
  </r>
  <r>
    <n v="1900001106"/>
    <d v="2019-05-17T00:00:00"/>
    <s v="Brokerage"/>
    <s v="Ahmedabad"/>
    <x v="1"/>
    <m/>
    <x v="1"/>
    <x v="1"/>
    <s v="M"/>
    <n v="2.4142020928135997E+18"/>
    <n v="86724"/>
    <d v="2019-01-01T00:00:00"/>
  </r>
  <r>
    <n v="1900001110"/>
    <d v="2019-05-17T00:00:00"/>
    <s v="Brokerage"/>
    <s v="Ahmedabad"/>
    <x v="1"/>
    <m/>
    <x v="1"/>
    <x v="1"/>
    <s v="S"/>
    <s v="OG-19-2202-1018-00000060"/>
    <n v="148500"/>
    <d v="2019-03-01T00:00:00"/>
  </r>
  <r>
    <n v="1900001136"/>
    <d v="2019-05-30T00:00:00"/>
    <s v="Brokerage"/>
    <s v="Ahmedabad"/>
    <x v="1"/>
    <n v="1"/>
    <x v="2"/>
    <x v="2"/>
    <s v="V"/>
    <s v="OG-19-2202-3383-00000010"/>
    <n v="12019"/>
    <d v="2019-01-01T00:00:00"/>
  </r>
  <r>
    <n v="1900001164"/>
    <d v="2019-06-11T00:00:00"/>
    <s v="Brokerage"/>
    <s v="Ahmedabad"/>
    <x v="1"/>
    <m/>
    <x v="1"/>
    <x v="1"/>
    <s v="I"/>
    <s v="020P000098803000"/>
    <n v="12500"/>
    <d v="2019-02-26T00:00:00"/>
  </r>
  <r>
    <n v="1900001165"/>
    <d v="2019-06-11T00:00:00"/>
    <s v="Brokerage"/>
    <s v="Ahmedabad"/>
    <x v="2"/>
    <m/>
    <x v="3"/>
    <x v="0"/>
    <s v="I"/>
    <n v="206314000000"/>
    <n v="58300"/>
    <d v="2019-02-16T00:00:00"/>
  </r>
  <r>
    <n v="1900001167"/>
    <d v="2019-06-13T00:00:00"/>
    <s v="Brokerage"/>
    <s v="Ahmedabad"/>
    <x v="1"/>
    <n v="1"/>
    <x v="4"/>
    <x v="2"/>
    <s v="A"/>
    <s v="OG-19-2202-3383-00000009"/>
    <n v="12019"/>
    <d v="2019-01-01T00:00:00"/>
  </r>
  <r>
    <n v="1900001168"/>
    <d v="2019-06-13T00:00:00"/>
    <s v="Brokerage"/>
    <s v="Ahmedabad"/>
    <x v="1"/>
    <n v="1"/>
    <x v="4"/>
    <x v="2"/>
    <s v="C"/>
    <s v="OG-19-2202-3383-00000008"/>
    <n v="30048"/>
    <d v="2019-01-01T00:00:00"/>
  </r>
  <r>
    <n v="1900001169"/>
    <d v="2019-06-13T00:00:00"/>
    <s v="Brokerage"/>
    <s v="Ahmedabad"/>
    <x v="1"/>
    <m/>
    <x v="1"/>
    <x v="1"/>
    <s v="P"/>
    <n v="3.1242015891005998E+18"/>
    <n v="14394"/>
    <d v="2019-01-02T00:00:00"/>
  </r>
  <r>
    <n v="1900001282"/>
    <d v="2019-07-13T00:00:00"/>
    <s v="Brokerage"/>
    <s v="Ahmedabad"/>
    <x v="2"/>
    <m/>
    <x v="5"/>
    <x v="3"/>
    <s v="S"/>
    <s v="H0048996"/>
    <n v="32392"/>
    <d v="2019-05-10T00:00:00"/>
  </r>
  <r>
    <n v="1900001293"/>
    <d v="2019-07-16T00:00:00"/>
    <s v="Brokerage"/>
    <s v="Ahmedabad"/>
    <x v="0"/>
    <n v="13"/>
    <x v="6"/>
    <x v="2"/>
    <s v="M"/>
    <s v="'001P000202300000"/>
    <n v="162500"/>
    <d v="2019-04-05T00:00:00"/>
  </r>
  <r>
    <n v="1900001294"/>
    <d v="2019-07-16T00:00:00"/>
    <s v="Brokerage"/>
    <s v="Ahmedabad"/>
    <x v="0"/>
    <n v="13"/>
    <x v="6"/>
    <x v="2"/>
    <s v="M"/>
    <s v="'001P000203500000"/>
    <n v="250000"/>
    <d v="2019-04-18T00:00:00"/>
  </r>
  <r>
    <n v="1900001304"/>
    <d v="2019-07-17T00:00:00"/>
    <s v="Brokerage"/>
    <s v="Ahmedabad"/>
    <x v="1"/>
    <n v="1"/>
    <x v="4"/>
    <x v="2"/>
    <s v="I"/>
    <n v="2280082714"/>
    <n v="2646"/>
    <d v="2019-03-11T00:00:00"/>
  </r>
  <r>
    <n v="1900001305"/>
    <d v="2019-07-17T00:00:00"/>
    <s v="Brokerage"/>
    <s v="Ahmedabad"/>
    <x v="1"/>
    <m/>
    <x v="1"/>
    <x v="3"/>
    <s v="F"/>
    <n v="8502066"/>
    <n v="18150"/>
    <d v="2019-01-03T00:00:00"/>
  </r>
  <r>
    <n v="1900001306"/>
    <d v="2019-07-17T00:00:00"/>
    <s v="Brokerage"/>
    <s v="Ahmedabad"/>
    <x v="0"/>
    <n v="2"/>
    <x v="7"/>
    <x v="2"/>
    <s v="L"/>
    <s v="2999202758217600000&quot;"/>
    <n v="60025"/>
    <d v="2019-04-22T00:00:00"/>
  </r>
  <r>
    <n v="1900001308"/>
    <d v="2019-07-17T00:00:00"/>
    <s v="Brokerage"/>
    <s v="Ahmedabad"/>
    <x v="3"/>
    <n v="3"/>
    <x v="8"/>
    <x v="2"/>
    <s v="G"/>
    <n v="9.9000044190299996E+19"/>
    <n v="134736"/>
    <d v="2019-04-25T00:00:00"/>
  </r>
  <r>
    <n v="1900001342"/>
    <d v="2019-07-23T00:00:00"/>
    <s v="Brokerage"/>
    <s v="Ahmedabad"/>
    <x v="2"/>
    <m/>
    <x v="5"/>
    <x v="1"/>
    <s v="S"/>
    <s v="H0048996"/>
    <n v="914999"/>
    <d v="2019-01-01T00:00:00"/>
  </r>
  <r>
    <n v="1900001354"/>
    <d v="2019-07-24T00:00:00"/>
    <s v="Brokerage"/>
    <s v="Ahmedabad"/>
    <x v="1"/>
    <n v="1"/>
    <x v="4"/>
    <x v="2"/>
    <s v="P"/>
    <n v="3.1142027482102001E+18"/>
    <n v="2942"/>
    <d v="2019-04-11T00:00:00"/>
  </r>
  <r>
    <n v="1900001355"/>
    <d v="2019-07-24T00:00:00"/>
    <s v="Brokerage"/>
    <s v="Ahmedabad"/>
    <x v="1"/>
    <n v="1"/>
    <x v="4"/>
    <x v="2"/>
    <s v="M"/>
    <s v="OG-19-2202-1002-00001981"/>
    <n v="6740"/>
    <d v="2019-03-04T00:00:00"/>
  </r>
  <r>
    <n v="1900001356"/>
    <d v="2019-07-24T00:00:00"/>
    <s v="Brokerage"/>
    <s v="Ahmedabad"/>
    <x v="1"/>
    <m/>
    <x v="1"/>
    <x v="1"/>
    <s v="M"/>
    <s v="OG-19-2202-1002-00001901"/>
    <n v="6740"/>
    <d v="2019-02-17T00:00:00"/>
  </r>
  <r>
    <n v="1900001361"/>
    <d v="2019-07-27T00:00:00"/>
    <s v="Brokerage"/>
    <s v="Ahmedabad"/>
    <x v="0"/>
    <n v="3"/>
    <x v="8"/>
    <x v="2"/>
    <s v="T"/>
    <n v="41045707"/>
    <n v="74250"/>
    <d v="2019-04-01T00:00:00"/>
  </r>
  <r>
    <n v="1900001376"/>
    <d v="2019-07-29T00:00:00"/>
    <s v="Brokerage"/>
    <s v="Ahmedabad"/>
    <x v="2"/>
    <m/>
    <x v="5"/>
    <x v="3"/>
    <s v="S"/>
    <s v="H0056637"/>
    <n v="1614"/>
    <d v="2019-03-11T00:00:00"/>
  </r>
  <r>
    <n v="1900001377"/>
    <d v="2019-07-29T00:00:00"/>
    <s v="Brokerage"/>
    <s v="Ahmedabad"/>
    <x v="4"/>
    <n v="13"/>
    <x v="6"/>
    <x v="2"/>
    <s v="P"/>
    <s v="'99000021180100000013"/>
    <n v="11540"/>
    <d v="2019-01-29T00:00:00"/>
  </r>
  <r>
    <n v="1900001385"/>
    <d v="2019-07-31T00:00:00"/>
    <s v="Brokerage"/>
    <s v="Ahmedabad"/>
    <x v="1"/>
    <m/>
    <x v="1"/>
    <x v="3"/>
    <s v="S"/>
    <s v="P0019200001/9999/100301"/>
    <n v="2140"/>
    <d v="2019-01-30T00:00:00"/>
  </r>
  <r>
    <n v="1900001388"/>
    <d v="2019-07-31T00:00:00"/>
    <s v="Brokerage"/>
    <s v="Ahmedabad"/>
    <x v="1"/>
    <m/>
    <x v="1"/>
    <x v="1"/>
    <s v="F"/>
    <s v="0000000008502066-01"/>
    <n v="45375"/>
    <d v="2019-03-01T00:00:00"/>
  </r>
  <r>
    <n v="1900001390"/>
    <d v="2019-07-31T00:00:00"/>
    <s v="Brokerage"/>
    <s v="Ahmedabad"/>
    <x v="1"/>
    <n v="1"/>
    <x v="4"/>
    <x v="2"/>
    <s v="M"/>
    <n v="32119154"/>
    <n v="11593"/>
    <d v="2019-04-01T00:00:00"/>
  </r>
  <r>
    <n v="1900001392"/>
    <d v="2019-07-31T00:00:00"/>
    <s v="Brokerage"/>
    <s v="Ahmedabad"/>
    <x v="2"/>
    <m/>
    <x v="5"/>
    <x v="3"/>
    <s v="S"/>
    <s v="H0048996"/>
    <n v="46995"/>
    <d v="2019-01-29T00:00:00"/>
  </r>
  <r>
    <n v="1900001393"/>
    <d v="2019-07-31T00:00:00"/>
    <s v="Brokerage"/>
    <s v="Ahmedabad"/>
    <x v="1"/>
    <n v="1"/>
    <x v="4"/>
    <x v="2"/>
    <s v="M"/>
    <s v="OG-19-2202-4010-00002245"/>
    <n v="529"/>
    <d v="2019-02-18T00:00:00"/>
  </r>
  <r>
    <n v="1900001394"/>
    <d v="2019-07-31T00:00:00"/>
    <s v="Brokerage"/>
    <s v="Ahmedabad"/>
    <x v="1"/>
    <m/>
    <x v="1"/>
    <x v="1"/>
    <s v="B"/>
    <s v="OG-19-2202-1018-00000059"/>
    <n v="18563"/>
    <d v="2019-03-01T00:00:00"/>
  </r>
  <r>
    <n v="1900001396"/>
    <d v="2019-07-31T00:00:00"/>
    <s v="Brokerage"/>
    <s v="Ahmedabad"/>
    <x v="2"/>
    <m/>
    <x v="5"/>
    <x v="3"/>
    <s v="S"/>
    <s v="H0048996"/>
    <n v="27435"/>
    <d v="2019-01-23T00:00:00"/>
  </r>
  <r>
    <n v="1900001397"/>
    <d v="2019-07-31T00:00:00"/>
    <s v="Brokerage"/>
    <s v="Ahmedabad"/>
    <x v="2"/>
    <m/>
    <x v="5"/>
    <x v="1"/>
    <s v="W"/>
    <s v="505373-01"/>
    <n v="25336"/>
    <d v="2019-02-26T00:00:00"/>
  </r>
  <r>
    <n v="1900001398"/>
    <d v="2019-07-31T00:00:00"/>
    <s v="Brokerage"/>
    <s v="Ahmedabad"/>
    <x v="2"/>
    <m/>
    <x v="5"/>
    <x v="3"/>
    <s v="W"/>
    <s v="H0067187"/>
    <n v="10772"/>
    <d v="2019-03-14T00:00:00"/>
  </r>
  <r>
    <n v="1900001403"/>
    <d v="2019-07-31T00:00:00"/>
    <s v="Brokerage"/>
    <s v="Ahmedabad"/>
    <x v="2"/>
    <m/>
    <x v="5"/>
    <x v="3"/>
    <s v="W"/>
    <s v="H0067187"/>
    <n v="9283"/>
    <d v="2019-04-18T00:00:00"/>
  </r>
  <r>
    <n v="1900001404"/>
    <d v="2019-07-31T00:00:00"/>
    <s v="Brokerage"/>
    <s v="Ahmedabad"/>
    <x v="2"/>
    <m/>
    <x v="5"/>
    <x v="3"/>
    <s v="W"/>
    <s v="H0067187"/>
    <n v="6903"/>
    <d v="2019-05-30T00:00:00"/>
  </r>
  <r>
    <n v="1900001405"/>
    <d v="2019-07-31T00:00:00"/>
    <s v="Brokerage"/>
    <s v="Ahmedabad"/>
    <x v="3"/>
    <m/>
    <x v="6"/>
    <x v="1"/>
    <s v="P"/>
    <s v="'99000044190700000001"/>
    <n v="90663"/>
    <d v="2019-04-01T00:00:00"/>
  </r>
  <r>
    <n v="1900001583"/>
    <d v="2019-08-14T00:00:00"/>
    <s v="Brokerage"/>
    <s v="Ahmedabad"/>
    <x v="2"/>
    <m/>
    <x v="5"/>
    <x v="1"/>
    <s v="T"/>
    <s v="100200080123/01/00"/>
    <n v="156000"/>
    <d v="2019-01-04T00:00:00"/>
  </r>
  <r>
    <n v="1900001602"/>
    <d v="2019-08-17T00:00:00"/>
    <s v="Brokerage"/>
    <s v="Ahmedabad"/>
    <x v="1"/>
    <n v="1"/>
    <x v="4"/>
    <x v="2"/>
    <s v="V"/>
    <s v="OG-19-2202-1018-00000054"/>
    <n v="21157"/>
    <d v="2019-01-01T00:00:00"/>
  </r>
  <r>
    <n v="1900001603"/>
    <d v="2019-08-17T00:00:00"/>
    <s v="Brokerage"/>
    <s v="Ahmedabad"/>
    <x v="1"/>
    <n v="1"/>
    <x v="4"/>
    <x v="2"/>
    <s v="C"/>
    <s v="OG-19-2202-1018-00000053"/>
    <n v="77787"/>
    <d v="2019-01-01T00:00:00"/>
  </r>
  <r>
    <n v="1900001604"/>
    <d v="2019-08-17T00:00:00"/>
    <s v="Brokerage"/>
    <s v="Ahmedabad"/>
    <x v="1"/>
    <n v="1"/>
    <x v="4"/>
    <x v="2"/>
    <s v="M"/>
    <s v="OG-19-2202-4001-00011127"/>
    <n v="8468"/>
    <d v="2019-02-18T00:00:00"/>
  </r>
  <r>
    <n v="1900001605"/>
    <d v="2019-08-17T00:00:00"/>
    <s v="Brokerage"/>
    <s v="Ahmedabad"/>
    <x v="2"/>
    <m/>
    <x v="5"/>
    <x v="1"/>
    <s v="A"/>
    <s v="237164239 00"/>
    <n v="1825"/>
    <d v="2019-02-01T00:00:00"/>
  </r>
  <r>
    <n v="1900001606"/>
    <d v="2019-08-17T00:00:00"/>
    <s v="Brokerage"/>
    <s v="Ahmedabad"/>
    <x v="2"/>
    <m/>
    <x v="5"/>
    <x v="1"/>
    <s v="W"/>
    <s v="H0067187"/>
    <n v="329250"/>
    <d v="2019-02-28T00:00:00"/>
  </r>
  <r>
    <n v="1900001607"/>
    <d v="2019-08-17T00:00:00"/>
    <s v="Brokerage"/>
    <s v="Ahmedabad"/>
    <x v="1"/>
    <m/>
    <x v="1"/>
    <x v="1"/>
    <s v="M"/>
    <n v="304003763"/>
    <n v="344794"/>
    <d v="2019-04-01T00:00:00"/>
  </r>
  <r>
    <n v="1900001608"/>
    <d v="2019-08-17T00:00:00"/>
    <s v="Brokerage"/>
    <s v="Ahmedabad"/>
    <x v="1"/>
    <m/>
    <x v="1"/>
    <x v="1"/>
    <s v="M"/>
    <s v="2304001082-01"/>
    <n v="37500"/>
    <d v="2019-04-01T00:00:00"/>
  </r>
  <r>
    <n v="1900001609"/>
    <d v="2019-08-17T00:00:00"/>
    <s v="Brokerage"/>
    <s v="Ahmedabad"/>
    <x v="2"/>
    <m/>
    <x v="5"/>
    <x v="1"/>
    <s v="S"/>
    <s v="H0056637"/>
    <n v="49789"/>
    <d v="2019-01-01T00:00:00"/>
  </r>
  <r>
    <n v="1900001610"/>
    <d v="2019-08-17T00:00:00"/>
    <s v="Brokerage"/>
    <s v="Ahmedabad"/>
    <x v="1"/>
    <m/>
    <x v="1"/>
    <x v="1"/>
    <s v="G"/>
    <s v="0600010004 01"/>
    <n v="64"/>
    <d v="2019-03-16T00:00:00"/>
  </r>
  <r>
    <n v="1900001611"/>
    <d v="2019-08-17T00:00:00"/>
    <s v="Brokerage"/>
    <s v="Ahmedabad"/>
    <x v="1"/>
    <m/>
    <x v="1"/>
    <x v="1"/>
    <s v="I"/>
    <s v="0000000008907502-01"/>
    <n v="6250"/>
    <d v="2019-02-24T00:00:00"/>
  </r>
  <r>
    <n v="1900002041"/>
    <d v="2019-08-28T00:00:00"/>
    <s v="Brokerage"/>
    <s v="Ahmedabad"/>
    <x v="5"/>
    <m/>
    <x v="9"/>
    <x v="1"/>
    <s v="T"/>
    <n v="1.31000501801E+19"/>
    <n v="124875"/>
    <d v="2019-03-07T00:00:00"/>
  </r>
  <r>
    <n v="1900002042"/>
    <d v="2019-08-28T00:00:00"/>
    <s v="Brokerage"/>
    <s v="Ahmedabad"/>
    <x v="0"/>
    <n v="3"/>
    <x v="8"/>
    <x v="2"/>
    <s v="S"/>
    <n v="43190133"/>
    <n v="7783"/>
    <d v="2019-06-11T00:00:00"/>
  </r>
  <r>
    <n v="1900002043"/>
    <d v="2019-08-28T00:00:00"/>
    <s v="Brokerage"/>
    <s v="Ahmedabad"/>
    <x v="0"/>
    <n v="3"/>
    <x v="8"/>
    <x v="2"/>
    <s v="S"/>
    <n v="43189992"/>
    <n v="7835"/>
    <d v="2019-06-10T00:00:00"/>
  </r>
  <r>
    <n v="1900002044"/>
    <d v="2019-08-28T00:00:00"/>
    <s v="Brokerage"/>
    <s v="Ahmedabad"/>
    <x v="0"/>
    <m/>
    <x v="3"/>
    <x v="0"/>
    <s v="F"/>
    <n v="41045400"/>
    <n v="70125"/>
    <d v="2019-03-19T00:00:00"/>
  </r>
  <r>
    <n v="1900002045"/>
    <d v="2019-08-28T00:00:00"/>
    <s v="Brokerage"/>
    <s v="Ahmedabad"/>
    <x v="0"/>
    <m/>
    <x v="3"/>
    <x v="0"/>
    <s v="F"/>
    <n v="41045403"/>
    <n v="70125"/>
    <d v="2019-03-19T00:00:00"/>
  </r>
  <r>
    <n v="1900002046"/>
    <d v="2019-08-28T00:00:00"/>
    <s v="Brokerage"/>
    <s v="Ahmedabad"/>
    <x v="6"/>
    <m/>
    <x v="6"/>
    <x v="1"/>
    <s v="P"/>
    <s v="'99000046192400000001"/>
    <n v="60229"/>
    <d v="2019-04-01T00:00:00"/>
  </r>
  <r>
    <n v="1900002047"/>
    <d v="2019-08-28T00:00:00"/>
    <s v="Brokerage"/>
    <s v="Ahmedabad"/>
    <x v="6"/>
    <m/>
    <x v="6"/>
    <x v="1"/>
    <s v="P"/>
    <s v="'99000011180100000303"/>
    <n v="98931"/>
    <d v="2019-01-16T00:00:00"/>
  </r>
  <r>
    <n v="1900002048"/>
    <d v="2019-08-28T00:00:00"/>
    <s v="Brokerage"/>
    <s v="Ahmedabad"/>
    <x v="1"/>
    <n v="1"/>
    <x v="4"/>
    <x v="2"/>
    <s v="A"/>
    <s v="OG-19-2202-1018-00000055"/>
    <n v="21769"/>
    <d v="2019-01-01T00:00:00"/>
  </r>
  <r>
    <n v="1900002049"/>
    <d v="2019-08-28T00:00:00"/>
    <s v="Brokerage"/>
    <s v="Ahmedabad"/>
    <x v="1"/>
    <m/>
    <x v="1"/>
    <x v="1"/>
    <s v="G"/>
    <s v="0640002231 04"/>
    <n v="65369"/>
    <d v="2019-04-17T00:00:00"/>
  </r>
  <r>
    <n v="1900002050"/>
    <d v="2019-08-28T00:00:00"/>
    <s v="Brokerage"/>
    <s v="Ahmedabad"/>
    <x v="1"/>
    <m/>
    <x v="1"/>
    <x v="1"/>
    <s v="D"/>
    <n v="304003761"/>
    <n v="5206"/>
    <d v="2019-04-01T00:00:00"/>
  </r>
  <r>
    <n v="1900002051"/>
    <d v="2019-08-28T00:00:00"/>
    <s v="Brokerage"/>
    <s v="Ahmedabad"/>
    <x v="1"/>
    <m/>
    <x v="1"/>
    <x v="1"/>
    <s v="N"/>
    <s v="0301004265-1"/>
    <n v="23750"/>
    <d v="2019-03-09T00:00:00"/>
  </r>
  <r>
    <n v="1900002052"/>
    <d v="2019-08-28T00:00:00"/>
    <s v="Brokerage"/>
    <s v="Ahmedabad"/>
    <x v="1"/>
    <m/>
    <x v="1"/>
    <x v="1"/>
    <s v="G"/>
    <s v="0600010004 02"/>
    <n v="1557"/>
    <d v="2019-04-16T00:00:00"/>
  </r>
  <r>
    <n v="1900002072"/>
    <d v="2019-08-28T00:00:00"/>
    <s v="Brokerage"/>
    <s v="Ahmedabad"/>
    <x v="3"/>
    <n v="13"/>
    <x v="6"/>
    <x v="2"/>
    <s v="P"/>
    <s v="'99000044190300000004"/>
    <n v="40960"/>
    <d v="2019-04-20T00:00:00"/>
  </r>
  <r>
    <n v="1900002229"/>
    <d v="2019-08-31T00:00:00"/>
    <s v="Brokerage"/>
    <s v="Ahmedabad"/>
    <x v="3"/>
    <m/>
    <x v="6"/>
    <x v="1"/>
    <s v="P"/>
    <s v="'99000044180700000012"/>
    <n v="12055"/>
    <d v="2019-02-14T00:00:00"/>
  </r>
  <r>
    <n v="1900002230"/>
    <d v="2019-08-31T00:00:00"/>
    <s v="Brokerage"/>
    <s v="Ahmedabad"/>
    <x v="6"/>
    <m/>
    <x v="6"/>
    <x v="1"/>
    <s v="P"/>
    <s v="'99000011180100000340"/>
    <n v="131090"/>
    <d v="2019-02-26T00:00:00"/>
  </r>
  <r>
    <n v="1900002232"/>
    <d v="2019-08-31T00:00:00"/>
    <s v="Brokerage"/>
    <s v="Ahmedabad"/>
    <x v="3"/>
    <m/>
    <x v="6"/>
    <x v="1"/>
    <s v="P"/>
    <s v="'99000044185800000014"/>
    <n v="27069"/>
    <d v="2019-02-14T00:00:00"/>
  </r>
  <r>
    <n v="1900002265"/>
    <d v="2019-08-31T00:00:00"/>
    <s v="Brokerage"/>
    <s v="Ahmedabad"/>
    <x v="1"/>
    <m/>
    <x v="1"/>
    <x v="1"/>
    <s v="M"/>
    <s v="4092/151965577/01/000"/>
    <n v="215165"/>
    <d v="2019-04-01T00:00:00"/>
  </r>
  <r>
    <n v="1900002331"/>
    <d v="2019-09-03T00:00:00"/>
    <s v="Brokerage"/>
    <s v="Ahmedabad"/>
    <x v="1"/>
    <m/>
    <x v="1"/>
    <x v="1"/>
    <s v="P"/>
    <s v="5002/131802941/02/000"/>
    <n v="870"/>
    <d v="2019-05-26T00:00:00"/>
  </r>
  <r>
    <n v="1900002384"/>
    <d v="2019-09-05T00:00:00"/>
    <s v="Brokerage"/>
    <s v="Ahmedabad"/>
    <x v="5"/>
    <m/>
    <x v="9"/>
    <x v="3"/>
    <s v="M"/>
    <n v="2000010048"/>
    <n v="8174"/>
    <d v="2019-07-18T00:00:00"/>
  </r>
  <r>
    <n v="1900002387"/>
    <d v="2019-09-05T00:00:00"/>
    <s v="Brokerage"/>
    <s v="Ahmedabad"/>
    <x v="2"/>
    <m/>
    <x v="5"/>
    <x v="1"/>
    <s v="S"/>
    <s v="4016/120415654/03/00"/>
    <n v="22246"/>
    <d v="2019-07-14T00:00:00"/>
  </r>
  <r>
    <n v="1900002458"/>
    <d v="2019-09-09T00:00:00"/>
    <s v="Brokerage"/>
    <s v="Ahmedabad"/>
    <x v="0"/>
    <m/>
    <x v="3"/>
    <x v="0"/>
    <s v="P"/>
    <n v="43187020"/>
    <n v="7451"/>
    <d v="2019-04-22T00:00:00"/>
  </r>
  <r>
    <n v="1900002464"/>
    <d v="2019-09-09T00:00:00"/>
    <s v="Brokerage"/>
    <s v="Ahmedabad"/>
    <x v="2"/>
    <m/>
    <x v="5"/>
    <x v="3"/>
    <s v="W"/>
    <s v="H0067187"/>
    <n v="7110"/>
    <d v="2019-07-29T00:00:00"/>
  </r>
  <r>
    <n v="1900002472"/>
    <d v="2019-09-09T00:00:00"/>
    <s v="Brokerage"/>
    <s v="Ahmedabad"/>
    <x v="1"/>
    <m/>
    <x v="1"/>
    <x v="1"/>
    <s v="P"/>
    <s v="4006/131284920/02/000"/>
    <n v="692"/>
    <d v="2019-05-15T00:00:00"/>
  </r>
  <r>
    <n v="1900002635"/>
    <d v="2019-09-17T00:00:00"/>
    <s v="Brokerage"/>
    <s v="Ahmedabad"/>
    <x v="5"/>
    <m/>
    <x v="9"/>
    <x v="1"/>
    <s v="P"/>
    <s v="NBI Domestic"/>
    <n v="65051"/>
    <d v="2019-01-01T00:00:00"/>
  </r>
  <r>
    <n v="1900002636"/>
    <d v="2019-09-17T00:00:00"/>
    <s v="Brokerage"/>
    <s v="Ahmedabad"/>
    <x v="1"/>
    <m/>
    <x v="1"/>
    <x v="1"/>
    <s v="M"/>
    <s v="4001/117090005/03/000"/>
    <n v="1005"/>
    <d v="2019-05-01T00:00:00"/>
  </r>
  <r>
    <n v="1900002637"/>
    <d v="2019-09-17T00:00:00"/>
    <s v="Brokerage"/>
    <s v="Ahmedabad"/>
    <x v="2"/>
    <m/>
    <x v="5"/>
    <x v="3"/>
    <s v="W"/>
    <s v="H0067187"/>
    <n v="6259"/>
    <d v="2019-06-21T00:00:00"/>
  </r>
  <r>
    <n v="1900002638"/>
    <d v="2019-09-17T00:00:00"/>
    <s v="Brokerage"/>
    <s v="Ahmedabad"/>
    <x v="2"/>
    <m/>
    <x v="5"/>
    <x v="3"/>
    <s v="S"/>
    <s v="H0048996"/>
    <n v="9941"/>
    <d v="2019-07-10T00:00:00"/>
  </r>
  <r>
    <n v="1900002639"/>
    <d v="2019-09-17T00:00:00"/>
    <s v="Brokerage"/>
    <s v="Ahmedabad"/>
    <x v="1"/>
    <n v="1"/>
    <x v="4"/>
    <x v="2"/>
    <s v="M"/>
    <s v="2600015265 00"/>
    <n v="9990"/>
    <d v="2019-05-23T00:00:00"/>
  </r>
  <r>
    <n v="1900002640"/>
    <d v="2019-09-17T00:00:00"/>
    <s v="Brokerage"/>
    <s v="Ahmedabad"/>
    <x v="2"/>
    <m/>
    <x v="5"/>
    <x v="1"/>
    <s v="B"/>
    <s v="4016/133979727/02/000"/>
    <n v="74673"/>
    <d v="2019-06-29T00:00:00"/>
  </r>
  <r>
    <n v="1900002880"/>
    <d v="2019-09-20T00:00:00"/>
    <s v="Brokerage"/>
    <s v="Ahmedabad"/>
    <x v="1"/>
    <m/>
    <x v="1"/>
    <x v="1"/>
    <s v="G"/>
    <s v="0640002231 03"/>
    <n v="4362"/>
    <d v="2019-04-02T00:00:00"/>
  </r>
  <r>
    <n v="1900003129"/>
    <d v="2019-09-30T00:00:00"/>
    <s v="Brokerage"/>
    <s v="Ahmedabad"/>
    <x v="6"/>
    <m/>
    <x v="6"/>
    <x v="1"/>
    <s v="P"/>
    <s v="'99000011180100000339"/>
    <n v="1610"/>
    <d v="2019-02-14T00:00:00"/>
  </r>
  <r>
    <n v="1900003131"/>
    <d v="2019-09-30T00:00:00"/>
    <s v="Brokerage"/>
    <s v="Ahmedabad"/>
    <x v="1"/>
    <m/>
    <x v="1"/>
    <x v="1"/>
    <s v="M"/>
    <n v="3.1142011248201999E+18"/>
    <n v="20166"/>
    <d v="2019-07-01T00:00:00"/>
  </r>
  <r>
    <n v="1900003209"/>
    <d v="2019-10-10T00:00:00"/>
    <s v="Brokerage"/>
    <s v="Ahmedabad"/>
    <x v="2"/>
    <m/>
    <x v="5"/>
    <x v="1"/>
    <s v="B"/>
    <s v="4005/134645920/02/000"/>
    <n v="8605"/>
    <d v="2019-06-29T00:00:00"/>
  </r>
  <r>
    <n v="1900003210"/>
    <d v="2019-10-10T00:00:00"/>
    <s v="Brokerage"/>
    <s v="Ahmedabad"/>
    <x v="2"/>
    <m/>
    <x v="5"/>
    <x v="1"/>
    <s v="F"/>
    <s v="4101190600000030-00"/>
    <n v="52500"/>
    <d v="2019-05-17T00:00:00"/>
  </r>
  <r>
    <n v="1900003211"/>
    <d v="2019-10-10T00:00:00"/>
    <s v="Brokerage"/>
    <s v="Ahmedabad"/>
    <x v="0"/>
    <n v="13"/>
    <x v="6"/>
    <x v="2"/>
    <s v="P"/>
    <s v="'99000036181500000054"/>
    <n v="21875"/>
    <d v="2019-02-01T00:00:00"/>
  </r>
  <r>
    <n v="1900003212"/>
    <d v="2019-10-10T00:00:00"/>
    <s v="Brokerage"/>
    <s v="Ahmedabad"/>
    <x v="2"/>
    <m/>
    <x v="5"/>
    <x v="3"/>
    <s v="S"/>
    <s v="H0048996"/>
    <n v="93906"/>
    <d v="2019-03-07T00:00:00"/>
  </r>
  <r>
    <n v="1900003213"/>
    <d v="2019-10-10T00:00:00"/>
    <s v="Brokerage"/>
    <s v="Ahmedabad"/>
    <x v="2"/>
    <m/>
    <x v="5"/>
    <x v="1"/>
    <s v="S"/>
    <n v="54407334"/>
    <n v="23387"/>
    <d v="2019-01-01T00:00:00"/>
  </r>
  <r>
    <n v="1900003214"/>
    <d v="2019-10-10T00:00:00"/>
    <s v="Brokerage"/>
    <s v="Ahmedabad"/>
    <x v="2"/>
    <m/>
    <x v="5"/>
    <x v="1"/>
    <s v="S"/>
    <s v="AG00059046000100"/>
    <n v="3347"/>
    <d v="2019-04-01T00:00:00"/>
  </r>
  <r>
    <n v="1900003404"/>
    <d v="2019-10-17T00:00:00"/>
    <s v="Brokerage"/>
    <s v="Ahmedabad"/>
    <x v="0"/>
    <n v="2"/>
    <x v="7"/>
    <x v="2"/>
    <s v="L"/>
    <n v="2.9992028733097999E+18"/>
    <n v="60025"/>
    <d v="2019-07-08T00:00:00"/>
  </r>
  <r>
    <n v="1900003405"/>
    <d v="2019-10-17T00:00:00"/>
    <s v="Brokerage"/>
    <s v="Ahmedabad"/>
    <x v="4"/>
    <m/>
    <x v="6"/>
    <x v="1"/>
    <s v="E"/>
    <s v="2412/202063061201000"/>
    <n v="13613"/>
    <d v="2019-01-07T00:00:00"/>
  </r>
  <r>
    <n v="1900003406"/>
    <d v="2019-10-17T00:00:00"/>
    <s v="Brokerage"/>
    <s v="Ahmedabad"/>
    <x v="2"/>
    <m/>
    <x v="10"/>
    <x v="0"/>
    <s v="A"/>
    <s v="4101190700000015-00"/>
    <n v="79834"/>
    <d v="2019-06-25T00:00:00"/>
  </r>
  <r>
    <n v="1900003407"/>
    <d v="2019-10-17T00:00:00"/>
    <s v="Brokerage"/>
    <s v="Ahmedabad"/>
    <x v="0"/>
    <n v="2"/>
    <x v="7"/>
    <x v="2"/>
    <s v="L"/>
    <n v="2.9992028732742001E+18"/>
    <n v="60025"/>
    <d v="2019-07-08T00:00:00"/>
  </r>
  <r>
    <n v="1900003928"/>
    <d v="2019-11-12T00:00:00"/>
    <s v="Brokerage"/>
    <s v="Ahmedabad"/>
    <x v="0"/>
    <n v="10"/>
    <x v="11"/>
    <x v="2"/>
    <s v="M"/>
    <n v="14055133"/>
    <n v="63000"/>
    <d v="2019-07-26T00:00:00"/>
  </r>
  <r>
    <n v="1900003930"/>
    <d v="2019-11-12T00:00:00"/>
    <s v="Fees"/>
    <s v="Ahmedabad"/>
    <x v="3"/>
    <n v="2"/>
    <x v="7"/>
    <x v="2"/>
    <s v="P"/>
    <m/>
    <n v="100000"/>
    <d v="2019-07-17T00:00:00"/>
  </r>
  <r>
    <n v="1900003931"/>
    <d v="2019-11-12T00:00:00"/>
    <s v="Fees"/>
    <s v="Ahmedabad"/>
    <x v="3"/>
    <n v="2"/>
    <x v="7"/>
    <x v="2"/>
    <s v="P"/>
    <m/>
    <n v="100000"/>
    <d v="2019-01-21T00:00:00"/>
  </r>
  <r>
    <n v="1900004171"/>
    <d v="2019-11-26T00:00:00"/>
    <s v="Fees"/>
    <s v="Ahmedabad"/>
    <x v="1"/>
    <m/>
    <x v="1"/>
    <x v="1"/>
    <s v="S"/>
    <m/>
    <n v="254336"/>
    <d v="2019-01-25T00:00:00"/>
  </r>
  <r>
    <n v="1900004173"/>
    <d v="2019-11-26T00:00:00"/>
    <s v="Fees"/>
    <s v="Ahmedabad"/>
    <x v="1"/>
    <m/>
    <x v="1"/>
    <x v="1"/>
    <s v="G"/>
    <m/>
    <n v="266949"/>
    <d v="2019-01-25T00:00:00"/>
  </r>
  <r>
    <n v="1900004220"/>
    <d v="2019-12-03T00:00:00"/>
    <s v="Brokerage"/>
    <s v="Ahmedabad"/>
    <x v="2"/>
    <m/>
    <x v="5"/>
    <x v="1"/>
    <s v="W"/>
    <n v="54445288"/>
    <n v="11111"/>
    <d v="2019-02-28T00:00:00"/>
  </r>
  <r>
    <n v="1900004221"/>
    <d v="2019-12-03T00:00:00"/>
    <s v="Brokerage"/>
    <s v="Ahmedabad"/>
    <x v="3"/>
    <n v="3"/>
    <x v="8"/>
    <x v="2"/>
    <s v="S"/>
    <n v="9.9000044190299996E+19"/>
    <n v="3008"/>
    <d v="2019-04-12T00:00:00"/>
  </r>
  <r>
    <n v="1900004376"/>
    <d v="2019-12-05T00:00:00"/>
    <s v="Brokerage"/>
    <s v="Ahmedabad"/>
    <x v="0"/>
    <n v="3"/>
    <x v="8"/>
    <x v="2"/>
    <s v="G"/>
    <n v="43193940"/>
    <n v="6184"/>
    <d v="2019-08-07T00:00:00"/>
  </r>
  <r>
    <n v="1900004378"/>
    <d v="2019-12-05T00:00:00"/>
    <s v="Brokerage"/>
    <s v="Ahmedabad"/>
    <x v="6"/>
    <m/>
    <x v="3"/>
    <x v="0"/>
    <s v="K"/>
    <s v="YB00020403000100"/>
    <n v="1568"/>
    <d v="2019-02-08T00:00:00"/>
  </r>
  <r>
    <n v="1900004380"/>
    <d v="2019-12-05T00:00:00"/>
    <s v="Brokerage"/>
    <s v="Ahmedabad"/>
    <x v="2"/>
    <m/>
    <x v="5"/>
    <x v="3"/>
    <s v="S"/>
    <s v="H0048996"/>
    <n v="18901"/>
    <d v="2019-09-14T00:00:00"/>
  </r>
  <r>
    <n v="1900004382"/>
    <d v="2019-12-05T00:00:00"/>
    <s v="Brokerage"/>
    <s v="Ahmedabad"/>
    <x v="2"/>
    <m/>
    <x v="5"/>
    <x v="3"/>
    <s v="S"/>
    <s v="H0048996"/>
    <n v="27682"/>
    <d v="2019-08-14T00:00:00"/>
  </r>
  <r>
    <n v="1900004383"/>
    <d v="2019-12-05T00:00:00"/>
    <s v="Brokerage"/>
    <s v="Ahmedabad"/>
    <x v="2"/>
    <m/>
    <x v="5"/>
    <x v="3"/>
    <s v="W"/>
    <s v="H0067187"/>
    <n v="5501"/>
    <d v="2019-10-21T00:00:00"/>
  </r>
  <r>
    <n v="1900004384"/>
    <d v="2019-12-05T00:00:00"/>
    <s v="Brokerage"/>
    <s v="Ahmedabad"/>
    <x v="2"/>
    <m/>
    <x v="5"/>
    <x v="1"/>
    <s v="P"/>
    <s v="4016 138636598 02 000"/>
    <n v="123750"/>
    <d v="2019-09-30T00:00:00"/>
  </r>
  <r>
    <n v="1900004404"/>
    <d v="2019-12-06T00:00:00"/>
    <s v="Brokerage"/>
    <s v="Ahmedabad"/>
    <x v="1"/>
    <m/>
    <x v="1"/>
    <x v="1"/>
    <s v="F"/>
    <s v="OG-20-2202-0425-00000017"/>
    <n v="825"/>
    <d v="2019-07-01T00:00:00"/>
  </r>
  <r>
    <n v="1900004408"/>
    <d v="2019-12-06T00:00:00"/>
    <s v="Brokerage"/>
    <s v="Ahmedabad"/>
    <x v="1"/>
    <m/>
    <x v="1"/>
    <x v="1"/>
    <s v="F"/>
    <s v="OG-20-2202-9931-00032558"/>
    <n v="1556"/>
    <d v="2019-07-01T00:00:00"/>
  </r>
  <r>
    <n v="1900004411"/>
    <d v="2019-12-06T00:00:00"/>
    <s v="Brokerage"/>
    <s v="Ahmedabad"/>
    <x v="1"/>
    <m/>
    <x v="1"/>
    <x v="1"/>
    <s v="F"/>
    <s v="OG-20-2202-4004-00000064"/>
    <n v="12350"/>
    <d v="2019-07-01T00:00:00"/>
  </r>
  <r>
    <n v="1900004474"/>
    <d v="2019-12-09T00:00:00"/>
    <s v="Brokerage"/>
    <s v="Ahmedabad"/>
    <x v="4"/>
    <n v="3"/>
    <x v="8"/>
    <x v="2"/>
    <s v="N"/>
    <s v="2412 2020 7182 9001 000"/>
    <n v="15593"/>
    <d v="2019-01-12T00:00:00"/>
  </r>
  <r>
    <n v="1900004500"/>
    <d v="2019-12-09T00:00:00"/>
    <s v="Brokerage"/>
    <s v="Ahmedabad"/>
    <x v="3"/>
    <n v="3"/>
    <x v="8"/>
    <x v="2"/>
    <s v="S"/>
    <n v="9.9000044190300006E+17"/>
    <n v="2212"/>
    <d v="2019-04-10T00:00:00"/>
  </r>
  <r>
    <n v="1900004501"/>
    <d v="2019-12-09T00:00:00"/>
    <s v="Brokerage"/>
    <s v="Ahmedabad"/>
    <x v="2"/>
    <n v="3"/>
    <x v="8"/>
    <x v="2"/>
    <s v="N"/>
    <n v="54522170"/>
    <n v="9056"/>
    <d v="2019-07-09T00:00:00"/>
  </r>
  <r>
    <n v="1900004503"/>
    <d v="2019-12-10T00:00:00"/>
    <s v="Brokerage"/>
    <s v="Ahmedabad"/>
    <x v="1"/>
    <m/>
    <x v="1"/>
    <x v="1"/>
    <s v="F"/>
    <s v="OG-20-2202-3304-00000009"/>
    <n v="1897"/>
    <d v="2019-07-01T00:00:00"/>
  </r>
  <r>
    <n v="1900004505"/>
    <d v="2019-12-10T00:00:00"/>
    <s v="Brokerage"/>
    <s v="Ahmedabad"/>
    <x v="1"/>
    <m/>
    <x v="1"/>
    <x v="1"/>
    <s v="F"/>
    <s v="OG-20-2202-3383-00000002"/>
    <n v="42500"/>
    <d v="2019-07-01T00:00:00"/>
  </r>
  <r>
    <n v="1900004507"/>
    <d v="2019-12-10T00:00:00"/>
    <s v="Brokerage"/>
    <s v="Ahmedabad"/>
    <x v="1"/>
    <m/>
    <x v="1"/>
    <x v="1"/>
    <s v="F"/>
    <s v="OG-20-2202-4002-00000010"/>
    <n v="10917"/>
    <d v="2019-07-01T00:00:00"/>
  </r>
  <r>
    <n v="1900004518"/>
    <d v="2019-12-10T00:00:00"/>
    <s v="Brokerage"/>
    <s v="Ahmedabad"/>
    <x v="1"/>
    <m/>
    <x v="1"/>
    <x v="1"/>
    <s v="F"/>
    <s v="OG-20-2202-4010-00000869"/>
    <n v="3375"/>
    <d v="2019-07-01T00:00:00"/>
  </r>
  <r>
    <n v="1900004535"/>
    <d v="2019-12-10T00:00:00"/>
    <s v="Fees"/>
    <s v="Ahmedabad"/>
    <x v="1"/>
    <m/>
    <x v="1"/>
    <x v="1"/>
    <s v="P"/>
    <s v="1011/142530053/01/000"/>
    <n v="320175"/>
    <d v="2019-12-06T00:00:00"/>
  </r>
  <r>
    <n v="1900004535"/>
    <d v="2019-12-10T00:00:00"/>
    <s v="Fees"/>
    <s v="Ahmedabad"/>
    <x v="1"/>
    <m/>
    <x v="1"/>
    <x v="1"/>
    <s v="P"/>
    <n v="3.1242015891005998E+18"/>
    <n v="320175"/>
    <d v="2019-12-06T00:00:00"/>
  </r>
  <r>
    <n v="1900004535"/>
    <d v="2019-12-10T00:00:00"/>
    <s v="Fees"/>
    <s v="Ahmedabad"/>
    <x v="1"/>
    <m/>
    <x v="1"/>
    <x v="1"/>
    <s v="P"/>
    <s v="OG-19-2202-1018-00000052"/>
    <n v="320175"/>
    <d v="2019-12-06T00:00:00"/>
  </r>
  <r>
    <n v="1900004538"/>
    <d v="2019-12-10T00:00:00"/>
    <s v="Fees"/>
    <s v="Ahmedabad"/>
    <x v="1"/>
    <m/>
    <x v="1"/>
    <x v="1"/>
    <s v="S"/>
    <s v="OG-20-2202-3315-00000009"/>
    <n v="168593"/>
    <d v="2019-05-28T00:00:00"/>
  </r>
  <r>
    <n v="1900004538"/>
    <d v="2019-12-10T00:00:00"/>
    <s v="Fees"/>
    <s v="Ahmedabad"/>
    <x v="1"/>
    <m/>
    <x v="1"/>
    <x v="1"/>
    <s v="S"/>
    <s v="P0019200001/9999/100301"/>
    <n v="168593"/>
    <d v="2019-05-28T00:00:00"/>
  </r>
  <r>
    <n v="1900004894"/>
    <d v="2019-12-19T00:00:00"/>
    <s v="Brokerage"/>
    <s v="Ahmedabad"/>
    <x v="1"/>
    <m/>
    <x v="1"/>
    <x v="1"/>
    <s v="T"/>
    <n v="43196279"/>
    <n v="2970"/>
    <d v="2019-09-22T00:00:00"/>
  </r>
  <r>
    <n v="1900004898"/>
    <d v="2019-12-19T00:00:00"/>
    <s v="Brokerage"/>
    <s v="Ahmedabad"/>
    <x v="1"/>
    <n v="1"/>
    <x v="4"/>
    <x v="2"/>
    <s v="C"/>
    <n v="3.1142029633600998E+18"/>
    <n v="7022"/>
    <d v="2019-08-26T00:00:00"/>
  </r>
  <r>
    <n v="1900004909"/>
    <d v="2019-12-19T00:00:00"/>
    <s v="Brokerage"/>
    <s v="Ahmedabad"/>
    <x v="1"/>
    <m/>
    <x v="1"/>
    <x v="1"/>
    <s v="G"/>
    <s v="0301004728-2019"/>
    <n v="202350"/>
    <d v="2019-09-30T00:00:00"/>
  </r>
  <r>
    <n v="1900004912"/>
    <d v="2019-12-19T00:00:00"/>
    <s v="Brokerage"/>
    <s v="Ahmedabad"/>
    <x v="1"/>
    <n v="1"/>
    <x v="4"/>
    <x v="2"/>
    <s v="G"/>
    <n v="3.213400201191E+23"/>
    <n v="87500"/>
    <d v="2019-07-31T00:00:00"/>
  </r>
  <r>
    <n v="1900004917"/>
    <d v="2019-12-19T00:00:00"/>
    <s v="Brokerage"/>
    <s v="Ahmedabad"/>
    <x v="1"/>
    <n v="1"/>
    <x v="4"/>
    <x v="2"/>
    <s v="G"/>
    <n v="22515779"/>
    <n v="44260"/>
    <d v="2019-09-30T00:00:00"/>
  </r>
  <r>
    <n v="1900004919"/>
    <d v="2019-12-19T00:00:00"/>
    <s v="Brokerage"/>
    <s v="Ahmedabad"/>
    <x v="6"/>
    <m/>
    <x v="10"/>
    <x v="0"/>
    <s v="G"/>
    <n v="9.9000046190100005E+19"/>
    <n v="11550"/>
    <d v="2019-09-08T00:00:00"/>
  </r>
  <r>
    <n v="1900004920"/>
    <d v="2019-12-19T00:00:00"/>
    <s v="Brokerage"/>
    <s v="Ahmedabad"/>
    <x v="7"/>
    <m/>
    <x v="10"/>
    <x v="0"/>
    <s v="G"/>
    <n v="9.90000111903E+19"/>
    <n v="43033"/>
    <d v="2019-09-08T00:00:00"/>
  </r>
  <r>
    <n v="1900004922"/>
    <d v="2019-12-19T00:00:00"/>
    <s v="Brokerage"/>
    <s v="Ahmedabad"/>
    <x v="6"/>
    <m/>
    <x v="10"/>
    <x v="0"/>
    <s v="G"/>
    <n v="9.9000046190100005E+19"/>
    <n v="7700"/>
    <d v="2019-09-08T00:00:00"/>
  </r>
  <r>
    <n v="1900004923"/>
    <d v="2019-12-19T00:00:00"/>
    <s v="Brokerage"/>
    <s v="Ahmedabad"/>
    <x v="7"/>
    <m/>
    <x v="10"/>
    <x v="0"/>
    <s v="G"/>
    <n v="9.90000111903E+19"/>
    <n v="72139"/>
    <d v="2019-09-08T00:00:00"/>
  </r>
  <r>
    <n v="1900004928"/>
    <d v="2019-12-19T00:00:00"/>
    <s v="Brokerage"/>
    <s v="Ahmedabad"/>
    <x v="3"/>
    <n v="3"/>
    <x v="8"/>
    <x v="2"/>
    <s v="G"/>
    <n v="9.9000044190299996E+19"/>
    <n v="32585"/>
    <d v="2019-09-11T00:00:00"/>
  </r>
  <r>
    <n v="1900004933"/>
    <d v="2019-12-19T00:00:00"/>
    <s v="Brokerage"/>
    <s v="Ahmedabad"/>
    <x v="3"/>
    <n v="3"/>
    <x v="8"/>
    <x v="2"/>
    <s v="G"/>
    <n v="9.9000044190299996E+19"/>
    <n v="8045"/>
    <d v="2019-09-22T00:00:00"/>
  </r>
  <r>
    <n v="1900004983"/>
    <d v="2019-12-19T00:00:00"/>
    <s v="Brokerage"/>
    <s v="Ahmedabad"/>
    <x v="1"/>
    <m/>
    <x v="1"/>
    <x v="1"/>
    <s v="P"/>
    <s v="0000000010619837-01"/>
    <n v="26968"/>
    <d v="2019-10-25T00:00:00"/>
  </r>
  <r>
    <n v="1900004984"/>
    <d v="2019-12-19T00:00:00"/>
    <s v="Brokerage"/>
    <s v="Ahmedabad"/>
    <x v="1"/>
    <m/>
    <x v="1"/>
    <x v="1"/>
    <s v="P"/>
    <s v="0000000007404252-02"/>
    <n v="2437"/>
    <d v="2019-10-26T00:00:00"/>
  </r>
  <r>
    <n v="1900004985"/>
    <d v="2019-12-19T00:00:00"/>
    <s v="Brokerage"/>
    <s v="Ahmedabad"/>
    <x v="1"/>
    <m/>
    <x v="1"/>
    <x v="1"/>
    <s v="P"/>
    <s v="OG-19-2202-1018-00000052"/>
    <n v="53278"/>
    <d v="2019-01-01T00:00:00"/>
  </r>
  <r>
    <n v="1900004986"/>
    <d v="2019-12-19T00:00:00"/>
    <s v="Brokerage"/>
    <s v="Ahmedabad"/>
    <x v="1"/>
    <m/>
    <x v="1"/>
    <x v="1"/>
    <s v="P"/>
    <s v="OG-19-2202-3383-00000007"/>
    <n v="30048"/>
    <d v="2019-01-01T00:00:00"/>
  </r>
  <r>
    <n v="1900004987"/>
    <d v="2019-12-19T00:00:00"/>
    <s v="Brokerage"/>
    <s v="Ahmedabad"/>
    <x v="1"/>
    <m/>
    <x v="1"/>
    <x v="1"/>
    <s v="P"/>
    <n v="3.1142029974272998E+18"/>
    <n v="12500"/>
    <d v="2019-09-19T00:00:00"/>
  </r>
  <r>
    <n v="1900005036"/>
    <d v="2019-12-20T00:00:00"/>
    <s v="Brokerage"/>
    <s v="Ahmedabad"/>
    <x v="1"/>
    <n v="1"/>
    <x v="4"/>
    <x v="2"/>
    <s v="M"/>
    <s v="ER00004563000100"/>
    <n v="3854"/>
    <d v="2019-04-30T00:00:00"/>
  </r>
  <r>
    <n v="1900005300"/>
    <d v="2019-12-24T00:00:00"/>
    <s v="Fees"/>
    <s v="Ahmedabad"/>
    <x v="1"/>
    <m/>
    <x v="1"/>
    <x v="1"/>
    <s v="M"/>
    <n v="304003763"/>
    <n v="132392"/>
    <d v="2019-12-20T00:00:00"/>
  </r>
  <r>
    <n v="1900005300"/>
    <d v="2019-12-24T00:00:00"/>
    <s v="Fees"/>
    <s v="Ahmedabad"/>
    <x v="1"/>
    <m/>
    <x v="1"/>
    <x v="1"/>
    <s v="M"/>
    <s v="1003/126704810/02/000"/>
    <n v="132392"/>
    <d v="2019-12-20T00:00:00"/>
  </r>
  <r>
    <n v="1900005300"/>
    <d v="2019-12-24T00:00:00"/>
    <s v="Fees"/>
    <s v="Ahmedabad"/>
    <x v="1"/>
    <m/>
    <x v="1"/>
    <x v="1"/>
    <s v="M"/>
    <n v="2.4142020928135997E+18"/>
    <n v="132392"/>
    <d v="2019-12-20T00:00:00"/>
  </r>
  <r>
    <n v="1900005300"/>
    <d v="2019-12-24T00:00:00"/>
    <s v="Fees"/>
    <s v="Ahmedabad"/>
    <x v="1"/>
    <m/>
    <x v="1"/>
    <x v="1"/>
    <s v="M"/>
    <s v="4092/151965577/01/000"/>
    <n v="132392"/>
    <d v="2019-12-20T00:00:00"/>
  </r>
  <r>
    <n v="1900005324"/>
    <d v="2019-12-24T00:00:00"/>
    <s v="Brokerage"/>
    <s v="Ahmedabad"/>
    <x v="3"/>
    <n v="3"/>
    <x v="8"/>
    <x v="2"/>
    <s v="S"/>
    <n v="9.9000044190299996E+19"/>
    <n v="26805"/>
    <d v="2019-11-19T00:00:00"/>
  </r>
  <r>
    <n v="1900005325"/>
    <d v="2019-12-24T00:00:00"/>
    <s v="Brokerage"/>
    <s v="Ahmedabad"/>
    <x v="2"/>
    <m/>
    <x v="3"/>
    <x v="1"/>
    <s v="S"/>
    <n v="43191791"/>
    <n v="956"/>
    <d v="2019-07-03T00:00:00"/>
  </r>
  <r>
    <n v="1900005329"/>
    <d v="2019-12-24T00:00:00"/>
    <s v="Brokerage"/>
    <s v="Ahmedabad"/>
    <x v="1"/>
    <n v="1"/>
    <x v="4"/>
    <x v="2"/>
    <s v="A"/>
    <n v="3.1142029634361999E+18"/>
    <n v="2089"/>
    <d v="2019-08-26T00:00:00"/>
  </r>
  <r>
    <n v="1900005331"/>
    <d v="2019-12-24T00:00:00"/>
    <s v="Brokerage"/>
    <s v="Ahmedabad"/>
    <x v="1"/>
    <m/>
    <x v="1"/>
    <x v="1"/>
    <s v="T"/>
    <s v="OG-20-2202-1005-00000171-2019"/>
    <n v="8580"/>
    <d v="2019-09-21T00:00:00"/>
  </r>
  <r>
    <n v="1900005394"/>
    <d v="2019-12-25T00:00:00"/>
    <s v="Brokerage"/>
    <s v="Ahmedabad"/>
    <x v="1"/>
    <m/>
    <x v="1"/>
    <x v="1"/>
    <s v="F"/>
    <s v="OG-20-2202-4004-00000062"/>
    <n v="60713"/>
    <d v="2019-07-01T00:00:00"/>
  </r>
  <r>
    <n v="1900005395"/>
    <d v="2019-12-25T00:00:00"/>
    <s v="Brokerage"/>
    <s v="Ahmedabad"/>
    <x v="4"/>
    <m/>
    <x v="1"/>
    <x v="1"/>
    <s v="G"/>
    <n v="22531899"/>
    <n v="50160"/>
    <d v="2019-10-27T00:00:00"/>
  </r>
  <r>
    <n v="1900005396"/>
    <d v="2019-12-25T00:00:00"/>
    <s v="Brokerage"/>
    <s v="Ahmedabad"/>
    <x v="1"/>
    <m/>
    <x v="1"/>
    <x v="3"/>
    <s v="G"/>
    <s v="OG-19-2202-1018-00000047"/>
    <n v="71765"/>
    <d v="2019-10-26T00:00:00"/>
  </r>
  <r>
    <n v="1900005439"/>
    <d v="2019-12-25T00:00:00"/>
    <s v="Brokerage"/>
    <s v="Ahmedabad"/>
    <x v="3"/>
    <n v="13"/>
    <x v="6"/>
    <x v="2"/>
    <s v="P"/>
    <s v="'99000044180300000048"/>
    <n v="62399"/>
    <d v="2019-11-14T00:00:00"/>
  </r>
  <r>
    <n v="1900005516"/>
    <d v="2019-12-26T00:00:00"/>
    <s v="Brokerage"/>
    <s v="Ahmedabad"/>
    <x v="0"/>
    <n v="10"/>
    <x v="11"/>
    <x v="2"/>
    <s v="O"/>
    <n v="2280014070"/>
    <n v="27530"/>
    <d v="2019-03-09T00:00:00"/>
  </r>
  <r>
    <n v="1900005526"/>
    <d v="2019-12-26T00:00:00"/>
    <s v="Brokerage"/>
    <s v="Ahmedabad"/>
    <x v="2"/>
    <m/>
    <x v="5"/>
    <x v="1"/>
    <s v="A"/>
    <s v="180876-0000-01"/>
    <n v="60000"/>
    <d v="2019-04-01T00:00:00"/>
  </r>
  <r>
    <n v="1900005527"/>
    <d v="2019-12-26T00:00:00"/>
    <s v="Brokerage"/>
    <s v="Ahmedabad"/>
    <x v="1"/>
    <m/>
    <x v="1"/>
    <x v="1"/>
    <s v="C"/>
    <n v="1.203004619248E+19"/>
    <n v="77400"/>
    <d v="2019-08-10T00:00:00"/>
  </r>
  <r>
    <n v="1900005528"/>
    <d v="2019-12-26T00:00:00"/>
    <s v="Brokerage"/>
    <s v="Ahmedabad"/>
    <x v="1"/>
    <m/>
    <x v="1"/>
    <x v="1"/>
    <s v="C"/>
    <n v="1.203004619248E+19"/>
    <n v="302812"/>
    <d v="2019-08-10T00:00:00"/>
  </r>
  <r>
    <n v="1900005529"/>
    <d v="2019-12-26T00:00:00"/>
    <s v="Brokerage"/>
    <s v="Ahmedabad"/>
    <x v="6"/>
    <m/>
    <x v="6"/>
    <x v="1"/>
    <s v="H"/>
    <s v="'0655001664 03"/>
    <n v="275569"/>
    <d v="2019-03-01T00:00:00"/>
  </r>
  <r>
    <n v="1900005530"/>
    <d v="2019-12-26T00:00:00"/>
    <s v="Brokerage"/>
    <s v="Ahmedabad"/>
    <x v="0"/>
    <m/>
    <x v="6"/>
    <x v="1"/>
    <s v="H"/>
    <s v="'0304001755"/>
    <n v="320000"/>
    <d v="2019-01-31T00:00:00"/>
  </r>
  <r>
    <n v="1900005531"/>
    <d v="2019-12-26T00:00:00"/>
    <s v="Brokerage"/>
    <s v="Ahmedabad"/>
    <x v="2"/>
    <m/>
    <x v="5"/>
    <x v="1"/>
    <s v="S"/>
    <n v="3393"/>
    <n v="114752"/>
    <d v="2019-11-01T00:00:00"/>
  </r>
  <r>
    <n v="1900005532"/>
    <d v="2019-12-26T00:00:00"/>
    <s v="Brokerage"/>
    <s v="Ahmedabad"/>
    <x v="2"/>
    <m/>
    <x v="5"/>
    <x v="3"/>
    <s v="S"/>
    <s v="H0056637"/>
    <n v="49027"/>
    <d v="2019-02-04T00:00:00"/>
  </r>
  <r>
    <n v="1900005555"/>
    <d v="2019-12-26T00:00:00"/>
    <s v="Brokerage"/>
    <s v="Ahmedabad"/>
    <x v="3"/>
    <n v="13"/>
    <x v="6"/>
    <x v="2"/>
    <s v="P"/>
    <s v="'99000044180300000078"/>
    <n v="153332"/>
    <d v="2019-10-19T00:00:00"/>
  </r>
  <r>
    <n v="1900005760"/>
    <d v="2019-12-28T00:00:00"/>
    <s v="Brokerage"/>
    <s v="Ahmedabad"/>
    <x v="4"/>
    <m/>
    <x v="10"/>
    <x v="0"/>
    <s v="ABC"/>
    <n v="2.4142027811737001E+18"/>
    <n v="23591"/>
    <d v="2019-05-01T00:00:00"/>
  </r>
  <r>
    <n v="1900005761"/>
    <d v="2019-12-28T00:00:00"/>
    <s v="Brokerage"/>
    <s v="Ahmedabad"/>
    <x v="1"/>
    <m/>
    <x v="1"/>
    <x v="1"/>
    <s v="F"/>
    <s v="OG-20-2202-3315-00000012"/>
    <n v="19181"/>
    <d v="2019-08-02T00:00:00"/>
  </r>
  <r>
    <n v="1900005767"/>
    <d v="2019-12-28T00:00:00"/>
    <s v="Brokerage"/>
    <s v="Ahmedabad"/>
    <x v="7"/>
    <m/>
    <x v="10"/>
    <x v="0"/>
    <s v="G"/>
    <n v="2.3060011180300001E+19"/>
    <n v="8228"/>
    <d v="2019-02-28T00:00:00"/>
  </r>
  <r>
    <n v="1900005768"/>
    <d v="2019-12-28T00:00:00"/>
    <s v="Brokerage"/>
    <s v="Ahmedabad"/>
    <x v="7"/>
    <m/>
    <x v="10"/>
    <x v="3"/>
    <s v="G"/>
    <n v="2.3060011180300001E+19"/>
    <n v="5241"/>
    <d v="2019-07-12T00:00:00"/>
  </r>
  <r>
    <n v="1900005769"/>
    <d v="2019-12-28T00:00:00"/>
    <s v="Brokerage"/>
    <s v="Ahmedabad"/>
    <x v="7"/>
    <m/>
    <x v="10"/>
    <x v="3"/>
    <s v="G"/>
    <n v="9.9000046190799995E+19"/>
    <n v="13154"/>
    <d v="2019-10-10T00:00:00"/>
  </r>
  <r>
    <n v="1900005770"/>
    <d v="2019-12-28T00:00:00"/>
    <s v="Brokerage"/>
    <s v="Ahmedabad"/>
    <x v="7"/>
    <m/>
    <x v="10"/>
    <x v="0"/>
    <s v="G"/>
    <n v="9.9000046190799995E+19"/>
    <n v="14461"/>
    <d v="2019-09-08T00:00:00"/>
  </r>
  <r>
    <n v="1900005771"/>
    <d v="2019-12-28T00:00:00"/>
    <s v="Brokerage"/>
    <s v="Ahmedabad"/>
    <x v="1"/>
    <m/>
    <x v="1"/>
    <x v="1"/>
    <s v="H"/>
    <s v="2019-L0138835-FWC"/>
    <n v="2853"/>
    <d v="2019-06-23T00:00:00"/>
  </r>
  <r>
    <n v="1900005772"/>
    <d v="2019-12-28T00:00:00"/>
    <s v="Brokerage"/>
    <s v="Ahmedabad"/>
    <x v="1"/>
    <m/>
    <x v="1"/>
    <x v="1"/>
    <s v="H"/>
    <s v="2019-L0139704-PBL"/>
    <n v="495"/>
    <d v="2019-06-23T00:00:00"/>
  </r>
  <r>
    <n v="1900005773"/>
    <d v="2019-12-28T00:00:00"/>
    <s v="Brokerage"/>
    <s v="Ahmedabad"/>
    <x v="1"/>
    <m/>
    <x v="1"/>
    <x v="3"/>
    <s v="H"/>
    <s v="2018-F0513845-BSS"/>
    <n v="5891"/>
    <d v="2019-02-04T00:00:00"/>
  </r>
  <r>
    <n v="1900005774"/>
    <d v="2019-12-28T00:00:00"/>
    <s v="Brokerage"/>
    <s v="Ahmedabad"/>
    <x v="6"/>
    <n v="3"/>
    <x v="8"/>
    <x v="2"/>
    <s v="N"/>
    <s v="OG-20-2202-4004-00000043"/>
    <n v="4596"/>
    <d v="2019-05-16T00:00:00"/>
  </r>
  <r>
    <n v="1900005775"/>
    <d v="2019-12-28T00:00:00"/>
    <s v="Brokerage"/>
    <s v="Ahmedabad"/>
    <x v="3"/>
    <n v="3"/>
    <x v="8"/>
    <x v="2"/>
    <s v="S"/>
    <n v="9.9000044180300005E+19"/>
    <n v="21443"/>
    <d v="2019-07-03T00:00:00"/>
  </r>
  <r>
    <n v="1900005776"/>
    <d v="2019-12-28T00:00:00"/>
    <s v="Brokerage"/>
    <s v="Ahmedabad"/>
    <x v="3"/>
    <n v="3"/>
    <x v="8"/>
    <x v="2"/>
    <s v="S"/>
    <n v="9.9000044180300005E+19"/>
    <n v="21442"/>
    <d v="2019-10-20T00:00:00"/>
  </r>
  <r>
    <n v="1900005777"/>
    <d v="2019-12-28T00:00:00"/>
    <s v="Brokerage"/>
    <s v="Ahmedabad"/>
    <x v="3"/>
    <n v="3"/>
    <x v="8"/>
    <x v="2"/>
    <s v="S"/>
    <n v="9.9000044180300005E+19"/>
    <n v="21443"/>
    <d v="2019-03-16T00:00:00"/>
  </r>
  <r>
    <n v="1900005778"/>
    <d v="2019-12-28T00:00:00"/>
    <s v="Brokerage"/>
    <s v="Ahmedabad"/>
    <x v="3"/>
    <n v="3"/>
    <x v="8"/>
    <x v="2"/>
    <s v="S"/>
    <n v="9.9000044180300005E+19"/>
    <n v="17949"/>
    <d v="2019-07-03T00:00:00"/>
  </r>
  <r>
    <n v="1900005779"/>
    <d v="2019-12-28T00:00:00"/>
    <s v="Brokerage"/>
    <s v="Ahmedabad"/>
    <x v="3"/>
    <n v="3"/>
    <x v="8"/>
    <x v="2"/>
    <s v="S"/>
    <n v="9.9000044180300005E+19"/>
    <n v="17949"/>
    <d v="2019-03-16T00:00:00"/>
  </r>
  <r>
    <n v="1900005780"/>
    <d v="2019-12-28T00:00:00"/>
    <s v="Brokerage"/>
    <s v="Ahmedabad"/>
    <x v="6"/>
    <m/>
    <x v="3"/>
    <x v="0"/>
    <s v="S"/>
    <s v="PFS/I3353707/71/01/006343"/>
    <n v="7889"/>
    <d v="2019-01-12T00:00:00"/>
  </r>
  <r>
    <n v="1900005781"/>
    <d v="2019-12-28T00:00:00"/>
    <s v="Brokerage"/>
    <s v="Ahmedabad"/>
    <x v="0"/>
    <n v="3"/>
    <x v="8"/>
    <x v="2"/>
    <s v="S"/>
    <n v="3.1142031258438999E+18"/>
    <n v="8198"/>
    <d v="2019-10-25T00:00:00"/>
  </r>
  <r>
    <n v="1900005782"/>
    <d v="2019-12-28T00:00:00"/>
    <s v="Brokerage"/>
    <s v="Ahmedabad"/>
    <x v="2"/>
    <m/>
    <x v="5"/>
    <x v="3"/>
    <s v="S"/>
    <s v="H0048996"/>
    <n v="18697"/>
    <d v="2019-03-11T00:00:00"/>
  </r>
  <r>
    <n v="1900005783"/>
    <d v="2019-12-28T00:00:00"/>
    <s v="Brokerage"/>
    <s v="Ahmedabad"/>
    <x v="2"/>
    <m/>
    <x v="5"/>
    <x v="3"/>
    <s v="S"/>
    <s v="H0048996"/>
    <n v="17140"/>
    <d v="2019-10-11T00:00:00"/>
  </r>
  <r>
    <n v="1900005784"/>
    <d v="2019-12-28T00:00:00"/>
    <s v="Brokerage"/>
    <s v="Ahmedabad"/>
    <x v="2"/>
    <m/>
    <x v="5"/>
    <x v="3"/>
    <s v="S"/>
    <s v="H0048996"/>
    <n v="8561"/>
    <d v="2019-11-14T00:00:00"/>
  </r>
  <r>
    <n v="1900005785"/>
    <d v="2019-12-28T00:00:00"/>
    <s v="Brokerage"/>
    <s v="Ahmedabad"/>
    <x v="0"/>
    <m/>
    <x v="3"/>
    <x v="1"/>
    <s v="T"/>
    <n v="43191787"/>
    <n v="6213"/>
    <d v="2019-07-03T00:00:00"/>
  </r>
  <r>
    <n v="1900005786"/>
    <d v="2019-12-28T00:00:00"/>
    <s v="Brokerage"/>
    <s v="Ahmedabad"/>
    <x v="1"/>
    <m/>
    <x v="1"/>
    <x v="1"/>
    <s v="T"/>
    <s v="OG-20-2202-4097-00000201"/>
    <n v="8625"/>
    <d v="2019-09-21T00:00:00"/>
  </r>
  <r>
    <n v="1900005787"/>
    <d v="2019-12-28T00:00:00"/>
    <s v="Brokerage"/>
    <s v="Ahmedabad"/>
    <x v="1"/>
    <m/>
    <x v="1"/>
    <x v="1"/>
    <s v="T"/>
    <s v="OG-20-2202-4097-00000170"/>
    <n v="4579"/>
    <d v="2019-09-21T00:00:00"/>
  </r>
  <r>
    <n v="1900005788"/>
    <d v="2019-12-28T00:00:00"/>
    <s v="Brokerage"/>
    <s v="Ahmedabad"/>
    <x v="1"/>
    <m/>
    <x v="1"/>
    <x v="3"/>
    <s v="T"/>
    <s v="OG-19-2202-1005-00000153"/>
    <n v="1980"/>
    <d v="2019-06-14T00:00:00"/>
  </r>
  <r>
    <n v="1900005789"/>
    <d v="2019-12-28T00:00:00"/>
    <s v="Brokerage"/>
    <s v="Ahmedabad"/>
    <x v="1"/>
    <m/>
    <x v="1"/>
    <x v="1"/>
    <s v="T"/>
    <s v="OG-20-2202-4097-00000171"/>
    <n v="3330"/>
    <d v="2019-09-21T00:00:00"/>
  </r>
  <r>
    <n v="1900005910"/>
    <d v="2019-12-31T00:00:00"/>
    <s v="Brokerage"/>
    <s v="Ahmedabad"/>
    <x v="3"/>
    <n v="2"/>
    <x v="7"/>
    <x v="2"/>
    <s v="P"/>
    <s v="'99000044180300000047"/>
    <n v="90282"/>
    <d v="2019-02-27T00:00:00"/>
  </r>
  <r>
    <n v="1900005911"/>
    <d v="2019-12-31T00:00:00"/>
    <s v="Brokerage"/>
    <s v="Ahmedabad"/>
    <x v="3"/>
    <n v="13"/>
    <x v="6"/>
    <x v="2"/>
    <s v="P"/>
    <s v="'99000044180300000048"/>
    <n v="68639"/>
    <d v="2019-05-14T00:00:00"/>
  </r>
  <r>
    <n v="1900005912"/>
    <d v="2019-12-31T00:00:00"/>
    <s v="Brokerage"/>
    <s v="Ahmedabad"/>
    <x v="3"/>
    <n v="2"/>
    <x v="7"/>
    <x v="2"/>
    <s v="P"/>
    <s v="'99000044180300000047"/>
    <n v="90282"/>
    <d v="2019-08-27T00:00:00"/>
  </r>
  <r>
    <n v="1900005913"/>
    <d v="2019-12-31T00:00:00"/>
    <s v="Brokerage"/>
    <s v="Ahmedabad"/>
    <x v="3"/>
    <n v="2"/>
    <x v="7"/>
    <x v="2"/>
    <s v="P"/>
    <s v="'99000044180300000047"/>
    <n v="90282"/>
    <d v="2019-05-27T00:00:00"/>
  </r>
  <r>
    <n v="1900005915"/>
    <d v="2019-12-31T00:00:00"/>
    <s v="Brokerage"/>
    <s v="Ahmedabad"/>
    <x v="3"/>
    <n v="13"/>
    <x v="6"/>
    <x v="2"/>
    <s v="P"/>
    <s v="'99000044180300000076"/>
    <n v="67102"/>
    <d v="2019-03-27T00:00:00"/>
  </r>
  <r>
    <n v="1900005959"/>
    <d v="2019-12-31T00:00:00"/>
    <s v="Brokerage"/>
    <s v="Ahmedabad"/>
    <x v="0"/>
    <m/>
    <x v="6"/>
    <x v="1"/>
    <s v="H"/>
    <s v="'0300004329"/>
    <n v="125000"/>
    <d v="2019-01-31T00:00:00"/>
  </r>
  <r>
    <n v="1900005960"/>
    <d v="2019-12-31T00:00:00"/>
    <s v="Brokerage"/>
    <s v="Ahmedabad"/>
    <x v="5"/>
    <m/>
    <x v="9"/>
    <x v="1"/>
    <s v="M"/>
    <s v="TBA"/>
    <n v="115781"/>
    <d v="2019-07-28T00:00:00"/>
  </r>
  <r>
    <n v="1900005961"/>
    <d v="2019-12-31T00:00:00"/>
    <s v="Brokerage"/>
    <s v="Ahmedabad"/>
    <x v="0"/>
    <m/>
    <x v="6"/>
    <x v="1"/>
    <s v="C"/>
    <s v="'23060036180200000022"/>
    <n v="137500"/>
    <d v="2019-01-01T00:00:00"/>
  </r>
  <r>
    <n v="1900005962"/>
    <d v="2019-12-31T00:00:00"/>
    <s v="Brokerage"/>
    <s v="Ahmedabad"/>
    <x v="3"/>
    <n v="2"/>
    <x v="7"/>
    <x v="2"/>
    <s v="P"/>
    <s v="'99000044180300000078"/>
    <n v="208093"/>
    <d v="2019-03-25T00:00:00"/>
  </r>
  <r>
    <n v="1900005964"/>
    <d v="2019-12-31T00:00:00"/>
    <s v="Brokerage"/>
    <s v="Ahmedabad"/>
    <x v="3"/>
    <n v="2"/>
    <x v="7"/>
    <x v="2"/>
    <s v="P"/>
    <s v="'99000044180300000078"/>
    <n v="153332"/>
    <d v="2019-07-07T00:00:00"/>
  </r>
  <r>
    <n v="1900005965"/>
    <d v="2019-12-31T00:00:00"/>
    <s v="Brokerage"/>
    <s v="Ahmedabad"/>
    <x v="0"/>
    <m/>
    <x v="6"/>
    <x v="1"/>
    <s v="C"/>
    <s v="'91000036191700000002"/>
    <n v="131250"/>
    <d v="2019-05-23T00:00:00"/>
  </r>
  <r>
    <n v="2000001072"/>
    <d v="2020-01-03T00:00:00"/>
    <s v="Brokerage"/>
    <s v="Ahmedabad"/>
    <x v="4"/>
    <m/>
    <x v="10"/>
    <x v="3"/>
    <s v="S"/>
    <n v="2.4142025629033999E+18"/>
    <n v="56100"/>
    <d v="2019-03-08T00:00:00"/>
  </r>
  <r>
    <n v="2000001076"/>
    <d v="2020-01-03T00:00:00"/>
    <s v="Brokerage"/>
    <s v="Ahmedabad"/>
    <x v="4"/>
    <m/>
    <x v="6"/>
    <x v="1"/>
    <s v="H"/>
    <s v="0830016972 02"/>
    <n v="50333"/>
    <d v="2019-03-01T00:00:00"/>
  </r>
  <r>
    <n v="2000001082"/>
    <d v="2020-01-03T00:00:00"/>
    <s v="Brokerage"/>
    <s v="Ahmedabad"/>
    <x v="0"/>
    <m/>
    <x v="6"/>
    <x v="1"/>
    <s v="T"/>
    <n v="41046110"/>
    <n v="74250"/>
    <d v="2019-04-09T00:00:00"/>
  </r>
  <r>
    <n v="2000001083"/>
    <d v="2020-01-03T00:00:00"/>
    <s v="Brokerage"/>
    <s v="Ahmedabad"/>
    <x v="2"/>
    <m/>
    <x v="3"/>
    <x v="1"/>
    <s v="N"/>
    <s v="4101191100000008-00"/>
    <n v="48929"/>
    <d v="2019-11-10T00:00:00"/>
  </r>
  <r>
    <n v="2000001086"/>
    <d v="2020-01-03T00:00:00"/>
    <s v="Brokerage"/>
    <s v="Ahmedabad"/>
    <x v="1"/>
    <n v="1"/>
    <x v="4"/>
    <x v="2"/>
    <s v="P"/>
    <n v="1.11200441808E+19"/>
    <n v="49401"/>
    <d v="2019-01-03T00:00:00"/>
  </r>
  <r>
    <n v="2000001563"/>
    <d v="2020-01-16T00:00:00"/>
    <s v="Brokerage"/>
    <s v="Ahmedabad"/>
    <x v="4"/>
    <m/>
    <x v="3"/>
    <x v="0"/>
    <s v="S"/>
    <s v="MCO/I3350570/71/01/006343"/>
    <n v="9075"/>
    <d v="2019-01-12T00:00:00"/>
  </r>
  <r>
    <n v="2000001567"/>
    <d v="2020-01-16T00:00:00"/>
    <s v="Brokerage"/>
    <s v="Ahmedabad"/>
    <x v="3"/>
    <n v="13"/>
    <x v="6"/>
    <x v="2"/>
    <s v="M"/>
    <s v="'11120044180300000011"/>
    <n v="24072"/>
    <d v="2019-03-13T00:00:00"/>
  </r>
  <r>
    <n v="2000001570"/>
    <d v="2020-01-16T00:00:00"/>
    <s v="Brokerage"/>
    <s v="Ahmedabad"/>
    <x v="2"/>
    <m/>
    <x v="5"/>
    <x v="1"/>
    <s v="T"/>
    <s v="LPGPA0000000200/01"/>
    <n v="5550"/>
    <d v="2019-01-04T00:00:00"/>
  </r>
  <r>
    <n v="2000001575"/>
    <d v="2020-01-16T00:00:00"/>
    <s v="Brokerage"/>
    <s v="Ahmedabad"/>
    <x v="6"/>
    <n v="13"/>
    <x v="6"/>
    <x v="2"/>
    <s v="P"/>
    <s v="'99000046192400000039"/>
    <n v="10938"/>
    <d v="2019-06-12T00:00:00"/>
  </r>
  <r>
    <n v="2000001579"/>
    <d v="2020-01-16T00:00:00"/>
    <s v="Brokerage"/>
    <s v="Ahmedabad"/>
    <x v="8"/>
    <n v="3"/>
    <x v="8"/>
    <x v="2"/>
    <s v="S"/>
    <n v="2280038722"/>
    <n v="2789"/>
    <d v="2019-07-15T00:00:00"/>
  </r>
  <r>
    <n v="2000001583"/>
    <d v="2020-01-16T00:00:00"/>
    <s v="Brokerage"/>
    <s v="Ahmedabad"/>
    <x v="4"/>
    <m/>
    <x v="10"/>
    <x v="3"/>
    <s v="S"/>
    <n v="2.4142025629033999E+18"/>
    <n v="14025"/>
    <d v="2019-10-22T00:00:00"/>
  </r>
  <r>
    <n v="2000001589"/>
    <d v="2020-01-16T00:00:00"/>
    <s v="Brokerage"/>
    <s v="Ahmedabad"/>
    <x v="1"/>
    <m/>
    <x v="1"/>
    <x v="1"/>
    <s v="G"/>
    <s v="32099602-01"/>
    <n v="1112"/>
    <d v="2019-01-23T00:00:00"/>
  </r>
  <r>
    <n v="2000001598"/>
    <d v="2020-01-16T00:00:00"/>
    <s v="Brokerage"/>
    <s v="Ahmedabad"/>
    <x v="2"/>
    <m/>
    <x v="5"/>
    <x v="1"/>
    <s v="F"/>
    <n v="2.9992015408021002E+18"/>
    <n v="4302"/>
    <d v="2019-11-01T00:00:00"/>
  </r>
  <r>
    <n v="2000001604"/>
    <d v="2020-01-16T00:00:00"/>
    <s v="Brokerage"/>
    <s v="Ahmedabad"/>
    <x v="0"/>
    <n v="13"/>
    <x v="6"/>
    <x v="2"/>
    <s v="H"/>
    <s v="'2302003268"/>
    <n v="21875"/>
    <d v="2019-02-1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OPP1900001042"/>
    <n v="3"/>
    <s v="Animesh Rawat"/>
    <n v="8000000"/>
    <x v="0"/>
    <d v="2019-11-13T00:00:00"/>
    <s v="Qualify Opportunity"/>
    <s v="Ahmedabad"/>
    <s v="Employee Benefits (EB)"/>
    <s v="Employee Benefits"/>
    <s v="Mediclaim"/>
    <s v="Group Medical"/>
  </r>
  <r>
    <x v="1"/>
    <s v="OPP1900001047"/>
    <n v="1"/>
    <s v="Vinay"/>
    <n v="200000"/>
    <x v="1"/>
    <d v="2020-03-31T00:00:00"/>
    <s v="Qualify Opportunity"/>
    <s v="Ahmedabad"/>
    <s v="Employee Benefits (EB)"/>
    <s v="Employee Benefits"/>
    <s v="Mediclaim"/>
    <s v="Group Personal Accident"/>
  </r>
  <r>
    <x v="2"/>
    <s v="OPP1900001048"/>
    <n v="1"/>
    <s v="Vinay"/>
    <n v="0"/>
    <x v="2"/>
    <d v="2020-06-30T00:00:00"/>
    <s v="Qualify Opportunity"/>
    <s v="Ahmedabad"/>
    <s v="Marine"/>
    <s v="Marine"/>
    <s v="Marine Hull"/>
    <s v="Charterers' Liability Policy"/>
  </r>
  <r>
    <x v="3"/>
    <s v="OPP1900001050"/>
    <n v="1"/>
    <s v="Vinay"/>
    <n v="0"/>
    <x v="2"/>
    <d v="2020-03-31T00:00:00"/>
    <s v="Qualify Opportunity"/>
    <s v="Ahmedabad"/>
    <s v="Marine"/>
    <s v="Marine"/>
    <s v="Marine Hull"/>
    <s v="Charterers' Liability Policy"/>
  </r>
  <r>
    <x v="4"/>
    <s v="OPP1900001051"/>
    <n v="1"/>
    <s v="Vinay"/>
    <n v="1200000"/>
    <x v="2"/>
    <d v="2020-03-31T00:00:00"/>
    <s v="Qualify Opportunity"/>
    <s v="Ahmedabad"/>
    <s v="Trade Credit &amp;amp; Political Risk"/>
    <s v="Miscellaneous"/>
    <s v="Miscellaneous"/>
    <s v="Trade Credit Insurance"/>
  </r>
  <r>
    <x v="5"/>
    <s v="OPP1900001052"/>
    <n v="1"/>
    <s v="Vinay"/>
    <n v="0"/>
    <x v="2"/>
    <d v="2020-05-31T00:00:00"/>
    <s v="Qualify Opportunity"/>
    <s v="Ahmedabad"/>
    <s v="Liability"/>
    <s v="Liability"/>
    <s v="Financial Lines"/>
    <s v="Commercial General Liability"/>
  </r>
  <r>
    <x v="6"/>
    <s v="OPP1900001053"/>
    <n v="1"/>
    <s v="Vinay"/>
    <n v="0"/>
    <x v="2"/>
    <d v="2020-05-31T00:00:00"/>
    <s v="Qualify Opportunity"/>
    <s v="Ahmedabad"/>
    <s v="Marine"/>
    <s v="Marine"/>
    <s v="Marine Hull"/>
    <s v="Charterers' Liability Policy"/>
  </r>
  <r>
    <x v="7"/>
    <s v="OPP1900001054"/>
    <n v="1"/>
    <s v="Vinay"/>
    <n v="0"/>
    <x v="3"/>
    <d v="2020-06-30T00:00:00"/>
    <s v="Qualify Opportunity"/>
    <s v="Ahmedabad"/>
    <s v="Employee Benefits (EB)"/>
    <s v="Employee Benefits"/>
    <s v="Mediclaim"/>
    <s v="Group Medical"/>
  </r>
  <r>
    <x v="8"/>
    <s v="OPP1900001055"/>
    <n v="1"/>
    <s v="Vinay"/>
    <n v="0"/>
    <x v="2"/>
    <d v="2020-03-31T00:00:00"/>
    <s v="Qualify Opportunity"/>
    <s v="Ahmedabad"/>
    <s v="Marine"/>
    <s v="Marine"/>
    <s v="Marine Hull"/>
    <s v="Charterers' Liability Policy"/>
  </r>
  <r>
    <x v="9"/>
    <s v="OPP1900001056"/>
    <n v="12"/>
    <s v="Shivani Sharma"/>
    <n v="0"/>
    <x v="4"/>
    <d v="2020-03-31T00:00:00"/>
    <s v="Qualify Opportunity"/>
    <s v="Ahmedabad"/>
    <s v="Marine"/>
    <s v="Marine"/>
    <s v="Marine Hull"/>
    <s v="Charterers' Liability Policy"/>
  </r>
  <r>
    <x v="10"/>
    <s v="OPP1900001057"/>
    <n v="12"/>
    <s v="Shivani Sharma"/>
    <n v="0"/>
    <x v="5"/>
    <d v="2020-03-31T00:00:00"/>
    <s v="Qualify Opportunity"/>
    <s v="Ahmedabad"/>
    <s v="Employee Benefits (EB)"/>
    <s v="Employee Benefits"/>
    <s v="Mediclaim"/>
    <s v="Group Medical"/>
  </r>
  <r>
    <x v="11"/>
    <s v="OPP1900001058"/>
    <n v="12"/>
    <s v="Shivani Sharma"/>
    <n v="0"/>
    <x v="6"/>
    <d v="2020-03-31T00:00:00"/>
    <s v="Qualify Opportunity"/>
    <s v="Ahmedabad"/>
    <s v="Employee Benefits (EB)"/>
    <s v="Employee Benefits"/>
    <s v="Mediclaim"/>
    <s v="Group Personal Accident"/>
  </r>
  <r>
    <x v="12"/>
    <s v="OPP1900001072"/>
    <n v="12"/>
    <s v="Shivani Sharma"/>
    <n v="2000000"/>
    <x v="7"/>
    <d v="2020-05-31T00:00:00"/>
    <s v="Qualify Opportunity"/>
    <s v="Ahmedabad"/>
    <s v="Employee Benefits (EB)"/>
    <s v="Employee Benefits"/>
    <s v="Mediclaim"/>
    <s v="Group Medical"/>
  </r>
  <r>
    <x v="13"/>
    <s v="OPP1900001138"/>
    <n v="12"/>
    <s v="Shivani Sharma"/>
    <n v="500000"/>
    <x v="5"/>
    <d v="2020-05-31T00:00:00"/>
    <s v="Qualify Opportunity"/>
    <s v="Ahmedabad"/>
    <s v="Liability"/>
    <s v="Liability"/>
    <s v="Financial Lines"/>
    <s v="Cyber Liability Insurance"/>
  </r>
  <r>
    <x v="14"/>
    <s v="OPP1900001222"/>
    <n v="3"/>
    <s v="Animesh Rawat"/>
    <n v="2500000"/>
    <x v="3"/>
    <d v="2019-12-01T00:00:00"/>
    <s v="Qualify Opportunity"/>
    <s v="Ahmedabad"/>
    <s v="Employee Benefits (EB)"/>
    <s v="Employee Benefits"/>
    <s v="Mediclaim"/>
    <s v="Group Medical"/>
  </r>
  <r>
    <x v="15"/>
    <s v="OPP1900001364"/>
    <n v="10"/>
    <s v="Mark"/>
    <n v="1400000"/>
    <x v="2"/>
    <d v="2019-12-09T00:00:00"/>
    <s v="Qualify Opportunity"/>
    <s v="Ahmedabad"/>
    <s v="Employee Benefits (EB)"/>
    <s v="Employee Benefits"/>
    <s v="Mediclaim"/>
    <s v="Group Medical"/>
  </r>
  <r>
    <x v="16"/>
    <s v="OPP1900001365"/>
    <n v="10"/>
    <s v="Mark"/>
    <n v="4500000"/>
    <x v="8"/>
    <d v="2019-12-11T00:00:00"/>
    <s v="Qualify Opportunity"/>
    <s v="Ahmedabad"/>
    <s v="Employee Benefits (EB)"/>
    <s v="Miscellaneous"/>
    <s v="Miscellaneous"/>
    <s v="Group Medical"/>
  </r>
  <r>
    <x v="17"/>
    <s v="OPP1900001366"/>
    <n v="3"/>
    <s v="Animesh Rawat"/>
    <n v="9500000"/>
    <x v="4"/>
    <d v="2019-09-30T00:00:00"/>
    <s v="Negotiate"/>
    <s v="Ahmedabad"/>
    <s v="Employee Benefits (EB)"/>
    <s v="Employee Benefits"/>
    <s v="Mediclaim"/>
    <s v="Group Medical"/>
  </r>
  <r>
    <x v="18"/>
    <s v="OPP1900001390"/>
    <n v="10"/>
    <s v="Mark"/>
    <n v="4500000"/>
    <x v="9"/>
    <d v="2019-10-29T00:00:00"/>
    <s v="Qualify Opportunity"/>
    <s v="Ahmedabad"/>
    <s v="Employee Benefits (EB)"/>
    <s v="Employee Benefits"/>
    <s v="Mediclaim"/>
    <s v="Group Medical"/>
  </r>
  <r>
    <x v="19"/>
    <s v="OPP1900001391"/>
    <n v="3"/>
    <s v="Animesh Rawat"/>
    <n v="0"/>
    <x v="2"/>
    <d v="2019-11-15T00:00:00"/>
    <s v="Qualify Opportunity"/>
    <s v="Ahmedabad"/>
    <s v="Employee Benefits (EB)"/>
    <s v="Employee Benefits"/>
    <s v="Mediclaim"/>
    <s v="Group Medical"/>
  </r>
  <r>
    <x v="20"/>
    <s v="OPP1900001392"/>
    <n v="3"/>
    <s v="Animesh Rawat"/>
    <n v="6000000"/>
    <x v="9"/>
    <d v="2019-12-01T00:00:00"/>
    <s v="Qualify Opportunity"/>
    <s v="Ahmedabad"/>
    <s v="Employee Benefits (EB)"/>
    <s v="Employee Benefits"/>
    <s v="Mediclaim"/>
    <s v="Group Medical"/>
  </r>
  <r>
    <x v="21"/>
    <s v="OPP1900001393"/>
    <n v="10"/>
    <s v="Mark"/>
    <n v="600000"/>
    <x v="2"/>
    <d v="2019-11-30T00:00:00"/>
    <s v="Qualify Opportunity"/>
    <s v="Ahmedabad"/>
    <s v="Emerging Corporates Group (ECG)"/>
    <s v="Employee Benefits"/>
    <s v="Mediclaim"/>
    <s v="Group Medical"/>
  </r>
  <r>
    <x v="22"/>
    <s v="OPP1900001394"/>
    <n v="10"/>
    <s v="Mark"/>
    <n v="210000"/>
    <x v="10"/>
    <d v="2019-11-30T00:00:00"/>
    <s v="Qualify Opportunity"/>
    <s v="Ahmedabad"/>
    <s v="Emerging Corporates Group (ECG)"/>
    <s v="Employee Benefits"/>
    <s v="Mediclaim"/>
    <s v="Group Personal Accident"/>
  </r>
  <r>
    <x v="23"/>
    <s v="OPP1900001655"/>
    <n v="10"/>
    <s v="Mark"/>
    <n v="300000"/>
    <x v="11"/>
    <d v="2019-09-30T00:00:00"/>
    <s v="Negotiate"/>
    <s v="Ahmedabad"/>
    <s v="Liability"/>
    <s v="Liability"/>
    <s v="Financial Lines"/>
    <s v="Commercial General Liability"/>
  </r>
  <r>
    <x v="24"/>
    <s v="OPP1900001656"/>
    <n v="10"/>
    <s v="Mark"/>
    <n v="300000"/>
    <x v="11"/>
    <d v="2019-09-30T00:00:00"/>
    <s v="Negotiate"/>
    <s v="Ahmedabad"/>
    <s v="Liability"/>
    <s v="Liability"/>
    <s v="Financial Lines"/>
    <s v="Commercial Crime Insurance"/>
  </r>
  <r>
    <x v="25"/>
    <s v="OPP1900001803"/>
    <n v="10"/>
    <s v="Mark"/>
    <n v="5000000"/>
    <x v="12"/>
    <d v="2019-11-30T00:00:00"/>
    <s v="Qualify Opportunity"/>
    <s v="Ahmedabad"/>
    <s v="Employee Benefits (EB)"/>
    <s v="Employee Benefits"/>
    <s v="Mediclaim"/>
    <s v="Group Medical"/>
  </r>
  <r>
    <x v="26"/>
    <s v="OPP1900001843"/>
    <n v="3"/>
    <s v="Animesh Rawat"/>
    <n v="0"/>
    <x v="2"/>
    <d v="2019-10-31T00:00:00"/>
    <s v="Negotiate"/>
    <s v="Ahmedabad"/>
    <s v="Marine"/>
    <s v="Marine"/>
    <s v="Marine Cargo"/>
    <s v="Marine Combo policy ( EXIM +Inland)"/>
  </r>
  <r>
    <x v="27"/>
    <s v="OPP1900001906"/>
    <n v="12"/>
    <s v="Shivani Sharma"/>
    <n v="90000000"/>
    <x v="4"/>
    <d v="2020-08-31T00:00:00"/>
    <s v="Qualify Opportunity"/>
    <s v="Ahmedabad"/>
    <s v="Property / BI"/>
    <s v="Fire"/>
    <s v="Constructions &amp;amp; Infrastructure"/>
    <s v="Industrial All Risks"/>
  </r>
  <r>
    <x v="28"/>
    <s v="OPP1900001923"/>
    <n v="3"/>
    <s v="Animesh Rawat"/>
    <n v="0"/>
    <x v="13"/>
    <d v="2019-09-30T00:00:00"/>
    <s v="Propose Solution"/>
    <s v="Ahmedabad"/>
    <s v="Marine"/>
    <s v="Marine"/>
    <s v="Marine Cargo"/>
    <s v="Marine Cargo"/>
  </r>
  <r>
    <x v="29"/>
    <s v="OPP1900001937"/>
    <n v="6"/>
    <s v="Ketan Jain"/>
    <n v="0"/>
    <x v="14"/>
    <d v="2020-03-31T00:00:00"/>
    <s v="Qualify Opportunity"/>
    <s v="Ahmedabad"/>
    <s v="Property / BI"/>
    <s v="Fire"/>
    <s v="Constructions &amp;amp; Infrastructure"/>
    <s v="Fire &amp;amp; Special Perils"/>
  </r>
  <r>
    <x v="30"/>
    <s v="OPP1900001938"/>
    <n v="6"/>
    <s v="Ketan Jain"/>
    <n v="300000"/>
    <x v="1"/>
    <d v="2020-03-31T00:00:00"/>
    <s v="Qualify Opportunity"/>
    <s v="Ahmedabad"/>
    <s v="Construction, Power &amp; Infrastructure"/>
    <s v="Engineering"/>
    <s v="Engineering"/>
    <s v="Contractors All Risk"/>
  </r>
  <r>
    <x v="31"/>
    <s v="OPP1900001939"/>
    <n v="6"/>
    <s v="Ketan Jain"/>
    <n v="0"/>
    <x v="4"/>
    <d v="2020-03-31T00:00:00"/>
    <s v="Qualify Opportunity"/>
    <s v="Ahmedabad"/>
    <s v="Property / BI"/>
    <s v="Fire"/>
    <s v="Constructions &amp;amp; Infrastructure"/>
    <s v="Fire &amp;amp; Special Perils"/>
  </r>
  <r>
    <x v="32"/>
    <s v="OPP1900001940"/>
    <n v="6"/>
    <s v="Ketan Jain"/>
    <n v="300000"/>
    <x v="14"/>
    <d v="2020-03-31T00:00:00"/>
    <s v="Qualify Opportunity"/>
    <s v="Ahmedabad"/>
    <s v="Property / BI"/>
    <s v="Fire"/>
    <s v="Constructions &amp;amp; Infrastructure"/>
    <s v="Fire &amp;amp; Special Perils"/>
  </r>
  <r>
    <x v="33"/>
    <s v="OPP1900001941"/>
    <n v="6"/>
    <s v="Ketan Jain"/>
    <n v="1000000"/>
    <x v="2"/>
    <d v="2020-07-31T00:00:00"/>
    <s v="Qualify Opportunity"/>
    <s v="Ahmedabad"/>
    <s v="Property / BI"/>
    <s v="Fire"/>
    <s v="Constructions &amp;amp; Infrastructure"/>
    <s v="Fire &amp;amp; Special Perils"/>
  </r>
  <r>
    <x v="34"/>
    <s v="OPP1900001942"/>
    <n v="6"/>
    <s v="Ketan Jain"/>
    <n v="0"/>
    <x v="9"/>
    <d v="2020-06-30T00:00:00"/>
    <s v="Qualify Opportunity"/>
    <s v="Ahmedabad"/>
    <s v="Property / BI"/>
    <s v="Fire"/>
    <s v="Constructions &amp;amp; Infrastructure"/>
    <s v="Fire &amp;amp; Special Perils"/>
  </r>
  <r>
    <x v="35"/>
    <s v="OPP1900001943"/>
    <n v="6"/>
    <s v="Ketan Jain"/>
    <n v="0"/>
    <x v="4"/>
    <d v="2020-06-30T00:00:00"/>
    <s v="Qualify Opportunity"/>
    <s v="Ahmedabad"/>
    <s v="Property / BI"/>
    <s v="Fire"/>
    <s v="Constructions &amp;amp; Infrastructure"/>
    <s v="Fire &amp;amp; Special Perils"/>
  </r>
  <r>
    <x v="36"/>
    <s v="OPP1900001944"/>
    <n v="6"/>
    <s v="Ketan Jain"/>
    <n v="0"/>
    <x v="4"/>
    <d v="2020-06-30T00:00:00"/>
    <s v="Qualify Opportunity"/>
    <s v="Ahmedabad"/>
    <s v="Property / BI"/>
    <s v="Fire"/>
    <s v="Constructions &amp;amp; Infrastructure"/>
    <s v="Fire &amp;amp; Special Perils"/>
  </r>
  <r>
    <x v="37"/>
    <s v="OPP1900001945"/>
    <n v="6"/>
    <s v="Ketan Jain"/>
    <n v="0"/>
    <x v="0"/>
    <d v="2020-06-30T00:00:00"/>
    <s v="Qualify Opportunity"/>
    <s v="Ahmedabad"/>
    <s v="Property / BI"/>
    <s v="Fire"/>
    <s v="Constructions &amp;amp; Infrastructure"/>
    <s v="Fire &amp;amp; Special Perils"/>
  </r>
  <r>
    <x v="38"/>
    <s v="OPP1900001946"/>
    <n v="12"/>
    <s v="Shivani Sharma"/>
    <n v="0"/>
    <x v="9"/>
    <d v="2020-06-30T00:00:00"/>
    <s v="Qualify Opportunity"/>
    <s v="Ahmedabad"/>
    <s v="Crises Mgmt / Terr / Political Risks / K&amp;amp;R"/>
    <s v="Terrorism"/>
    <s v="Political Risks"/>
    <s v="SABOTAGE &amp;amp; TERRORISM &amp;amp; Political Violence"/>
  </r>
  <r>
    <x v="39"/>
    <s v="OPP1900001947"/>
    <n v="12"/>
    <s v="Shivani Sharma"/>
    <n v="500000"/>
    <x v="14"/>
    <d v="2019-12-31T00:00:00"/>
    <s v="Qualify Opportunity"/>
    <s v="Ahmedabad"/>
    <s v="Construction, Power &amp; Infrastructure"/>
    <s v="Engineering"/>
    <s v="Engineering"/>
    <s v="Contractors All Risk"/>
  </r>
  <r>
    <x v="40"/>
    <s v="OPP1900001950"/>
    <n v="12"/>
    <s v="Shivani Sharma"/>
    <n v="1000000"/>
    <x v="2"/>
    <d v="2019-09-30T00:00:00"/>
    <s v="Qualify Opportunity"/>
    <s v="Ahmedabad"/>
    <s v="Construction, Power &amp; Infrastructure"/>
    <s v="Engineering"/>
    <s v="Engineering"/>
    <s v="Contractors All Risk"/>
  </r>
  <r>
    <x v="41"/>
    <s v="OPP1900001975"/>
    <n v="10"/>
    <s v="Mark"/>
    <n v="500000"/>
    <x v="15"/>
    <d v="2019-09-30T00:00:00"/>
    <s v="Qualify Opportunity"/>
    <s v="Ahmedabad"/>
    <s v="Construction, Power &amp; Infrastructure"/>
    <s v="Engineering"/>
    <s v="Engineering"/>
    <s v="Contractors All Risk"/>
  </r>
  <r>
    <x v="42"/>
    <s v="OPP1900001976"/>
    <n v="10"/>
    <s v="Mark"/>
    <n v="300000"/>
    <x v="16"/>
    <d v="2019-09-30T00:00:00"/>
    <s v="Qualify Opportunity"/>
    <s v="Ahmedabad"/>
    <s v="Construction, Power &amp; Infrastructure"/>
    <s v="Engineering"/>
    <s v="Engineering"/>
    <s v="Contractors All Risk"/>
  </r>
  <r>
    <x v="43"/>
    <s v="OPP1900002004"/>
    <n v="3"/>
    <s v="Animesh Rawat"/>
    <n v="700000"/>
    <x v="2"/>
    <d v="2019-12-31T00:00:00"/>
    <s v="Qualify Opportunity"/>
    <s v="Ahmedabad"/>
    <s v="Property / BI"/>
    <s v="Fire"/>
    <s v="Constructions &amp;amp; Infrastructure"/>
    <s v="Fire &amp;amp; Special Perils"/>
  </r>
  <r>
    <x v="44"/>
    <s v="OPP1900002039"/>
    <n v="10"/>
    <s v="Mark"/>
    <n v="800000"/>
    <x v="14"/>
    <d v="2019-09-30T00:00:00"/>
    <s v="Qualify Opportunity"/>
    <s v="Ahmedabad"/>
    <s v="Construction, Power &amp; Infrastructure"/>
    <s v="Engineering"/>
    <s v="Engineering"/>
    <s v="Contractors All Risk"/>
  </r>
  <r>
    <x v="45"/>
    <s v="OPP1900002070"/>
    <n v="3"/>
    <s v="Animesh Rawat"/>
    <n v="0"/>
    <x v="17"/>
    <d v="2019-10-01T00:00:00"/>
    <s v="Negotiate"/>
    <s v="Ahmedabad"/>
    <s v="Property / BI"/>
    <s v="Fire"/>
    <s v="Constructions &amp;amp; Infrastructure"/>
    <s v="Fire &amp;amp; Special Perils"/>
  </r>
  <r>
    <x v="46"/>
    <s v="OPP1900002092"/>
    <n v="12"/>
    <s v="Shivani Sharma"/>
    <n v="1000000"/>
    <x v="2"/>
    <d v="2019-12-31T00:00:00"/>
    <s v="Qualify Opportunity"/>
    <s v="Ahmedabad"/>
    <s v="Property / BI"/>
    <s v="Fire"/>
    <s v="Constructions &amp;amp; Infrastructure"/>
    <s v="Fire &amp;amp; Special Perils"/>
  </r>
  <r>
    <x v="47"/>
    <s v="OPP1900002098"/>
    <n v="3"/>
    <s v="Animesh Rawat"/>
    <n v="0"/>
    <x v="14"/>
    <d v="2019-09-30T00:00:00"/>
    <s v="Propose Solution"/>
    <s v="Ahmedabad"/>
    <s v="Property / BI"/>
    <s v="Fire"/>
    <s v="Constructions &amp;amp; Infrastructure"/>
    <s v="Fire &amp;amp; Special Perils"/>
  </r>
  <r>
    <x v="48"/>
    <s v="OPP1900002104"/>
    <n v="12"/>
    <s v="Shivani Sharma"/>
    <n v="0"/>
    <x v="14"/>
    <d v="2020-03-31T00:00:00"/>
    <s v="Qualify Opportunity"/>
    <s v="Ahmedabad"/>
    <s v="Liability"/>
    <s v="Liability"/>
    <s v="Financial Lines"/>
    <s v="Director &amp;amp; Officers / Management  Liabilit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EL-Group Mediclaim"/>
    <s v="OPP1900001042"/>
    <n v="3"/>
    <s v="Animesh Rawat"/>
    <n v="8000000"/>
    <n v="400000"/>
    <d v="2019-11-13T00:00:00"/>
    <x v="0"/>
    <s v="Ahmedabad"/>
    <s v="Employee Benefits (EB)"/>
    <s v="Employee Benefits"/>
    <s v="Mediclaim"/>
    <s v="Group Medical"/>
  </r>
  <r>
    <s v="AL GPA"/>
    <s v="OPP1900001047"/>
    <n v="1"/>
    <s v="Vinay"/>
    <n v="200000"/>
    <n v="30000"/>
    <d v="2020-03-31T00:00:00"/>
    <x v="0"/>
    <s v="Ahmedabad"/>
    <s v="Employee Benefits (EB)"/>
    <s v="Employee Benefits"/>
    <s v="Mediclaim"/>
    <s v="Group Personal Accident"/>
  </r>
  <r>
    <s v="BL - Marine STOP"/>
    <s v="OPP1900001048"/>
    <n v="1"/>
    <s v="Vinay"/>
    <n v="0"/>
    <n v="100000"/>
    <d v="2020-06-30T00:00:00"/>
    <x v="0"/>
    <s v="Ahmedabad"/>
    <s v="Marine"/>
    <s v="Marine"/>
    <s v="Marine Hull"/>
    <s v="Charterers' Liability Policy"/>
  </r>
  <r>
    <s v="II-Marine"/>
    <s v="OPP1900001050"/>
    <n v="1"/>
    <s v="Vinay"/>
    <n v="0"/>
    <n v="100000"/>
    <d v="2020-03-31T00:00:00"/>
    <x v="0"/>
    <s v="Ahmedabad"/>
    <s v="Marine"/>
    <s v="Marine"/>
    <s v="Marine Hull"/>
    <s v="Charterers' Liability Policy"/>
  </r>
  <r>
    <s v="PIL-Credit Insurance"/>
    <s v="OPP1900001051"/>
    <n v="1"/>
    <s v="Vinay"/>
    <n v="1200000"/>
    <n v="100000"/>
    <d v="2020-03-31T00:00:00"/>
    <x v="0"/>
    <s v="Ahmedabad"/>
    <s v="Trade Credit &amp;amp; Political Risk"/>
    <s v="Miscellaneous"/>
    <s v="Miscellaneous"/>
    <s v="Trade Credit Insurance"/>
  </r>
  <r>
    <s v="PIL-CGL"/>
    <s v="OPP1900001052"/>
    <n v="1"/>
    <s v="Vinay"/>
    <n v="0"/>
    <n v="100000"/>
    <d v="2020-05-31T00:00:00"/>
    <x v="0"/>
    <s v="Ahmedabad"/>
    <s v="Liability"/>
    <s v="Liability"/>
    <s v="Financial Lines"/>
    <s v="Commercial General Liability"/>
  </r>
  <r>
    <s v="PIL -Marine"/>
    <s v="OPP1900001053"/>
    <n v="1"/>
    <s v="Vinay"/>
    <n v="0"/>
    <n v="100000"/>
    <d v="2020-05-31T00:00:00"/>
    <x v="0"/>
    <s v="Ahmedabad"/>
    <s v="Marine"/>
    <s v="Marine"/>
    <s v="Marine Hull"/>
    <s v="Charterers' Liability Policy"/>
  </r>
  <r>
    <s v="SGL- GMC"/>
    <s v="OPP1900001054"/>
    <n v="1"/>
    <s v="Vinay"/>
    <n v="0"/>
    <n v="125000"/>
    <d v="2020-06-30T00:00:00"/>
    <x v="0"/>
    <s v="Ahmedabad"/>
    <s v="Employee Benefits (EB)"/>
    <s v="Employee Benefits"/>
    <s v="Mediclaim"/>
    <s v="Group Medical"/>
  </r>
  <r>
    <s v="Sandesh - Marine"/>
    <s v="OPP1900001055"/>
    <n v="1"/>
    <s v="Vinay"/>
    <n v="0"/>
    <n v="100000"/>
    <d v="2020-03-31T00:00:00"/>
    <x v="0"/>
    <s v="Ahmedabad"/>
    <s v="Marine"/>
    <s v="Marine"/>
    <s v="Marine Hull"/>
    <s v="Charterers' Liability Policy"/>
  </r>
  <r>
    <s v="VS.-Marine"/>
    <s v="OPP1900001056"/>
    <n v="12"/>
    <s v="Shivani Sharma"/>
    <n v="0"/>
    <n v="200000"/>
    <d v="2020-03-31T00:00:00"/>
    <x v="0"/>
    <s v="Ahmedabad"/>
    <s v="Marine"/>
    <s v="Marine"/>
    <s v="Marine Hull"/>
    <s v="Charterers' Liability Policy"/>
  </r>
  <r>
    <s v="II -  GMC"/>
    <s v="OPP1900001057"/>
    <n v="12"/>
    <s v="Shivani Sharma"/>
    <n v="0"/>
    <n v="75000"/>
    <d v="2020-03-31T00:00:00"/>
    <x v="0"/>
    <s v="Ahmedabad"/>
    <s v="Employee Benefits (EB)"/>
    <s v="Employee Benefits"/>
    <s v="Mediclaim"/>
    <s v="Group Medical"/>
  </r>
  <r>
    <s v="II - GPA"/>
    <s v="OPP1900001058"/>
    <n v="12"/>
    <s v="Shivani Sharma"/>
    <n v="0"/>
    <n v="25000"/>
    <d v="2020-03-31T00:00:00"/>
    <x v="0"/>
    <s v="Ahmedabad"/>
    <s v="Employee Benefits (EB)"/>
    <s v="Employee Benefits"/>
    <s v="Mediclaim"/>
    <s v="Group Personal Accident"/>
  </r>
  <r>
    <s v="G R -GMC"/>
    <s v="OPP1900001072"/>
    <n v="12"/>
    <s v="Shivani Sharma"/>
    <n v="2000000"/>
    <n v="150000"/>
    <d v="2020-05-31T00:00:00"/>
    <x v="0"/>
    <s v="Ahmedabad"/>
    <s v="Employee Benefits (EB)"/>
    <s v="Employee Benefits"/>
    <s v="Mediclaim"/>
    <s v="Group Medical"/>
  </r>
  <r>
    <s v="DB- Cyber Liability"/>
    <s v="OPP1900001138"/>
    <n v="12"/>
    <s v="Shivani Sharma"/>
    <n v="500000"/>
    <n v="75000"/>
    <d v="2020-05-31T00:00:00"/>
    <x v="0"/>
    <s v="Ahmedabad"/>
    <s v="Liability"/>
    <s v="Liability"/>
    <s v="Financial Lines"/>
    <s v="Cyber Liability Insurance"/>
  </r>
  <r>
    <s v="KB GMC"/>
    <s v="OPP1900001222"/>
    <n v="3"/>
    <s v="Animesh Rawat"/>
    <n v="2500000"/>
    <n v="125000"/>
    <d v="2019-12-01T00:00:00"/>
    <x v="0"/>
    <s v="Ahmedabad"/>
    <s v="Employee Benefits (EB)"/>
    <s v="Employee Benefits"/>
    <s v="Mediclaim"/>
    <s v="Group Medical"/>
  </r>
  <r>
    <s v="EI- GMC"/>
    <s v="OPP1900001364"/>
    <n v="10"/>
    <s v="Mark"/>
    <n v="1400000"/>
    <n v="100000"/>
    <d v="2019-12-09T00:00:00"/>
    <x v="0"/>
    <s v="Ahmedabad"/>
    <s v="Employee Benefits (EB)"/>
    <s v="Employee Benefits"/>
    <s v="Mediclaim"/>
    <s v="Group Medical"/>
  </r>
  <r>
    <s v="CVP GMC"/>
    <s v="OPP1900001365"/>
    <n v="10"/>
    <s v="Mark"/>
    <n v="4500000"/>
    <n v="350000"/>
    <d v="2019-12-11T00:00:00"/>
    <x v="0"/>
    <s v="Ahmedabad"/>
    <s v="Employee Benefits (EB)"/>
    <s v="Miscellaneous"/>
    <s v="Miscellaneous"/>
    <s v="Group Medical"/>
  </r>
  <r>
    <s v="Sin GMC"/>
    <s v="OPP1900001366"/>
    <n v="3"/>
    <s v="Animesh Rawat"/>
    <n v="9500000"/>
    <n v="200000"/>
    <d v="2019-09-30T00:00:00"/>
    <x v="1"/>
    <s v="Ahmedabad"/>
    <s v="Employee Benefits (EB)"/>
    <s v="Employee Benefits"/>
    <s v="Mediclaim"/>
    <s v="Group Medical"/>
  </r>
  <r>
    <s v="FM-Group Mediclaim"/>
    <s v="OPP1900001390"/>
    <n v="10"/>
    <s v="Mark"/>
    <n v="4500000"/>
    <n v="300000"/>
    <d v="2019-10-29T00:00:00"/>
    <x v="0"/>
    <s v="Ahmedabad"/>
    <s v="Employee Benefits (EB)"/>
    <s v="Employee Benefits"/>
    <s v="Mediclaim"/>
    <s v="Group Medical"/>
  </r>
  <r>
    <s v="Stem GMC"/>
    <s v="OPP1900001391"/>
    <n v="3"/>
    <s v="Animesh Rawat"/>
    <n v="0"/>
    <n v="100000"/>
    <d v="2019-11-15T00:00:00"/>
    <x v="0"/>
    <s v="Ahmedabad"/>
    <s v="Employee Benefits (EB)"/>
    <s v="Employee Benefits"/>
    <s v="Mediclaim"/>
    <s v="Group Medical"/>
  </r>
  <r>
    <s v="DS- Employees GMC"/>
    <s v="OPP1900001392"/>
    <n v="3"/>
    <s v="Animesh Rawat"/>
    <n v="6000000"/>
    <n v="300000"/>
    <d v="2019-12-01T00:00:00"/>
    <x v="0"/>
    <s v="Ahmedabad"/>
    <s v="Employee Benefits (EB)"/>
    <s v="Employee Benefits"/>
    <s v="Mediclaim"/>
    <s v="Group Medical"/>
  </r>
  <r>
    <s v="BVGMC"/>
    <s v="OPP1900001393"/>
    <n v="10"/>
    <s v="Mark"/>
    <n v="600000"/>
    <n v="100000"/>
    <d v="2019-11-30T00:00:00"/>
    <x v="0"/>
    <s v="Ahmedabad"/>
    <s v="Emerging Corporates Group (ECG)"/>
    <s v="Employee Benefits"/>
    <s v="Mediclaim"/>
    <s v="Group Medical"/>
  </r>
  <r>
    <s v="BV GPA"/>
    <s v="OPP1900001394"/>
    <n v="10"/>
    <s v="Mark"/>
    <n v="210000"/>
    <n v="35000"/>
    <d v="2019-11-30T00:00:00"/>
    <x v="0"/>
    <s v="Ahmedabad"/>
    <s v="Emerging Corporates Group (ECG)"/>
    <s v="Employee Benefits"/>
    <s v="Mediclaim"/>
    <s v="Group Personal Accident"/>
  </r>
  <r>
    <s v="GL-CGL"/>
    <s v="OPP1900001655"/>
    <n v="10"/>
    <s v="Mark"/>
    <n v="300000"/>
    <n v="49500"/>
    <d v="2019-09-30T00:00:00"/>
    <x v="1"/>
    <s v="Ahmedabad"/>
    <s v="Liability"/>
    <s v="Liability"/>
    <s v="Financial Lines"/>
    <s v="Commercial General Liability"/>
  </r>
  <r>
    <s v="GL-Crime"/>
    <s v="OPP1900001656"/>
    <n v="10"/>
    <s v="Mark"/>
    <n v="300000"/>
    <n v="49500"/>
    <d v="2019-09-30T00:00:00"/>
    <x v="1"/>
    <s v="Ahmedabad"/>
    <s v="Liability"/>
    <s v="Liability"/>
    <s v="Financial Lines"/>
    <s v="Commercial Crime Insurance"/>
  </r>
  <r>
    <s v="OP-GMC"/>
    <s v="OPP1900001803"/>
    <n v="10"/>
    <s v="Mark"/>
    <n v="5000000"/>
    <n v="250000"/>
    <d v="2019-11-30T00:00:00"/>
    <x v="0"/>
    <s v="Ahmedabad"/>
    <s v="Employee Benefits (EB)"/>
    <s v="Employee Benefits"/>
    <s v="Mediclaim"/>
    <s v="Group Medical"/>
  </r>
  <r>
    <s v="Marine"/>
    <s v="OPP1900001843"/>
    <n v="3"/>
    <s v="Animesh Rawat"/>
    <n v="0"/>
    <n v="100000"/>
    <d v="2019-10-31T00:00:00"/>
    <x v="1"/>
    <s v="Ahmedabad"/>
    <s v="Marine"/>
    <s v="Marine"/>
    <s v="Marine Cargo"/>
    <s v="Marine Combo policy ( EXIM +Inland)"/>
  </r>
  <r>
    <s v="ITNL - IAR (Operational Roads)"/>
    <s v="OPP1900001906"/>
    <n v="12"/>
    <s v="Shivani Sharma"/>
    <n v="90000000"/>
    <n v="200000"/>
    <d v="2020-08-31T00:00:00"/>
    <x v="0"/>
    <s v="Ahmedabad"/>
    <s v="Property / BI"/>
    <s v="Fire"/>
    <s v="Constructions &amp;amp; Infrastructure"/>
    <s v="Industrial All Risks"/>
  </r>
  <r>
    <s v="Maine Open"/>
    <s v="OPP1900001923"/>
    <n v="3"/>
    <s v="Animesh Rawat"/>
    <n v="0"/>
    <n v="10000"/>
    <d v="2019-09-30T00:00:00"/>
    <x v="2"/>
    <s v="Ahmedabad"/>
    <s v="Marine"/>
    <s v="Marine"/>
    <s v="Marine Cargo"/>
    <s v="Marine Cargo"/>
  </r>
  <r>
    <s v="BD PDBI"/>
    <s v="OPP1900001937"/>
    <n v="6"/>
    <s v="Ketan Jain"/>
    <n v="0"/>
    <n v="50000"/>
    <d v="2020-03-31T00:00:00"/>
    <x v="0"/>
    <s v="Ahmedabad"/>
    <s v="Property / BI"/>
    <s v="Fire"/>
    <s v="Constructions &amp;amp; Infrastructure"/>
    <s v="Fire &amp;amp; Special Perils"/>
  </r>
  <r>
    <s v="CI-CAR/EAR Policy"/>
    <s v="OPP1900001938"/>
    <n v="6"/>
    <s v="Ketan Jain"/>
    <n v="300000"/>
    <n v="30000"/>
    <d v="2020-03-31T00:00:00"/>
    <x v="0"/>
    <s v="Ahmedabad"/>
    <s v="Construction, Power &amp; Infrastructure"/>
    <s v="Engineering"/>
    <s v="Engineering"/>
    <s v="Contractors All Risk"/>
  </r>
  <r>
    <s v="Sandesh - PDBI"/>
    <s v="OPP1900001939"/>
    <n v="6"/>
    <s v="Ketan Jain"/>
    <n v="0"/>
    <n v="200000"/>
    <d v="2020-03-31T00:00:00"/>
    <x v="0"/>
    <s v="Ahmedabad"/>
    <s v="Property / BI"/>
    <s v="Fire"/>
    <s v="Constructions &amp;amp; Infrastructure"/>
    <s v="Fire &amp;amp; Special Perils"/>
  </r>
  <r>
    <s v="VS-PDBI"/>
    <s v="OPP1900001940"/>
    <n v="6"/>
    <s v="Ketan Jain"/>
    <n v="300000"/>
    <n v="50000"/>
    <d v="2020-03-31T00:00:00"/>
    <x v="0"/>
    <s v="Ahmedabad"/>
    <s v="Property / BI"/>
    <s v="Fire"/>
    <s v="Constructions &amp;amp; Infrastructure"/>
    <s v="Fire &amp;amp; Special Perils"/>
  </r>
  <r>
    <s v="ag - Property Insurance"/>
    <s v="OPP1900001941"/>
    <n v="6"/>
    <s v="Ketan Jain"/>
    <n v="1000000"/>
    <n v="100000"/>
    <d v="2020-07-31T00:00:00"/>
    <x v="0"/>
    <s v="Ahmedabad"/>
    <s v="Property / BI"/>
    <s v="Fire"/>
    <s v="Constructions &amp;amp; Infrastructure"/>
    <s v="Fire &amp;amp; Special Perils"/>
  </r>
  <r>
    <s v="BE-Mega policy"/>
    <s v="OPP1900001942"/>
    <n v="6"/>
    <s v="Ketan Jain"/>
    <n v="0"/>
    <n v="300000"/>
    <d v="2020-06-30T00:00:00"/>
    <x v="0"/>
    <s v="Ahmedabad"/>
    <s v="Property / BI"/>
    <s v="Fire"/>
    <s v="Constructions &amp;amp; Infrastructure"/>
    <s v="Fire &amp;amp; Special Perils"/>
  </r>
  <r>
    <s v="BC - PDBI"/>
    <s v="OPP1900001943"/>
    <n v="6"/>
    <s v="Ketan Jain"/>
    <n v="0"/>
    <n v="200000"/>
    <d v="2020-06-30T00:00:00"/>
    <x v="0"/>
    <s v="Ahmedabad"/>
    <s v="Property / BI"/>
    <s v="Fire"/>
    <s v="Constructions &amp;amp; Infrastructure"/>
    <s v="Fire &amp;amp; Special Perils"/>
  </r>
  <r>
    <s v="CP-PDBI"/>
    <s v="OPP1900001944"/>
    <n v="6"/>
    <s v="Ketan Jain"/>
    <n v="0"/>
    <n v="200000"/>
    <d v="2020-06-30T00:00:00"/>
    <x v="0"/>
    <s v="Ahmedabad"/>
    <s v="Property / BI"/>
    <s v="Fire"/>
    <s v="Constructions &amp;amp; Infrastructure"/>
    <s v="Fire &amp;amp; Special Perils"/>
  </r>
  <r>
    <s v="DB -Mega Policy"/>
    <s v="OPP1900001945"/>
    <n v="6"/>
    <s v="Ketan Jain"/>
    <n v="0"/>
    <n v="400000"/>
    <d v="2020-06-30T00:00:00"/>
    <x v="0"/>
    <s v="Ahmedabad"/>
    <s v="Property / BI"/>
    <s v="Fire"/>
    <s v="Constructions &amp;amp; Infrastructure"/>
    <s v="Fire &amp;amp; Special Perils"/>
  </r>
  <r>
    <s v="DB -Terrorism Policy"/>
    <s v="OPP1900001946"/>
    <n v="12"/>
    <s v="Shivani Sharma"/>
    <n v="0"/>
    <n v="300000"/>
    <d v="2020-06-30T00:00:00"/>
    <x v="0"/>
    <s v="Ahmedabad"/>
    <s v="Crises Mgmt / Terr / Political Risks / K&amp;amp;R"/>
    <s v="Terrorism"/>
    <s v="Political Risks"/>
    <s v="SABOTAGE &amp;amp; TERRORISM &amp;amp; Political Violence"/>
  </r>
  <r>
    <s v="KG-CAR"/>
    <s v="OPP1900001947"/>
    <n v="12"/>
    <s v="Shivani Sharma"/>
    <n v="500000"/>
    <n v="50000"/>
    <d v="2019-12-31T00:00:00"/>
    <x v="0"/>
    <s v="Ahmedabad"/>
    <s v="Construction, Power &amp; Infrastructure"/>
    <s v="Engineering"/>
    <s v="Engineering"/>
    <s v="Contractors All Risk"/>
  </r>
  <r>
    <s v="G R -CAR"/>
    <s v="OPP1900001950"/>
    <n v="12"/>
    <s v="Shivani Sharma"/>
    <n v="1000000"/>
    <n v="100000"/>
    <d v="2019-09-30T00:00:00"/>
    <x v="0"/>
    <s v="Ahmedabad"/>
    <s v="Construction, Power &amp; Infrastructure"/>
    <s v="Engineering"/>
    <s v="Engineering"/>
    <s v="Contractors All Risk"/>
  </r>
  <r>
    <s v="SI-CAR"/>
    <s v="OPP1900001975"/>
    <n v="10"/>
    <s v="Mark"/>
    <n v="500000"/>
    <n v="62000"/>
    <d v="2019-09-30T00:00:00"/>
    <x v="0"/>
    <s v="Ahmedabad"/>
    <s v="Construction, Power &amp; Infrastructure"/>
    <s v="Engineering"/>
    <s v="Engineering"/>
    <s v="Contractors All Risk"/>
  </r>
  <r>
    <s v="GRTC-CAR"/>
    <s v="OPP1900001976"/>
    <n v="10"/>
    <s v="Mark"/>
    <n v="300000"/>
    <n v="37500"/>
    <d v="2019-09-30T00:00:00"/>
    <x v="0"/>
    <s v="Ahmedabad"/>
    <s v="Construction, Power &amp; Infrastructure"/>
    <s v="Engineering"/>
    <s v="Engineering"/>
    <s v="Contractors All Risk"/>
  </r>
  <r>
    <s v="PDBI"/>
    <s v="OPP1900002004"/>
    <n v="3"/>
    <s v="Animesh Rawat"/>
    <n v="700000"/>
    <n v="100000"/>
    <d v="2019-12-31T00:00:00"/>
    <x v="0"/>
    <s v="Ahmedabad"/>
    <s v="Property / BI"/>
    <s v="Fire"/>
    <s v="Constructions &amp;amp; Infrastructure"/>
    <s v="Fire &amp;amp; Special Perils"/>
  </r>
  <r>
    <s v="Infra-CAR"/>
    <s v="OPP1900002039"/>
    <n v="10"/>
    <s v="Mark"/>
    <n v="800000"/>
    <n v="50000"/>
    <d v="2019-09-30T00:00:00"/>
    <x v="0"/>
    <s v="Ahmedabad"/>
    <s v="Construction, Power &amp; Infrastructure"/>
    <s v="Engineering"/>
    <s v="Engineering"/>
    <s v="Contractors All Risk"/>
  </r>
  <r>
    <s v="Fire"/>
    <s v="OPP1900002070"/>
    <n v="3"/>
    <s v="Animesh Rawat"/>
    <n v="0"/>
    <n v="500000"/>
    <d v="2019-10-01T00:00:00"/>
    <x v="1"/>
    <s v="Ahmedabad"/>
    <s v="Property / BI"/>
    <s v="Fire"/>
    <s v="Constructions &amp;amp; Infrastructure"/>
    <s v="Fire &amp;amp; Special Perils"/>
  </r>
  <r>
    <s v="PI(Operational Road)"/>
    <s v="OPP1900002092"/>
    <n v="12"/>
    <s v="Shivani Sharma"/>
    <n v="1000000"/>
    <n v="100000"/>
    <d v="2019-12-31T00:00:00"/>
    <x v="0"/>
    <s v="Ahmedabad"/>
    <s v="Property / BI"/>
    <s v="Fire"/>
    <s v="Constructions &amp;amp; Infrastructure"/>
    <s v="Fire &amp;amp; Special Perils"/>
  </r>
  <r>
    <s v="SFSP"/>
    <s v="OPP1900002098"/>
    <n v="3"/>
    <s v="Animesh Rawat"/>
    <n v="0"/>
    <n v="50000"/>
    <d v="2019-09-30T00:00:00"/>
    <x v="2"/>
    <s v="Ahmedabad"/>
    <s v="Property / BI"/>
    <s v="Fire"/>
    <s v="Constructions &amp;amp; Infrastructure"/>
    <s v="Fire &amp;amp; Special Perils"/>
  </r>
  <r>
    <s v="VS.-D &amp; O"/>
    <s v="OPP1900002104"/>
    <n v="12"/>
    <s v="Shivani Sharma"/>
    <n v="0"/>
    <n v="50000"/>
    <d v="2020-03-31T00:00:00"/>
    <x v="0"/>
    <s v="Ahmedabad"/>
    <s v="Liability"/>
    <s v="Liability"/>
    <s v="Financial Lines"/>
    <s v="Director &amp;amp; Officers / Management  Liability"/>
  </r>
  <r>
    <m/>
    <m/>
    <m/>
    <m/>
    <n v="143110000"/>
    <n v="6878500"/>
    <m/>
    <x v="3"/>
    <m/>
    <m/>
    <m/>
    <m/>
    <m/>
  </r>
  <r>
    <m/>
    <m/>
    <m/>
    <m/>
    <m/>
    <m/>
    <m/>
    <x v="4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</r>
  <r>
    <x v="0"/>
  </r>
  <r>
    <x v="1"/>
  </r>
  <r>
    <x v="1"/>
  </r>
  <r>
    <x v="2"/>
  </r>
  <r>
    <x v="3"/>
  </r>
  <r>
    <x v="1"/>
  </r>
  <r>
    <x v="0"/>
  </r>
  <r>
    <x v="1"/>
  </r>
  <r>
    <x v="1"/>
  </r>
  <r>
    <x v="0"/>
  </r>
  <r>
    <x v="0"/>
  </r>
  <r>
    <x v="0"/>
  </r>
  <r>
    <x v="3"/>
  </r>
  <r>
    <x v="0"/>
  </r>
  <r>
    <x v="0"/>
  </r>
  <r>
    <x v="2"/>
  </r>
  <r>
    <x v="0"/>
  </r>
  <r>
    <x v="0"/>
  </r>
  <r>
    <x v="0"/>
  </r>
  <r>
    <x v="0"/>
  </r>
  <r>
    <x v="0"/>
  </r>
  <r>
    <x v="0"/>
  </r>
  <r>
    <x v="3"/>
  </r>
  <r>
    <x v="3"/>
  </r>
  <r>
    <x v="0"/>
  </r>
  <r>
    <x v="1"/>
  </r>
  <r>
    <x v="4"/>
  </r>
  <r>
    <x v="1"/>
  </r>
  <r>
    <x v="4"/>
  </r>
  <r>
    <x v="5"/>
  </r>
  <r>
    <x v="4"/>
  </r>
  <r>
    <x v="4"/>
  </r>
  <r>
    <x v="4"/>
  </r>
  <r>
    <x v="4"/>
  </r>
  <r>
    <x v="4"/>
  </r>
  <r>
    <x v="4"/>
  </r>
  <r>
    <x v="4"/>
  </r>
  <r>
    <x v="6"/>
  </r>
  <r>
    <x v="5"/>
  </r>
  <r>
    <x v="5"/>
  </r>
  <r>
    <x v="5"/>
  </r>
  <r>
    <x v="5"/>
  </r>
  <r>
    <x v="4"/>
  </r>
  <r>
    <x v="5"/>
  </r>
  <r>
    <x v="4"/>
  </r>
  <r>
    <x v="4"/>
  </r>
  <r>
    <x v="4"/>
  </r>
  <r>
    <x v="3"/>
  </r>
  <r>
    <x v="7"/>
  </r>
  <r>
    <x v="7"/>
  </r>
  <r>
    <x v="7"/>
  </r>
  <r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s v="OPP1900001042"/>
    <n v="3"/>
    <s v="Animesh Rawat"/>
    <n v="8000000"/>
    <n v="400000"/>
    <d v="2019-11-13T00:00:00"/>
    <x v="0"/>
    <s v="Ahmedabad"/>
    <s v="Employee Benefits (EB)"/>
    <s v="Employee Benefits"/>
    <s v="Mediclaim"/>
    <s v="Group Medical"/>
  </r>
  <r>
    <x v="1"/>
    <s v="OPP1900001047"/>
    <n v="1"/>
    <s v="Vinay"/>
    <n v="200000"/>
    <n v="30000"/>
    <d v="2020-03-31T00:00:00"/>
    <x v="0"/>
    <s v="Ahmedabad"/>
    <s v="Employee Benefits (EB)"/>
    <s v="Employee Benefits"/>
    <s v="Mediclaim"/>
    <s v="Group Personal Accident"/>
  </r>
  <r>
    <x v="2"/>
    <s v="OPP1900001048"/>
    <n v="1"/>
    <s v="Vinay"/>
    <n v="0"/>
    <n v="100000"/>
    <d v="2020-06-30T00:00:00"/>
    <x v="0"/>
    <s v="Ahmedabad"/>
    <s v="Marine"/>
    <s v="Marine"/>
    <s v="Marine Hull"/>
    <s v="Charterers' Liability Policy"/>
  </r>
  <r>
    <x v="3"/>
    <s v="OPP1900001050"/>
    <n v="1"/>
    <s v="Vinay"/>
    <n v="0"/>
    <n v="100000"/>
    <d v="2020-03-31T00:00:00"/>
    <x v="0"/>
    <s v="Ahmedabad"/>
    <s v="Marine"/>
    <s v="Marine"/>
    <s v="Marine Hull"/>
    <s v="Charterers' Liability Policy"/>
  </r>
  <r>
    <x v="4"/>
    <s v="OPP1900001051"/>
    <n v="1"/>
    <s v="Vinay"/>
    <n v="1200000"/>
    <n v="100000"/>
    <d v="2020-03-31T00:00:00"/>
    <x v="0"/>
    <s v="Ahmedabad"/>
    <s v="Trade Credit &amp;amp; Political Risk"/>
    <s v="Miscellaneous"/>
    <s v="Miscellaneous"/>
    <s v="Trade Credit Insurance"/>
  </r>
  <r>
    <x v="5"/>
    <s v="OPP1900001052"/>
    <n v="1"/>
    <s v="Vinay"/>
    <n v="0"/>
    <n v="100000"/>
    <d v="2020-05-31T00:00:00"/>
    <x v="0"/>
    <s v="Ahmedabad"/>
    <s v="Liability"/>
    <s v="Liability"/>
    <s v="Financial Lines"/>
    <s v="Commercial General Liability"/>
  </r>
  <r>
    <x v="6"/>
    <s v="OPP1900001053"/>
    <n v="1"/>
    <s v="Vinay"/>
    <n v="0"/>
    <n v="100000"/>
    <d v="2020-05-31T00:00:00"/>
    <x v="0"/>
    <s v="Ahmedabad"/>
    <s v="Marine"/>
    <s v="Marine"/>
    <s v="Marine Hull"/>
    <s v="Charterers' Liability Policy"/>
  </r>
  <r>
    <x v="7"/>
    <s v="OPP1900001054"/>
    <n v="1"/>
    <s v="Vinay"/>
    <n v="0"/>
    <n v="125000"/>
    <d v="2020-06-30T00:00:00"/>
    <x v="0"/>
    <s v="Ahmedabad"/>
    <s v="Employee Benefits (EB)"/>
    <s v="Employee Benefits"/>
    <s v="Mediclaim"/>
    <s v="Group Medical"/>
  </r>
  <r>
    <x v="8"/>
    <s v="OPP1900001055"/>
    <n v="1"/>
    <s v="Vinay"/>
    <n v="0"/>
    <n v="100000"/>
    <d v="2020-03-31T00:00:00"/>
    <x v="0"/>
    <s v="Ahmedabad"/>
    <s v="Marine"/>
    <s v="Marine"/>
    <s v="Marine Hull"/>
    <s v="Charterers' Liability Policy"/>
  </r>
  <r>
    <x v="9"/>
    <s v="OPP1900001056"/>
    <n v="12"/>
    <s v="Shivani Sharma"/>
    <n v="0"/>
    <n v="200000"/>
    <d v="2020-03-31T00:00:00"/>
    <x v="0"/>
    <s v="Ahmedabad"/>
    <s v="Marine"/>
    <s v="Marine"/>
    <s v="Marine Hull"/>
    <s v="Charterers' Liability Policy"/>
  </r>
  <r>
    <x v="10"/>
    <s v="OPP1900001057"/>
    <n v="12"/>
    <s v="Shivani Sharma"/>
    <n v="0"/>
    <n v="75000"/>
    <d v="2020-03-31T00:00:00"/>
    <x v="0"/>
    <s v="Ahmedabad"/>
    <s v="Employee Benefits (EB)"/>
    <s v="Employee Benefits"/>
    <s v="Mediclaim"/>
    <s v="Group Medical"/>
  </r>
  <r>
    <x v="11"/>
    <s v="OPP1900001058"/>
    <n v="12"/>
    <s v="Shivani Sharma"/>
    <n v="0"/>
    <n v="25000"/>
    <d v="2020-03-31T00:00:00"/>
    <x v="0"/>
    <s v="Ahmedabad"/>
    <s v="Employee Benefits (EB)"/>
    <s v="Employee Benefits"/>
    <s v="Mediclaim"/>
    <s v="Group Personal Accident"/>
  </r>
  <r>
    <x v="12"/>
    <s v="OPP1900001072"/>
    <n v="12"/>
    <s v="Shivani Sharma"/>
    <n v="2000000"/>
    <n v="150000"/>
    <d v="2020-05-31T00:00:00"/>
    <x v="0"/>
    <s v="Ahmedabad"/>
    <s v="Employee Benefits (EB)"/>
    <s v="Employee Benefits"/>
    <s v="Mediclaim"/>
    <s v="Group Medical"/>
  </r>
  <r>
    <x v="13"/>
    <s v="OPP1900001138"/>
    <n v="12"/>
    <s v="Shivani Sharma"/>
    <n v="500000"/>
    <n v="75000"/>
    <d v="2020-05-31T00:00:00"/>
    <x v="0"/>
    <s v="Ahmedabad"/>
    <s v="Liability"/>
    <s v="Liability"/>
    <s v="Financial Lines"/>
    <s v="Cyber Liability Insurance"/>
  </r>
  <r>
    <x v="14"/>
    <s v="OPP1900001222"/>
    <n v="3"/>
    <s v="Animesh Rawat"/>
    <n v="2500000"/>
    <n v="125000"/>
    <d v="2019-12-01T00:00:00"/>
    <x v="0"/>
    <s v="Ahmedabad"/>
    <s v="Employee Benefits (EB)"/>
    <s v="Employee Benefits"/>
    <s v="Mediclaim"/>
    <s v="Group Medical"/>
  </r>
  <r>
    <x v="15"/>
    <s v="OPP1900001364"/>
    <n v="10"/>
    <s v="Mark"/>
    <n v="1400000"/>
    <n v="100000"/>
    <d v="2019-12-09T00:00:00"/>
    <x v="0"/>
    <s v="Ahmedabad"/>
    <s v="Employee Benefits (EB)"/>
    <s v="Employee Benefits"/>
    <s v="Mediclaim"/>
    <s v="Group Medical"/>
  </r>
  <r>
    <x v="16"/>
    <s v="OPP1900001365"/>
    <n v="10"/>
    <s v="Mark"/>
    <n v="4500000"/>
    <n v="350000"/>
    <d v="2019-12-11T00:00:00"/>
    <x v="0"/>
    <s v="Ahmedabad"/>
    <s v="Employee Benefits (EB)"/>
    <s v="Miscellaneous"/>
    <s v="Miscellaneous"/>
    <s v="Group Medical"/>
  </r>
  <r>
    <x v="17"/>
    <s v="OPP1900001366"/>
    <n v="3"/>
    <s v="Animesh Rawat"/>
    <n v="9500000"/>
    <n v="200000"/>
    <d v="2019-09-30T00:00:00"/>
    <x v="1"/>
    <s v="Ahmedabad"/>
    <s v="Employee Benefits (EB)"/>
    <s v="Employee Benefits"/>
    <s v="Mediclaim"/>
    <s v="Group Medical"/>
  </r>
  <r>
    <x v="18"/>
    <s v="OPP1900001390"/>
    <n v="10"/>
    <s v="Mark"/>
    <n v="4500000"/>
    <n v="300000"/>
    <d v="2019-10-29T00:00:00"/>
    <x v="0"/>
    <s v="Ahmedabad"/>
    <s v="Employee Benefits (EB)"/>
    <s v="Employee Benefits"/>
    <s v="Mediclaim"/>
    <s v="Group Medical"/>
  </r>
  <r>
    <x v="19"/>
    <s v="OPP1900001391"/>
    <n v="3"/>
    <s v="Animesh Rawat"/>
    <n v="0"/>
    <n v="100000"/>
    <d v="2019-11-15T00:00:00"/>
    <x v="0"/>
    <s v="Ahmedabad"/>
    <s v="Employee Benefits (EB)"/>
    <s v="Employee Benefits"/>
    <s v="Mediclaim"/>
    <s v="Group Medical"/>
  </r>
  <r>
    <x v="20"/>
    <s v="OPP1900001392"/>
    <n v="3"/>
    <s v="Animesh Rawat"/>
    <n v="6000000"/>
    <n v="300000"/>
    <d v="2019-12-01T00:00:00"/>
    <x v="0"/>
    <s v="Ahmedabad"/>
    <s v="Employee Benefits (EB)"/>
    <s v="Employee Benefits"/>
    <s v="Mediclaim"/>
    <s v="Group Medical"/>
  </r>
  <r>
    <x v="21"/>
    <s v="OPP1900001393"/>
    <n v="10"/>
    <s v="Mark"/>
    <n v="600000"/>
    <n v="100000"/>
    <d v="2019-11-30T00:00:00"/>
    <x v="0"/>
    <s v="Ahmedabad"/>
    <s v="Emerging Corporates Group (ECG)"/>
    <s v="Employee Benefits"/>
    <s v="Mediclaim"/>
    <s v="Group Medical"/>
  </r>
  <r>
    <x v="22"/>
    <s v="OPP1900001394"/>
    <n v="10"/>
    <s v="Mark"/>
    <n v="210000"/>
    <n v="35000"/>
    <d v="2019-11-30T00:00:00"/>
    <x v="0"/>
    <s v="Ahmedabad"/>
    <s v="Emerging Corporates Group (ECG)"/>
    <s v="Employee Benefits"/>
    <s v="Mediclaim"/>
    <s v="Group Personal Accident"/>
  </r>
  <r>
    <x v="23"/>
    <s v="OPP1900001655"/>
    <n v="10"/>
    <s v="Mark"/>
    <n v="300000"/>
    <n v="49500"/>
    <d v="2019-09-30T00:00:00"/>
    <x v="1"/>
    <s v="Ahmedabad"/>
    <s v="Liability"/>
    <s v="Liability"/>
    <s v="Financial Lines"/>
    <s v="Commercial General Liability"/>
  </r>
  <r>
    <x v="24"/>
    <s v="OPP1900001656"/>
    <n v="10"/>
    <s v="Mark"/>
    <n v="300000"/>
    <n v="49500"/>
    <d v="2019-09-30T00:00:00"/>
    <x v="1"/>
    <s v="Ahmedabad"/>
    <s v="Liability"/>
    <s v="Liability"/>
    <s v="Financial Lines"/>
    <s v="Commercial Crime Insurance"/>
  </r>
  <r>
    <x v="25"/>
    <s v="OPP1900001803"/>
    <n v="10"/>
    <s v="Mark"/>
    <n v="5000000"/>
    <n v="250000"/>
    <d v="2019-11-30T00:00:00"/>
    <x v="0"/>
    <s v="Ahmedabad"/>
    <s v="Employee Benefits (EB)"/>
    <s v="Employee Benefits"/>
    <s v="Mediclaim"/>
    <s v="Group Medical"/>
  </r>
  <r>
    <x v="26"/>
    <s v="OPP1900001843"/>
    <n v="3"/>
    <s v="Animesh Rawat"/>
    <n v="0"/>
    <n v="100000"/>
    <d v="2019-10-31T00:00:00"/>
    <x v="1"/>
    <s v="Ahmedabad"/>
    <s v="Marine"/>
    <s v="Marine"/>
    <s v="Marine Cargo"/>
    <s v="Marine Combo policy ( EXIM +Inland)"/>
  </r>
  <r>
    <x v="27"/>
    <s v="OPP1900001906"/>
    <n v="12"/>
    <s v="Shivani Sharma"/>
    <n v="90000000"/>
    <n v="200000"/>
    <d v="2020-08-31T00:00:00"/>
    <x v="0"/>
    <s v="Ahmedabad"/>
    <s v="Property / BI"/>
    <s v="Fire"/>
    <s v="Constructions &amp;amp; Infrastructure"/>
    <s v="Industrial All Risks"/>
  </r>
  <r>
    <x v="28"/>
    <s v="OPP1900001923"/>
    <n v="3"/>
    <s v="Animesh Rawat"/>
    <n v="0"/>
    <n v="10000"/>
    <d v="2019-09-30T00:00:00"/>
    <x v="2"/>
    <s v="Ahmedabad"/>
    <s v="Marine"/>
    <s v="Marine"/>
    <s v="Marine Cargo"/>
    <s v="Marine Cargo"/>
  </r>
  <r>
    <x v="29"/>
    <s v="OPP1900001937"/>
    <n v="6"/>
    <s v="Ketan Jain"/>
    <n v="0"/>
    <n v="50000"/>
    <d v="2020-03-31T00:00:00"/>
    <x v="0"/>
    <s v="Ahmedabad"/>
    <s v="Property / BI"/>
    <s v="Fire"/>
    <s v="Constructions &amp;amp; Infrastructure"/>
    <s v="Fire &amp;amp; Special Perils"/>
  </r>
  <r>
    <x v="30"/>
    <s v="OPP1900001938"/>
    <n v="6"/>
    <s v="Ketan Jain"/>
    <n v="300000"/>
    <n v="30000"/>
    <d v="2020-03-31T00:00:00"/>
    <x v="0"/>
    <s v="Ahmedabad"/>
    <s v="Construction, Power &amp; Infrastructure"/>
    <s v="Engineering"/>
    <s v="Engineering"/>
    <s v="Contractors All Risk"/>
  </r>
  <r>
    <x v="31"/>
    <s v="OPP1900001939"/>
    <n v="6"/>
    <s v="Ketan Jain"/>
    <n v="0"/>
    <n v="200000"/>
    <d v="2020-03-31T00:00:00"/>
    <x v="0"/>
    <s v="Ahmedabad"/>
    <s v="Property / BI"/>
    <s v="Fire"/>
    <s v="Constructions &amp;amp; Infrastructure"/>
    <s v="Fire &amp;amp; Special Perils"/>
  </r>
  <r>
    <x v="32"/>
    <s v="OPP1900001940"/>
    <n v="6"/>
    <s v="Ketan Jain"/>
    <n v="300000"/>
    <n v="50000"/>
    <d v="2020-03-31T00:00:00"/>
    <x v="0"/>
    <s v="Ahmedabad"/>
    <s v="Property / BI"/>
    <s v="Fire"/>
    <s v="Constructions &amp;amp; Infrastructure"/>
    <s v="Fire &amp;amp; Special Perils"/>
  </r>
  <r>
    <x v="33"/>
    <s v="OPP1900001941"/>
    <n v="6"/>
    <s v="Ketan Jain"/>
    <n v="1000000"/>
    <n v="100000"/>
    <d v="2020-07-31T00:00:00"/>
    <x v="0"/>
    <s v="Ahmedabad"/>
    <s v="Property / BI"/>
    <s v="Fire"/>
    <s v="Constructions &amp;amp; Infrastructure"/>
    <s v="Fire &amp;amp; Special Perils"/>
  </r>
  <r>
    <x v="34"/>
    <s v="OPP1900001942"/>
    <n v="6"/>
    <s v="Ketan Jain"/>
    <n v="0"/>
    <n v="300000"/>
    <d v="2020-06-30T00:00:00"/>
    <x v="0"/>
    <s v="Ahmedabad"/>
    <s v="Property / BI"/>
    <s v="Fire"/>
    <s v="Constructions &amp;amp; Infrastructure"/>
    <s v="Fire &amp;amp; Special Perils"/>
  </r>
  <r>
    <x v="35"/>
    <s v="OPP1900001943"/>
    <n v="6"/>
    <s v="Ketan Jain"/>
    <n v="0"/>
    <n v="200000"/>
    <d v="2020-06-30T00:00:00"/>
    <x v="0"/>
    <s v="Ahmedabad"/>
    <s v="Property / BI"/>
    <s v="Fire"/>
    <s v="Constructions &amp;amp; Infrastructure"/>
    <s v="Fire &amp;amp; Special Perils"/>
  </r>
  <r>
    <x v="36"/>
    <s v="OPP1900001944"/>
    <n v="6"/>
    <s v="Ketan Jain"/>
    <n v="0"/>
    <n v="200000"/>
    <d v="2020-06-30T00:00:00"/>
    <x v="0"/>
    <s v="Ahmedabad"/>
    <s v="Property / BI"/>
    <s v="Fire"/>
    <s v="Constructions &amp;amp; Infrastructure"/>
    <s v="Fire &amp;amp; Special Perils"/>
  </r>
  <r>
    <x v="37"/>
    <s v="OPP1900001945"/>
    <n v="6"/>
    <s v="Ketan Jain"/>
    <n v="0"/>
    <n v="400000"/>
    <d v="2020-06-30T00:00:00"/>
    <x v="0"/>
    <s v="Ahmedabad"/>
    <s v="Property / BI"/>
    <s v="Fire"/>
    <s v="Constructions &amp;amp; Infrastructure"/>
    <s v="Fire &amp;amp; Special Perils"/>
  </r>
  <r>
    <x v="38"/>
    <s v="OPP1900001946"/>
    <n v="12"/>
    <s v="Shivani Sharma"/>
    <n v="0"/>
    <n v="300000"/>
    <d v="2020-06-30T00:00:00"/>
    <x v="0"/>
    <s v="Ahmedabad"/>
    <s v="Crises Mgmt / Terr / Political Risks / K&amp;amp;R"/>
    <s v="Terrorism"/>
    <s v="Political Risks"/>
    <s v="SABOTAGE &amp;amp; TERRORISM &amp;amp; Political Violence"/>
  </r>
  <r>
    <x v="39"/>
    <s v="OPP1900001947"/>
    <n v="12"/>
    <s v="Shivani Sharma"/>
    <n v="500000"/>
    <n v="50000"/>
    <d v="2019-12-31T00:00:00"/>
    <x v="0"/>
    <s v="Ahmedabad"/>
    <s v="Construction, Power &amp; Infrastructure"/>
    <s v="Engineering"/>
    <s v="Engineering"/>
    <s v="Contractors All Risk"/>
  </r>
  <r>
    <x v="40"/>
    <s v="OPP1900001950"/>
    <n v="12"/>
    <s v="Shivani Sharma"/>
    <n v="1000000"/>
    <n v="100000"/>
    <d v="2019-09-30T00:00:00"/>
    <x v="0"/>
    <s v="Ahmedabad"/>
    <s v="Construction, Power &amp; Infrastructure"/>
    <s v="Engineering"/>
    <s v="Engineering"/>
    <s v="Contractors All Risk"/>
  </r>
  <r>
    <x v="41"/>
    <s v="OPP1900001975"/>
    <n v="10"/>
    <s v="Mark"/>
    <n v="500000"/>
    <n v="62000"/>
    <d v="2019-09-30T00:00:00"/>
    <x v="0"/>
    <s v="Ahmedabad"/>
    <s v="Construction, Power &amp; Infrastructure"/>
    <s v="Engineering"/>
    <s v="Engineering"/>
    <s v="Contractors All Risk"/>
  </r>
  <r>
    <x v="42"/>
    <s v="OPP1900001976"/>
    <n v="10"/>
    <s v="Mark"/>
    <n v="300000"/>
    <n v="37500"/>
    <d v="2019-09-30T00:00:00"/>
    <x v="0"/>
    <s v="Ahmedabad"/>
    <s v="Construction, Power &amp; Infrastructure"/>
    <s v="Engineering"/>
    <s v="Engineering"/>
    <s v="Contractors All Risk"/>
  </r>
  <r>
    <x v="43"/>
    <s v="OPP1900002004"/>
    <n v="3"/>
    <s v="Animesh Rawat"/>
    <n v="700000"/>
    <n v="100000"/>
    <d v="2019-12-31T00:00:00"/>
    <x v="0"/>
    <s v="Ahmedabad"/>
    <s v="Property / BI"/>
    <s v="Fire"/>
    <s v="Constructions &amp;amp; Infrastructure"/>
    <s v="Fire &amp;amp; Special Perils"/>
  </r>
  <r>
    <x v="44"/>
    <s v="OPP1900002039"/>
    <n v="10"/>
    <s v="Mark"/>
    <n v="800000"/>
    <n v="50000"/>
    <d v="2019-09-30T00:00:00"/>
    <x v="0"/>
    <s v="Ahmedabad"/>
    <s v="Construction, Power &amp; Infrastructure"/>
    <s v="Engineering"/>
    <s v="Engineering"/>
    <s v="Contractors All Risk"/>
  </r>
  <r>
    <x v="45"/>
    <s v="OPP1900002070"/>
    <n v="3"/>
    <s v="Animesh Rawat"/>
    <n v="0"/>
    <n v="500000"/>
    <d v="2019-10-01T00:00:00"/>
    <x v="1"/>
    <s v="Ahmedabad"/>
    <s v="Property / BI"/>
    <s v="Fire"/>
    <s v="Constructions &amp;amp; Infrastructure"/>
    <s v="Fire &amp;amp; Special Perils"/>
  </r>
  <r>
    <x v="46"/>
    <s v="OPP1900002092"/>
    <n v="12"/>
    <s v="Shivani Sharma"/>
    <n v="1000000"/>
    <n v="100000"/>
    <d v="2019-12-31T00:00:00"/>
    <x v="0"/>
    <s v="Ahmedabad"/>
    <s v="Property / BI"/>
    <s v="Fire"/>
    <s v="Constructions &amp;amp; Infrastructure"/>
    <s v="Fire &amp;amp; Special Perils"/>
  </r>
  <r>
    <x v="47"/>
    <s v="OPP1900002098"/>
    <n v="3"/>
    <s v="Animesh Rawat"/>
    <n v="0"/>
    <n v="50000"/>
    <d v="2019-09-30T00:00:00"/>
    <x v="2"/>
    <s v="Ahmedabad"/>
    <s v="Property / BI"/>
    <s v="Fire"/>
    <s v="Constructions &amp;amp; Infrastructure"/>
    <s v="Fire &amp;amp; Special Perils"/>
  </r>
  <r>
    <x v="48"/>
    <s v="OPP1900002104"/>
    <n v="12"/>
    <s v="Shivani Sharma"/>
    <n v="0"/>
    <n v="50000"/>
    <d v="2020-03-31T00:00:00"/>
    <x v="0"/>
    <s v="Ahmedabad"/>
    <s v="Liability"/>
    <s v="Liability"/>
    <s v="Financial Lines"/>
    <s v="Director &amp;amp; Officers / Management  Liability"/>
  </r>
  <r>
    <x v="49"/>
    <m/>
    <m/>
    <m/>
    <n v="143110000"/>
    <n v="6878500"/>
    <m/>
    <x v="3"/>
    <m/>
    <m/>
    <m/>
    <m/>
    <m/>
  </r>
  <r>
    <x v="49"/>
    <m/>
    <m/>
    <m/>
    <m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97954-530D-419B-8228-F0A4248F7C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7" firstHeaderRow="1" firstDataRow="2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 sortType="ascending">
      <items count="13">
        <item x="7"/>
        <item x="8"/>
        <item x="5"/>
        <item x="1"/>
        <item x="9"/>
        <item x="11"/>
        <item x="0"/>
        <item x="3"/>
        <item x="10"/>
        <item x="6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4" showAll="0"/>
  </pivotFields>
  <rowFields count="1">
    <field x="6"/>
  </rowFields>
  <rowItems count="13">
    <i>
      <x v="11"/>
    </i>
    <i>
      <x v="6"/>
    </i>
    <i>
      <x v="5"/>
    </i>
    <i>
      <x v="4"/>
    </i>
    <i>
      <x v="7"/>
    </i>
    <i>
      <x/>
    </i>
    <i>
      <x v="8"/>
    </i>
    <i>
      <x v="10"/>
    </i>
    <i>
      <x v="1"/>
    </i>
    <i>
      <x v="9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voice_number" fld="0" subtotal="count" baseField="6" baseItem="3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2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7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7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F2536-DC3F-4D95-8957-9C66625CD8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 rowPageCount="1" colPageCount="1"/>
  <pivotFields count="14">
    <pivotField axis="axisRow" showAll="0" measureFilter="1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axis="axisPage"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pageFields count="1">
    <pageField fld="5" hier="-1"/>
  </pageFields>
  <dataFields count="1">
    <dataField name="Sum of revenue_amount" fld="5" baseField="0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10"/>
              <x v="12"/>
              <x v="16"/>
              <x v="1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4">
              <x v="10"/>
              <x v="12"/>
              <x v="16"/>
              <x v="17"/>
            </reference>
          </references>
        </pivotArea>
      </pivotAreas>
    </conditionalFormat>
  </conditional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E2FB8-B45F-4AAF-B335-FA6EB03DCDDB}" name="PivotTable1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2" firstHeaderRow="1" firstDataRow="1" firstDataCol="1"/>
  <pivotFields count="1">
    <pivotField axis="axisRow" dataField="1" showAll="0">
      <items count="9">
        <item x="0"/>
        <item x="5"/>
        <item x="4"/>
        <item x="3"/>
        <item x="1"/>
        <item x="2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oduct_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AE8AE-B1CE-4740-94A5-FF513B5B374F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 rowPageCount="1" colPageCount="1"/>
  <pivotFields count="13">
    <pivotField axis="axisRow" showAll="0" measureFilter="1" sortType="descending">
      <items count="51">
        <item x="49"/>
        <item x="32"/>
        <item x="9"/>
        <item x="48"/>
        <item x="19"/>
        <item x="17"/>
        <item x="41"/>
        <item x="7"/>
        <item x="47"/>
        <item x="31"/>
        <item x="8"/>
        <item x="4"/>
        <item x="5"/>
        <item x="6"/>
        <item x="46"/>
        <item x="43"/>
        <item x="25"/>
        <item x="26"/>
        <item x="28"/>
        <item x="39"/>
        <item x="14"/>
        <item x="27"/>
        <item x="44"/>
        <item x="3"/>
        <item x="11"/>
        <item x="10"/>
        <item x="42"/>
        <item x="24"/>
        <item x="23"/>
        <item x="12"/>
        <item x="40"/>
        <item x="18"/>
        <item x="45"/>
        <item x="0"/>
        <item x="15"/>
        <item x="20"/>
        <item x="38"/>
        <item x="37"/>
        <item x="13"/>
        <item x="16"/>
        <item x="36"/>
        <item x="30"/>
        <item x="21"/>
        <item x="22"/>
        <item x="2"/>
        <item x="34"/>
        <item x="29"/>
        <item x="35"/>
        <item x="1"/>
        <item x="3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32"/>
    </i>
    <i>
      <x v="33"/>
    </i>
    <i>
      <x v="37"/>
    </i>
    <i t="grand">
      <x/>
    </i>
  </rowItems>
  <colItems count="1">
    <i/>
  </colItems>
  <pageFields count="1">
    <pageField fld="7" hier="-1"/>
  </pageFields>
  <dataFields count="1">
    <dataField name="Sum of revenue_amount" fld="5" baseField="0" baseItem="0"/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12287-3C35-4300-938C-C236CE9CA482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0" firstHeaderRow="1" firstDataRow="1" firstDataCol="1"/>
  <pivotFields count="13">
    <pivotField axis="axisRow" showAll="0">
      <items count="51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h="1" x="4"/>
        <item h="1" x="3"/>
        <item h="1"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7"/>
    <field x="0"/>
  </rowFields>
  <rowItems count="47">
    <i>
      <x v="3"/>
    </i>
    <i r="1">
      <x v="31"/>
    </i>
    <i r="1">
      <x v="4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5"/>
    </i>
    <i r="1">
      <x v="46"/>
    </i>
    <i r="1">
      <x v="47"/>
    </i>
    <i r="1">
      <x v="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C115E-62A4-430C-A867-E4208AE6ED54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EF5B-246C-4C3D-9955-D861FE88C0C5}">
  <sheetPr codeName="Sheet1"/>
  <dimension ref="C12:H17"/>
  <sheetViews>
    <sheetView showGridLines="0" topLeftCell="B1" workbookViewId="0">
      <selection activeCell="C14" sqref="C14"/>
    </sheetView>
  </sheetViews>
  <sheetFormatPr defaultRowHeight="14.4" x14ac:dyDescent="0.3"/>
  <sheetData>
    <row r="12" spans="3:8" x14ac:dyDescent="0.3">
      <c r="C12" s="22" t="s">
        <v>19</v>
      </c>
      <c r="D12" s="22"/>
      <c r="G12" s="23"/>
      <c r="H12" s="23"/>
    </row>
    <row r="13" spans="3:8" x14ac:dyDescent="0.3">
      <c r="C13" s="4" t="s">
        <v>27</v>
      </c>
      <c r="D13" s="5" t="s">
        <v>28</v>
      </c>
      <c r="G13" s="23"/>
      <c r="H13" s="23"/>
    </row>
    <row r="14" spans="3:8" x14ac:dyDescent="0.3">
      <c r="C14" s="6">
        <v>3</v>
      </c>
      <c r="D14" s="7">
        <v>31</v>
      </c>
    </row>
    <row r="16" spans="3:8" x14ac:dyDescent="0.3">
      <c r="E16" s="23"/>
      <c r="F16" s="23"/>
      <c r="G16" s="23"/>
      <c r="H16" s="23"/>
    </row>
    <row r="17" spans="5:8" x14ac:dyDescent="0.3">
      <c r="E17" s="23"/>
      <c r="F17" s="23"/>
      <c r="G17" s="23"/>
      <c r="H17" s="23"/>
    </row>
  </sheetData>
  <mergeCells count="7">
    <mergeCell ref="C12:D12"/>
    <mergeCell ref="G12:H12"/>
    <mergeCell ref="G13:H13"/>
    <mergeCell ref="G16:H16"/>
    <mergeCell ref="G17:H17"/>
    <mergeCell ref="E16:F16"/>
    <mergeCell ref="E17:F1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5756-B6AE-498E-B0CC-866075CD1A0A}">
  <dimension ref="A3:B15"/>
  <sheetViews>
    <sheetView workbookViewId="0">
      <selection activeCell="J17" sqref="J17"/>
    </sheetView>
  </sheetViews>
  <sheetFormatPr defaultRowHeight="14.4" x14ac:dyDescent="0.3"/>
  <cols>
    <col min="1" max="1" width="17.21875" bestFit="1" customWidth="1"/>
    <col min="2" max="2" width="22.33203125" bestFit="1" customWidth="1"/>
  </cols>
  <sheetData>
    <row r="3" spans="1:2" ht="7.8" customHeight="1" x14ac:dyDescent="0.3">
      <c r="A3" t="s">
        <v>2</v>
      </c>
      <c r="B3" t="s">
        <v>22</v>
      </c>
    </row>
    <row r="4" spans="1:2" x14ac:dyDescent="0.3">
      <c r="A4" s="3">
        <v>44</v>
      </c>
    </row>
    <row r="5" spans="1:2" x14ac:dyDescent="0.3">
      <c r="A5" s="3">
        <v>49</v>
      </c>
      <c r="B5">
        <v>6878500</v>
      </c>
    </row>
    <row r="6" spans="1:2" x14ac:dyDescent="0.3">
      <c r="A6" s="3" t="s">
        <v>104</v>
      </c>
      <c r="B6">
        <v>899000</v>
      </c>
    </row>
    <row r="7" spans="1:2" x14ac:dyDescent="0.3">
      <c r="A7" s="3" t="s">
        <v>133</v>
      </c>
      <c r="B7">
        <v>60000</v>
      </c>
    </row>
    <row r="8" spans="1:2" x14ac:dyDescent="0.3">
      <c r="A8" s="3" t="s">
        <v>53</v>
      </c>
      <c r="B8">
        <v>5919500</v>
      </c>
    </row>
    <row r="9" spans="1:2" x14ac:dyDescent="0.3">
      <c r="A9" s="3" t="s">
        <v>7</v>
      </c>
      <c r="B9">
        <v>13757000</v>
      </c>
    </row>
    <row r="11" spans="1:2" x14ac:dyDescent="0.3">
      <c r="A11" s="3" t="s">
        <v>183</v>
      </c>
      <c r="B11" t="s">
        <v>184</v>
      </c>
    </row>
    <row r="12" spans="1:2" x14ac:dyDescent="0.3">
      <c r="A12" s="3" t="s">
        <v>185</v>
      </c>
      <c r="B12">
        <v>5919500</v>
      </c>
    </row>
    <row r="13" spans="1:2" x14ac:dyDescent="0.3">
      <c r="A13" s="3" t="s">
        <v>104</v>
      </c>
      <c r="B13">
        <v>899000</v>
      </c>
    </row>
    <row r="14" spans="1:2" x14ac:dyDescent="0.3">
      <c r="A14" s="3" t="s">
        <v>186</v>
      </c>
      <c r="B14">
        <v>60000</v>
      </c>
    </row>
    <row r="15" spans="1:2" x14ac:dyDescent="0.3">
      <c r="A15" s="18"/>
      <c r="B15" s="1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C853-3383-4A73-B6D3-F14056F9337D}">
  <dimension ref="B2:C2"/>
  <sheetViews>
    <sheetView showGridLines="0" tabSelected="1" topLeftCell="A20" zoomScale="91" zoomScaleNormal="91" workbookViewId="0">
      <selection activeCell="S38" sqref="S38"/>
    </sheetView>
  </sheetViews>
  <sheetFormatPr defaultRowHeight="14.4" x14ac:dyDescent="0.3"/>
  <sheetData>
    <row r="2" spans="2:3" ht="91.8" x14ac:dyDescent="1.65">
      <c r="B2" s="21" t="s">
        <v>188</v>
      </c>
      <c r="C2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7EAA-B98B-4175-BCEC-7DE4B8469F0B}">
  <sheetPr codeName="Sheet2"/>
  <dimension ref="C8:Z45"/>
  <sheetViews>
    <sheetView topLeftCell="F9" workbookViewId="0">
      <selection activeCell="R23" sqref="R23"/>
    </sheetView>
  </sheetViews>
  <sheetFormatPr defaultRowHeight="14.4" x14ac:dyDescent="0.3"/>
  <cols>
    <col min="23" max="23" width="11" customWidth="1"/>
  </cols>
  <sheetData>
    <row r="8" spans="3:21" x14ac:dyDescent="0.3">
      <c r="C8" t="s">
        <v>29</v>
      </c>
    </row>
    <row r="9" spans="3:21" x14ac:dyDescent="0.3">
      <c r="C9" s="1" t="s">
        <v>4</v>
      </c>
      <c r="D9" s="1" t="s">
        <v>33</v>
      </c>
      <c r="E9" s="8"/>
    </row>
    <row r="10" spans="3:21" x14ac:dyDescent="0.3">
      <c r="C10" s="1" t="s">
        <v>5</v>
      </c>
      <c r="D10" s="1" t="s">
        <v>32</v>
      </c>
      <c r="E10" s="8"/>
    </row>
    <row r="11" spans="3:21" x14ac:dyDescent="0.3">
      <c r="C11" s="1" t="s">
        <v>34</v>
      </c>
      <c r="D11" s="1" t="s">
        <v>31</v>
      </c>
      <c r="E11" s="8"/>
    </row>
    <row r="14" spans="3:21" x14ac:dyDescent="0.3">
      <c r="R14" s="1"/>
      <c r="S14" s="1" t="s">
        <v>3</v>
      </c>
      <c r="T14" s="1" t="s">
        <v>4</v>
      </c>
      <c r="U14" s="1" t="s">
        <v>5</v>
      </c>
    </row>
    <row r="15" spans="3:21" x14ac:dyDescent="0.3">
      <c r="K15" t="s">
        <v>182</v>
      </c>
      <c r="R15" s="1" t="s">
        <v>35</v>
      </c>
      <c r="S15" s="11">
        <f>[2]invoice_202001231041!$I$207</f>
        <v>2.8538420000000002</v>
      </c>
      <c r="T15" s="11">
        <f>[2]invoice_202001231041!$I$208</f>
        <v>0.56981499999999996</v>
      </c>
      <c r="U15" s="11">
        <f>[2]invoice_202001231041!$I$209</f>
        <v>8.2443100000000005</v>
      </c>
    </row>
    <row r="16" spans="3:21" x14ac:dyDescent="0.3">
      <c r="L16" s="9"/>
      <c r="M16" s="9"/>
      <c r="N16" s="9"/>
      <c r="R16" s="1" t="s">
        <v>36</v>
      </c>
      <c r="S16" s="11">
        <f>'[3]brokerage_202001231040 (2)'!$L$976</f>
        <v>13.041253300000001</v>
      </c>
      <c r="T16" s="11">
        <f>'[3]brokerage_202001231040 (2)'!$L$978</f>
        <v>3.5316293099999991</v>
      </c>
      <c r="U16" s="11">
        <f>'[3]brokerage_202001231040 (2)'!$L$977</f>
        <v>18.507270640000016</v>
      </c>
    </row>
    <row r="17" spans="11:26" x14ac:dyDescent="0.3">
      <c r="L17" s="9"/>
      <c r="M17" s="9"/>
      <c r="N17" s="9"/>
      <c r="R17" s="1" t="s">
        <v>30</v>
      </c>
      <c r="S17" s="11">
        <f>'[4]NN+EN+EE Indi bdgt -20012020 '!$G$12</f>
        <v>20.083110999999999</v>
      </c>
      <c r="T17" s="11">
        <f>'[4]NN+EN+EE Indi bdgt -20012020 '!$F$12</f>
        <v>19.673793</v>
      </c>
      <c r="U17" s="11">
        <f>'[4]NN+EN+EE Indi bdgt -20012020 '!$H$12</f>
        <v>12.319455</v>
      </c>
    </row>
    <row r="24" spans="11:26" x14ac:dyDescent="0.3">
      <c r="T24" s="1"/>
      <c r="U24" s="1" t="s">
        <v>3</v>
      </c>
      <c r="V24" s="1" t="s">
        <v>4</v>
      </c>
      <c r="W24" s="1" t="s">
        <v>5</v>
      </c>
    </row>
    <row r="25" spans="11:26" x14ac:dyDescent="0.3">
      <c r="T25" s="1" t="s">
        <v>30</v>
      </c>
      <c r="U25" s="9">
        <f>'[4]NN+EN+EE Indi bdgt -20012020 '!$G$12</f>
        <v>20.083110999999999</v>
      </c>
      <c r="V25" s="9">
        <f>'[4]NN+EN+EE Indi bdgt -20012020 '!$F$12</f>
        <v>19.673793</v>
      </c>
      <c r="W25" s="9">
        <f>'[4]NN+EN+EE Indi bdgt -20012020 '!$H$12</f>
        <v>12.319455</v>
      </c>
    </row>
    <row r="26" spans="11:26" x14ac:dyDescent="0.3">
      <c r="N26" t="s">
        <v>4</v>
      </c>
      <c r="T26" s="1" t="s">
        <v>36</v>
      </c>
      <c r="U26" s="11">
        <f>'[3]brokerage_202001231040 (2)'!$L$976</f>
        <v>13.041253300000001</v>
      </c>
      <c r="V26" s="11">
        <f>'[3]brokerage_202001231040 (2)'!$L$978</f>
        <v>3.5316293099999991</v>
      </c>
      <c r="W26" s="11">
        <f>'[3]brokerage_202001231040 (2)'!$L$977</f>
        <v>18.507270640000016</v>
      </c>
    </row>
    <row r="27" spans="11:26" x14ac:dyDescent="0.3">
      <c r="T27" s="1" t="s">
        <v>35</v>
      </c>
      <c r="U27" s="11">
        <f>[2]invoice_202001231041!$I$207</f>
        <v>2.8538420000000002</v>
      </c>
      <c r="V27" s="11">
        <f>[2]invoice_202001231041!$I$208</f>
        <v>0.56981499999999996</v>
      </c>
      <c r="W27" s="11">
        <f>[2]invoice_202001231041!$I$209</f>
        <v>8.2443100000000005</v>
      </c>
    </row>
    <row r="28" spans="11:26" x14ac:dyDescent="0.3">
      <c r="S28" t="s">
        <v>190</v>
      </c>
      <c r="T28" t="s">
        <v>37</v>
      </c>
      <c r="U28" s="13">
        <f>U26/U25</f>
        <v>0.64936419960035086</v>
      </c>
      <c r="V28" s="13">
        <f>V26/V25</f>
        <v>0.17950932542596129</v>
      </c>
      <c r="W28" s="13">
        <f>W26/W25</f>
        <v>1.5022799823531168</v>
      </c>
      <c r="Y28" t="s">
        <v>190</v>
      </c>
      <c r="Z28">
        <f>U26/U25</f>
        <v>0.64936419960035086</v>
      </c>
    </row>
    <row r="29" spans="11:26" x14ac:dyDescent="0.3">
      <c r="K29" s="13"/>
      <c r="S29" t="s">
        <v>191</v>
      </c>
      <c r="T29" t="s">
        <v>38</v>
      </c>
      <c r="U29" s="13">
        <v>0.14210158973876111</v>
      </c>
      <c r="V29" s="13">
        <f>V27/V25</f>
        <v>2.8963149098905329E-2</v>
      </c>
      <c r="W29" s="13">
        <f>W27/W25</f>
        <v>0.66921061037196861</v>
      </c>
      <c r="Y29" t="s">
        <v>189</v>
      </c>
      <c r="Z29">
        <f>U27/U25</f>
        <v>0.14210158973876111</v>
      </c>
    </row>
    <row r="33" spans="8:23" x14ac:dyDescent="0.3">
      <c r="V33" s="14">
        <v>0.12</v>
      </c>
      <c r="W33" t="s">
        <v>39</v>
      </c>
    </row>
    <row r="41" spans="8:23" x14ac:dyDescent="0.3">
      <c r="K41" s="12"/>
    </row>
    <row r="44" spans="8:23" x14ac:dyDescent="0.3">
      <c r="H44" s="12"/>
    </row>
    <row r="45" spans="8:23" x14ac:dyDescent="0.3">
      <c r="M45" t="s">
        <v>5</v>
      </c>
    </row>
  </sheetData>
  <sortState xmlns:xlrd2="http://schemas.microsoft.com/office/spreadsheetml/2017/richdata2" ref="C9:D11">
    <sortCondition descending="1" ref="D9:D11"/>
  </sortState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247B6992-D195-481D-A7AD-E0A92BAA7436}">
            <x14:iconSet iconSet="3Triangles" custom="1">
              <x14:cfvo type="percent">
                <xm:f>0</xm:f>
              </x14:cfvo>
              <x14:cfvo type="num">
                <xm:f>40</xm:f>
              </x14:cfvo>
              <x14:cfvo type="num">
                <xm:f>100</xm:f>
              </x14:cfvo>
              <x14:cfIcon iconSet="3Triangles" iconId="2"/>
              <x14:cfIcon iconSet="NoIcons" iconId="0"/>
              <x14:cfIcon iconSet="3Triangles" iconId="0"/>
            </x14:iconSet>
          </x14:cfRule>
          <xm:sqref>H44</xm:sqref>
        </x14:conditionalFormatting>
        <x14:conditionalFormatting xmlns:xm="http://schemas.microsoft.com/office/excel/2006/main">
          <x14:cfRule type="iconSet" priority="1" id="{23FE0602-D028-425D-83CD-7A66A9E6DFCE}">
            <x14:iconSet iconSet="3Triangles" custom="1">
              <x14:cfvo type="percent">
                <xm:f>0</xm:f>
              </x14:cfvo>
              <x14:cfvo type="percent">
                <xm:f>100</xm:f>
              </x14:cfvo>
              <x14:cfvo type="percent">
                <xm:f>100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K29</xm:sqref>
        </x14:conditionalFormatting>
        <x14:conditionalFormatting xmlns:xm="http://schemas.microsoft.com/office/excel/2006/main">
          <x14:cfRule type="iconSet" priority="2" id="{200B32EF-E854-49B2-A62C-835ADEFBC359}">
            <x14:iconSet iconSet="3Triangles" custom="1">
              <x14:cfvo type="percent">
                <xm:f>0</xm:f>
              </x14:cfvo>
              <x14:cfvo type="percent">
                <xm:f>100</xm:f>
              </x14:cfvo>
              <x14:cfvo type="percent">
                <xm:f>100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U28:W29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3E85-92A8-475F-AD30-1CEDA9C1F7DB}">
  <sheetPr codeName="Sheet3"/>
  <dimension ref="A3:F17"/>
  <sheetViews>
    <sheetView topLeftCell="H1" workbookViewId="0">
      <selection activeCell="L1" sqref="L1"/>
    </sheetView>
  </sheetViews>
  <sheetFormatPr defaultRowHeight="14.4" x14ac:dyDescent="0.3"/>
  <cols>
    <col min="1" max="1" width="22.77734375" bestFit="1" customWidth="1"/>
    <col min="2" max="2" width="15.5546875" bestFit="1" customWidth="1"/>
    <col min="3" max="3" width="4.77734375" bestFit="1" customWidth="1"/>
    <col min="4" max="4" width="8.109375" bestFit="1" customWidth="1"/>
    <col min="5" max="5" width="7" bestFit="1" customWidth="1"/>
    <col min="6" max="6" width="10.77734375" bestFit="1" customWidth="1"/>
    <col min="7" max="7" width="7" bestFit="1" customWidth="1"/>
    <col min="8" max="8" width="13.5546875" bestFit="1" customWidth="1"/>
    <col min="9" max="9" width="14.88671875" bestFit="1" customWidth="1"/>
    <col min="10" max="10" width="12.33203125" bestFit="1" customWidth="1"/>
    <col min="11" max="11" width="8.44140625" bestFit="1" customWidth="1"/>
    <col min="12" max="12" width="9.44140625" bestFit="1" customWidth="1"/>
    <col min="13" max="13" width="12.6640625" bestFit="1" customWidth="1"/>
    <col min="14" max="14" width="11.109375" bestFit="1" customWidth="1"/>
    <col min="15" max="15" width="9.5546875" bestFit="1" customWidth="1"/>
    <col min="16" max="16" width="12.33203125" bestFit="1" customWidth="1"/>
    <col min="17" max="17" width="17.21875" bestFit="1" customWidth="1"/>
    <col min="18" max="18" width="12.77734375" bestFit="1" customWidth="1"/>
    <col min="19" max="19" width="11.109375" bestFit="1" customWidth="1"/>
    <col min="20" max="20" width="12.6640625" bestFit="1" customWidth="1"/>
    <col min="21" max="21" width="14.88671875" bestFit="1" customWidth="1"/>
    <col min="22" max="22" width="17.21875" bestFit="1" customWidth="1"/>
    <col min="23" max="23" width="11.6640625" bestFit="1" customWidth="1"/>
    <col min="24" max="24" width="10.77734375" bestFit="1" customWidth="1"/>
  </cols>
  <sheetData>
    <row r="3" spans="1:6" x14ac:dyDescent="0.3">
      <c r="A3" t="s">
        <v>0</v>
      </c>
      <c r="B3" t="s">
        <v>1</v>
      </c>
    </row>
    <row r="4" spans="1:6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3">
      <c r="A5" s="3" t="s">
        <v>6</v>
      </c>
      <c r="B5" s="2">
        <v>1</v>
      </c>
      <c r="C5" s="2"/>
      <c r="D5" s="2"/>
      <c r="E5" s="2"/>
      <c r="F5" s="2">
        <v>1</v>
      </c>
    </row>
    <row r="6" spans="1:6" x14ac:dyDescent="0.3">
      <c r="A6" s="3" t="s">
        <v>8</v>
      </c>
      <c r="B6" s="2"/>
      <c r="C6" s="2">
        <v>1</v>
      </c>
      <c r="D6" s="2"/>
      <c r="E6" s="2"/>
      <c r="F6" s="2">
        <v>1</v>
      </c>
    </row>
    <row r="7" spans="1:6" x14ac:dyDescent="0.3">
      <c r="A7" s="3" t="s">
        <v>9</v>
      </c>
      <c r="B7" s="2">
        <v>2</v>
      </c>
      <c r="C7" s="2"/>
      <c r="D7" s="2"/>
      <c r="E7" s="2"/>
      <c r="F7" s="2">
        <v>2</v>
      </c>
    </row>
    <row r="8" spans="1:6" x14ac:dyDescent="0.3">
      <c r="A8" s="3" t="s">
        <v>10</v>
      </c>
      <c r="B8" s="2"/>
      <c r="C8" s="2"/>
      <c r="D8" s="2">
        <v>3</v>
      </c>
      <c r="E8" s="2">
        <v>1</v>
      </c>
      <c r="F8" s="2">
        <v>4</v>
      </c>
    </row>
    <row r="9" spans="1:6" x14ac:dyDescent="0.3">
      <c r="A9" s="3" t="s">
        <v>11</v>
      </c>
      <c r="B9" s="2"/>
      <c r="C9" s="2">
        <v>7</v>
      </c>
      <c r="D9" s="2">
        <v>3</v>
      </c>
      <c r="E9" s="2"/>
      <c r="F9" s="2">
        <v>10</v>
      </c>
    </row>
    <row r="10" spans="1:6" x14ac:dyDescent="0.3">
      <c r="A10" s="3" t="s">
        <v>12</v>
      </c>
      <c r="B10" s="2">
        <v>10</v>
      </c>
      <c r="C10" s="2"/>
      <c r="D10" s="2"/>
      <c r="E10" s="2"/>
      <c r="F10" s="2">
        <v>10</v>
      </c>
    </row>
    <row r="11" spans="1:6" x14ac:dyDescent="0.3">
      <c r="A11" s="3" t="s">
        <v>13</v>
      </c>
      <c r="B11" s="2"/>
      <c r="C11" s="2">
        <v>8</v>
      </c>
      <c r="D11" s="2"/>
      <c r="E11" s="2">
        <v>4</v>
      </c>
      <c r="F11" s="2">
        <v>12</v>
      </c>
    </row>
    <row r="12" spans="1:6" x14ac:dyDescent="0.3">
      <c r="A12" s="3" t="s">
        <v>14</v>
      </c>
      <c r="B12" s="2">
        <v>18</v>
      </c>
      <c r="C12" s="2"/>
      <c r="D12" s="2"/>
      <c r="E12" s="2"/>
      <c r="F12" s="2">
        <v>18</v>
      </c>
    </row>
    <row r="13" spans="1:6" x14ac:dyDescent="0.3">
      <c r="A13" s="3" t="s">
        <v>15</v>
      </c>
      <c r="B13" s="2">
        <v>20</v>
      </c>
      <c r="C13" s="2"/>
      <c r="D13" s="2"/>
      <c r="E13" s="2"/>
      <c r="F13" s="2">
        <v>20</v>
      </c>
    </row>
    <row r="14" spans="1:6" x14ac:dyDescent="0.3">
      <c r="A14" s="3" t="s">
        <v>16</v>
      </c>
      <c r="B14" s="2">
        <v>12</v>
      </c>
      <c r="C14" s="2"/>
      <c r="D14" s="2">
        <v>15</v>
      </c>
      <c r="E14" s="2"/>
      <c r="F14" s="2">
        <v>27</v>
      </c>
    </row>
    <row r="15" spans="1:6" x14ac:dyDescent="0.3">
      <c r="A15" s="3" t="s">
        <v>17</v>
      </c>
      <c r="B15" s="2"/>
      <c r="C15" s="2"/>
      <c r="D15" s="2">
        <v>18</v>
      </c>
      <c r="E15" s="2">
        <v>18</v>
      </c>
      <c r="F15" s="2">
        <v>36</v>
      </c>
    </row>
    <row r="16" spans="1:6" x14ac:dyDescent="0.3">
      <c r="A16" s="3" t="s">
        <v>18</v>
      </c>
      <c r="B16" s="2"/>
      <c r="C16" s="2"/>
      <c r="D16" s="2">
        <v>58</v>
      </c>
      <c r="E16" s="2">
        <v>5</v>
      </c>
      <c r="F16" s="2">
        <v>63</v>
      </c>
    </row>
    <row r="17" spans="1:6" x14ac:dyDescent="0.3">
      <c r="A17" s="3" t="s">
        <v>7</v>
      </c>
      <c r="B17" s="2">
        <v>63</v>
      </c>
      <c r="C17" s="2">
        <v>16</v>
      </c>
      <c r="D17" s="2">
        <v>97</v>
      </c>
      <c r="E17" s="2">
        <v>28</v>
      </c>
      <c r="F17" s="2">
        <v>204</v>
      </c>
    </row>
  </sheetData>
  <conditionalFormatting sqref="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3285-3F55-40DC-B335-06A2112168A9}">
  <dimension ref="A1:B8"/>
  <sheetViews>
    <sheetView workbookViewId="0">
      <selection activeCell="H17" sqref="H17"/>
    </sheetView>
  </sheetViews>
  <sheetFormatPr defaultRowHeight="14.4" x14ac:dyDescent="0.3"/>
  <cols>
    <col min="1" max="1" width="17.6640625" bestFit="1" customWidth="1"/>
    <col min="2" max="2" width="22.33203125" bestFit="1" customWidth="1"/>
    <col min="3" max="3" width="12.33203125" bestFit="1" customWidth="1"/>
  </cols>
  <sheetData>
    <row r="1" spans="1:2" x14ac:dyDescent="0.3">
      <c r="A1" t="s">
        <v>20</v>
      </c>
      <c r="B1" t="s">
        <v>21</v>
      </c>
    </row>
    <row r="3" spans="1:2" x14ac:dyDescent="0.3">
      <c r="A3" t="s">
        <v>2</v>
      </c>
      <c r="B3" t="s">
        <v>22</v>
      </c>
    </row>
    <row r="4" spans="1:2" x14ac:dyDescent="0.3">
      <c r="A4" s="3" t="s">
        <v>23</v>
      </c>
      <c r="B4">
        <v>350000</v>
      </c>
    </row>
    <row r="5" spans="1:2" x14ac:dyDescent="0.3">
      <c r="A5" s="3" t="s">
        <v>24</v>
      </c>
      <c r="B5">
        <v>400000</v>
      </c>
    </row>
    <row r="6" spans="1:2" x14ac:dyDescent="0.3">
      <c r="A6" s="3" t="s">
        <v>25</v>
      </c>
      <c r="B6">
        <v>400000</v>
      </c>
    </row>
    <row r="7" spans="1:2" x14ac:dyDescent="0.3">
      <c r="A7" s="3" t="s">
        <v>26</v>
      </c>
      <c r="B7">
        <v>500000</v>
      </c>
    </row>
    <row r="8" spans="1:2" x14ac:dyDescent="0.3">
      <c r="A8" s="3" t="s">
        <v>7</v>
      </c>
      <c r="B8">
        <v>1650000</v>
      </c>
    </row>
  </sheetData>
  <conditionalFormatting sqref="D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{A3B544EA-CC4D-4B0D-8623-998FA580C2FD}</x14:id>
        </ext>
      </extLst>
    </cfRule>
  </conditionalFormatting>
  <conditionalFormatting pivot="1" sqref="B4:B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{A10B19D7-64E3-4A1F-88A7-AF62ABFC967E}</x14:id>
        </ext>
      </extLst>
    </cfRule>
  </conditionalFormatting>
  <conditionalFormatting pivot="1" sqref="B4:B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{E9A8059F-E90B-4FA6-AC9E-F169650FE05E}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B544EA-CC4D-4B0D-8623-998FA580C2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 pivot="1">
          <x14:cfRule type="dataBar" id="{A10B19D7-64E3-4A1F-88A7-AF62ABFC96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B4:B7</xm:sqref>
        </x14:conditionalFormatting>
        <x14:conditionalFormatting xmlns:xm="http://schemas.microsoft.com/office/excel/2006/main" pivot="1">
          <x14:cfRule type="dataBar" id="{E9A8059F-E90B-4FA6-AC9E-F169650FE05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B4:B7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6A11-2B30-4654-A486-913FDB7341DD}">
  <dimension ref="A3:B21"/>
  <sheetViews>
    <sheetView workbookViewId="0">
      <selection activeCell="L22" sqref="L22"/>
    </sheetView>
  </sheetViews>
  <sheetFormatPr defaultRowHeight="14.4" x14ac:dyDescent="0.3"/>
  <cols>
    <col min="1" max="1" width="16.21875" bestFit="1" customWidth="1"/>
    <col min="2" max="2" width="21.77734375" bestFit="1" customWidth="1"/>
  </cols>
  <sheetData>
    <row r="3" spans="1:2" x14ac:dyDescent="0.3">
      <c r="A3" s="19" t="s">
        <v>2</v>
      </c>
      <c r="B3" t="s">
        <v>187</v>
      </c>
    </row>
    <row r="4" spans="1:2" x14ac:dyDescent="0.3">
      <c r="A4" s="3" t="s">
        <v>56</v>
      </c>
      <c r="B4">
        <v>15</v>
      </c>
    </row>
    <row r="5" spans="1:2" x14ac:dyDescent="0.3">
      <c r="A5" s="3" t="s">
        <v>141</v>
      </c>
      <c r="B5">
        <v>6</v>
      </c>
    </row>
    <row r="6" spans="1:2" x14ac:dyDescent="0.3">
      <c r="A6" s="3" t="s">
        <v>26</v>
      </c>
      <c r="B6">
        <v>13</v>
      </c>
    </row>
    <row r="7" spans="1:2" x14ac:dyDescent="0.3">
      <c r="A7" s="3" t="s">
        <v>76</v>
      </c>
      <c r="B7">
        <v>5</v>
      </c>
    </row>
    <row r="8" spans="1:2" x14ac:dyDescent="0.3">
      <c r="A8" s="3" t="s">
        <v>64</v>
      </c>
      <c r="B8">
        <v>7</v>
      </c>
    </row>
    <row r="9" spans="1:2" x14ac:dyDescent="0.3">
      <c r="A9" s="3" t="s">
        <v>72</v>
      </c>
      <c r="B9">
        <v>2</v>
      </c>
    </row>
    <row r="10" spans="1:2" x14ac:dyDescent="0.3">
      <c r="A10" s="3" t="s">
        <v>159</v>
      </c>
      <c r="B10">
        <v>1</v>
      </c>
    </row>
    <row r="11" spans="1:2" x14ac:dyDescent="0.3">
      <c r="A11" s="3" t="s">
        <v>6</v>
      </c>
    </row>
    <row r="12" spans="1:2" x14ac:dyDescent="0.3">
      <c r="A12" s="3" t="s">
        <v>7</v>
      </c>
      <c r="B12">
        <v>49</v>
      </c>
    </row>
    <row r="14" spans="1:2" x14ac:dyDescent="0.3">
      <c r="A14" s="3" t="s">
        <v>56</v>
      </c>
      <c r="B14">
        <v>15</v>
      </c>
    </row>
    <row r="15" spans="1:2" x14ac:dyDescent="0.3">
      <c r="A15" s="3" t="s">
        <v>141</v>
      </c>
      <c r="B15">
        <v>6</v>
      </c>
    </row>
    <row r="16" spans="1:2" x14ac:dyDescent="0.3">
      <c r="A16" s="3" t="s">
        <v>26</v>
      </c>
      <c r="B16">
        <v>13</v>
      </c>
    </row>
    <row r="17" spans="1:2" x14ac:dyDescent="0.3">
      <c r="A17" s="3" t="s">
        <v>76</v>
      </c>
      <c r="B17">
        <v>5</v>
      </c>
    </row>
    <row r="18" spans="1:2" x14ac:dyDescent="0.3">
      <c r="A18" s="3" t="s">
        <v>64</v>
      </c>
      <c r="B18">
        <v>7</v>
      </c>
    </row>
    <row r="19" spans="1:2" x14ac:dyDescent="0.3">
      <c r="A19" s="3" t="s">
        <v>72</v>
      </c>
      <c r="B19">
        <v>2</v>
      </c>
    </row>
    <row r="20" spans="1:2" x14ac:dyDescent="0.3">
      <c r="A20" s="3" t="s">
        <v>159</v>
      </c>
      <c r="B20">
        <v>1</v>
      </c>
    </row>
    <row r="21" spans="1:2" x14ac:dyDescent="0.3">
      <c r="B21">
        <f>SUM(B14:B20)</f>
        <v>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E4D1-5142-49F8-9EA1-C3ECB7FDDAA4}">
  <dimension ref="A1:O8"/>
  <sheetViews>
    <sheetView topLeftCell="B1" workbookViewId="0">
      <selection activeCell="P20" sqref="P20"/>
    </sheetView>
  </sheetViews>
  <sheetFormatPr defaultRowHeight="14.4" x14ac:dyDescent="0.3"/>
  <cols>
    <col min="1" max="1" width="17.6640625" bestFit="1" customWidth="1"/>
    <col min="2" max="3" width="22.33203125" bestFit="1" customWidth="1"/>
  </cols>
  <sheetData>
    <row r="1" spans="1:15" x14ac:dyDescent="0.3">
      <c r="A1" s="19" t="s">
        <v>46</v>
      </c>
      <c r="B1" t="s">
        <v>21</v>
      </c>
    </row>
    <row r="3" spans="1:15" x14ac:dyDescent="0.3">
      <c r="A3" s="19" t="s">
        <v>2</v>
      </c>
      <c r="B3" t="s">
        <v>22</v>
      </c>
    </row>
    <row r="4" spans="1:15" x14ac:dyDescent="0.3">
      <c r="A4" s="3" t="s">
        <v>6</v>
      </c>
      <c r="B4">
        <v>6878500</v>
      </c>
      <c r="M4" s="3" t="s">
        <v>24</v>
      </c>
      <c r="O4">
        <v>400000</v>
      </c>
    </row>
    <row r="5" spans="1:15" x14ac:dyDescent="0.3">
      <c r="A5" s="3" t="s">
        <v>26</v>
      </c>
      <c r="B5">
        <v>500000</v>
      </c>
      <c r="M5" s="3" t="s">
        <v>25</v>
      </c>
      <c r="O5">
        <v>400000</v>
      </c>
    </row>
    <row r="6" spans="1:15" x14ac:dyDescent="0.3">
      <c r="A6" s="3" t="s">
        <v>25</v>
      </c>
      <c r="B6">
        <v>400000</v>
      </c>
      <c r="M6" s="3" t="s">
        <v>23</v>
      </c>
      <c r="O6">
        <v>350000</v>
      </c>
    </row>
    <row r="7" spans="1:15" x14ac:dyDescent="0.3">
      <c r="A7" s="3" t="s">
        <v>24</v>
      </c>
      <c r="B7">
        <v>400000</v>
      </c>
      <c r="M7" s="3" t="s">
        <v>149</v>
      </c>
      <c r="O7">
        <v>300000</v>
      </c>
    </row>
    <row r="8" spans="1:15" x14ac:dyDescent="0.3">
      <c r="A8" s="3" t="s">
        <v>7</v>
      </c>
      <c r="B8">
        <v>8178500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CB6D-00E4-452A-A443-26F95506B22C}">
  <dimension ref="A3:A50"/>
  <sheetViews>
    <sheetView workbookViewId="0">
      <selection activeCell="A3" sqref="A3"/>
      <pivotSelection pane="bottomRight" activeRow="13" previousRow="13" click="2" r:id="rId1">
        <pivotArea field="0" type="button" dataOnly="0" labelOnly="1" outline="0" axis="axisRow" fieldPosition="1"/>
      </pivotSelection>
    </sheetView>
  </sheetViews>
  <sheetFormatPr defaultRowHeight="14.4" x14ac:dyDescent="0.3"/>
  <cols>
    <col min="1" max="1" width="30.21875" bestFit="1" customWidth="1"/>
    <col min="2" max="2" width="6.33203125" bestFit="1" customWidth="1"/>
  </cols>
  <sheetData>
    <row r="3" spans="1:1" x14ac:dyDescent="0.3">
      <c r="A3" s="19" t="s">
        <v>2</v>
      </c>
    </row>
    <row r="4" spans="1:1" x14ac:dyDescent="0.3">
      <c r="A4" s="3" t="s">
        <v>133</v>
      </c>
    </row>
    <row r="5" spans="1:1" x14ac:dyDescent="0.3">
      <c r="A5" s="20" t="s">
        <v>131</v>
      </c>
    </row>
    <row r="6" spans="1:1" x14ac:dyDescent="0.3">
      <c r="A6" s="20" t="s">
        <v>177</v>
      </c>
    </row>
    <row r="7" spans="1:1" x14ac:dyDescent="0.3">
      <c r="A7" s="3" t="s">
        <v>53</v>
      </c>
    </row>
    <row r="8" spans="1:1" x14ac:dyDescent="0.3">
      <c r="A8" s="20" t="s">
        <v>147</v>
      </c>
    </row>
    <row r="9" spans="1:1" x14ac:dyDescent="0.3">
      <c r="A9" s="20" t="s">
        <v>59</v>
      </c>
    </row>
    <row r="10" spans="1:1" x14ac:dyDescent="0.3">
      <c r="A10" s="20" t="s">
        <v>151</v>
      </c>
    </row>
    <row r="11" spans="1:1" x14ac:dyDescent="0.3">
      <c r="A11" s="20" t="s">
        <v>134</v>
      </c>
    </row>
    <row r="12" spans="1:1" x14ac:dyDescent="0.3">
      <c r="A12" s="20" t="s">
        <v>149</v>
      </c>
    </row>
    <row r="13" spans="1:1" x14ac:dyDescent="0.3">
      <c r="A13" s="20" t="s">
        <v>62</v>
      </c>
    </row>
    <row r="14" spans="1:1" x14ac:dyDescent="0.3">
      <c r="A14" s="20" t="s">
        <v>114</v>
      </c>
    </row>
    <row r="15" spans="1:1" x14ac:dyDescent="0.3">
      <c r="A15" s="20" t="s">
        <v>111</v>
      </c>
    </row>
    <row r="16" spans="1:1" x14ac:dyDescent="0.3">
      <c r="A16" s="20" t="s">
        <v>138</v>
      </c>
    </row>
    <row r="17" spans="1:1" x14ac:dyDescent="0.3">
      <c r="A17" s="20" t="s">
        <v>153</v>
      </c>
    </row>
    <row r="18" spans="1:1" x14ac:dyDescent="0.3">
      <c r="A18" s="20" t="s">
        <v>23</v>
      </c>
    </row>
    <row r="19" spans="1:1" x14ac:dyDescent="0.3">
      <c r="A19" s="20" t="s">
        <v>94</v>
      </c>
    </row>
    <row r="20" spans="1:1" x14ac:dyDescent="0.3">
      <c r="A20" s="20" t="s">
        <v>24</v>
      </c>
    </row>
    <row r="21" spans="1:1" x14ac:dyDescent="0.3">
      <c r="A21" s="20" t="s">
        <v>156</v>
      </c>
    </row>
    <row r="22" spans="1:1" x14ac:dyDescent="0.3">
      <c r="A22" s="20" t="s">
        <v>109</v>
      </c>
    </row>
    <row r="23" spans="1:1" x14ac:dyDescent="0.3">
      <c r="A23" s="20" t="s">
        <v>99</v>
      </c>
    </row>
    <row r="24" spans="1:1" x14ac:dyDescent="0.3">
      <c r="A24" s="20" t="s">
        <v>25</v>
      </c>
    </row>
    <row r="25" spans="1:1" x14ac:dyDescent="0.3">
      <c r="A25" s="20" t="s">
        <v>105</v>
      </c>
    </row>
    <row r="26" spans="1:1" x14ac:dyDescent="0.3">
      <c r="A26" s="20" t="s">
        <v>164</v>
      </c>
    </row>
    <row r="27" spans="1:1" x14ac:dyDescent="0.3">
      <c r="A27" s="20" t="s">
        <v>92</v>
      </c>
    </row>
    <row r="28" spans="1:1" x14ac:dyDescent="0.3">
      <c r="A28" s="20" t="s">
        <v>168</v>
      </c>
    </row>
    <row r="29" spans="1:1" x14ac:dyDescent="0.3">
      <c r="A29" s="20" t="s">
        <v>88</v>
      </c>
    </row>
    <row r="30" spans="1:1" x14ac:dyDescent="0.3">
      <c r="A30" s="20" t="s">
        <v>90</v>
      </c>
    </row>
    <row r="31" spans="1:1" x14ac:dyDescent="0.3">
      <c r="A31" s="20" t="s">
        <v>67</v>
      </c>
    </row>
    <row r="32" spans="1:1" x14ac:dyDescent="0.3">
      <c r="A32" s="20" t="s">
        <v>172</v>
      </c>
    </row>
    <row r="33" spans="1:1" x14ac:dyDescent="0.3">
      <c r="A33" s="20" t="s">
        <v>126</v>
      </c>
    </row>
    <row r="34" spans="1:1" x14ac:dyDescent="0.3">
      <c r="A34" s="20" t="s">
        <v>97</v>
      </c>
    </row>
    <row r="35" spans="1:1" x14ac:dyDescent="0.3">
      <c r="A35" s="20" t="s">
        <v>162</v>
      </c>
    </row>
    <row r="36" spans="1:1" x14ac:dyDescent="0.3">
      <c r="A36" s="20" t="s">
        <v>121</v>
      </c>
    </row>
    <row r="37" spans="1:1" x14ac:dyDescent="0.3">
      <c r="A37" s="20" t="s">
        <v>170</v>
      </c>
    </row>
    <row r="38" spans="1:1" x14ac:dyDescent="0.3">
      <c r="A38" s="20" t="s">
        <v>175</v>
      </c>
    </row>
    <row r="39" spans="1:1" x14ac:dyDescent="0.3">
      <c r="A39" s="20" t="s">
        <v>79</v>
      </c>
    </row>
    <row r="40" spans="1:1" x14ac:dyDescent="0.3">
      <c r="A40" s="20" t="s">
        <v>74</v>
      </c>
    </row>
    <row r="41" spans="1:1" x14ac:dyDescent="0.3">
      <c r="A41" s="20" t="s">
        <v>69</v>
      </c>
    </row>
    <row r="42" spans="1:1" x14ac:dyDescent="0.3">
      <c r="A42" s="20" t="s">
        <v>83</v>
      </c>
    </row>
    <row r="43" spans="1:1" x14ac:dyDescent="0.3">
      <c r="A43" s="20" t="s">
        <v>143</v>
      </c>
    </row>
    <row r="44" spans="1:1" x14ac:dyDescent="0.3">
      <c r="A44" s="20" t="s">
        <v>81</v>
      </c>
    </row>
    <row r="45" spans="1:1" x14ac:dyDescent="0.3">
      <c r="A45" s="20" t="s">
        <v>166</v>
      </c>
    </row>
    <row r="46" spans="1:1" x14ac:dyDescent="0.3">
      <c r="A46" s="20" t="s">
        <v>107</v>
      </c>
    </row>
    <row r="47" spans="1:1" x14ac:dyDescent="0.3">
      <c r="A47" s="20" t="s">
        <v>179</v>
      </c>
    </row>
    <row r="48" spans="1:1" x14ac:dyDescent="0.3">
      <c r="A48" s="20" t="s">
        <v>85</v>
      </c>
    </row>
    <row r="49" spans="1:1" x14ac:dyDescent="0.3">
      <c r="A49" s="20" t="s">
        <v>145</v>
      </c>
    </row>
    <row r="50" spans="1:1" x14ac:dyDescent="0.3">
      <c r="A50" s="3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30AD-CA55-404A-8283-8ABC305A3EE7}">
  <dimension ref="A1:M52"/>
  <sheetViews>
    <sheetView topLeftCell="A39" workbookViewId="0">
      <selection activeCell="H52" sqref="H52"/>
    </sheetView>
  </sheetViews>
  <sheetFormatPr defaultColWidth="8.77734375" defaultRowHeight="14.4" x14ac:dyDescent="0.3"/>
  <cols>
    <col min="1" max="1" width="28.109375" bestFit="1" customWidth="1"/>
    <col min="2" max="2" width="16.6640625" bestFit="1" customWidth="1"/>
    <col min="3" max="3" width="16.6640625" customWidth="1"/>
    <col min="4" max="4" width="20.77734375" bestFit="1" customWidth="1"/>
    <col min="5" max="5" width="19.44140625" bestFit="1" customWidth="1"/>
    <col min="6" max="6" width="18.6640625" bestFit="1" customWidth="1"/>
    <col min="7" max="7" width="14.44140625" bestFit="1" customWidth="1"/>
    <col min="8" max="8" width="19" bestFit="1" customWidth="1"/>
    <col min="9" max="9" width="11.6640625" bestFit="1" customWidth="1"/>
    <col min="10" max="10" width="41.6640625" bestFit="1" customWidth="1"/>
    <col min="11" max="11" width="18" bestFit="1" customWidth="1"/>
    <col min="12" max="12" width="32.6640625" bestFit="1" customWidth="1"/>
    <col min="13" max="13" width="50.77734375" bestFit="1" customWidth="1"/>
  </cols>
  <sheetData>
    <row r="1" spans="1:13" s="16" customFormat="1" x14ac:dyDescent="0.3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20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L1" s="15" t="s">
        <v>50</v>
      </c>
      <c r="M1" s="15" t="s">
        <v>51</v>
      </c>
    </row>
    <row r="2" spans="1:13" x14ac:dyDescent="0.3">
      <c r="A2" t="s">
        <v>25</v>
      </c>
      <c r="B2" t="s">
        <v>52</v>
      </c>
      <c r="C2">
        <v>3</v>
      </c>
      <c r="D2" t="s">
        <v>15</v>
      </c>
      <c r="E2">
        <v>8000000</v>
      </c>
      <c r="F2">
        <v>400000</v>
      </c>
      <c r="G2" s="17">
        <v>43782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</row>
    <row r="3" spans="1:13" x14ac:dyDescent="0.3">
      <c r="A3" t="s">
        <v>59</v>
      </c>
      <c r="B3" t="s">
        <v>60</v>
      </c>
      <c r="C3">
        <v>1</v>
      </c>
      <c r="D3" t="s">
        <v>14</v>
      </c>
      <c r="E3">
        <v>200000</v>
      </c>
      <c r="F3">
        <v>30000</v>
      </c>
      <c r="G3" s="17">
        <v>43921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</row>
    <row r="4" spans="1:13" x14ac:dyDescent="0.3">
      <c r="A4" t="s">
        <v>62</v>
      </c>
      <c r="B4" t="s">
        <v>63</v>
      </c>
      <c r="C4">
        <v>1</v>
      </c>
      <c r="D4" t="s">
        <v>14</v>
      </c>
      <c r="E4">
        <v>0</v>
      </c>
      <c r="F4">
        <v>100000</v>
      </c>
      <c r="G4" s="17">
        <v>44012</v>
      </c>
      <c r="H4" t="s">
        <v>53</v>
      </c>
      <c r="I4" t="s">
        <v>54</v>
      </c>
      <c r="J4" t="s">
        <v>64</v>
      </c>
      <c r="K4" t="s">
        <v>64</v>
      </c>
      <c r="L4" t="s">
        <v>65</v>
      </c>
      <c r="M4" t="s">
        <v>66</v>
      </c>
    </row>
    <row r="5" spans="1:13" x14ac:dyDescent="0.3">
      <c r="A5" t="s">
        <v>67</v>
      </c>
      <c r="B5" t="s">
        <v>68</v>
      </c>
      <c r="C5">
        <v>1</v>
      </c>
      <c r="D5" t="s">
        <v>14</v>
      </c>
      <c r="E5">
        <v>0</v>
      </c>
      <c r="F5">
        <v>100000</v>
      </c>
      <c r="G5" s="17">
        <v>43921</v>
      </c>
      <c r="H5" t="s">
        <v>53</v>
      </c>
      <c r="I5" t="s">
        <v>54</v>
      </c>
      <c r="J5" t="s">
        <v>64</v>
      </c>
      <c r="K5" t="s">
        <v>64</v>
      </c>
      <c r="L5" t="s">
        <v>65</v>
      </c>
      <c r="M5" t="s">
        <v>66</v>
      </c>
    </row>
    <row r="6" spans="1:13" x14ac:dyDescent="0.3">
      <c r="A6" t="s">
        <v>69</v>
      </c>
      <c r="B6" t="s">
        <v>70</v>
      </c>
      <c r="C6">
        <v>1</v>
      </c>
      <c r="D6" t="s">
        <v>14</v>
      </c>
      <c r="E6">
        <v>1200000</v>
      </c>
      <c r="F6">
        <v>100000</v>
      </c>
      <c r="G6" s="17">
        <v>43921</v>
      </c>
      <c r="H6" t="s">
        <v>53</v>
      </c>
      <c r="I6" t="s">
        <v>54</v>
      </c>
      <c r="J6" t="s">
        <v>71</v>
      </c>
      <c r="K6" t="s">
        <v>72</v>
      </c>
      <c r="L6" t="s">
        <v>72</v>
      </c>
      <c r="M6" t="s">
        <v>73</v>
      </c>
    </row>
    <row r="7" spans="1:13" x14ac:dyDescent="0.3">
      <c r="A7" t="s">
        <v>74</v>
      </c>
      <c r="B7" t="s">
        <v>75</v>
      </c>
      <c r="C7">
        <v>1</v>
      </c>
      <c r="D7" t="s">
        <v>14</v>
      </c>
      <c r="E7">
        <v>0</v>
      </c>
      <c r="F7">
        <v>100000</v>
      </c>
      <c r="G7" s="17">
        <v>43982</v>
      </c>
      <c r="H7" t="s">
        <v>53</v>
      </c>
      <c r="I7" t="s">
        <v>54</v>
      </c>
      <c r="J7" t="s">
        <v>76</v>
      </c>
      <c r="K7" t="s">
        <v>76</v>
      </c>
      <c r="L7" t="s">
        <v>77</v>
      </c>
      <c r="M7" t="s">
        <v>78</v>
      </c>
    </row>
    <row r="8" spans="1:13" x14ac:dyDescent="0.3">
      <c r="A8" t="s">
        <v>79</v>
      </c>
      <c r="B8" t="s">
        <v>80</v>
      </c>
      <c r="C8">
        <v>1</v>
      </c>
      <c r="D8" t="s">
        <v>14</v>
      </c>
      <c r="E8">
        <v>0</v>
      </c>
      <c r="F8">
        <v>100000</v>
      </c>
      <c r="G8" s="17">
        <v>43982</v>
      </c>
      <c r="H8" t="s">
        <v>53</v>
      </c>
      <c r="I8" t="s">
        <v>54</v>
      </c>
      <c r="J8" t="s">
        <v>64</v>
      </c>
      <c r="K8" t="s">
        <v>64</v>
      </c>
      <c r="L8" t="s">
        <v>65</v>
      </c>
      <c r="M8" t="s">
        <v>66</v>
      </c>
    </row>
    <row r="9" spans="1:13" x14ac:dyDescent="0.3">
      <c r="A9" t="s">
        <v>81</v>
      </c>
      <c r="B9" t="s">
        <v>82</v>
      </c>
      <c r="C9">
        <v>1</v>
      </c>
      <c r="D9" t="s">
        <v>14</v>
      </c>
      <c r="E9">
        <v>0</v>
      </c>
      <c r="F9">
        <v>125000</v>
      </c>
      <c r="G9" s="17">
        <v>44012</v>
      </c>
      <c r="H9" t="s">
        <v>53</v>
      </c>
      <c r="I9" t="s">
        <v>54</v>
      </c>
      <c r="J9" t="s">
        <v>55</v>
      </c>
      <c r="K9" t="s">
        <v>56</v>
      </c>
      <c r="L9" t="s">
        <v>57</v>
      </c>
      <c r="M9" t="s">
        <v>58</v>
      </c>
    </row>
    <row r="10" spans="1:13" x14ac:dyDescent="0.3">
      <c r="A10" t="s">
        <v>83</v>
      </c>
      <c r="B10" t="s">
        <v>84</v>
      </c>
      <c r="C10">
        <v>1</v>
      </c>
      <c r="D10" t="s">
        <v>14</v>
      </c>
      <c r="E10">
        <v>0</v>
      </c>
      <c r="F10">
        <v>100000</v>
      </c>
      <c r="G10" s="17">
        <v>43921</v>
      </c>
      <c r="H10" t="s">
        <v>53</v>
      </c>
      <c r="I10" t="s">
        <v>54</v>
      </c>
      <c r="J10" t="s">
        <v>64</v>
      </c>
      <c r="K10" t="s">
        <v>64</v>
      </c>
      <c r="L10" t="s">
        <v>65</v>
      </c>
      <c r="M10" t="s">
        <v>66</v>
      </c>
    </row>
    <row r="11" spans="1:13" x14ac:dyDescent="0.3">
      <c r="A11" t="s">
        <v>85</v>
      </c>
      <c r="B11" t="s">
        <v>86</v>
      </c>
      <c r="C11">
        <v>12</v>
      </c>
      <c r="D11" t="s">
        <v>87</v>
      </c>
      <c r="E11">
        <v>0</v>
      </c>
      <c r="F11">
        <v>200000</v>
      </c>
      <c r="G11" s="17">
        <v>43921</v>
      </c>
      <c r="H11" t="s">
        <v>53</v>
      </c>
      <c r="I11" t="s">
        <v>54</v>
      </c>
      <c r="J11" t="s">
        <v>64</v>
      </c>
      <c r="K11" t="s">
        <v>64</v>
      </c>
      <c r="L11" t="s">
        <v>65</v>
      </c>
      <c r="M11" t="s">
        <v>66</v>
      </c>
    </row>
    <row r="12" spans="1:13" x14ac:dyDescent="0.3">
      <c r="A12" t="s">
        <v>88</v>
      </c>
      <c r="B12" t="s">
        <v>89</v>
      </c>
      <c r="C12">
        <v>12</v>
      </c>
      <c r="D12" t="s">
        <v>87</v>
      </c>
      <c r="E12">
        <v>0</v>
      </c>
      <c r="F12">
        <v>75000</v>
      </c>
      <c r="G12" s="17">
        <v>43921</v>
      </c>
      <c r="H12" t="s">
        <v>53</v>
      </c>
      <c r="I12" t="s">
        <v>54</v>
      </c>
      <c r="J12" t="s">
        <v>55</v>
      </c>
      <c r="K12" t="s">
        <v>56</v>
      </c>
      <c r="L12" t="s">
        <v>57</v>
      </c>
      <c r="M12" t="s">
        <v>58</v>
      </c>
    </row>
    <row r="13" spans="1:13" x14ac:dyDescent="0.3">
      <c r="A13" t="s">
        <v>90</v>
      </c>
      <c r="B13" t="s">
        <v>91</v>
      </c>
      <c r="C13">
        <v>12</v>
      </c>
      <c r="D13" t="s">
        <v>87</v>
      </c>
      <c r="E13">
        <v>0</v>
      </c>
      <c r="F13">
        <v>25000</v>
      </c>
      <c r="G13" s="17">
        <v>43921</v>
      </c>
      <c r="H13" t="s">
        <v>53</v>
      </c>
      <c r="I13" t="s">
        <v>54</v>
      </c>
      <c r="J13" t="s">
        <v>55</v>
      </c>
      <c r="K13" t="s">
        <v>56</v>
      </c>
      <c r="L13" t="s">
        <v>57</v>
      </c>
      <c r="M13" t="s">
        <v>61</v>
      </c>
    </row>
    <row r="14" spans="1:13" x14ac:dyDescent="0.3">
      <c r="A14" t="s">
        <v>92</v>
      </c>
      <c r="B14" t="s">
        <v>93</v>
      </c>
      <c r="C14">
        <v>12</v>
      </c>
      <c r="D14" t="s">
        <v>87</v>
      </c>
      <c r="E14">
        <v>2000000</v>
      </c>
      <c r="F14">
        <v>150000</v>
      </c>
      <c r="G14" s="17">
        <v>43982</v>
      </c>
      <c r="H14" t="s">
        <v>53</v>
      </c>
      <c r="I14" t="s">
        <v>54</v>
      </c>
      <c r="J14" t="s">
        <v>55</v>
      </c>
      <c r="K14" t="s">
        <v>56</v>
      </c>
      <c r="L14" t="s">
        <v>57</v>
      </c>
      <c r="M14" t="s">
        <v>58</v>
      </c>
    </row>
    <row r="15" spans="1:13" x14ac:dyDescent="0.3">
      <c r="A15" t="s">
        <v>94</v>
      </c>
      <c r="B15" t="s">
        <v>95</v>
      </c>
      <c r="C15">
        <v>12</v>
      </c>
      <c r="D15" t="s">
        <v>87</v>
      </c>
      <c r="E15">
        <v>500000</v>
      </c>
      <c r="F15">
        <v>75000</v>
      </c>
      <c r="G15" s="17">
        <v>43982</v>
      </c>
      <c r="H15" t="s">
        <v>53</v>
      </c>
      <c r="I15" t="s">
        <v>54</v>
      </c>
      <c r="J15" t="s">
        <v>76</v>
      </c>
      <c r="K15" t="s">
        <v>76</v>
      </c>
      <c r="L15" t="s">
        <v>77</v>
      </c>
      <c r="M15" t="s">
        <v>96</v>
      </c>
    </row>
    <row r="16" spans="1:13" x14ac:dyDescent="0.3">
      <c r="A16" t="s">
        <v>97</v>
      </c>
      <c r="B16" t="s">
        <v>98</v>
      </c>
      <c r="C16">
        <v>3</v>
      </c>
      <c r="D16" t="s">
        <v>15</v>
      </c>
      <c r="E16">
        <v>2500000</v>
      </c>
      <c r="F16">
        <v>125000</v>
      </c>
      <c r="G16" s="17">
        <v>43800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</row>
    <row r="17" spans="1:13" x14ac:dyDescent="0.3">
      <c r="A17" t="s">
        <v>99</v>
      </c>
      <c r="B17" t="s">
        <v>100</v>
      </c>
      <c r="C17">
        <v>10</v>
      </c>
      <c r="D17" t="s">
        <v>9</v>
      </c>
      <c r="E17">
        <v>1400000</v>
      </c>
      <c r="F17">
        <v>100000</v>
      </c>
      <c r="G17" s="17">
        <v>43808</v>
      </c>
      <c r="H17" t="s">
        <v>53</v>
      </c>
      <c r="I17" t="s">
        <v>54</v>
      </c>
      <c r="J17" t="s">
        <v>55</v>
      </c>
      <c r="K17" t="s">
        <v>56</v>
      </c>
      <c r="L17" t="s">
        <v>57</v>
      </c>
      <c r="M17" t="s">
        <v>58</v>
      </c>
    </row>
    <row r="18" spans="1:13" x14ac:dyDescent="0.3">
      <c r="A18" t="s">
        <v>23</v>
      </c>
      <c r="B18" t="s">
        <v>101</v>
      </c>
      <c r="C18">
        <v>10</v>
      </c>
      <c r="D18" t="s">
        <v>9</v>
      </c>
      <c r="E18">
        <v>4500000</v>
      </c>
      <c r="F18">
        <v>350000</v>
      </c>
      <c r="G18" s="17">
        <v>43810</v>
      </c>
      <c r="H18" t="s">
        <v>53</v>
      </c>
      <c r="I18" t="s">
        <v>54</v>
      </c>
      <c r="J18" t="s">
        <v>55</v>
      </c>
      <c r="K18" t="s">
        <v>72</v>
      </c>
      <c r="L18" t="s">
        <v>72</v>
      </c>
      <c r="M18" t="s">
        <v>58</v>
      </c>
    </row>
    <row r="19" spans="1:13" x14ac:dyDescent="0.3">
      <c r="A19" t="s">
        <v>102</v>
      </c>
      <c r="B19" t="s">
        <v>103</v>
      </c>
      <c r="C19">
        <v>3</v>
      </c>
      <c r="D19" t="s">
        <v>15</v>
      </c>
      <c r="E19">
        <v>9500000</v>
      </c>
      <c r="F19">
        <v>200000</v>
      </c>
      <c r="G19" s="17">
        <v>43738</v>
      </c>
      <c r="H19" t="s">
        <v>104</v>
      </c>
      <c r="I19" t="s">
        <v>54</v>
      </c>
      <c r="J19" t="s">
        <v>55</v>
      </c>
      <c r="K19" t="s">
        <v>56</v>
      </c>
      <c r="L19" t="s">
        <v>57</v>
      </c>
      <c r="M19" t="s">
        <v>58</v>
      </c>
    </row>
    <row r="20" spans="1:13" x14ac:dyDescent="0.3">
      <c r="A20" t="s">
        <v>105</v>
      </c>
      <c r="B20" t="s">
        <v>106</v>
      </c>
      <c r="C20">
        <v>10</v>
      </c>
      <c r="D20" t="s">
        <v>9</v>
      </c>
      <c r="E20">
        <v>4500000</v>
      </c>
      <c r="F20">
        <v>300000</v>
      </c>
      <c r="G20" s="17">
        <v>43767</v>
      </c>
      <c r="H20" t="s">
        <v>53</v>
      </c>
      <c r="I20" t="s">
        <v>54</v>
      </c>
      <c r="J20" t="s">
        <v>55</v>
      </c>
      <c r="K20" t="s">
        <v>56</v>
      </c>
      <c r="L20" t="s">
        <v>57</v>
      </c>
      <c r="M20" t="s">
        <v>58</v>
      </c>
    </row>
    <row r="21" spans="1:13" x14ac:dyDescent="0.3">
      <c r="A21" t="s">
        <v>107</v>
      </c>
      <c r="B21" t="s">
        <v>108</v>
      </c>
      <c r="C21">
        <v>3</v>
      </c>
      <c r="D21" t="s">
        <v>15</v>
      </c>
      <c r="E21">
        <v>0</v>
      </c>
      <c r="F21">
        <v>100000</v>
      </c>
      <c r="G21" s="17">
        <v>43784</v>
      </c>
      <c r="H21" t="s">
        <v>53</v>
      </c>
      <c r="I21" t="s">
        <v>54</v>
      </c>
      <c r="J21" t="s">
        <v>55</v>
      </c>
      <c r="K21" t="s">
        <v>56</v>
      </c>
      <c r="L21" t="s">
        <v>57</v>
      </c>
      <c r="M21" t="s">
        <v>58</v>
      </c>
    </row>
    <row r="22" spans="1:13" x14ac:dyDescent="0.3">
      <c r="A22" t="s">
        <v>109</v>
      </c>
      <c r="B22" t="s">
        <v>110</v>
      </c>
      <c r="C22">
        <v>3</v>
      </c>
      <c r="D22" t="s">
        <v>15</v>
      </c>
      <c r="E22">
        <v>6000000</v>
      </c>
      <c r="F22">
        <v>300000</v>
      </c>
      <c r="G22" s="17">
        <v>43800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  <c r="M22" t="s">
        <v>58</v>
      </c>
    </row>
    <row r="23" spans="1:13" x14ac:dyDescent="0.3">
      <c r="A23" t="s">
        <v>111</v>
      </c>
      <c r="B23" t="s">
        <v>112</v>
      </c>
      <c r="C23">
        <v>10</v>
      </c>
      <c r="D23" t="s">
        <v>9</v>
      </c>
      <c r="E23">
        <v>600000</v>
      </c>
      <c r="F23">
        <v>100000</v>
      </c>
      <c r="G23" s="17">
        <v>43799</v>
      </c>
      <c r="H23" t="s">
        <v>53</v>
      </c>
      <c r="I23" t="s">
        <v>54</v>
      </c>
      <c r="J23" t="s">
        <v>113</v>
      </c>
      <c r="K23" t="s">
        <v>56</v>
      </c>
      <c r="L23" t="s">
        <v>57</v>
      </c>
      <c r="M23" t="s">
        <v>58</v>
      </c>
    </row>
    <row r="24" spans="1:13" x14ac:dyDescent="0.3">
      <c r="A24" t="s">
        <v>114</v>
      </c>
      <c r="B24" t="s">
        <v>115</v>
      </c>
      <c r="C24">
        <v>10</v>
      </c>
      <c r="D24" t="s">
        <v>9</v>
      </c>
      <c r="E24">
        <v>210000</v>
      </c>
      <c r="F24">
        <v>35000</v>
      </c>
      <c r="G24" s="17">
        <v>43799</v>
      </c>
      <c r="H24" t="s">
        <v>53</v>
      </c>
      <c r="I24" t="s">
        <v>54</v>
      </c>
      <c r="J24" t="s">
        <v>113</v>
      </c>
      <c r="K24" t="s">
        <v>56</v>
      </c>
      <c r="L24" t="s">
        <v>57</v>
      </c>
      <c r="M24" t="s">
        <v>61</v>
      </c>
    </row>
    <row r="25" spans="1:13" x14ac:dyDescent="0.3">
      <c r="A25" t="s">
        <v>116</v>
      </c>
      <c r="B25" t="s">
        <v>117</v>
      </c>
      <c r="C25">
        <v>10</v>
      </c>
      <c r="D25" t="s">
        <v>9</v>
      </c>
      <c r="E25">
        <v>300000</v>
      </c>
      <c r="F25">
        <v>49500</v>
      </c>
      <c r="G25" s="17">
        <v>43738</v>
      </c>
      <c r="H25" t="s">
        <v>104</v>
      </c>
      <c r="I25" t="s">
        <v>54</v>
      </c>
      <c r="J25" t="s">
        <v>76</v>
      </c>
      <c r="K25" t="s">
        <v>76</v>
      </c>
      <c r="L25" t="s">
        <v>77</v>
      </c>
      <c r="M25" t="s">
        <v>78</v>
      </c>
    </row>
    <row r="26" spans="1:13" x14ac:dyDescent="0.3">
      <c r="A26" t="s">
        <v>118</v>
      </c>
      <c r="B26" t="s">
        <v>119</v>
      </c>
      <c r="C26">
        <v>10</v>
      </c>
      <c r="D26" t="s">
        <v>9</v>
      </c>
      <c r="E26">
        <v>300000</v>
      </c>
      <c r="F26">
        <v>49500</v>
      </c>
      <c r="G26" s="17">
        <v>43738</v>
      </c>
      <c r="H26" t="s">
        <v>104</v>
      </c>
      <c r="I26" t="s">
        <v>54</v>
      </c>
      <c r="J26" t="s">
        <v>76</v>
      </c>
      <c r="K26" t="s">
        <v>76</v>
      </c>
      <c r="L26" t="s">
        <v>77</v>
      </c>
      <c r="M26" t="s">
        <v>120</v>
      </c>
    </row>
    <row r="27" spans="1:13" x14ac:dyDescent="0.3">
      <c r="A27" t="s">
        <v>121</v>
      </c>
      <c r="B27" t="s">
        <v>122</v>
      </c>
      <c r="C27">
        <v>10</v>
      </c>
      <c r="D27" t="s">
        <v>9</v>
      </c>
      <c r="E27">
        <v>5000000</v>
      </c>
      <c r="F27">
        <v>250000</v>
      </c>
      <c r="G27" s="17">
        <v>43799</v>
      </c>
      <c r="H27" t="s">
        <v>53</v>
      </c>
      <c r="I27" t="s">
        <v>54</v>
      </c>
      <c r="J27" t="s">
        <v>55</v>
      </c>
      <c r="K27" t="s">
        <v>56</v>
      </c>
      <c r="L27" t="s">
        <v>57</v>
      </c>
      <c r="M27" t="s">
        <v>58</v>
      </c>
    </row>
    <row r="28" spans="1:13" x14ac:dyDescent="0.3">
      <c r="A28" t="s">
        <v>64</v>
      </c>
      <c r="B28" t="s">
        <v>123</v>
      </c>
      <c r="C28">
        <v>3</v>
      </c>
      <c r="D28" t="s">
        <v>15</v>
      </c>
      <c r="E28">
        <v>0</v>
      </c>
      <c r="F28">
        <v>100000</v>
      </c>
      <c r="G28" s="17">
        <v>43769</v>
      </c>
      <c r="H28" t="s">
        <v>104</v>
      </c>
      <c r="I28" t="s">
        <v>54</v>
      </c>
      <c r="J28" t="s">
        <v>64</v>
      </c>
      <c r="K28" t="s">
        <v>64</v>
      </c>
      <c r="L28" t="s">
        <v>124</v>
      </c>
      <c r="M28" t="s">
        <v>125</v>
      </c>
    </row>
    <row r="29" spans="1:13" x14ac:dyDescent="0.3">
      <c r="A29" t="s">
        <v>126</v>
      </c>
      <c r="B29" t="s">
        <v>127</v>
      </c>
      <c r="C29">
        <v>12</v>
      </c>
      <c r="D29" t="s">
        <v>87</v>
      </c>
      <c r="E29">
        <v>90000000</v>
      </c>
      <c r="F29">
        <v>200000</v>
      </c>
      <c r="G29" s="17">
        <v>44074</v>
      </c>
      <c r="H29" t="s">
        <v>53</v>
      </c>
      <c r="I29" t="s">
        <v>54</v>
      </c>
      <c r="J29" t="s">
        <v>128</v>
      </c>
      <c r="K29" t="s">
        <v>26</v>
      </c>
      <c r="L29" t="s">
        <v>129</v>
      </c>
      <c r="M29" t="s">
        <v>130</v>
      </c>
    </row>
    <row r="30" spans="1:13" x14ac:dyDescent="0.3">
      <c r="A30" t="s">
        <v>131</v>
      </c>
      <c r="B30" t="s">
        <v>132</v>
      </c>
      <c r="C30">
        <v>3</v>
      </c>
      <c r="D30" t="s">
        <v>15</v>
      </c>
      <c r="E30">
        <v>0</v>
      </c>
      <c r="F30">
        <v>10000</v>
      </c>
      <c r="G30" s="17">
        <v>43738</v>
      </c>
      <c r="H30" t="s">
        <v>133</v>
      </c>
      <c r="I30" t="s">
        <v>54</v>
      </c>
      <c r="J30" t="s">
        <v>64</v>
      </c>
      <c r="K30" t="s">
        <v>64</v>
      </c>
      <c r="L30" t="s">
        <v>124</v>
      </c>
      <c r="M30" t="s">
        <v>124</v>
      </c>
    </row>
    <row r="31" spans="1:13" x14ac:dyDescent="0.3">
      <c r="A31" t="s">
        <v>134</v>
      </c>
      <c r="B31" t="s">
        <v>135</v>
      </c>
      <c r="C31">
        <v>6</v>
      </c>
      <c r="D31" t="s">
        <v>136</v>
      </c>
      <c r="E31">
        <v>0</v>
      </c>
      <c r="F31">
        <v>50000</v>
      </c>
      <c r="G31" s="17">
        <v>43921</v>
      </c>
      <c r="H31" t="s">
        <v>53</v>
      </c>
      <c r="I31" t="s">
        <v>54</v>
      </c>
      <c r="J31" t="s">
        <v>128</v>
      </c>
      <c r="K31" t="s">
        <v>26</v>
      </c>
      <c r="L31" t="s">
        <v>129</v>
      </c>
      <c r="M31" t="s">
        <v>137</v>
      </c>
    </row>
    <row r="32" spans="1:13" x14ac:dyDescent="0.3">
      <c r="A32" t="s">
        <v>138</v>
      </c>
      <c r="B32" t="s">
        <v>139</v>
      </c>
      <c r="C32">
        <v>6</v>
      </c>
      <c r="D32" t="s">
        <v>136</v>
      </c>
      <c r="E32">
        <v>300000</v>
      </c>
      <c r="F32">
        <v>30000</v>
      </c>
      <c r="G32" s="17">
        <v>43921</v>
      </c>
      <c r="H32" t="s">
        <v>53</v>
      </c>
      <c r="I32" t="s">
        <v>54</v>
      </c>
      <c r="J32" t="s">
        <v>140</v>
      </c>
      <c r="K32" t="s">
        <v>141</v>
      </c>
      <c r="L32" t="s">
        <v>141</v>
      </c>
      <c r="M32" t="s">
        <v>142</v>
      </c>
    </row>
    <row r="33" spans="1:13" x14ac:dyDescent="0.3">
      <c r="A33" t="s">
        <v>143</v>
      </c>
      <c r="B33" t="s">
        <v>144</v>
      </c>
      <c r="C33">
        <v>6</v>
      </c>
      <c r="D33" t="s">
        <v>136</v>
      </c>
      <c r="E33">
        <v>0</v>
      </c>
      <c r="F33">
        <v>200000</v>
      </c>
      <c r="G33" s="17">
        <v>43921</v>
      </c>
      <c r="H33" t="s">
        <v>53</v>
      </c>
      <c r="I33" t="s">
        <v>54</v>
      </c>
      <c r="J33" t="s">
        <v>128</v>
      </c>
      <c r="K33" t="s">
        <v>26</v>
      </c>
      <c r="L33" t="s">
        <v>129</v>
      </c>
      <c r="M33" t="s">
        <v>137</v>
      </c>
    </row>
    <row r="34" spans="1:13" x14ac:dyDescent="0.3">
      <c r="A34" t="s">
        <v>145</v>
      </c>
      <c r="B34" t="s">
        <v>146</v>
      </c>
      <c r="C34">
        <v>6</v>
      </c>
      <c r="D34" t="s">
        <v>136</v>
      </c>
      <c r="E34">
        <v>300000</v>
      </c>
      <c r="F34">
        <v>50000</v>
      </c>
      <c r="G34" s="17">
        <v>43921</v>
      </c>
      <c r="H34" t="s">
        <v>53</v>
      </c>
      <c r="I34" t="s">
        <v>54</v>
      </c>
      <c r="J34" t="s">
        <v>128</v>
      </c>
      <c r="K34" t="s">
        <v>26</v>
      </c>
      <c r="L34" t="s">
        <v>129</v>
      </c>
      <c r="M34" t="s">
        <v>137</v>
      </c>
    </row>
    <row r="35" spans="1:13" x14ac:dyDescent="0.3">
      <c r="A35" t="s">
        <v>147</v>
      </c>
      <c r="B35" t="s">
        <v>148</v>
      </c>
      <c r="C35">
        <v>6</v>
      </c>
      <c r="D35" t="s">
        <v>136</v>
      </c>
      <c r="E35">
        <v>1000000</v>
      </c>
      <c r="F35">
        <v>100000</v>
      </c>
      <c r="G35" s="17">
        <v>44043</v>
      </c>
      <c r="H35" t="s">
        <v>53</v>
      </c>
      <c r="I35" t="s">
        <v>54</v>
      </c>
      <c r="J35" t="s">
        <v>128</v>
      </c>
      <c r="K35" t="s">
        <v>26</v>
      </c>
      <c r="L35" t="s">
        <v>129</v>
      </c>
      <c r="M35" t="s">
        <v>137</v>
      </c>
    </row>
    <row r="36" spans="1:13" x14ac:dyDescent="0.3">
      <c r="A36" t="s">
        <v>149</v>
      </c>
      <c r="B36" t="s">
        <v>150</v>
      </c>
      <c r="C36">
        <v>6</v>
      </c>
      <c r="D36" t="s">
        <v>136</v>
      </c>
      <c r="E36">
        <v>0</v>
      </c>
      <c r="F36">
        <v>300000</v>
      </c>
      <c r="G36" s="17">
        <v>44012</v>
      </c>
      <c r="H36" t="s">
        <v>53</v>
      </c>
      <c r="I36" t="s">
        <v>54</v>
      </c>
      <c r="J36" t="s">
        <v>128</v>
      </c>
      <c r="K36" t="s">
        <v>26</v>
      </c>
      <c r="L36" t="s">
        <v>129</v>
      </c>
      <c r="M36" t="s">
        <v>137</v>
      </c>
    </row>
    <row r="37" spans="1:13" x14ac:dyDescent="0.3">
      <c r="A37" t="s">
        <v>151</v>
      </c>
      <c r="B37" t="s">
        <v>152</v>
      </c>
      <c r="C37">
        <v>6</v>
      </c>
      <c r="D37" t="s">
        <v>136</v>
      </c>
      <c r="E37">
        <v>0</v>
      </c>
      <c r="F37">
        <v>200000</v>
      </c>
      <c r="G37" s="17">
        <v>44012</v>
      </c>
      <c r="H37" t="s">
        <v>53</v>
      </c>
      <c r="I37" t="s">
        <v>54</v>
      </c>
      <c r="J37" t="s">
        <v>128</v>
      </c>
      <c r="K37" t="s">
        <v>26</v>
      </c>
      <c r="L37" t="s">
        <v>129</v>
      </c>
      <c r="M37" t="s">
        <v>137</v>
      </c>
    </row>
    <row r="38" spans="1:13" x14ac:dyDescent="0.3">
      <c r="A38" t="s">
        <v>153</v>
      </c>
      <c r="B38" t="s">
        <v>154</v>
      </c>
      <c r="C38">
        <v>6</v>
      </c>
      <c r="D38" t="s">
        <v>136</v>
      </c>
      <c r="E38">
        <v>0</v>
      </c>
      <c r="F38">
        <v>200000</v>
      </c>
      <c r="G38" s="17">
        <v>44012</v>
      </c>
      <c r="H38" t="s">
        <v>53</v>
      </c>
      <c r="I38" t="s">
        <v>54</v>
      </c>
      <c r="J38" t="s">
        <v>128</v>
      </c>
      <c r="K38" t="s">
        <v>26</v>
      </c>
      <c r="L38" t="s">
        <v>129</v>
      </c>
      <c r="M38" t="s">
        <v>137</v>
      </c>
    </row>
    <row r="39" spans="1:13" x14ac:dyDescent="0.3">
      <c r="A39" t="s">
        <v>24</v>
      </c>
      <c r="B39" t="s">
        <v>155</v>
      </c>
      <c r="C39">
        <v>6</v>
      </c>
      <c r="D39" t="s">
        <v>136</v>
      </c>
      <c r="E39">
        <v>0</v>
      </c>
      <c r="F39">
        <v>400000</v>
      </c>
      <c r="G39" s="17">
        <v>44012</v>
      </c>
      <c r="H39" t="s">
        <v>53</v>
      </c>
      <c r="I39" t="s">
        <v>54</v>
      </c>
      <c r="J39" t="s">
        <v>128</v>
      </c>
      <c r="K39" t="s">
        <v>26</v>
      </c>
      <c r="L39" t="s">
        <v>129</v>
      </c>
      <c r="M39" t="s">
        <v>137</v>
      </c>
    </row>
    <row r="40" spans="1:13" x14ac:dyDescent="0.3">
      <c r="A40" t="s">
        <v>156</v>
      </c>
      <c r="B40" t="s">
        <v>157</v>
      </c>
      <c r="C40">
        <v>12</v>
      </c>
      <c r="D40" t="s">
        <v>87</v>
      </c>
      <c r="E40">
        <v>0</v>
      </c>
      <c r="F40">
        <v>300000</v>
      </c>
      <c r="G40" s="17">
        <v>44012</v>
      </c>
      <c r="H40" t="s">
        <v>53</v>
      </c>
      <c r="I40" t="s">
        <v>54</v>
      </c>
      <c r="J40" t="s">
        <v>158</v>
      </c>
      <c r="K40" t="s">
        <v>159</v>
      </c>
      <c r="L40" t="s">
        <v>160</v>
      </c>
      <c r="M40" t="s">
        <v>161</v>
      </c>
    </row>
    <row r="41" spans="1:13" x14ac:dyDescent="0.3">
      <c r="A41" t="s">
        <v>162</v>
      </c>
      <c r="B41" t="s">
        <v>163</v>
      </c>
      <c r="C41">
        <v>12</v>
      </c>
      <c r="D41" t="s">
        <v>87</v>
      </c>
      <c r="E41">
        <v>500000</v>
      </c>
      <c r="F41">
        <v>50000</v>
      </c>
      <c r="G41" s="17">
        <v>43830</v>
      </c>
      <c r="H41" t="s">
        <v>53</v>
      </c>
      <c r="I41" t="s">
        <v>54</v>
      </c>
      <c r="J41" t="s">
        <v>140</v>
      </c>
      <c r="K41" t="s">
        <v>141</v>
      </c>
      <c r="L41" t="s">
        <v>141</v>
      </c>
      <c r="M41" t="s">
        <v>142</v>
      </c>
    </row>
    <row r="42" spans="1:13" x14ac:dyDescent="0.3">
      <c r="A42" t="s">
        <v>164</v>
      </c>
      <c r="B42" t="s">
        <v>165</v>
      </c>
      <c r="C42">
        <v>12</v>
      </c>
      <c r="D42" t="s">
        <v>87</v>
      </c>
      <c r="E42">
        <v>1000000</v>
      </c>
      <c r="F42">
        <v>100000</v>
      </c>
      <c r="G42" s="17">
        <v>43738</v>
      </c>
      <c r="H42" t="s">
        <v>53</v>
      </c>
      <c r="I42" t="s">
        <v>54</v>
      </c>
      <c r="J42" t="s">
        <v>140</v>
      </c>
      <c r="K42" t="s">
        <v>141</v>
      </c>
      <c r="L42" t="s">
        <v>141</v>
      </c>
      <c r="M42" t="s">
        <v>142</v>
      </c>
    </row>
    <row r="43" spans="1:13" x14ac:dyDescent="0.3">
      <c r="A43" t="s">
        <v>166</v>
      </c>
      <c r="B43" t="s">
        <v>167</v>
      </c>
      <c r="C43">
        <v>10</v>
      </c>
      <c r="D43" t="s">
        <v>9</v>
      </c>
      <c r="E43">
        <v>500000</v>
      </c>
      <c r="F43">
        <v>62000</v>
      </c>
      <c r="G43" s="17">
        <v>43738</v>
      </c>
      <c r="H43" t="s">
        <v>53</v>
      </c>
      <c r="I43" t="s">
        <v>54</v>
      </c>
      <c r="J43" t="s">
        <v>140</v>
      </c>
      <c r="K43" t="s">
        <v>141</v>
      </c>
      <c r="L43" t="s">
        <v>141</v>
      </c>
      <c r="M43" t="s">
        <v>142</v>
      </c>
    </row>
    <row r="44" spans="1:13" x14ac:dyDescent="0.3">
      <c r="A44" t="s">
        <v>168</v>
      </c>
      <c r="B44" t="s">
        <v>169</v>
      </c>
      <c r="C44">
        <v>10</v>
      </c>
      <c r="D44" t="s">
        <v>9</v>
      </c>
      <c r="E44">
        <v>300000</v>
      </c>
      <c r="F44">
        <v>37500</v>
      </c>
      <c r="G44" s="17">
        <v>43738</v>
      </c>
      <c r="H44" t="s">
        <v>53</v>
      </c>
      <c r="I44" t="s">
        <v>54</v>
      </c>
      <c r="J44" t="s">
        <v>140</v>
      </c>
      <c r="K44" t="s">
        <v>141</v>
      </c>
      <c r="L44" t="s">
        <v>141</v>
      </c>
      <c r="M44" t="s">
        <v>142</v>
      </c>
    </row>
    <row r="45" spans="1:13" x14ac:dyDescent="0.3">
      <c r="A45" t="s">
        <v>170</v>
      </c>
      <c r="B45" t="s">
        <v>171</v>
      </c>
      <c r="C45">
        <v>3</v>
      </c>
      <c r="D45" t="s">
        <v>15</v>
      </c>
      <c r="E45">
        <v>700000</v>
      </c>
      <c r="F45">
        <v>100000</v>
      </c>
      <c r="G45" s="17">
        <v>43830</v>
      </c>
      <c r="H45" t="s">
        <v>53</v>
      </c>
      <c r="I45" t="s">
        <v>54</v>
      </c>
      <c r="J45" t="s">
        <v>128</v>
      </c>
      <c r="K45" t="s">
        <v>26</v>
      </c>
      <c r="L45" t="s">
        <v>129</v>
      </c>
      <c r="M45" t="s">
        <v>137</v>
      </c>
    </row>
    <row r="46" spans="1:13" x14ac:dyDescent="0.3">
      <c r="A46" t="s">
        <v>172</v>
      </c>
      <c r="B46" t="s">
        <v>173</v>
      </c>
      <c r="C46">
        <v>10</v>
      </c>
      <c r="D46" t="s">
        <v>9</v>
      </c>
      <c r="E46">
        <v>800000</v>
      </c>
      <c r="F46">
        <v>50000</v>
      </c>
      <c r="G46" s="17">
        <v>43738</v>
      </c>
      <c r="H46" t="s">
        <v>53</v>
      </c>
      <c r="I46" t="s">
        <v>54</v>
      </c>
      <c r="J46" t="s">
        <v>140</v>
      </c>
      <c r="K46" t="s">
        <v>141</v>
      </c>
      <c r="L46" t="s">
        <v>141</v>
      </c>
      <c r="M46" t="s">
        <v>142</v>
      </c>
    </row>
    <row r="47" spans="1:13" x14ac:dyDescent="0.3">
      <c r="A47" t="s">
        <v>26</v>
      </c>
      <c r="B47" t="s">
        <v>174</v>
      </c>
      <c r="C47">
        <v>3</v>
      </c>
      <c r="D47" t="s">
        <v>15</v>
      </c>
      <c r="E47">
        <v>0</v>
      </c>
      <c r="F47">
        <v>500000</v>
      </c>
      <c r="G47" s="17">
        <v>43739</v>
      </c>
      <c r="H47" t="s">
        <v>104</v>
      </c>
      <c r="I47" t="s">
        <v>54</v>
      </c>
      <c r="J47" t="s">
        <v>128</v>
      </c>
      <c r="K47" t="s">
        <v>26</v>
      </c>
      <c r="L47" t="s">
        <v>129</v>
      </c>
      <c r="M47" t="s">
        <v>137</v>
      </c>
    </row>
    <row r="48" spans="1:13" x14ac:dyDescent="0.3">
      <c r="A48" t="s">
        <v>175</v>
      </c>
      <c r="B48" t="s">
        <v>176</v>
      </c>
      <c r="C48">
        <v>12</v>
      </c>
      <c r="D48" t="s">
        <v>87</v>
      </c>
      <c r="E48">
        <v>1000000</v>
      </c>
      <c r="F48">
        <v>100000</v>
      </c>
      <c r="G48" s="17">
        <v>43830</v>
      </c>
      <c r="H48" t="s">
        <v>53</v>
      </c>
      <c r="I48" t="s">
        <v>54</v>
      </c>
      <c r="J48" t="s">
        <v>128</v>
      </c>
      <c r="K48" t="s">
        <v>26</v>
      </c>
      <c r="L48" t="s">
        <v>129</v>
      </c>
      <c r="M48" t="s">
        <v>137</v>
      </c>
    </row>
    <row r="49" spans="1:13" x14ac:dyDescent="0.3">
      <c r="A49" t="s">
        <v>177</v>
      </c>
      <c r="B49" t="s">
        <v>178</v>
      </c>
      <c r="C49">
        <v>3</v>
      </c>
      <c r="D49" t="s">
        <v>15</v>
      </c>
      <c r="E49">
        <v>0</v>
      </c>
      <c r="F49">
        <v>50000</v>
      </c>
      <c r="G49" s="17">
        <v>43738</v>
      </c>
      <c r="H49" t="s">
        <v>133</v>
      </c>
      <c r="I49" t="s">
        <v>54</v>
      </c>
      <c r="J49" t="s">
        <v>128</v>
      </c>
      <c r="K49" t="s">
        <v>26</v>
      </c>
      <c r="L49" t="s">
        <v>129</v>
      </c>
      <c r="M49" t="s">
        <v>137</v>
      </c>
    </row>
    <row r="50" spans="1:13" x14ac:dyDescent="0.3">
      <c r="A50" t="s">
        <v>179</v>
      </c>
      <c r="B50" t="s">
        <v>180</v>
      </c>
      <c r="C50">
        <v>12</v>
      </c>
      <c r="D50" t="s">
        <v>87</v>
      </c>
      <c r="E50">
        <v>0</v>
      </c>
      <c r="F50">
        <v>50000</v>
      </c>
      <c r="G50" s="17">
        <v>43921</v>
      </c>
      <c r="H50" t="s">
        <v>53</v>
      </c>
      <c r="I50" t="s">
        <v>54</v>
      </c>
      <c r="J50" t="s">
        <v>76</v>
      </c>
      <c r="K50" t="s">
        <v>76</v>
      </c>
      <c r="L50" t="s">
        <v>77</v>
      </c>
      <c r="M50" t="s">
        <v>181</v>
      </c>
    </row>
    <row r="51" spans="1:13" x14ac:dyDescent="0.3">
      <c r="E51">
        <f>SUM(E2:E50)</f>
        <v>143110000</v>
      </c>
      <c r="F51">
        <f>SUM(F2:F50)</f>
        <v>6878500</v>
      </c>
      <c r="H51">
        <f>COUNTA(H2:H50)</f>
        <v>49</v>
      </c>
    </row>
    <row r="52" spans="1:13" x14ac:dyDescent="0.3">
      <c r="H52">
        <f>COUNTIF(H2:H50,"Qualify Opportunity") + COUNTIF(H2:H50,"Propose Solution")</f>
        <v>44</v>
      </c>
    </row>
  </sheetData>
  <autoFilter ref="A1:M51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Dashboard_final</vt:lpstr>
      <vt:lpstr>1st&amp;2ndrow</vt:lpstr>
      <vt:lpstr>Invoice by Accn</vt:lpstr>
      <vt:lpstr>oppty by Rev _Top4</vt:lpstr>
      <vt:lpstr>Doughnut</vt:lpstr>
      <vt:lpstr>Top4-open oppty</vt:lpstr>
      <vt:lpstr>Sheet10</vt:lpstr>
      <vt:lpstr>gcrm_opportunity_202001231041</vt:lpstr>
      <vt:lpstr>Funnel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 Konduri</dc:creator>
  <cp:lastModifiedBy>Karthikeya Konduri</cp:lastModifiedBy>
  <dcterms:created xsi:type="dcterms:W3CDTF">2024-06-17T06:43:58Z</dcterms:created>
  <dcterms:modified xsi:type="dcterms:W3CDTF">2024-07-08T05:52:44Z</dcterms:modified>
</cp:coreProperties>
</file>