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YOSEP\2022 Program\SPIP Terintegrasi\EVIDEN SPIP 2022\Pemenuhan MR Pa gatot\"/>
    </mc:Choice>
  </mc:AlternateContent>
  <bookViews>
    <workbookView xWindow="0" yWindow="0" windowWidth="20490" windowHeight="7755" tabRatio="935" firstSheet="18" activeTab="24"/>
  </bookViews>
  <sheets>
    <sheet name="DAF" sheetId="14" r:id="rId1"/>
    <sheet name="Form 1.a.1 Responden" sheetId="28" r:id="rId2"/>
    <sheet name="Form Resp 1 (From Google Form)" sheetId="32" r:id="rId3"/>
    <sheet name="CEE PERCEPTION Form 1.a " sheetId="31" r:id="rId4"/>
    <sheet name="Sheet1" sheetId="33" state="hidden" r:id="rId5"/>
    <sheet name="Form 1.b Simpulan CEE Dokumen" sheetId="29" r:id="rId6"/>
    <sheet name="Form 1.c Simpulan CEE" sheetId="30" r:id="rId7"/>
    <sheet name="Form 2.a Risk Strategis Pemda" sheetId="34" r:id="rId8"/>
    <sheet name="Form 2.b Strategis OPD" sheetId="2" r:id="rId9"/>
    <sheet name="Form 2.c Konteks Oprsnl OPD" sheetId="3" r:id="rId10"/>
    <sheet name="Form 3.a Risk Strategis Pemda" sheetId="4" r:id="rId11"/>
    <sheet name="Form 3.b Risk Strategis OPD" sheetId="5" r:id="rId12"/>
    <sheet name="Form 3.c Risk Operasional OPD" sheetId="6" r:id="rId13"/>
    <sheet name="Skala" sheetId="35" r:id="rId14"/>
    <sheet name="Form 4 Analisis Risiko" sheetId="36" r:id="rId15"/>
    <sheet name="Peta" sheetId="37" r:id="rId16"/>
    <sheet name="Form 5 Risiko Prioritas" sheetId="38" r:id="rId17"/>
    <sheet name="Peta Prioritas" sheetId="39" r:id="rId18"/>
    <sheet name="Form 6  RTP CE" sheetId="9" r:id="rId19"/>
    <sheet name="Form 7 RTP Risk" sheetId="42" r:id="rId20"/>
    <sheet name="Form 8 Infokom" sheetId="43" r:id="rId21"/>
    <sheet name="Form 9 Rencana Monitoring" sheetId="44" r:id="rId22"/>
    <sheet name="Form 10 Monitor Risk Even &amp; (2)" sheetId="45" r:id="rId23"/>
    <sheet name="Form 11 Pasca RTP" sheetId="40" r:id="rId24"/>
    <sheet name="Peta Prioritas Pasca RTP" sheetId="41" r:id="rId25"/>
  </sheets>
  <externalReferences>
    <externalReference r:id="rId26"/>
  </externalReferences>
  <definedNames>
    <definedName name="_xlnm.Print_Area" localSheetId="3">'CEE PERCEPTION Form 1.a '!$A$1:$E$69</definedName>
    <definedName name="_xlnm.Print_Area" localSheetId="1">'Form 1.a.1 Responden'!$A$1:$G$335</definedName>
    <definedName name="_xlnm.Print_Area" localSheetId="5">'Form 1.b Simpulan CEE Dokumen'!$A$1:$D$57</definedName>
    <definedName name="_xlnm.Print_Area" localSheetId="6">'Form 1.c Simpulan CEE'!$A$1:$H$47</definedName>
    <definedName name="_xlnm.Print_Area" localSheetId="8">'Form 2.b Strategis OPD'!$A$1:$E$23</definedName>
    <definedName name="_xlnm.Print_Area" localSheetId="9">'Form 2.c Konteks Oprsnl OPD'!$A$1:$E$23</definedName>
    <definedName name="_xlnm.Print_Area" localSheetId="10">'Form 3.a Risk Strategis Pemda'!$A$1:$K$39</definedName>
    <definedName name="_xlnm.Print_Area" localSheetId="11">'Form 3.b Risk Strategis OPD'!$A$1:$K$34</definedName>
    <definedName name="_xlnm.Print_Area" localSheetId="12">'Form 3.c Risk Operasional OPD'!$A$1:$L$43</definedName>
    <definedName name="_xlnm.Print_Area" localSheetId="18">'Form 6  RTP CE'!$A$1:$F$62</definedName>
    <definedName name="_xlnm.Print_Area" localSheetId="21">'Form 9 Rencana Monitoring'!$A$1:$G$30</definedName>
    <definedName name="_xlnm.Print_Titles" localSheetId="3">'CEE PERCEPTION Form 1.a '!$7:$9</definedName>
    <definedName name="_xlnm.Print_Titles" localSheetId="1">'Form 1.a.1 Responden'!$273:$275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 i="42" l="1"/>
  <c r="C7" i="38"/>
  <c r="C8" i="36"/>
  <c r="C7" i="30"/>
  <c r="AU2" i="32" l="1"/>
  <c r="B17" i="43" l="1"/>
  <c r="B17" i="44" s="1"/>
  <c r="B16" i="43"/>
  <c r="B16" i="44" s="1"/>
  <c r="B15" i="43"/>
  <c r="B15" i="44" s="1"/>
  <c r="B14" i="43"/>
  <c r="B14" i="44" s="1"/>
  <c r="B12" i="43"/>
  <c r="B12" i="44" s="1"/>
  <c r="C27" i="42"/>
  <c r="C33" i="45" s="1"/>
  <c r="B27" i="42"/>
  <c r="B33" i="45" s="1"/>
  <c r="C26" i="42"/>
  <c r="C32" i="45" s="1"/>
  <c r="B26" i="42"/>
  <c r="B32" i="45" s="1"/>
  <c r="C25" i="42"/>
  <c r="C31" i="45" s="1"/>
  <c r="B31" i="45"/>
  <c r="C24" i="42"/>
  <c r="C30" i="45" s="1"/>
  <c r="B24" i="42"/>
  <c r="B30" i="45" s="1"/>
  <c r="C21" i="42"/>
  <c r="C18" i="45" s="1"/>
  <c r="B21" i="42"/>
  <c r="B18" i="45" s="1"/>
  <c r="I18" i="40"/>
  <c r="I19" i="40"/>
  <c r="I20" i="40"/>
  <c r="I21" i="40"/>
  <c r="I22" i="40"/>
  <c r="I23" i="40"/>
  <c r="I24" i="40"/>
  <c r="I25" i="40"/>
  <c r="I26" i="40"/>
  <c r="C26" i="40"/>
  <c r="C18" i="40"/>
  <c r="C19" i="40"/>
  <c r="C20" i="40"/>
  <c r="C21" i="40"/>
  <c r="C22" i="40"/>
  <c r="C23" i="40"/>
  <c r="C24" i="40"/>
  <c r="C25" i="40"/>
  <c r="C17" i="40"/>
  <c r="C14" i="40"/>
  <c r="B49" i="9"/>
  <c r="B48" i="9"/>
  <c r="B45" i="9"/>
  <c r="B41" i="9"/>
  <c r="B42" i="9"/>
  <c r="B40" i="9"/>
  <c r="B37" i="9"/>
  <c r="B34" i="9"/>
  <c r="B31" i="9"/>
  <c r="B26" i="9"/>
  <c r="B27" i="9"/>
  <c r="B28" i="9"/>
  <c r="B29" i="9"/>
  <c r="B30" i="9"/>
  <c r="B25" i="9"/>
  <c r="B22" i="9"/>
  <c r="B13" i="9"/>
  <c r="B14" i="9"/>
  <c r="B15" i="9"/>
  <c r="B16" i="9"/>
  <c r="B17" i="9"/>
  <c r="B18" i="9"/>
  <c r="B19" i="9"/>
  <c r="B12" i="9"/>
  <c r="B47" i="9"/>
  <c r="B44" i="9"/>
  <c r="B39" i="9"/>
  <c r="B36" i="9"/>
  <c r="B33" i="9"/>
  <c r="B24" i="9"/>
  <c r="B21" i="9"/>
  <c r="B11" i="9"/>
  <c r="E26" i="40"/>
  <c r="D26" i="40"/>
  <c r="E25" i="40"/>
  <c r="D25" i="40"/>
  <c r="E24" i="40"/>
  <c r="D24" i="40"/>
  <c r="E23" i="40"/>
  <c r="E22" i="40"/>
  <c r="E21" i="40"/>
  <c r="E19" i="38"/>
  <c r="E20" i="40" s="1"/>
  <c r="D19" i="38"/>
  <c r="E18" i="38"/>
  <c r="E19" i="40" s="1"/>
  <c r="D18" i="38"/>
  <c r="D19" i="40" s="1"/>
  <c r="F19" i="36"/>
  <c r="F15" i="36"/>
  <c r="E17" i="38"/>
  <c r="E18" i="40" s="1"/>
  <c r="E16" i="38"/>
  <c r="D17" i="38"/>
  <c r="D16" i="38"/>
  <c r="D17" i="40" s="1"/>
  <c r="E13" i="38"/>
  <c r="E14" i="40" s="1"/>
  <c r="D13" i="38"/>
  <c r="K22" i="40"/>
  <c r="K26" i="40"/>
  <c r="K25" i="40"/>
  <c r="K24" i="40"/>
  <c r="K23" i="40"/>
  <c r="K21" i="40"/>
  <c r="H19" i="38"/>
  <c r="K20" i="40" s="1"/>
  <c r="H18" i="38"/>
  <c r="K19" i="40" s="1"/>
  <c r="H17" i="38"/>
  <c r="K18" i="40" s="1"/>
  <c r="H16" i="38"/>
  <c r="K17" i="40" s="1"/>
  <c r="J26" i="40"/>
  <c r="J25" i="40"/>
  <c r="J24" i="40"/>
  <c r="J23" i="40"/>
  <c r="J22" i="40"/>
  <c r="J21" i="40"/>
  <c r="G19" i="38"/>
  <c r="J20" i="40" s="1"/>
  <c r="G18" i="38"/>
  <c r="J19" i="40" s="1"/>
  <c r="G17" i="38"/>
  <c r="J18" i="40" s="1"/>
  <c r="G16" i="38"/>
  <c r="J17" i="40" s="1"/>
  <c r="H13" i="38"/>
  <c r="K14" i="40" s="1"/>
  <c r="C19" i="38"/>
  <c r="C18" i="38"/>
  <c r="C17" i="38"/>
  <c r="C16" i="38"/>
  <c r="G13" i="38"/>
  <c r="J14" i="40" s="1"/>
  <c r="C13" i="38"/>
  <c r="B26" i="40"/>
  <c r="B25" i="40"/>
  <c r="B24" i="40"/>
  <c r="B23" i="40"/>
  <c r="B22" i="40"/>
  <c r="B21" i="40"/>
  <c r="B22" i="36"/>
  <c r="B19" i="38" s="1"/>
  <c r="B20" i="40" s="1"/>
  <c r="B21" i="36"/>
  <c r="B18" i="38" s="1"/>
  <c r="B19" i="40" s="1"/>
  <c r="B20" i="36"/>
  <c r="B17" i="38" s="1"/>
  <c r="B18" i="40" s="1"/>
  <c r="B19" i="36"/>
  <c r="B16" i="38" s="1"/>
  <c r="B17" i="40" s="1"/>
  <c r="B15" i="36"/>
  <c r="B13" i="38" s="1"/>
  <c r="B14" i="40" s="1"/>
  <c r="B9" i="3"/>
  <c r="C11" i="4" s="1"/>
  <c r="C12" i="5" s="1"/>
  <c r="C12" i="6" s="1"/>
  <c r="C10" i="36" s="1"/>
  <c r="C9" i="38" s="1"/>
  <c r="C11" i="42" s="1"/>
  <c r="C11" i="5"/>
  <c r="C10" i="6" s="1"/>
  <c r="C9" i="36" s="1"/>
  <c r="C8" i="38" s="1"/>
  <c r="C10" i="42" s="1"/>
  <c r="C37" i="29"/>
  <c r="F13" i="38" l="1"/>
  <c r="F19" i="40"/>
  <c r="F24" i="40"/>
  <c r="F16" i="38"/>
  <c r="F19" i="38"/>
  <c r="F25" i="40"/>
  <c r="F26" i="40"/>
  <c r="F17" i="38"/>
  <c r="E17" i="40"/>
  <c r="F17" i="40" s="1"/>
  <c r="D22" i="40"/>
  <c r="F22" i="40" s="1"/>
  <c r="D20" i="40"/>
  <c r="F20" i="40" s="1"/>
  <c r="D14" i="40"/>
  <c r="F14" i="40" s="1"/>
  <c r="D18" i="40"/>
  <c r="F18" i="40" s="1"/>
  <c r="C8" i="43"/>
  <c r="C8" i="44"/>
  <c r="C8" i="45" s="1"/>
  <c r="C9" i="43"/>
  <c r="C9" i="44"/>
  <c r="C9" i="45" s="1"/>
  <c r="F21" i="36"/>
  <c r="F18" i="38"/>
  <c r="F22" i="36"/>
  <c r="B17" i="5"/>
  <c r="C18" i="5"/>
  <c r="C20" i="5" a="1"/>
  <c r="C20" i="5" s="1"/>
  <c r="B18" i="5"/>
  <c r="C11" i="6" s="1"/>
  <c r="E14" i="3"/>
  <c r="B9" i="2"/>
  <c r="B8" i="3" s="1"/>
  <c r="C10" i="4" s="1"/>
  <c r="C10" i="5" s="1"/>
  <c r="B8" i="2"/>
  <c r="B7" i="3" s="1"/>
  <c r="C9" i="4" s="1"/>
  <c r="C9" i="5" s="1"/>
  <c r="B7" i="2"/>
  <c r="B6" i="3" s="1"/>
  <c r="C7" i="4" s="1"/>
  <c r="C7" i="5" s="1"/>
  <c r="I17" i="40"/>
  <c r="I14" i="40"/>
  <c r="C7" i="40"/>
  <c r="C6" i="40"/>
  <c r="C8" i="9"/>
  <c r="C9" i="42" s="1"/>
  <c r="C7" i="44" s="1"/>
  <c r="C7" i="45" s="1"/>
  <c r="C6" i="38"/>
  <c r="F20" i="36"/>
  <c r="F16" i="36"/>
  <c r="C7" i="36"/>
  <c r="B6" i="34"/>
  <c r="B40" i="36" a="1"/>
  <c r="B34" i="36" a="1"/>
  <c r="C7" i="43" l="1"/>
  <c r="B34" i="36"/>
  <c r="B40" i="36"/>
  <c r="D23" i="40"/>
  <c r="F23" i="40" s="1"/>
  <c r="D21" i="40"/>
  <c r="F21" i="40" s="1"/>
  <c r="C31" i="30"/>
  <c r="C32" i="30"/>
  <c r="C33" i="30"/>
  <c r="C35" i="30"/>
  <c r="C37" i="30"/>
  <c r="C36" i="30"/>
  <c r="D37" i="30"/>
  <c r="D33" i="30"/>
  <c r="C27" i="30"/>
  <c r="C26" i="30"/>
  <c r="C22" i="30"/>
  <c r="C23" i="30"/>
  <c r="C24" i="30"/>
  <c r="C25" i="30"/>
  <c r="C21" i="30"/>
  <c r="D23" i="30"/>
  <c r="D27" i="30"/>
  <c r="D26" i="30"/>
  <c r="D25" i="30"/>
  <c r="D24" i="30"/>
  <c r="D22" i="30"/>
  <c r="C14" i="30"/>
  <c r="C18" i="30"/>
  <c r="C13" i="30"/>
  <c r="C15" i="30"/>
  <c r="C16" i="30"/>
  <c r="C17" i="30"/>
  <c r="C12" i="30"/>
  <c r="D18" i="30"/>
  <c r="D17" i="30"/>
  <c r="D16" i="30"/>
  <c r="D15" i="30"/>
  <c r="D13" i="30"/>
  <c r="D12" i="30"/>
  <c r="B36" i="29"/>
  <c r="C36" i="29"/>
  <c r="D36" i="29"/>
  <c r="B37" i="29"/>
  <c r="D37" i="29"/>
  <c r="A37" i="29"/>
  <c r="A36" i="29"/>
  <c r="C35" i="29"/>
  <c r="D35" i="29"/>
  <c r="A35" i="29"/>
  <c r="C31" i="29"/>
  <c r="D31" i="29"/>
  <c r="C32" i="29"/>
  <c r="D32" i="30" s="1"/>
  <c r="D32" i="29"/>
  <c r="C33" i="29"/>
  <c r="D33" i="29"/>
  <c r="B32" i="29"/>
  <c r="B33" i="29"/>
  <c r="B31" i="29"/>
  <c r="A32" i="29"/>
  <c r="A33" i="29"/>
  <c r="A31" i="29"/>
  <c r="B30" i="29"/>
  <c r="C30" i="29"/>
  <c r="D30" i="29"/>
  <c r="A30" i="29"/>
  <c r="B29" i="29"/>
  <c r="C29" i="29"/>
  <c r="D29" i="29"/>
  <c r="A29" i="29"/>
  <c r="A22" i="29"/>
  <c r="B22" i="29"/>
  <c r="B21" i="29"/>
  <c r="C21" i="29"/>
  <c r="D21" i="29"/>
  <c r="C22" i="29"/>
  <c r="D22" i="29"/>
  <c r="B23" i="29"/>
  <c r="C23" i="29"/>
  <c r="D23" i="29"/>
  <c r="B24" i="29"/>
  <c r="C24" i="29"/>
  <c r="D24" i="29"/>
  <c r="B25" i="29"/>
  <c r="C25" i="29"/>
  <c r="D25" i="29"/>
  <c r="B26" i="29"/>
  <c r="C26" i="29"/>
  <c r="D26" i="29"/>
  <c r="B27" i="29"/>
  <c r="C27" i="29"/>
  <c r="D27" i="29"/>
  <c r="A23" i="29"/>
  <c r="A24" i="29"/>
  <c r="A25" i="29"/>
  <c r="A26" i="29"/>
  <c r="A27" i="29"/>
  <c r="A21" i="29"/>
  <c r="C20" i="29"/>
  <c r="D20" i="29"/>
  <c r="A20" i="29"/>
  <c r="B11" i="29"/>
  <c r="C11" i="29"/>
  <c r="D11" i="29"/>
  <c r="B12" i="29"/>
  <c r="C12" i="29"/>
  <c r="D12" i="29"/>
  <c r="B13" i="29"/>
  <c r="C13" i="29"/>
  <c r="D13" i="29"/>
  <c r="B14" i="29"/>
  <c r="C14" i="29"/>
  <c r="D14" i="30" s="1"/>
  <c r="D14" i="29"/>
  <c r="B15" i="29"/>
  <c r="C15" i="29"/>
  <c r="D15" i="29"/>
  <c r="B16" i="29"/>
  <c r="C16" i="29"/>
  <c r="D16" i="29"/>
  <c r="B17" i="29"/>
  <c r="C17" i="29"/>
  <c r="D17" i="29"/>
  <c r="B18" i="29"/>
  <c r="C18" i="29"/>
  <c r="D18" i="29"/>
  <c r="A12" i="29"/>
  <c r="A13" i="29"/>
  <c r="A14" i="29"/>
  <c r="A15" i="29"/>
  <c r="A16" i="29"/>
  <c r="A17" i="29"/>
  <c r="A18" i="29"/>
  <c r="A11" i="29"/>
  <c r="C20" i="30" l="1"/>
  <c r="C29" i="30"/>
  <c r="C30" i="30"/>
  <c r="C11" i="30"/>
  <c r="D20" i="30"/>
  <c r="D21" i="30"/>
  <c r="D29" i="30"/>
  <c r="D30" i="30"/>
  <c r="D31" i="30"/>
  <c r="D11" i="30"/>
  <c r="B20" i="29"/>
  <c r="B35" i="29"/>
  <c r="D35" i="30" l="1"/>
  <c r="D36" i="30"/>
  <c r="C7" i="29"/>
  <c r="D5" i="31"/>
  <c r="BY25" i="32" l="1"/>
  <c r="BW25" i="32"/>
  <c r="BU25" i="32"/>
  <c r="BS25" i="32"/>
  <c r="BQ25" i="32"/>
  <c r="BO25" i="32"/>
  <c r="BM25" i="32"/>
  <c r="BK25" i="32"/>
  <c r="BI25" i="32"/>
  <c r="BG25" i="32"/>
  <c r="BE25" i="32"/>
  <c r="BC25" i="32"/>
  <c r="BA25" i="32"/>
  <c r="AY25" i="32"/>
  <c r="AW25" i="32"/>
  <c r="AU25" i="32"/>
  <c r="AS25" i="32"/>
  <c r="AQ25" i="32"/>
  <c r="AO25" i="32"/>
  <c r="AM25" i="32"/>
  <c r="AK25" i="32"/>
  <c r="AI25" i="32"/>
  <c r="AG25" i="32"/>
  <c r="AE25" i="32"/>
  <c r="AC25" i="32"/>
  <c r="AA25" i="32"/>
  <c r="Y25" i="32"/>
  <c r="W25" i="32"/>
  <c r="U25" i="32"/>
  <c r="S25" i="32"/>
  <c r="Q25" i="32"/>
  <c r="O25" i="32"/>
  <c r="M25" i="32"/>
  <c r="K25" i="32"/>
  <c r="I25" i="32"/>
  <c r="G25" i="32"/>
  <c r="E25" i="32"/>
  <c r="BY24" i="32"/>
  <c r="BW24" i="32"/>
  <c r="BU24" i="32"/>
  <c r="BS24" i="32"/>
  <c r="BQ24" i="32"/>
  <c r="BO24" i="32"/>
  <c r="BM24" i="32"/>
  <c r="BK24" i="32"/>
  <c r="BI24" i="32"/>
  <c r="BG24" i="32"/>
  <c r="BE24" i="32"/>
  <c r="BC24" i="32"/>
  <c r="BA24" i="32"/>
  <c r="AY24" i="32"/>
  <c r="AW24" i="32"/>
  <c r="AU24" i="32"/>
  <c r="AS24" i="32"/>
  <c r="AQ24" i="32"/>
  <c r="AO24" i="32"/>
  <c r="AM24" i="32"/>
  <c r="AK24" i="32"/>
  <c r="AI24" i="32"/>
  <c r="AG24" i="32"/>
  <c r="AE24" i="32"/>
  <c r="AC24" i="32"/>
  <c r="AA24" i="32"/>
  <c r="Y24" i="32"/>
  <c r="W24" i="32"/>
  <c r="U24" i="32"/>
  <c r="S24" i="32"/>
  <c r="Q24" i="32"/>
  <c r="O24" i="32"/>
  <c r="M24" i="32"/>
  <c r="K24" i="32"/>
  <c r="I24" i="32"/>
  <c r="G24" i="32"/>
  <c r="E24" i="32"/>
  <c r="BY23" i="32"/>
  <c r="BW23" i="32"/>
  <c r="BU23" i="32"/>
  <c r="BS23" i="32"/>
  <c r="BQ23" i="32"/>
  <c r="BO23" i="32"/>
  <c r="BM23" i="32"/>
  <c r="BK23" i="32"/>
  <c r="BI23" i="32"/>
  <c r="BG23" i="32"/>
  <c r="BE23" i="32"/>
  <c r="BC23" i="32"/>
  <c r="BA23" i="32"/>
  <c r="AY23" i="32"/>
  <c r="AW23" i="32"/>
  <c r="AU23" i="32"/>
  <c r="AS23" i="32"/>
  <c r="AQ23" i="32"/>
  <c r="AO23" i="32"/>
  <c r="AM23" i="32"/>
  <c r="AK23" i="32"/>
  <c r="AI23" i="32"/>
  <c r="AG23" i="32"/>
  <c r="AE23" i="32"/>
  <c r="AC23" i="32"/>
  <c r="AA23" i="32"/>
  <c r="Y23" i="32"/>
  <c r="W23" i="32"/>
  <c r="U23" i="32"/>
  <c r="S23" i="32"/>
  <c r="Q23" i="32"/>
  <c r="O23" i="32"/>
  <c r="M23" i="32"/>
  <c r="K23" i="32"/>
  <c r="I23" i="32"/>
  <c r="G23" i="32"/>
  <c r="E23" i="32"/>
  <c r="BY22" i="32"/>
  <c r="BW22" i="32"/>
  <c r="BU22" i="32"/>
  <c r="BS22" i="32"/>
  <c r="BQ22" i="32"/>
  <c r="BO22" i="32"/>
  <c r="BM22" i="32"/>
  <c r="BK22" i="32"/>
  <c r="BI22" i="32"/>
  <c r="BG22" i="32"/>
  <c r="BE22" i="32"/>
  <c r="BC22" i="32"/>
  <c r="BA22" i="32"/>
  <c r="AY22" i="32"/>
  <c r="AW22" i="32"/>
  <c r="AU22" i="32"/>
  <c r="AS22" i="32"/>
  <c r="AQ22" i="32"/>
  <c r="AO22" i="32"/>
  <c r="AM22" i="32"/>
  <c r="AK22" i="32"/>
  <c r="AI22" i="32"/>
  <c r="AG22" i="32"/>
  <c r="AE22" i="32"/>
  <c r="AC22" i="32"/>
  <c r="AA22" i="32"/>
  <c r="Y22" i="32"/>
  <c r="W22" i="32"/>
  <c r="U22" i="32"/>
  <c r="S22" i="32"/>
  <c r="Q22" i="32"/>
  <c r="O22" i="32"/>
  <c r="M22" i="32"/>
  <c r="K22" i="32"/>
  <c r="I22" i="32"/>
  <c r="G22" i="32"/>
  <c r="E22" i="32"/>
  <c r="BY21" i="32"/>
  <c r="BW21" i="32"/>
  <c r="BU21" i="32"/>
  <c r="BS21" i="32"/>
  <c r="BQ21" i="32"/>
  <c r="BO21" i="32"/>
  <c r="BM21" i="32"/>
  <c r="BK21" i="32"/>
  <c r="BI21" i="32"/>
  <c r="BG21" i="32"/>
  <c r="BE21" i="32"/>
  <c r="BC21" i="32"/>
  <c r="BA21" i="32"/>
  <c r="AY21" i="32"/>
  <c r="AW21" i="32"/>
  <c r="AU21" i="32"/>
  <c r="AS21" i="32"/>
  <c r="AQ21" i="32"/>
  <c r="AO21" i="32"/>
  <c r="AM21" i="32"/>
  <c r="AK21" i="32"/>
  <c r="AI21" i="32"/>
  <c r="AG21" i="32"/>
  <c r="AE21" i="32"/>
  <c r="AC21" i="32"/>
  <c r="AA21" i="32"/>
  <c r="Y21" i="32"/>
  <c r="W21" i="32"/>
  <c r="U21" i="32"/>
  <c r="S21" i="32"/>
  <c r="Q21" i="32"/>
  <c r="O21" i="32"/>
  <c r="M21" i="32"/>
  <c r="K21" i="32"/>
  <c r="I21" i="32"/>
  <c r="G21" i="32"/>
  <c r="E21" i="32"/>
  <c r="BY20" i="32"/>
  <c r="BW20" i="32"/>
  <c r="BU20" i="32"/>
  <c r="BS20" i="32"/>
  <c r="BQ20" i="32"/>
  <c r="BO20" i="32"/>
  <c r="BM20" i="32"/>
  <c r="BK20" i="32"/>
  <c r="BI20" i="32"/>
  <c r="BG20" i="32"/>
  <c r="BE20" i="32"/>
  <c r="BC20" i="32"/>
  <c r="BA20" i="32"/>
  <c r="AY20" i="32"/>
  <c r="AW20" i="32"/>
  <c r="AU20" i="32"/>
  <c r="AS20" i="32"/>
  <c r="AQ20" i="32"/>
  <c r="AO20" i="32"/>
  <c r="AM20" i="32"/>
  <c r="AK20" i="32"/>
  <c r="AI20" i="32"/>
  <c r="AG20" i="32"/>
  <c r="AE20" i="32"/>
  <c r="AC20" i="32"/>
  <c r="AA20" i="32"/>
  <c r="Y20" i="32"/>
  <c r="W20" i="32"/>
  <c r="U20" i="32"/>
  <c r="S20" i="32"/>
  <c r="Q20" i="32"/>
  <c r="O20" i="32"/>
  <c r="M20" i="32"/>
  <c r="K20" i="32"/>
  <c r="I20" i="32"/>
  <c r="G20" i="32"/>
  <c r="E20" i="32"/>
  <c r="BY19" i="32"/>
  <c r="BW19" i="32"/>
  <c r="BU19" i="32"/>
  <c r="BS19" i="32"/>
  <c r="BQ19" i="32"/>
  <c r="BO19" i="32"/>
  <c r="BM19" i="32"/>
  <c r="BK19" i="32"/>
  <c r="BI19" i="32"/>
  <c r="BG19" i="32"/>
  <c r="BE19" i="32"/>
  <c r="BC19" i="32"/>
  <c r="BA19" i="32"/>
  <c r="AY19" i="32"/>
  <c r="AW19" i="32"/>
  <c r="AU19" i="32"/>
  <c r="AS19" i="32"/>
  <c r="AQ19" i="32"/>
  <c r="AO19" i="32"/>
  <c r="AM19" i="32"/>
  <c r="AK19" i="32"/>
  <c r="AI19" i="32"/>
  <c r="AG19" i="32"/>
  <c r="AE19" i="32"/>
  <c r="AC19" i="32"/>
  <c r="AA19" i="32"/>
  <c r="Y19" i="32"/>
  <c r="W19" i="32"/>
  <c r="U19" i="32"/>
  <c r="S19" i="32"/>
  <c r="Q19" i="32"/>
  <c r="O19" i="32"/>
  <c r="M19" i="32"/>
  <c r="K19" i="32"/>
  <c r="I19" i="32"/>
  <c r="G19" i="32"/>
  <c r="E19" i="32"/>
  <c r="C29" i="32" s="1"/>
  <c r="BY18" i="32"/>
  <c r="BW18" i="32"/>
  <c r="BU18" i="32"/>
  <c r="BS18" i="32"/>
  <c r="BQ18" i="32"/>
  <c r="BO18" i="32"/>
  <c r="BM18" i="32"/>
  <c r="BK18" i="32"/>
  <c r="BI18" i="32"/>
  <c r="BG18" i="32"/>
  <c r="BE18" i="32"/>
  <c r="BC18" i="32"/>
  <c r="BA18" i="32"/>
  <c r="AY18" i="32"/>
  <c r="AW18" i="32"/>
  <c r="AU18" i="32"/>
  <c r="AS18" i="32"/>
  <c r="AQ18" i="32"/>
  <c r="AO18" i="32"/>
  <c r="AM18" i="32"/>
  <c r="AK18" i="32"/>
  <c r="AI18" i="32"/>
  <c r="AG18" i="32"/>
  <c r="AE18" i="32"/>
  <c r="AC18" i="32"/>
  <c r="AA18" i="32"/>
  <c r="Y18" i="32"/>
  <c r="W18" i="32"/>
  <c r="U18" i="32"/>
  <c r="S18" i="32"/>
  <c r="Q18" i="32"/>
  <c r="O18" i="32"/>
  <c r="M18" i="32"/>
  <c r="K18" i="32"/>
  <c r="I18" i="32"/>
  <c r="G18" i="32"/>
  <c r="E18" i="32"/>
  <c r="BY17" i="32"/>
  <c r="BW17" i="32"/>
  <c r="BU17" i="32"/>
  <c r="BS17" i="32"/>
  <c r="BQ17" i="32"/>
  <c r="BO17" i="32"/>
  <c r="BM17" i="32"/>
  <c r="BK17" i="32"/>
  <c r="BI17" i="32"/>
  <c r="BG17" i="32"/>
  <c r="BE17" i="32"/>
  <c r="BC17" i="32"/>
  <c r="BA17" i="32"/>
  <c r="AY17" i="32"/>
  <c r="AW17" i="32"/>
  <c r="AU17" i="32"/>
  <c r="AS17" i="32"/>
  <c r="AQ17" i="32"/>
  <c r="AO17" i="32"/>
  <c r="AM17" i="32"/>
  <c r="AK17" i="32"/>
  <c r="AI17" i="32"/>
  <c r="AG17" i="32"/>
  <c r="AE17" i="32"/>
  <c r="AC17" i="32"/>
  <c r="AA17" i="32"/>
  <c r="Y17" i="32"/>
  <c r="W17" i="32"/>
  <c r="U17" i="32"/>
  <c r="S17" i="32"/>
  <c r="Q17" i="32"/>
  <c r="O17" i="32"/>
  <c r="M17" i="32"/>
  <c r="K17" i="32"/>
  <c r="I17" i="32"/>
  <c r="G17" i="32"/>
  <c r="E17" i="32"/>
  <c r="BY16" i="32"/>
  <c r="BW16" i="32"/>
  <c r="BU16" i="32"/>
  <c r="BS16" i="32"/>
  <c r="BQ16" i="32"/>
  <c r="BO16" i="32"/>
  <c r="BM16" i="32"/>
  <c r="BK16" i="32"/>
  <c r="BI16" i="32"/>
  <c r="BG16" i="32"/>
  <c r="BE16" i="32"/>
  <c r="BC16" i="32"/>
  <c r="BA16" i="32"/>
  <c r="AY16" i="32"/>
  <c r="AW16" i="32"/>
  <c r="AU16" i="32"/>
  <c r="AS16" i="32"/>
  <c r="AQ16" i="32"/>
  <c r="AO16" i="32"/>
  <c r="AM16" i="32"/>
  <c r="AK16" i="32"/>
  <c r="AI16" i="32"/>
  <c r="AG16" i="32"/>
  <c r="AE16" i="32"/>
  <c r="AC16" i="32"/>
  <c r="AA16" i="32"/>
  <c r="Y16" i="32"/>
  <c r="W16" i="32"/>
  <c r="U16" i="32"/>
  <c r="S16" i="32"/>
  <c r="Q16" i="32"/>
  <c r="O16" i="32"/>
  <c r="M16" i="32"/>
  <c r="K16" i="32"/>
  <c r="I16" i="32"/>
  <c r="G16" i="32"/>
  <c r="E16" i="32"/>
  <c r="BY15" i="32"/>
  <c r="BW15" i="32"/>
  <c r="BU15" i="32"/>
  <c r="BS15" i="32"/>
  <c r="BQ15" i="32"/>
  <c r="BO15" i="32"/>
  <c r="BM15" i="32"/>
  <c r="BK15" i="32"/>
  <c r="BI15" i="32"/>
  <c r="BG15" i="32"/>
  <c r="BE15" i="32"/>
  <c r="BC15" i="32"/>
  <c r="BA15" i="32"/>
  <c r="AY15" i="32"/>
  <c r="AW15" i="32"/>
  <c r="AU15" i="32"/>
  <c r="AS15" i="32"/>
  <c r="AQ15" i="32"/>
  <c r="AO15" i="32"/>
  <c r="AM15" i="32"/>
  <c r="AK15" i="32"/>
  <c r="AI15" i="32"/>
  <c r="AG15" i="32"/>
  <c r="AE15" i="32"/>
  <c r="AC15" i="32"/>
  <c r="AA15" i="32"/>
  <c r="Y15" i="32"/>
  <c r="W15" i="32"/>
  <c r="U15" i="32"/>
  <c r="S15" i="32"/>
  <c r="Q15" i="32"/>
  <c r="O15" i="32"/>
  <c r="M15" i="32"/>
  <c r="K15" i="32"/>
  <c r="I15" i="32"/>
  <c r="G15" i="32"/>
  <c r="E15" i="32"/>
  <c r="BY14" i="32"/>
  <c r="BW14" i="32"/>
  <c r="BU14" i="32"/>
  <c r="BS14" i="32"/>
  <c r="BQ14" i="32"/>
  <c r="BO14" i="32"/>
  <c r="BM14" i="32"/>
  <c r="BK14" i="32"/>
  <c r="BI14" i="32"/>
  <c r="BG14" i="32"/>
  <c r="BE14" i="32"/>
  <c r="BC14" i="32"/>
  <c r="BA14" i="32"/>
  <c r="AY14" i="32"/>
  <c r="AW14" i="32"/>
  <c r="AU14" i="32"/>
  <c r="AS14" i="32"/>
  <c r="AQ14" i="32"/>
  <c r="AO14" i="32"/>
  <c r="AM14" i="32"/>
  <c r="AK14" i="32"/>
  <c r="AI14" i="32"/>
  <c r="AG14" i="32"/>
  <c r="AE14" i="32"/>
  <c r="AC14" i="32"/>
  <c r="AA14" i="32"/>
  <c r="Y14" i="32"/>
  <c r="W14" i="32"/>
  <c r="U14" i="32"/>
  <c r="S14" i="32"/>
  <c r="Q14" i="32"/>
  <c r="O14" i="32"/>
  <c r="M14" i="32"/>
  <c r="K14" i="32"/>
  <c r="I14" i="32"/>
  <c r="G14" i="32"/>
  <c r="E14" i="32"/>
  <c r="BY13" i="32"/>
  <c r="BW13" i="32"/>
  <c r="BU13" i="32"/>
  <c r="BS13" i="32"/>
  <c r="BQ13" i="32"/>
  <c r="BO13" i="32"/>
  <c r="BM13" i="32"/>
  <c r="BK13" i="32"/>
  <c r="BI13" i="32"/>
  <c r="BG13" i="32"/>
  <c r="BE13" i="32"/>
  <c r="BC13" i="32"/>
  <c r="BA13" i="32"/>
  <c r="AY13" i="32"/>
  <c r="AW13" i="32"/>
  <c r="AU13" i="32"/>
  <c r="AS13" i="32"/>
  <c r="AQ13" i="32"/>
  <c r="AO13" i="32"/>
  <c r="AM13" i="32"/>
  <c r="AK13" i="32"/>
  <c r="AI13" i="32"/>
  <c r="AG13" i="32"/>
  <c r="AE13" i="32"/>
  <c r="AC13" i="32"/>
  <c r="AA13" i="32"/>
  <c r="Y13" i="32"/>
  <c r="W13" i="32"/>
  <c r="U13" i="32"/>
  <c r="S13" i="32"/>
  <c r="Q13" i="32"/>
  <c r="O13" i="32"/>
  <c r="M13" i="32"/>
  <c r="K13" i="32"/>
  <c r="I13" i="32"/>
  <c r="G13" i="32"/>
  <c r="E13" i="32"/>
  <c r="BY12" i="32"/>
  <c r="BW12" i="32"/>
  <c r="BU12" i="32"/>
  <c r="BS12" i="32"/>
  <c r="BQ12" i="32"/>
  <c r="BO12" i="32"/>
  <c r="BM12" i="32"/>
  <c r="BK12" i="32"/>
  <c r="BI12" i="32"/>
  <c r="BG12" i="32"/>
  <c r="BE12" i="32"/>
  <c r="BC12" i="32"/>
  <c r="BA12" i="32"/>
  <c r="AY12" i="32"/>
  <c r="AW12" i="32"/>
  <c r="AU12" i="32"/>
  <c r="AS12" i="32"/>
  <c r="AQ12" i="32"/>
  <c r="AO12" i="32"/>
  <c r="AM12" i="32"/>
  <c r="AK12" i="32"/>
  <c r="AI12" i="32"/>
  <c r="AG12" i="32"/>
  <c r="AE12" i="32"/>
  <c r="AC12" i="32"/>
  <c r="AA12" i="32"/>
  <c r="Y12" i="32"/>
  <c r="W12" i="32"/>
  <c r="U12" i="32"/>
  <c r="S12" i="32"/>
  <c r="Q12" i="32"/>
  <c r="O12" i="32"/>
  <c r="M12" i="32"/>
  <c r="K12" i="32"/>
  <c r="I12" i="32"/>
  <c r="G12" i="32"/>
  <c r="E12" i="32"/>
  <c r="BY11" i="32"/>
  <c r="BW11" i="32"/>
  <c r="BU11" i="32"/>
  <c r="BS11" i="32"/>
  <c r="BQ11" i="32"/>
  <c r="BO11" i="32"/>
  <c r="BM11" i="32"/>
  <c r="BK11" i="32"/>
  <c r="BI11" i="32"/>
  <c r="BG11" i="32"/>
  <c r="BE11" i="32"/>
  <c r="BC11" i="32"/>
  <c r="BA11" i="32"/>
  <c r="AY11" i="32"/>
  <c r="AW11" i="32"/>
  <c r="AU11" i="32"/>
  <c r="AS11" i="32"/>
  <c r="AQ11" i="32"/>
  <c r="AO11" i="32"/>
  <c r="AM11" i="32"/>
  <c r="AK11" i="32"/>
  <c r="AI11" i="32"/>
  <c r="AG11" i="32"/>
  <c r="AE11" i="32"/>
  <c r="AC11" i="32"/>
  <c r="AA11" i="32"/>
  <c r="Y11" i="32"/>
  <c r="W11" i="32"/>
  <c r="U11" i="32"/>
  <c r="S11" i="32"/>
  <c r="Q11" i="32"/>
  <c r="O11" i="32"/>
  <c r="M11" i="32"/>
  <c r="K11" i="32"/>
  <c r="I11" i="32"/>
  <c r="G11" i="32"/>
  <c r="E11" i="32"/>
  <c r="BY10" i="32"/>
  <c r="BW10" i="32"/>
  <c r="BU10" i="32"/>
  <c r="BS10" i="32"/>
  <c r="BQ10" i="32"/>
  <c r="BO10" i="32"/>
  <c r="BM10" i="32"/>
  <c r="BK10" i="32"/>
  <c r="BI10" i="32"/>
  <c r="BG10" i="32"/>
  <c r="BE10" i="32"/>
  <c r="BC10" i="32"/>
  <c r="BA10" i="32"/>
  <c r="AY10" i="32"/>
  <c r="AW10" i="32"/>
  <c r="AU10" i="32"/>
  <c r="AS10" i="32"/>
  <c r="AQ10" i="32"/>
  <c r="AO10" i="32"/>
  <c r="AM10" i="32"/>
  <c r="AK10" i="32"/>
  <c r="AI10" i="32"/>
  <c r="AG10" i="32"/>
  <c r="AE10" i="32"/>
  <c r="AC10" i="32"/>
  <c r="AA10" i="32"/>
  <c r="Y10" i="32"/>
  <c r="W10" i="32"/>
  <c r="U10" i="32"/>
  <c r="S10" i="32"/>
  <c r="Q10" i="32"/>
  <c r="O10" i="32"/>
  <c r="M10" i="32"/>
  <c r="K10" i="32"/>
  <c r="I10" i="32"/>
  <c r="G10" i="32"/>
  <c r="E10" i="32"/>
  <c r="BY9" i="32"/>
  <c r="BW9" i="32"/>
  <c r="BU9" i="32"/>
  <c r="BS9" i="32"/>
  <c r="BQ9" i="32"/>
  <c r="BO9" i="32"/>
  <c r="BM9" i="32"/>
  <c r="BK9" i="32"/>
  <c r="BI9" i="32"/>
  <c r="BG9" i="32"/>
  <c r="BE9" i="32"/>
  <c r="BC9" i="32"/>
  <c r="BA9" i="32"/>
  <c r="AY9" i="32"/>
  <c r="AW9" i="32"/>
  <c r="AU9" i="32"/>
  <c r="AS9" i="32"/>
  <c r="AQ9" i="32"/>
  <c r="AO9" i="32"/>
  <c r="AM9" i="32"/>
  <c r="AK9" i="32"/>
  <c r="AI9" i="32"/>
  <c r="AG9" i="32"/>
  <c r="AE9" i="32"/>
  <c r="AC9" i="32"/>
  <c r="AA9" i="32"/>
  <c r="Y9" i="32"/>
  <c r="W9" i="32"/>
  <c r="U9" i="32"/>
  <c r="S9" i="32"/>
  <c r="Q9" i="32"/>
  <c r="O9" i="32"/>
  <c r="M9" i="32"/>
  <c r="K9" i="32"/>
  <c r="I9" i="32"/>
  <c r="G9" i="32"/>
  <c r="E9" i="32"/>
  <c r="BY8" i="32"/>
  <c r="BW8" i="32"/>
  <c r="BU8" i="32"/>
  <c r="BS8" i="32"/>
  <c r="BQ8" i="32"/>
  <c r="BO8" i="32"/>
  <c r="BM8" i="32"/>
  <c r="BK8" i="32"/>
  <c r="BI8" i="32"/>
  <c r="BG8" i="32"/>
  <c r="BE8" i="32"/>
  <c r="BC8" i="32"/>
  <c r="BA8" i="32"/>
  <c r="AY8" i="32"/>
  <c r="AW8" i="32"/>
  <c r="AU8" i="32"/>
  <c r="AS8" i="32"/>
  <c r="AQ8" i="32"/>
  <c r="AO8" i="32"/>
  <c r="AM8" i="32"/>
  <c r="AK8" i="32"/>
  <c r="AI8" i="32"/>
  <c r="AG8" i="32"/>
  <c r="AE8" i="32"/>
  <c r="AC8" i="32"/>
  <c r="AA8" i="32"/>
  <c r="Y8" i="32"/>
  <c r="W8" i="32"/>
  <c r="U8" i="32"/>
  <c r="S8" i="32"/>
  <c r="Q8" i="32"/>
  <c r="O8" i="32"/>
  <c r="M8" i="32"/>
  <c r="K8" i="32"/>
  <c r="I8" i="32"/>
  <c r="G8" i="32"/>
  <c r="E8" i="32"/>
  <c r="BY7" i="32"/>
  <c r="BW7" i="32"/>
  <c r="BU7" i="32"/>
  <c r="BS7" i="32"/>
  <c r="BQ7" i="32"/>
  <c r="BO7" i="32"/>
  <c r="BM7" i="32"/>
  <c r="BK7" i="32"/>
  <c r="BI7" i="32"/>
  <c r="BG7" i="32"/>
  <c r="BE7" i="32"/>
  <c r="BC7" i="32"/>
  <c r="BA7" i="32"/>
  <c r="AY7" i="32"/>
  <c r="AW7" i="32"/>
  <c r="AU7" i="32"/>
  <c r="AS7" i="32"/>
  <c r="AQ7" i="32"/>
  <c r="AO7" i="32"/>
  <c r="AM7" i="32"/>
  <c r="AK7" i="32"/>
  <c r="AI7" i="32"/>
  <c r="AG7" i="32"/>
  <c r="AE7" i="32"/>
  <c r="AC7" i="32"/>
  <c r="AA7" i="32"/>
  <c r="Y7" i="32"/>
  <c r="W7" i="32"/>
  <c r="U7" i="32"/>
  <c r="S7" i="32"/>
  <c r="Q7" i="32"/>
  <c r="O7" i="32"/>
  <c r="M7" i="32"/>
  <c r="K7" i="32"/>
  <c r="I7" i="32"/>
  <c r="G7" i="32"/>
  <c r="E7" i="32"/>
  <c r="BY6" i="32"/>
  <c r="BW6" i="32"/>
  <c r="BU6" i="32"/>
  <c r="BS6" i="32"/>
  <c r="BQ6" i="32"/>
  <c r="BO6" i="32"/>
  <c r="BM6" i="32"/>
  <c r="BK6" i="32"/>
  <c r="BI6" i="32"/>
  <c r="BG6" i="32"/>
  <c r="BE6" i="32"/>
  <c r="BC6" i="32"/>
  <c r="BA6" i="32"/>
  <c r="AY6" i="32"/>
  <c r="AW6" i="32"/>
  <c r="AU6" i="32"/>
  <c r="AS6" i="32"/>
  <c r="AQ6" i="32"/>
  <c r="AO6" i="32"/>
  <c r="AM6" i="32"/>
  <c r="AK6" i="32"/>
  <c r="AI6" i="32"/>
  <c r="AG6" i="32"/>
  <c r="AE6" i="32"/>
  <c r="AC6" i="32"/>
  <c r="AA6" i="32"/>
  <c r="Y6" i="32"/>
  <c r="W6" i="32"/>
  <c r="U6" i="32"/>
  <c r="S6" i="32"/>
  <c r="Q6" i="32"/>
  <c r="O6" i="32"/>
  <c r="M6" i="32"/>
  <c r="K6" i="32"/>
  <c r="I6" i="32"/>
  <c r="G6" i="32"/>
  <c r="E6" i="32"/>
  <c r="BY5" i="32"/>
  <c r="BW5" i="32"/>
  <c r="BU5" i="32"/>
  <c r="BS5" i="32"/>
  <c r="BQ5" i="32"/>
  <c r="BO5" i="32"/>
  <c r="BM5" i="32"/>
  <c r="BK5" i="32"/>
  <c r="BI5" i="32"/>
  <c r="BG5" i="32"/>
  <c r="BE5" i="32"/>
  <c r="BC5" i="32"/>
  <c r="BA5" i="32"/>
  <c r="AY5" i="32"/>
  <c r="AW5" i="32"/>
  <c r="AU5" i="32"/>
  <c r="AS5" i="32"/>
  <c r="AQ5" i="32"/>
  <c r="AO5" i="32"/>
  <c r="AM5" i="32"/>
  <c r="AK5" i="32"/>
  <c r="AI5" i="32"/>
  <c r="AG5" i="32"/>
  <c r="AE5" i="32"/>
  <c r="AC5" i="32"/>
  <c r="AA5" i="32"/>
  <c r="Y5" i="32"/>
  <c r="W5" i="32"/>
  <c r="U5" i="32"/>
  <c r="S5" i="32"/>
  <c r="Q5" i="32"/>
  <c r="O5" i="32"/>
  <c r="M5" i="32"/>
  <c r="K5" i="32"/>
  <c r="I5" i="32"/>
  <c r="G5" i="32"/>
  <c r="E5" i="32"/>
  <c r="BY4" i="32"/>
  <c r="BW4" i="32"/>
  <c r="BU4" i="32"/>
  <c r="BS4" i="32"/>
  <c r="BQ4" i="32"/>
  <c r="BO4" i="32"/>
  <c r="BM4" i="32"/>
  <c r="BK4" i="32"/>
  <c r="BI4" i="32"/>
  <c r="BG4" i="32"/>
  <c r="BE4" i="32"/>
  <c r="BC4" i="32"/>
  <c r="BA4" i="32"/>
  <c r="AY4" i="32"/>
  <c r="AW4" i="32"/>
  <c r="AU4" i="32"/>
  <c r="AS4" i="32"/>
  <c r="AQ4" i="32"/>
  <c r="AO4" i="32"/>
  <c r="AM4" i="32"/>
  <c r="AK4" i="32"/>
  <c r="AI4" i="32"/>
  <c r="AG4" i="32"/>
  <c r="AE4" i="32"/>
  <c r="AC4" i="32"/>
  <c r="AA4" i="32"/>
  <c r="Y4" i="32"/>
  <c r="W4" i="32"/>
  <c r="U4" i="32"/>
  <c r="S4" i="32"/>
  <c r="Q4" i="32"/>
  <c r="O4" i="32"/>
  <c r="M4" i="32"/>
  <c r="K4" i="32"/>
  <c r="I4" i="32"/>
  <c r="G4" i="32"/>
  <c r="E4" i="32"/>
  <c r="BY3" i="32"/>
  <c r="BW3" i="32"/>
  <c r="BU3" i="32"/>
  <c r="BS3" i="32"/>
  <c r="BQ3" i="32"/>
  <c r="BO3" i="32"/>
  <c r="BM3" i="32"/>
  <c r="BK3" i="32"/>
  <c r="BI3" i="32"/>
  <c r="BG3" i="32"/>
  <c r="BE3" i="32"/>
  <c r="BC3" i="32"/>
  <c r="BA3" i="32"/>
  <c r="AY3" i="32"/>
  <c r="AW3" i="32"/>
  <c r="AU3" i="32"/>
  <c r="AS3" i="32"/>
  <c r="AQ3" i="32"/>
  <c r="AO3" i="32"/>
  <c r="AM3" i="32"/>
  <c r="AK3" i="32"/>
  <c r="AI3" i="32"/>
  <c r="AG3" i="32"/>
  <c r="AE3" i="32"/>
  <c r="AC3" i="32"/>
  <c r="AA3" i="32"/>
  <c r="Y3" i="32"/>
  <c r="W3" i="32"/>
  <c r="U3" i="32"/>
  <c r="S3" i="32"/>
  <c r="Q3" i="32"/>
  <c r="O3" i="32"/>
  <c r="M3" i="32"/>
  <c r="K3" i="32"/>
  <c r="I3" i="32"/>
  <c r="G3" i="32"/>
  <c r="E3" i="32"/>
  <c r="BY2" i="32"/>
  <c r="BW2" i="32"/>
  <c r="BU2" i="32"/>
  <c r="BS2" i="32"/>
  <c r="BQ2" i="32"/>
  <c r="BO2" i="32"/>
  <c r="BM2" i="32"/>
  <c r="BK2" i="32"/>
  <c r="BI2" i="32"/>
  <c r="BG2" i="32"/>
  <c r="BE2" i="32"/>
  <c r="BC2" i="32"/>
  <c r="BA2" i="32"/>
  <c r="AY2" i="32"/>
  <c r="AW2" i="32"/>
  <c r="AS2" i="32"/>
  <c r="AQ2" i="32"/>
  <c r="AO2" i="32"/>
  <c r="AM2" i="32"/>
  <c r="AK2" i="32"/>
  <c r="AI2" i="32"/>
  <c r="AG2" i="32"/>
  <c r="AE2" i="32"/>
  <c r="AC2" i="32"/>
  <c r="AA2" i="32"/>
  <c r="Y2" i="32"/>
  <c r="W2" i="32"/>
  <c r="U2" i="32"/>
  <c r="S2" i="32"/>
  <c r="Q2" i="32"/>
  <c r="O2" i="32"/>
  <c r="M2" i="32"/>
  <c r="K2" i="32"/>
  <c r="I2" i="32"/>
  <c r="G2" i="32"/>
  <c r="E2" i="32"/>
  <c r="E26" i="32" l="1"/>
  <c r="BO26" i="32"/>
  <c r="D48" i="31" s="1"/>
  <c r="BQ26" i="32"/>
  <c r="D49" i="31" s="1"/>
  <c r="BU26" i="32"/>
  <c r="D51" i="31" s="1"/>
  <c r="BC26" i="32"/>
  <c r="BC27" i="32" s="1"/>
  <c r="BA26" i="32"/>
  <c r="BA27" i="32" s="1"/>
  <c r="AC26" i="32"/>
  <c r="D25" i="31" s="1"/>
  <c r="O26" i="32"/>
  <c r="O27" i="32" s="1"/>
  <c r="M26" i="32"/>
  <c r="M27" i="32" s="1"/>
  <c r="G26" i="32"/>
  <c r="G27" i="32" s="1"/>
  <c r="BW26" i="32"/>
  <c r="BW27" i="32" s="1"/>
  <c r="BI26" i="32"/>
  <c r="BI27" i="32" s="1"/>
  <c r="BE26" i="32"/>
  <c r="D42" i="31" s="1"/>
  <c r="AU26" i="32"/>
  <c r="AU27" i="32" s="1"/>
  <c r="AI26" i="32"/>
  <c r="AI27" i="32" s="1"/>
  <c r="AG26" i="32"/>
  <c r="AG27" i="32" s="1"/>
  <c r="W26" i="32"/>
  <c r="D22" i="31" s="1"/>
  <c r="S26" i="32"/>
  <c r="S27" i="32" s="1"/>
  <c r="BY26" i="32"/>
  <c r="BY27" i="32" s="1"/>
  <c r="BS26" i="32"/>
  <c r="D50" i="31" s="1"/>
  <c r="BM26" i="32"/>
  <c r="D47" i="31" s="1"/>
  <c r="AY26" i="32"/>
  <c r="AY27" i="32" s="1"/>
  <c r="AQ26" i="32"/>
  <c r="AQ27" i="32" s="1"/>
  <c r="AM26" i="32"/>
  <c r="AM27" i="32" s="1"/>
  <c r="Y26" i="32"/>
  <c r="D23" i="31" s="1"/>
  <c r="U26" i="32"/>
  <c r="U27" i="32" s="1"/>
  <c r="Q26" i="32"/>
  <c r="Q27" i="32" s="1"/>
  <c r="K26" i="32"/>
  <c r="K27" i="32" s="1"/>
  <c r="I26" i="32"/>
  <c r="D13" i="31" s="1"/>
  <c r="AW26" i="32"/>
  <c r="AW27" i="32" s="1"/>
  <c r="AS26" i="32"/>
  <c r="AS27" i="32" s="1"/>
  <c r="AO26" i="32"/>
  <c r="D32" i="31" s="1"/>
  <c r="AK26" i="32"/>
  <c r="D30" i="31" s="1"/>
  <c r="AE26" i="32"/>
  <c r="AE27" i="32" s="1"/>
  <c r="E27" i="32"/>
  <c r="D11" i="31"/>
  <c r="BK26" i="32"/>
  <c r="BK27" i="32" s="1"/>
  <c r="BG26" i="32"/>
  <c r="AA26" i="32"/>
  <c r="F305" i="28" a="1"/>
  <c r="F305" i="28" s="1"/>
  <c r="G305" i="28" s="1"/>
  <c r="BO27" i="32" l="1"/>
  <c r="BQ27" i="32"/>
  <c r="BU27" i="32"/>
  <c r="D41" i="31"/>
  <c r="D40" i="31"/>
  <c r="D36" i="31"/>
  <c r="AC27" i="32"/>
  <c r="D17" i="31"/>
  <c r="D16" i="31"/>
  <c r="D12" i="31"/>
  <c r="D53" i="31"/>
  <c r="D44" i="31"/>
  <c r="BE27" i="32"/>
  <c r="D28" i="31"/>
  <c r="D27" i="31"/>
  <c r="W27" i="32"/>
  <c r="D19" i="31"/>
  <c r="D54" i="31"/>
  <c r="BS27" i="32"/>
  <c r="D46" i="31"/>
  <c r="E35" i="30" s="1"/>
  <c r="BM27" i="32"/>
  <c r="D39" i="31"/>
  <c r="D33" i="31"/>
  <c r="D31" i="31"/>
  <c r="Y27" i="32"/>
  <c r="D21" i="31"/>
  <c r="E21" i="31" s="1"/>
  <c r="D18" i="31"/>
  <c r="D14" i="31"/>
  <c r="I27" i="32"/>
  <c r="D37" i="31"/>
  <c r="D35" i="31"/>
  <c r="AO27" i="32"/>
  <c r="AK27" i="32"/>
  <c r="D26" i="31"/>
  <c r="D45" i="31"/>
  <c r="BG27" i="32"/>
  <c r="D43" i="31"/>
  <c r="AA27" i="32"/>
  <c r="D24" i="31"/>
  <c r="F118" i="28"/>
  <c r="G118" i="28" s="1"/>
  <c r="F277" i="28"/>
  <c r="G277" i="28" s="1"/>
  <c r="F267" i="28" a="1"/>
  <c r="F267" i="28" s="1"/>
  <c r="G267" i="28" s="1"/>
  <c r="F266" i="28" a="1"/>
  <c r="F266" i="28" s="1"/>
  <c r="G266" i="28" s="1"/>
  <c r="F264" i="28" a="1"/>
  <c r="F264" i="28" s="1"/>
  <c r="G264" i="28" s="1"/>
  <c r="F263" i="28" a="1"/>
  <c r="F263" i="28" s="1"/>
  <c r="G263" i="28" s="1"/>
  <c r="F262" i="28" a="1"/>
  <c r="F262" i="28" s="1"/>
  <c r="G262" i="28" s="1"/>
  <c r="F261" i="28" a="1"/>
  <c r="F261" i="28" s="1"/>
  <c r="G261" i="28" s="1"/>
  <c r="F260" i="28" a="1"/>
  <c r="F260" i="28" s="1"/>
  <c r="G260" i="28" s="1"/>
  <c r="F258" i="28" a="1"/>
  <c r="F258" i="28" s="1"/>
  <c r="G258" i="28" s="1"/>
  <c r="F257" i="28" a="1"/>
  <c r="F257" i="28" s="1"/>
  <c r="G257" i="28" s="1"/>
  <c r="F256" i="28" a="1"/>
  <c r="F256" i="28" s="1"/>
  <c r="G256" i="28" s="1"/>
  <c r="F255" i="28" a="1"/>
  <c r="F255" i="28" s="1"/>
  <c r="G255" i="28" s="1"/>
  <c r="F254" i="28" a="1"/>
  <c r="F254" i="28" s="1"/>
  <c r="G254" i="28" s="1"/>
  <c r="F253" i="28" a="1"/>
  <c r="F253" i="28" s="1"/>
  <c r="G253" i="28" s="1"/>
  <c r="F252" i="28" a="1"/>
  <c r="F252" i="28" s="1"/>
  <c r="G252" i="28" s="1"/>
  <c r="F250" i="28" a="1"/>
  <c r="F250" i="28" s="1"/>
  <c r="G250" i="28" s="1"/>
  <c r="F249" i="28" a="1"/>
  <c r="F249" i="28" s="1"/>
  <c r="G249" i="28" s="1"/>
  <c r="F248" i="28" a="1"/>
  <c r="F248" i="28" s="1"/>
  <c r="G248" i="28" s="1"/>
  <c r="F246" i="28" a="1"/>
  <c r="F246" i="28" s="1"/>
  <c r="G246" i="28" s="1"/>
  <c r="F245" i="28" a="1"/>
  <c r="F245" i="28" s="1"/>
  <c r="G245" i="28" s="1"/>
  <c r="G244" i="28"/>
  <c r="F244" i="28" a="1"/>
  <c r="F244" i="28" s="1"/>
  <c r="F243" i="28" a="1"/>
  <c r="F243" i="28" s="1"/>
  <c r="G243" i="28" s="1"/>
  <c r="F241" i="28" a="1"/>
  <c r="F241" i="28" s="1"/>
  <c r="G241" i="28" s="1"/>
  <c r="F240" i="28" a="1"/>
  <c r="F240" i="28" s="1"/>
  <c r="G240" i="28" s="1"/>
  <c r="F239" i="28" a="1"/>
  <c r="F239" i="28" s="1"/>
  <c r="G239" i="28" s="1"/>
  <c r="F238" i="28" a="1"/>
  <c r="F238" i="28" s="1"/>
  <c r="G238" i="28" s="1"/>
  <c r="F237" i="28" a="1"/>
  <c r="F237" i="28" s="1"/>
  <c r="G237" i="28" s="1"/>
  <c r="F236" i="28" a="1"/>
  <c r="F236" i="28" s="1"/>
  <c r="G236" i="28" s="1"/>
  <c r="F235" i="28" a="1"/>
  <c r="F235" i="28" s="1"/>
  <c r="G235" i="28" s="1"/>
  <c r="F234" i="28" a="1"/>
  <c r="F234" i="28" s="1"/>
  <c r="G234" i="28" s="1"/>
  <c r="F232" i="28" a="1"/>
  <c r="F232" i="28" s="1"/>
  <c r="G232" i="28" s="1"/>
  <c r="F231" i="28" a="1"/>
  <c r="F231" i="28" s="1"/>
  <c r="G231" i="28" s="1"/>
  <c r="F230" i="28" a="1"/>
  <c r="F230" i="28" s="1"/>
  <c r="G230" i="28" s="1"/>
  <c r="F229" i="28"/>
  <c r="G229" i="28" s="1"/>
  <c r="F227" i="28"/>
  <c r="G227" i="28" s="1"/>
  <c r="F226" i="28"/>
  <c r="G226" i="28" s="1"/>
  <c r="F225" i="28"/>
  <c r="G225" i="28" s="1"/>
  <c r="F224" i="28"/>
  <c r="G224" i="28" s="1"/>
  <c r="F108" i="28" a="1"/>
  <c r="F108" i="28" s="1"/>
  <c r="G108" i="28" s="1"/>
  <c r="F107" i="28" a="1"/>
  <c r="F107" i="28" s="1"/>
  <c r="G107" i="28" s="1"/>
  <c r="F105" i="28"/>
  <c r="G105" i="28" s="1"/>
  <c r="F105" i="28" a="1"/>
  <c r="F104" i="28" a="1"/>
  <c r="F104" i="28" s="1"/>
  <c r="G104" i="28" s="1"/>
  <c r="F103" i="28" a="1"/>
  <c r="F103" i="28" s="1"/>
  <c r="G103" i="28" s="1"/>
  <c r="F102" i="28" a="1"/>
  <c r="F102" i="28" s="1"/>
  <c r="G102" i="28" s="1"/>
  <c r="F101" i="28"/>
  <c r="G101" i="28" s="1"/>
  <c r="F101" i="28" a="1"/>
  <c r="F99" i="28" a="1"/>
  <c r="F99" i="28" s="1"/>
  <c r="G99" i="28" s="1"/>
  <c r="F98" i="28" a="1"/>
  <c r="F98" i="28" s="1"/>
  <c r="G98" i="28" s="1"/>
  <c r="F97" i="28" a="1"/>
  <c r="F97" i="28" s="1"/>
  <c r="G97" i="28" s="1"/>
  <c r="F96" i="28" a="1"/>
  <c r="F96" i="28" s="1"/>
  <c r="G96" i="28" s="1"/>
  <c r="F95" i="28" a="1"/>
  <c r="F95" i="28" s="1"/>
  <c r="G95" i="28" s="1"/>
  <c r="F94" i="28" a="1"/>
  <c r="F94" i="28" s="1"/>
  <c r="G94" i="28" s="1"/>
  <c r="F93" i="28" a="1"/>
  <c r="F93" i="28" s="1"/>
  <c r="G93" i="28" s="1"/>
  <c r="F91" i="28" a="1"/>
  <c r="F91" i="28" s="1"/>
  <c r="G91" i="28" s="1"/>
  <c r="F90" i="28" a="1"/>
  <c r="F90" i="28" s="1"/>
  <c r="G90" i="28" s="1"/>
  <c r="F89" i="28" a="1"/>
  <c r="F89" i="28" s="1"/>
  <c r="G89" i="28" s="1"/>
  <c r="F87" i="28" a="1"/>
  <c r="F87" i="28" s="1"/>
  <c r="G87" i="28" s="1"/>
  <c r="F86" i="28" a="1"/>
  <c r="F86" i="28" s="1"/>
  <c r="G86" i="28" s="1"/>
  <c r="F85" i="28" a="1"/>
  <c r="F85" i="28" s="1"/>
  <c r="G85" i="28" s="1"/>
  <c r="F84" i="28" a="1"/>
  <c r="F84" i="28" s="1"/>
  <c r="G84" i="28" s="1"/>
  <c r="F82" i="28" a="1"/>
  <c r="F82" i="28" s="1"/>
  <c r="G82" i="28" s="1"/>
  <c r="F81" i="28" a="1"/>
  <c r="F81" i="28" s="1"/>
  <c r="G81" i="28" s="1"/>
  <c r="F80" i="28"/>
  <c r="G80" i="28" s="1"/>
  <c r="F80" i="28" a="1"/>
  <c r="F79" i="28" a="1"/>
  <c r="F79" i="28" s="1"/>
  <c r="G79" i="28" s="1"/>
  <c r="F78" i="28" a="1"/>
  <c r="F78" i="28" s="1"/>
  <c r="G78" i="28" s="1"/>
  <c r="F77" i="28" a="1"/>
  <c r="F77" i="28" s="1"/>
  <c r="G77" i="28" s="1"/>
  <c r="F76" i="28"/>
  <c r="G76" i="28" s="1"/>
  <c r="F76" i="28" a="1"/>
  <c r="F75" i="28" a="1"/>
  <c r="F75" i="28" s="1"/>
  <c r="G75" i="28" s="1"/>
  <c r="F73" i="28" a="1"/>
  <c r="F73" i="28" s="1"/>
  <c r="G73" i="28" s="1"/>
  <c r="F72" i="28" a="1"/>
  <c r="F72" i="28" s="1"/>
  <c r="G72" i="28" s="1"/>
  <c r="F71" i="28" a="1"/>
  <c r="F71" i="28" s="1"/>
  <c r="G71" i="28" s="1"/>
  <c r="F70" i="28"/>
  <c r="G70" i="28" s="1"/>
  <c r="F68" i="28"/>
  <c r="G68" i="28" s="1"/>
  <c r="F67" i="28"/>
  <c r="G67" i="28" s="1"/>
  <c r="F66" i="28"/>
  <c r="G66" i="28" s="1"/>
  <c r="F65" i="28"/>
  <c r="G65" i="28" s="1"/>
  <c r="F161" i="28" a="1"/>
  <c r="F161" i="28" s="1"/>
  <c r="G161" i="28" s="1"/>
  <c r="F160" i="28"/>
  <c r="G160" i="28" s="1"/>
  <c r="F160" i="28" a="1"/>
  <c r="F158" i="28" a="1"/>
  <c r="F158" i="28" s="1"/>
  <c r="G158" i="28" s="1"/>
  <c r="F157" i="28" a="1"/>
  <c r="F157" i="28" s="1"/>
  <c r="G157" i="28" s="1"/>
  <c r="F156" i="28" a="1"/>
  <c r="F156" i="28" s="1"/>
  <c r="G156" i="28" s="1"/>
  <c r="F155" i="28" a="1"/>
  <c r="F155" i="28" s="1"/>
  <c r="G155" i="28" s="1"/>
  <c r="F154" i="28" a="1"/>
  <c r="F154" i="28" s="1"/>
  <c r="G154" i="28" s="1"/>
  <c r="F152" i="28" a="1"/>
  <c r="F152" i="28" s="1"/>
  <c r="G152" i="28" s="1"/>
  <c r="F151" i="28"/>
  <c r="G151" i="28" s="1"/>
  <c r="F151" i="28" a="1"/>
  <c r="F150" i="28" a="1"/>
  <c r="F150" i="28" s="1"/>
  <c r="G150" i="28" s="1"/>
  <c r="F149" i="28" a="1"/>
  <c r="F149" i="28" s="1"/>
  <c r="G149" i="28" s="1"/>
  <c r="F148" i="28" a="1"/>
  <c r="F148" i="28" s="1"/>
  <c r="G148" i="28" s="1"/>
  <c r="F147" i="28"/>
  <c r="G147" i="28" s="1"/>
  <c r="F147" i="28" a="1"/>
  <c r="F146" i="28" a="1"/>
  <c r="F146" i="28" s="1"/>
  <c r="G146" i="28" s="1"/>
  <c r="F144" i="28" a="1"/>
  <c r="F144" i="28" s="1"/>
  <c r="G144" i="28" s="1"/>
  <c r="F143" i="28" a="1"/>
  <c r="F143" i="28" s="1"/>
  <c r="G143" i="28" s="1"/>
  <c r="F142" i="28" a="1"/>
  <c r="F142" i="28" s="1"/>
  <c r="G142" i="28" s="1"/>
  <c r="F140" i="28" a="1"/>
  <c r="F140" i="28" s="1"/>
  <c r="G140" i="28" s="1"/>
  <c r="F139" i="28" a="1"/>
  <c r="F139" i="28" s="1"/>
  <c r="G139" i="28" s="1"/>
  <c r="F138" i="28" a="1"/>
  <c r="F138" i="28" s="1"/>
  <c r="G138" i="28" s="1"/>
  <c r="F137" i="28" a="1"/>
  <c r="F137" i="28" s="1"/>
  <c r="G137" i="28" s="1"/>
  <c r="F135" i="28" a="1"/>
  <c r="F135" i="28" s="1"/>
  <c r="G135" i="28" s="1"/>
  <c r="F134" i="28" a="1"/>
  <c r="F134" i="28" s="1"/>
  <c r="G134" i="28" s="1"/>
  <c r="F133" i="28" a="1"/>
  <c r="F133" i="28" s="1"/>
  <c r="G133" i="28" s="1"/>
  <c r="F132" i="28" a="1"/>
  <c r="F132" i="28" s="1"/>
  <c r="G132" i="28" s="1"/>
  <c r="F131" i="28" a="1"/>
  <c r="F131" i="28" s="1"/>
  <c r="G131" i="28" s="1"/>
  <c r="F130" i="28" a="1"/>
  <c r="F130" i="28" s="1"/>
  <c r="G130" i="28" s="1"/>
  <c r="F129" i="28" a="1"/>
  <c r="F129" i="28" s="1"/>
  <c r="G129" i="28" s="1"/>
  <c r="F128" i="28" a="1"/>
  <c r="F128" i="28" s="1"/>
  <c r="G128" i="28" s="1"/>
  <c r="F126" i="28"/>
  <c r="G126" i="28" s="1"/>
  <c r="F126" i="28" a="1"/>
  <c r="F125" i="28" a="1"/>
  <c r="F125" i="28" s="1"/>
  <c r="G125" i="28" s="1"/>
  <c r="F124" i="28" a="1"/>
  <c r="F124" i="28" s="1"/>
  <c r="G124" i="28" s="1"/>
  <c r="F123" i="28"/>
  <c r="G123" i="28" s="1"/>
  <c r="F121" i="28"/>
  <c r="G121" i="28" s="1"/>
  <c r="G120" i="28"/>
  <c r="F120" i="28"/>
  <c r="F119" i="28"/>
  <c r="G119" i="28" s="1"/>
  <c r="F214" i="28" a="1"/>
  <c r="F214" i="28" s="1"/>
  <c r="G214" i="28" s="1"/>
  <c r="F213" i="28" a="1"/>
  <c r="F213" i="28" s="1"/>
  <c r="G213" i="28" s="1"/>
  <c r="F211" i="28" a="1"/>
  <c r="F211" i="28" s="1"/>
  <c r="G211" i="28" s="1"/>
  <c r="F210" i="28" a="1"/>
  <c r="F210" i="28" s="1"/>
  <c r="G210" i="28" s="1"/>
  <c r="F209" i="28" a="1"/>
  <c r="F209" i="28" s="1"/>
  <c r="G209" i="28" s="1"/>
  <c r="F208" i="28" a="1"/>
  <c r="F208" i="28" s="1"/>
  <c r="G208" i="28" s="1"/>
  <c r="F207" i="28" a="1"/>
  <c r="F207" i="28" s="1"/>
  <c r="G207" i="28" s="1"/>
  <c r="F205" i="28" a="1"/>
  <c r="F205" i="28" s="1"/>
  <c r="G205" i="28" s="1"/>
  <c r="F204" i="28" a="1"/>
  <c r="F204" i="28" s="1"/>
  <c r="G204" i="28" s="1"/>
  <c r="F203" i="28" a="1"/>
  <c r="F203" i="28" s="1"/>
  <c r="G203" i="28" s="1"/>
  <c r="F202" i="28" a="1"/>
  <c r="F202" i="28" s="1"/>
  <c r="G202" i="28" s="1"/>
  <c r="F201" i="28" a="1"/>
  <c r="F201" i="28" s="1"/>
  <c r="G201" i="28" s="1"/>
  <c r="F200" i="28" a="1"/>
  <c r="F200" i="28" s="1"/>
  <c r="G200" i="28" s="1"/>
  <c r="G199" i="28"/>
  <c r="F199" i="28" a="1"/>
  <c r="F199" i="28" s="1"/>
  <c r="F197" i="28" a="1"/>
  <c r="F197" i="28" s="1"/>
  <c r="G197" i="28" s="1"/>
  <c r="F196" i="28" a="1"/>
  <c r="F196" i="28" s="1"/>
  <c r="G196" i="28" s="1"/>
  <c r="F195" i="28" a="1"/>
  <c r="F195" i="28" s="1"/>
  <c r="G195" i="28" s="1"/>
  <c r="F193" i="28" a="1"/>
  <c r="F193" i="28" s="1"/>
  <c r="G193" i="28" s="1"/>
  <c r="F192" i="28" a="1"/>
  <c r="F192" i="28" s="1"/>
  <c r="G192" i="28" s="1"/>
  <c r="F191" i="28" a="1"/>
  <c r="F191" i="28" s="1"/>
  <c r="G191" i="28" s="1"/>
  <c r="F190" i="28" a="1"/>
  <c r="F190" i="28" s="1"/>
  <c r="G190" i="28" s="1"/>
  <c r="F188" i="28" a="1"/>
  <c r="F188" i="28" s="1"/>
  <c r="G188" i="28" s="1"/>
  <c r="F187" i="28" a="1"/>
  <c r="F187" i="28" s="1"/>
  <c r="G187" i="28" s="1"/>
  <c r="F186" i="28" a="1"/>
  <c r="F186" i="28" s="1"/>
  <c r="G186" i="28" s="1"/>
  <c r="F185" i="28" a="1"/>
  <c r="F185" i="28" s="1"/>
  <c r="G185" i="28" s="1"/>
  <c r="F184" i="28" a="1"/>
  <c r="F184" i="28" s="1"/>
  <c r="G184" i="28" s="1"/>
  <c r="F183" i="28" a="1"/>
  <c r="F183" i="28" s="1"/>
  <c r="G183" i="28" s="1"/>
  <c r="F182" i="28" a="1"/>
  <c r="F182" i="28" s="1"/>
  <c r="G182" i="28" s="1"/>
  <c r="F181" i="28" a="1"/>
  <c r="F181" i="28" s="1"/>
  <c r="G181" i="28" s="1"/>
  <c r="F179" i="28" a="1"/>
  <c r="F179" i="28" s="1"/>
  <c r="G179" i="28" s="1"/>
  <c r="F178" i="28" a="1"/>
  <c r="F178" i="28" s="1"/>
  <c r="G178" i="28" s="1"/>
  <c r="F177" i="28" a="1"/>
  <c r="F177" i="28" s="1"/>
  <c r="G177" i="28" s="1"/>
  <c r="F176" i="28"/>
  <c r="G176" i="28" s="1"/>
  <c r="F174" i="28"/>
  <c r="G174" i="28" s="1"/>
  <c r="F173" i="28"/>
  <c r="G173" i="28" s="1"/>
  <c r="F172" i="28"/>
  <c r="G172" i="28" s="1"/>
  <c r="F171" i="28"/>
  <c r="G171" i="28" s="1"/>
  <c r="F55" i="28" a="1"/>
  <c r="F55" i="28" s="1"/>
  <c r="G55" i="28" s="1"/>
  <c r="F54" i="28" a="1"/>
  <c r="F54" i="28" s="1"/>
  <c r="G54" i="28" s="1"/>
  <c r="F52" i="28" a="1"/>
  <c r="F52" i="28" s="1"/>
  <c r="G52" i="28" s="1"/>
  <c r="F51" i="28" a="1"/>
  <c r="F51" i="28" s="1"/>
  <c r="G51" i="28" s="1"/>
  <c r="F50" i="28"/>
  <c r="G50" i="28" s="1"/>
  <c r="F50" i="28" a="1"/>
  <c r="F49" i="28" a="1"/>
  <c r="F49" i="28" s="1"/>
  <c r="G49" i="28" s="1"/>
  <c r="F48" i="28" a="1"/>
  <c r="F48" i="28" s="1"/>
  <c r="G48" i="28" s="1"/>
  <c r="G46" i="28"/>
  <c r="F46" i="28" a="1"/>
  <c r="F46" i="28" s="1"/>
  <c r="F45" i="28" a="1"/>
  <c r="F45" i="28" s="1"/>
  <c r="G45" i="28" s="1"/>
  <c r="F44" i="28" a="1"/>
  <c r="F44" i="28" s="1"/>
  <c r="G44" i="28" s="1"/>
  <c r="F43" i="28" a="1"/>
  <c r="F43" i="28" s="1"/>
  <c r="G43" i="28" s="1"/>
  <c r="F42" i="28" a="1"/>
  <c r="F42" i="28" s="1"/>
  <c r="G42" i="28" s="1"/>
  <c r="F41" i="28" a="1"/>
  <c r="F41" i="28" s="1"/>
  <c r="G41" i="28" s="1"/>
  <c r="F40" i="28" a="1"/>
  <c r="F40" i="28" s="1"/>
  <c r="G40" i="28" s="1"/>
  <c r="F38" i="28"/>
  <c r="G38" i="28" s="1"/>
  <c r="F38" i="28" a="1"/>
  <c r="F37" i="28" a="1"/>
  <c r="F37" i="28" s="1"/>
  <c r="G37" i="28" s="1"/>
  <c r="F36" i="28" a="1"/>
  <c r="F36" i="28" s="1"/>
  <c r="G36" i="28" s="1"/>
  <c r="F34" i="28" a="1"/>
  <c r="F34" i="28" s="1"/>
  <c r="G34" i="28" s="1"/>
  <c r="F33" i="28" a="1"/>
  <c r="F33" i="28" s="1"/>
  <c r="G33" i="28" s="1"/>
  <c r="F32" i="28" a="1"/>
  <c r="F32" i="28" s="1"/>
  <c r="G32" i="28" s="1"/>
  <c r="F31" i="28" a="1"/>
  <c r="F31" i="28" s="1"/>
  <c r="G31" i="28" s="1"/>
  <c r="F29" i="28"/>
  <c r="G29" i="28" s="1"/>
  <c r="F29" i="28" a="1"/>
  <c r="F28" i="28" a="1"/>
  <c r="F28" i="28" s="1"/>
  <c r="G28" i="28" s="1"/>
  <c r="F27" i="28" a="1"/>
  <c r="F27" i="28" s="1"/>
  <c r="G27" i="28" s="1"/>
  <c r="F26" i="28" a="1"/>
  <c r="F26" i="28" s="1"/>
  <c r="G26" i="28" s="1"/>
  <c r="F25" i="28" a="1"/>
  <c r="F25" i="28" s="1"/>
  <c r="G25" i="28" s="1"/>
  <c r="F24" i="28" a="1"/>
  <c r="F24" i="28" s="1"/>
  <c r="G24" i="28" s="1"/>
  <c r="F23" i="28" a="1"/>
  <c r="F23" i="28" s="1"/>
  <c r="G23" i="28" s="1"/>
  <c r="F22" i="28" a="1"/>
  <c r="F22" i="28" s="1"/>
  <c r="G22" i="28" s="1"/>
  <c r="F20" i="28" a="1"/>
  <c r="F20" i="28" s="1"/>
  <c r="G20" i="28" s="1"/>
  <c r="F19" i="28" a="1"/>
  <c r="F19" i="28" s="1"/>
  <c r="G19" i="28" s="1"/>
  <c r="F18" i="28" a="1"/>
  <c r="F18" i="28" s="1"/>
  <c r="G18" i="28" s="1"/>
  <c r="F17" i="28"/>
  <c r="G17" i="28" s="1"/>
  <c r="F15" i="28"/>
  <c r="G15" i="28" s="1"/>
  <c r="F14" i="28"/>
  <c r="G14" i="28" s="1"/>
  <c r="F13" i="28"/>
  <c r="G13" i="28" s="1"/>
  <c r="F282" i="28"/>
  <c r="G282" i="28" s="1"/>
  <c r="E48" i="31"/>
  <c r="G278" i="28"/>
  <c r="F280" i="28"/>
  <c r="G280" i="28" s="1"/>
  <c r="F279" i="28"/>
  <c r="G279" i="28" s="1"/>
  <c r="F278" i="28"/>
  <c r="F320" i="28" a="1"/>
  <c r="F320" i="28" s="1"/>
  <c r="G320" i="28" s="1"/>
  <c r="F319" i="28" a="1"/>
  <c r="F319" i="28" s="1"/>
  <c r="G319" i="28" s="1"/>
  <c r="F317" i="28" a="1"/>
  <c r="F317" i="28" s="1"/>
  <c r="G317" i="28" s="1"/>
  <c r="F316" i="28" a="1"/>
  <c r="F316" i="28" s="1"/>
  <c r="G316" i="28" s="1"/>
  <c r="F315" i="28" a="1"/>
  <c r="F315" i="28" s="1"/>
  <c r="G315" i="28" s="1"/>
  <c r="F314" i="28" a="1"/>
  <c r="F314" i="28" s="1"/>
  <c r="G314" i="28" s="1"/>
  <c r="F313" i="28" a="1"/>
  <c r="F313" i="28" s="1"/>
  <c r="G313" i="28" s="1"/>
  <c r="F311" i="28" a="1"/>
  <c r="F311" i="28" s="1"/>
  <c r="G311" i="28" s="1"/>
  <c r="F310" i="28" a="1"/>
  <c r="F310" i="28" s="1"/>
  <c r="G310" i="28" s="1"/>
  <c r="F309" i="28" a="1"/>
  <c r="F309" i="28" s="1"/>
  <c r="G309" i="28" s="1"/>
  <c r="F308" i="28" a="1"/>
  <c r="F308" i="28" s="1"/>
  <c r="G308" i="28" s="1"/>
  <c r="F307" i="28" a="1"/>
  <c r="F307" i="28" s="1"/>
  <c r="G307" i="28" s="1"/>
  <c r="F306" i="28" a="1"/>
  <c r="F306" i="28" s="1"/>
  <c r="G306" i="28" s="1"/>
  <c r="F303" i="28" a="1"/>
  <c r="F303" i="28" s="1"/>
  <c r="G303" i="28" s="1"/>
  <c r="F302" i="28" a="1"/>
  <c r="F302" i="28" s="1"/>
  <c r="G302" i="28" s="1"/>
  <c r="F301" i="28" a="1"/>
  <c r="F301" i="28" s="1"/>
  <c r="G301" i="28" s="1"/>
  <c r="F299" i="28" a="1"/>
  <c r="F299" i="28" s="1"/>
  <c r="G299" i="28" s="1"/>
  <c r="F298" i="28" a="1"/>
  <c r="F298" i="28" s="1"/>
  <c r="G298" i="28" s="1"/>
  <c r="F297" i="28" a="1"/>
  <c r="F297" i="28" s="1"/>
  <c r="G297" i="28" s="1"/>
  <c r="F296" i="28" a="1"/>
  <c r="F296" i="28" s="1"/>
  <c r="G296" i="28" s="1"/>
  <c r="F294" i="28" a="1"/>
  <c r="F294" i="28" s="1"/>
  <c r="G294" i="28" s="1"/>
  <c r="F293" i="28" a="1"/>
  <c r="F293" i="28" s="1"/>
  <c r="G293" i="28" s="1"/>
  <c r="F292" i="28" a="1"/>
  <c r="F292" i="28" s="1"/>
  <c r="G292" i="28" s="1"/>
  <c r="F291" i="28" a="1"/>
  <c r="F291" i="28" s="1"/>
  <c r="G291" i="28" s="1"/>
  <c r="F290" i="28" a="1"/>
  <c r="F290" i="28" s="1"/>
  <c r="G290" i="28" s="1"/>
  <c r="F289" i="28" a="1"/>
  <c r="F289" i="28" s="1"/>
  <c r="G289" i="28" s="1"/>
  <c r="F288" i="28" a="1"/>
  <c r="F288" i="28" s="1"/>
  <c r="G288" i="28" s="1"/>
  <c r="F287" i="28" a="1"/>
  <c r="F287" i="28" s="1"/>
  <c r="G287" i="28" s="1"/>
  <c r="F285" i="28" a="1"/>
  <c r="F285" i="28" s="1"/>
  <c r="G285" i="28" s="1"/>
  <c r="F284" i="28" a="1"/>
  <c r="F284" i="28" s="1"/>
  <c r="G284" i="28" s="1"/>
  <c r="F283" i="28" a="1"/>
  <c r="F283" i="28" s="1"/>
  <c r="G283" i="28" s="1"/>
  <c r="A7" i="30"/>
  <c r="A6" i="30"/>
  <c r="A4" i="30"/>
  <c r="C6" i="29"/>
  <c r="C6" i="30" s="1"/>
  <c r="F12" i="28"/>
  <c r="D52" i="31" l="1"/>
  <c r="E36" i="30" s="1"/>
  <c r="D15" i="31"/>
  <c r="E20" i="30" s="1"/>
  <c r="D10" i="31"/>
  <c r="E10" i="31" s="1"/>
  <c r="F11" i="30" s="1"/>
  <c r="D29" i="31"/>
  <c r="E29" i="31" s="1"/>
  <c r="F29" i="30" s="1"/>
  <c r="D20" i="31"/>
  <c r="E20" i="31" s="1"/>
  <c r="F21" i="30" s="1"/>
  <c r="E46" i="31"/>
  <c r="F35" i="30" s="1"/>
  <c r="D34" i="31"/>
  <c r="E30" i="30" s="1"/>
  <c r="G12" i="28"/>
  <c r="D38" i="31"/>
  <c r="E31" i="30" s="1"/>
  <c r="E43" i="31"/>
  <c r="E39" i="31"/>
  <c r="E54" i="31"/>
  <c r="E32" i="31"/>
  <c r="E47" i="31"/>
  <c r="E41" i="31"/>
  <c r="E25" i="31"/>
  <c r="E22" i="31"/>
  <c r="E28" i="31"/>
  <c r="E30" i="31"/>
  <c r="E27" i="31"/>
  <c r="E35" i="31"/>
  <c r="E37" i="31"/>
  <c r="E16" i="31"/>
  <c r="E23" i="31"/>
  <c r="E36" i="31"/>
  <c r="E26" i="31"/>
  <c r="E44" i="31"/>
  <c r="E49" i="31"/>
  <c r="E33" i="31"/>
  <c r="E40" i="31"/>
  <c r="E51" i="31"/>
  <c r="E53" i="31"/>
  <c r="E31" i="31"/>
  <c r="E42" i="31"/>
  <c r="E24" i="31"/>
  <c r="E45" i="31"/>
  <c r="E50" i="31"/>
  <c r="E11" i="31"/>
  <c r="E19" i="31"/>
  <c r="E18" i="31"/>
  <c r="E13" i="31"/>
  <c r="E14" i="31"/>
  <c r="E12" i="31"/>
  <c r="E17" i="31"/>
  <c r="C8" i="40"/>
  <c r="B12" i="3"/>
  <c r="B11" i="3"/>
  <c r="D29" i="3"/>
  <c r="I23" i="5" s="1"/>
  <c r="K27" i="6" s="1"/>
  <c r="B10" i="3"/>
  <c r="C8" i="4" s="1"/>
  <c r="C8" i="5" s="1"/>
  <c r="C7" i="6" s="1"/>
  <c r="C9" i="6"/>
  <c r="E52" i="31" l="1"/>
  <c r="F36" i="30" s="1"/>
  <c r="E15" i="31"/>
  <c r="F20" i="30" s="1"/>
  <c r="E29" i="30"/>
  <c r="E11" i="30"/>
  <c r="E21" i="30"/>
  <c r="E34" i="31"/>
  <c r="F30" i="30" s="1"/>
  <c r="E38" i="31"/>
  <c r="F31" i="30" s="1"/>
  <c r="C9" i="40"/>
  <c r="C6" i="6"/>
  <c r="C7" i="9"/>
  <c r="C8" i="42" s="1"/>
  <c r="C6" i="44" l="1"/>
  <c r="C6" i="45" s="1"/>
  <c r="C6" i="43"/>
  <c r="C8" i="6"/>
  <c r="A13" i="3"/>
  <c r="E44" i="36"/>
  <c r="D44" i="36"/>
  <c r="C44" i="36"/>
  <c r="B44" i="36"/>
  <c r="E43" i="36"/>
  <c r="D43" i="36"/>
  <c r="C43" i="36"/>
  <c r="B43" i="36"/>
  <c r="E42" i="36"/>
  <c r="D42" i="36"/>
  <c r="C42" i="36"/>
  <c r="B42" i="36"/>
  <c r="E41" i="36"/>
  <c r="D41" i="36"/>
  <c r="C41" i="36"/>
  <c r="B41" i="36"/>
  <c r="E40" i="36"/>
  <c r="D40" i="36"/>
  <c r="C40" i="36"/>
  <c r="E38" i="36"/>
  <c r="D38" i="36"/>
  <c r="C38" i="36"/>
  <c r="B38" i="36"/>
  <c r="E37" i="36"/>
  <c r="D37" i="36"/>
  <c r="C37" i="36"/>
  <c r="B37" i="36"/>
  <c r="E36" i="36"/>
  <c r="D36" i="36"/>
  <c r="C36" i="36"/>
  <c r="B36" i="36"/>
  <c r="E35" i="36"/>
  <c r="D35" i="36"/>
  <c r="C35" i="36"/>
  <c r="B35" i="36"/>
  <c r="E34" i="36"/>
  <c r="D34" i="36"/>
  <c r="C34" i="36"/>
  <c r="D20" i="5"/>
  <c r="B16" i="36"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<sst xmlns="http://schemas.openxmlformats.org/spreadsheetml/2006/main" count="3626" uniqueCount="806">
  <si>
    <t>Lampiran 5</t>
  </si>
  <si>
    <t>CONTOH</t>
  </si>
  <si>
    <t>Nama Pemda</t>
  </si>
  <si>
    <t>Tahun Penilaian</t>
  </si>
  <si>
    <t>Periode yang dinilai</t>
  </si>
  <si>
    <t>Sumber Data</t>
  </si>
  <si>
    <t>Visi</t>
  </si>
  <si>
    <t>Misi Strategis RPJMD</t>
  </si>
  <si>
    <t>Penetapan konteks Misi Risiko Strategis Pemda</t>
  </si>
  <si>
    <t>Tujuan Strategis RPJMD</t>
  </si>
  <si>
    <t>Penetapan Konteks Tujuan Risiko Strategis Pemda</t>
  </si>
  <si>
    <t>Sasaran RPJMD</t>
  </si>
  <si>
    <t>Penetapan Konteks Sasaran  Risiko Strategis Pemda</t>
  </si>
  <si>
    <t>IKU Sasaran RPJMD</t>
  </si>
  <si>
    <t>Penetapan konteks IKU Risiko Strategis Pemda</t>
  </si>
  <si>
    <t>Prioritas pembangunan dan program unggulan</t>
  </si>
  <si>
    <t>Urusan Pemerintahan Daerah</t>
  </si>
  <si>
    <t>Nama Dinas Terkait</t>
  </si>
  <si>
    <t>Tujuan, Sasaran, IKU dan Program yang akan dilakukan penilaian risiko</t>
  </si>
  <si>
    <t>Dst</t>
  </si>
  <si>
    <t>Form 2.b</t>
  </si>
  <si>
    <t>Form 3.a</t>
  </si>
  <si>
    <t>:</t>
  </si>
  <si>
    <t>Urusan Pemerintahan</t>
  </si>
  <si>
    <t>OPD yang Dinilai</t>
  </si>
  <si>
    <t>Tujuan Strategis</t>
  </si>
  <si>
    <t>Sasaran Strategis</t>
  </si>
  <si>
    <t>IKU Renstra OPD</t>
  </si>
  <si>
    <t>IKU</t>
  </si>
  <si>
    <t>Program</t>
  </si>
  <si>
    <t>Tujuan, Sasaran, IKU dan Program  yang akan dilakukan penilaian risiko</t>
  </si>
  <si>
    <t>Mengetahui,</t>
  </si>
  <si>
    <t>Plt. Inspektur ,</t>
  </si>
  <si>
    <t xml:space="preserve">Kasubag Program, Informasi dan Humas </t>
  </si>
  <si>
    <t>Dinas Kesehatan Kabupaten XYZ</t>
  </si>
  <si>
    <t>Sahudin, AK, M.Si, CA</t>
  </si>
  <si>
    <t>Muhammad Zen, A.Md</t>
  </si>
  <si>
    <t>NIP 19760726 199811 1 001</t>
  </si>
  <si>
    <t>NIP 19750504 200312 1 005</t>
  </si>
  <si>
    <t>Kasubid Kesehatan dan Pemberdayaan Masyarakat</t>
  </si>
  <si>
    <t>Badan Perencanaan Penelitian dan Pengembangan Kabupaten XYZ</t>
  </si>
  <si>
    <t>Yeni Aprianti, SE</t>
  </si>
  <si>
    <t>NIP 19790407 20021 2 2007</t>
  </si>
  <si>
    <t>Form 2.c</t>
  </si>
  <si>
    <t xml:space="preserve">Keluaran/Hasil Kegiatan </t>
  </si>
  <si>
    <t>1.</t>
  </si>
  <si>
    <t>2.</t>
  </si>
  <si>
    <t>3.</t>
  </si>
  <si>
    <t>4.</t>
  </si>
  <si>
    <t>Program, Kegiatan, dan Keluaran/Hasil Kegiatan yang akan dilakukan penilaian risiko</t>
  </si>
  <si>
    <t>Contoh</t>
  </si>
  <si>
    <t>Kertas Kerja</t>
  </si>
  <si>
    <t>Nama OPD</t>
  </si>
  <si>
    <t>No</t>
  </si>
  <si>
    <t>Tujuan/Sasaran Strategis/Program</t>
  </si>
  <si>
    <t>Indikator Kinerja</t>
  </si>
  <si>
    <t>Risiko</t>
  </si>
  <si>
    <t>Sebab</t>
  </si>
  <si>
    <t>C/UC</t>
  </si>
  <si>
    <t>Dampak</t>
  </si>
  <si>
    <t>Uraian</t>
  </si>
  <si>
    <t xml:space="preserve">Kode </t>
  </si>
  <si>
    <t>Pemilik</t>
  </si>
  <si>
    <t>Sumber</t>
  </si>
  <si>
    <t>Pihak yang Terkena</t>
  </si>
  <si>
    <t>a</t>
  </si>
  <si>
    <t>b</t>
  </si>
  <si>
    <t>c</t>
  </si>
  <si>
    <t>d</t>
  </si>
  <si>
    <t>e</t>
  </si>
  <si>
    <t>f</t>
  </si>
  <si>
    <t>g</t>
  </si>
  <si>
    <t>h</t>
  </si>
  <si>
    <t>i</t>
  </si>
  <si>
    <t>j</t>
  </si>
  <si>
    <t>k</t>
  </si>
  <si>
    <t xml:space="preserve">Keterangan: </t>
  </si>
  <si>
    <t>Kolom a diisi dengan nomor urut</t>
  </si>
  <si>
    <t>Kolom b diisi dengan tujuan strategis urusan wajib sebagai mana tercantum dalam RPJMD/Renstra</t>
  </si>
  <si>
    <t>Kolom c diisi dengan indikator kinerja tujuan strategis</t>
  </si>
  <si>
    <t xml:space="preserve">Kolom d diisi dengan uraian peristiwa yang merupakan risiko </t>
  </si>
  <si>
    <t>Kolom e diisi dengan Kode risiko</t>
  </si>
  <si>
    <t>Kolom f diisi dengan Pemilik risiko, pihak/unit yang bertanggung jawab/ berkepentingan untuk mengelola risiko</t>
  </si>
  <si>
    <r>
      <rPr>
        <sz val="12"/>
        <color theme="1"/>
        <rFont val="Book Antiqua"/>
        <family val="1"/>
      </rPr>
      <t xml:space="preserve">Kolom g diisi dengan penyebab timbulnya risiko. Untuk mempermudah identifikasi sebab risiko, sebab risiko  bisa dikategorikan ke dalam : </t>
    </r>
    <r>
      <rPr>
        <i/>
        <sz val="12"/>
        <color indexed="8"/>
        <rFont val="Book Antiqua"/>
        <family val="1"/>
      </rPr>
      <t>Man, Money, Method, Machine</t>
    </r>
    <r>
      <rPr>
        <sz val="12"/>
        <color indexed="8"/>
        <rFont val="Book Antiqua"/>
        <family val="1"/>
      </rPr>
      <t>, dan Material</t>
    </r>
  </si>
  <si>
    <t>Kolom h diisi dengan sumber risiko (eksternal/internal)</t>
  </si>
  <si>
    <t>Kolom i diisi dengan C, jika unit kerja mampu untuk mengendalikan penyebab risiko, atau UC jika unit kerja tidak mampu mengendalikan risiko</t>
  </si>
  <si>
    <t>Kolom j diisi dengan uraian akibat yang ditimbulkan jika risiko benar-benar terjadi. Untuk mempermudah identifikasi dampak risiko, dampak risiko  bisa dikategorikan ke dalam: Keuangan, Kinerja, Reputasi dan Hukum</t>
  </si>
  <si>
    <t>Kolom k diisi dengan pihak/unit yang menderita/terkena dampak jika risiko benar-benar terjadi</t>
  </si>
  <si>
    <t>Form 3.b</t>
  </si>
  <si>
    <t>Tujuan/Sasaran Strategis</t>
  </si>
  <si>
    <t>C</t>
  </si>
  <si>
    <t>Resistensi masyarakat</t>
  </si>
  <si>
    <t>Eksternal</t>
  </si>
  <si>
    <t>UC</t>
  </si>
  <si>
    <t>Form 3.c</t>
  </si>
  <si>
    <t>Sasaran strategis OPD</t>
  </si>
  <si>
    <t>Kegiatan</t>
  </si>
  <si>
    <t>Indikator Keluaran</t>
  </si>
  <si>
    <t>Sebab*)</t>
  </si>
  <si>
    <t>Dampak**)</t>
  </si>
  <si>
    <t>Tahap</t>
  </si>
  <si>
    <t>l</t>
  </si>
  <si>
    <t>A.</t>
  </si>
  <si>
    <t xml:space="preserve"> Program Peningkatan Keselamatan Ibu melahirkan dan anak</t>
  </si>
  <si>
    <t>Jaminan Persalinan (DAK NON FISIK)</t>
  </si>
  <si>
    <t>Kegiatan Jaminan Persalinan (DAK NON FISIK)</t>
  </si>
  <si>
    <t>Penetapan kebijakan</t>
  </si>
  <si>
    <t>Pembayaran menggunakan mekanisme LS sehingga pelaksana program kesulitan dalam merealisasikan pembayaran</t>
  </si>
  <si>
    <t>Kepala Dinas Kesehatan/ Kepala Bidang Kesmas</t>
  </si>
  <si>
    <t xml:space="preserve">Kebijakan penatausahaan Kepala Daerah yang mengatur bahwa penerapan LS harus melengkapi berkas-berkas pencairan </t>
  </si>
  <si>
    <t>RS tidak mau pembayaran claim dalam jangka waktu lama</t>
  </si>
  <si>
    <t>Tujuan : Memberikan jaminan Ibu bersalin di Fasilitasi Pelayanan Kesehatan</t>
  </si>
  <si>
    <t>Perencanaan</t>
  </si>
  <si>
    <r>
      <rPr>
        <sz val="12"/>
        <color rgb="FF000000"/>
        <rFont val="Arial"/>
        <family val="2"/>
      </rPr>
      <t>-Data Ibu hamil miskin yang belum memiliki jaminan kesehatan lainnya dari kecamatan dan kelurahan belum ada</t>
    </r>
    <r>
      <rPr>
        <i/>
        <sz val="12"/>
        <color indexed="8"/>
        <rFont val="Arial"/>
        <family val="2"/>
      </rPr>
      <t xml:space="preserve">
</t>
    </r>
  </si>
  <si>
    <t xml:space="preserve">Kurangnya koordinasi dengan Dinas Sosial </t>
  </si>
  <si>
    <t>Perencanaan kurang tepat</t>
  </si>
  <si>
    <t>Sasaran : Ibu hamil miskin (Memiliki Surat Keterangan Tidak Mampu dari Kelurahan yang diketahui oleh Kecamatan dan Dinas Sosial) dan tidak mempunyai jaminan kesehatan</t>
  </si>
  <si>
    <t>Penganggaran</t>
  </si>
  <si>
    <t>Perhitungan kebutuhan dana tidak tepat</t>
  </si>
  <si>
    <r>
      <rPr>
        <sz val="12"/>
        <color rgb="FF000000"/>
        <rFont val="Arial"/>
        <family val="2"/>
      </rPr>
      <t>Data Ibu hamil miskin yang belum memiliki jaminan kesehatan lainnya dari kecamatan dan kelurahan belum ada</t>
    </r>
    <r>
      <rPr>
        <i/>
        <sz val="12"/>
        <color indexed="8"/>
        <rFont val="Arial"/>
        <family val="2"/>
      </rPr>
      <t xml:space="preserve">
</t>
    </r>
  </si>
  <si>
    <t>Dana yang dialokasikan tidak sesuai kebutuhan</t>
  </si>
  <si>
    <t>Pelaksanaan</t>
  </si>
  <si>
    <r>
      <rPr>
        <sz val="12"/>
        <color rgb="FF000000"/>
        <rFont val="Arial"/>
        <family val="2"/>
      </rPr>
      <t xml:space="preserve">-Proses </t>
    </r>
    <r>
      <rPr>
        <i/>
        <sz val="12"/>
        <color indexed="8"/>
        <rFont val="Arial"/>
        <family val="2"/>
      </rPr>
      <t>cross check</t>
    </r>
    <r>
      <rPr>
        <sz val="12"/>
        <color indexed="8"/>
        <rFont val="Arial"/>
        <family val="2"/>
      </rPr>
      <t xml:space="preserve"> data dengan BPJS dan Jamkeskot yang membutuhkan waktu lama
-Banyaknya Ibu hamil yang baru mengurus Jampersal ketika akan bersalin
</t>
    </r>
    <r>
      <rPr>
        <b/>
        <sz val="12"/>
        <color indexed="8"/>
        <rFont val="Arial"/>
        <family val="2"/>
      </rPr>
      <t xml:space="preserve">
-Belum semua Rumah sakit yang mau melaksanakan MoU Jampersal (Hanya 2 Rumah Sakit dari 7 RS yang ada di Kota Bengkulu)</t>
    </r>
    <r>
      <rPr>
        <sz val="12"/>
        <color indexed="8"/>
        <rFont val="Arial"/>
        <family val="2"/>
      </rPr>
      <t xml:space="preserve">
-Hanya terdapat 5 Praktek Mandiri Bidan (PMB) dar</t>
    </r>
    <r>
      <rPr>
        <sz val="12"/>
        <rFont val="Arial"/>
        <family val="2"/>
      </rPr>
      <t>i 172</t>
    </r>
    <r>
      <rPr>
        <sz val="12"/>
        <color indexed="8"/>
        <rFont val="Arial"/>
        <family val="2"/>
      </rPr>
      <t xml:space="preserve"> PMB, yang mau melakukan ikatan kerja sama dengan Jampersal 
'-Adanya pasien yang masih dikenakan biaya oleh RS/Bidan (double claim)
-Adanya dokumen claim yang tidak sesuai dengan standar INA CBG's</t>
    </r>
  </si>
  <si>
    <t>Pembayaran menggunakan mekanisme LS yang memerlukan waktu lama dan persyaratan yang rumit</t>
  </si>
  <si>
    <t>Internal/Eksternal</t>
  </si>
  <si>
    <t>Terbatasnya ketersediaan RS yang bisa melayani bumil miskin tidak punya jaminan kesehatan lainnya</t>
  </si>
  <si>
    <t>Keterangan</t>
  </si>
  <si>
    <t>Kolom b diisi dengan kegiatan, tujuan kegiatan, dan sasaran kegiatan sebagaimana tercantum dalam RKA SKPD</t>
  </si>
  <si>
    <t>Kolom c diisi dengan indikator kinerja tujuan/sasaran kegiatan</t>
  </si>
  <si>
    <t>Kolom d diisi dengan tahapan kegiatan</t>
  </si>
  <si>
    <t xml:space="preserve">Kolom e diisi dengan uraian peristiwa yang merupakan risiko </t>
  </si>
  <si>
    <t>Kolom f diisi dengan Kode risiko</t>
  </si>
  <si>
    <t>Kolom g diisi dengan Pemilik risiko, pihak/unit yang bertanggung jawab/ berkepentingan untuk mengelola risiko</t>
  </si>
  <si>
    <t>-</t>
  </si>
  <si>
    <r>
      <rPr>
        <sz val="12"/>
        <color theme="1"/>
        <rFont val="Book Antiqua"/>
        <family val="1"/>
      </rPr>
      <t xml:space="preserve">Kolom h diisi dengan penyebab timbulnya risiko, Untuk mempermudah identifikasi sebab risiko, sebab risiko  bisa dikategorikan ke dalam : </t>
    </r>
    <r>
      <rPr>
        <i/>
        <sz val="12"/>
        <color indexed="8"/>
        <rFont val="Book Antiqua"/>
        <family val="1"/>
      </rPr>
      <t>Man, Money, Method, Machine</t>
    </r>
    <r>
      <rPr>
        <sz val="12"/>
        <color indexed="8"/>
        <rFont val="Book Antiqua"/>
        <family val="1"/>
      </rPr>
      <t>, dan Material</t>
    </r>
  </si>
  <si>
    <t>Kolom i diisi dengan sumber risiko (eksternal/internal)</t>
  </si>
  <si>
    <t>Anggaran yang dialokasikan tidak sesuai dengan perencanaan</t>
  </si>
  <si>
    <t>Kolom j diisi dengan C, jika unit kerja mampu untuk mengendalikan penyebab risiko, atau UC jika unit kerja tidak mampu mengendalikan risiko</t>
  </si>
  <si>
    <t>Kolom k diisi dengan uraian akibat yang ditimbulkan jika risiko benar-benar terjadi. Untuk mempermudah identifikasi dampak risiko, dampak risiko  bisa dikategorikan ke dalam: Keuangan, Kinerja, Reputasi dan Hukum</t>
  </si>
  <si>
    <t>Kesulitan input data dalam aplikasi Aspak, Krisna dan e-planning</t>
  </si>
  <si>
    <t>Kolom l diisi dengan pihak/unit yang menderita/terkena dampak jika risiko benar-benar terjadi</t>
  </si>
  <si>
    <t>Sosialiasi kepada masyarakat melalui Pelayanan KIE belum optimal</t>
  </si>
  <si>
    <t>Form 4</t>
  </si>
  <si>
    <t xml:space="preserve"> Kertas Kerja</t>
  </si>
  <si>
    <t xml:space="preserve">Nama Pemda </t>
  </si>
  <si>
    <t xml:space="preserve">Tahun Penilaian </t>
  </si>
  <si>
    <t>No.</t>
  </si>
  <si>
    <t>“Risiko” yang Teridentifikasi</t>
  </si>
  <si>
    <t>Kode Risiko</t>
  </si>
  <si>
    <t>Analisis Risiko</t>
  </si>
  <si>
    <t>Skala Dampak*)</t>
  </si>
  <si>
    <t>Skala Kemungkinan *)</t>
  </si>
  <si>
    <t>Skala Risiko</t>
  </si>
  <si>
    <t>f=dxe</t>
  </si>
  <si>
    <t>I</t>
  </si>
  <si>
    <t>Risiko Strategis</t>
  </si>
  <si>
    <t>II</t>
  </si>
  <si>
    <t>III</t>
  </si>
  <si>
    <t>IV</t>
  </si>
  <si>
    <t>Keterangan:</t>
  </si>
  <si>
    <t>Kolom b diisi dngan risiko yang teridentifikasi sesuai lampiran 6a dan 6b</t>
  </si>
  <si>
    <t>Kolom c diisi dengan kode risiko sesuai lampiran 6a dan 6b</t>
  </si>
  <si>
    <t>Kolom d diisi dengan skala dampak berdasarkan perhitungan rataa-rata/modus  skala dampak yang diberikan peserta diskusi</t>
  </si>
  <si>
    <t>Kolom e diisi  dengan skala kemungkinan berdasarkan perhitungan rata-rata/modus skala kemungkinan yang diberikan peserta diskusi</t>
  </si>
  <si>
    <t>Kolom f diisi dengan hasil perkalian antara skala dampak dan skala kemungkinan</t>
  </si>
  <si>
    <t>Form 5</t>
  </si>
  <si>
    <t>Risiko Prioritas</t>
  </si>
  <si>
    <t>Penyebab</t>
  </si>
  <si>
    <t>Kolom b diisi dengan risiko prioritas</t>
  </si>
  <si>
    <t>Kolom c diisi dengan kode risiko</t>
  </si>
  <si>
    <t>Kolom d diisi dengan skala risiko (sesuai lampiran 7)</t>
  </si>
  <si>
    <t>Kolom e diisi dengan pemilik risiko sesuai Lampiran 6a dan 6b</t>
  </si>
  <si>
    <t>Kolom f diisi dengan penyebab sesuai Lampiran 6a dan 6b</t>
  </si>
  <si>
    <t>Kolom g diisi dengan dampak sesuai dengan Lampiran 6a dan 6b</t>
  </si>
  <si>
    <t>Form 6</t>
  </si>
  <si>
    <t>( RTP atas CEE)</t>
  </si>
  <si>
    <t>Kondisi Lingkungan Pengendalian yang Kurang Memadai</t>
  </si>
  <si>
    <t>Rencana Tindak Pengendalian  Lingkungan Pengendalian</t>
  </si>
  <si>
    <t>Penanggung jawab</t>
  </si>
  <si>
    <t>Target Waktu Penyelesaian</t>
  </si>
  <si>
    <t>Realisasi Penyelesaian</t>
  </si>
  <si>
    <t>…</t>
  </si>
  <si>
    <t>Kolom b diisi dengan kondisi lingkungan pengendalian yang kurang memadai</t>
  </si>
  <si>
    <t>Kolom c diisi dengan perbaikan yang akan dilakukan</t>
  </si>
  <si>
    <t>Kolom d diisi dengan pihak/unit penanggung jawab untuk menyelenggarakan kegiatan pengendalian</t>
  </si>
  <si>
    <t>Kolom e diisi dengan target waktu penyelesaian RTP</t>
  </si>
  <si>
    <t>Kolom f diisi dengan realisasi waktu penyelesaian RTP</t>
  </si>
  <si>
    <t>Form 7</t>
  </si>
  <si>
    <t xml:space="preserve">(RTP atas Hasil Identifikasi Risiko) </t>
  </si>
  <si>
    <t>Uraian Pengendalian yang Sudah Ada *)</t>
  </si>
  <si>
    <t>Celah Pengendalian</t>
  </si>
  <si>
    <t>Pemilik/ Penangungg Jawab</t>
  </si>
  <si>
    <t>Kolom  a diisi dengan nomor urut</t>
  </si>
  <si>
    <t>Kolom d diisi dengan uraian pengendalian‐pengendalian yang sudah ada/ terpasang. Agar diungkap tidak hanya nama SOP nya, Contoh SOP Pemeliharaan: Gedung dibersihkan 2 kali sehari.</t>
  </si>
  <si>
    <t>Kolom e Diisi dengan alasan tidak efektif:
(1) Kebijakan dan Prosedur pengendalian sudah dilakukan,  namun belum mampu menangani risiko yang teridentifikasi,
(2) Prosedur pengendalian belum/tidak dapat dilaksanakan,
(3) Kebijakan belum diikuti dengan prosedur baku yang jelas,
(4) Kebijakan dan prosedur yang ada tidak sesuai dengan peraturan diatasnya</t>
  </si>
  <si>
    <t>Kolom  f diisi dengan pengendalian yang masih dibutuhkan</t>
  </si>
  <si>
    <t>Kolom g diisi dengan pihak/unit penanggung jawab untuk menyelenggarakan kegiatan pengendalian</t>
  </si>
  <si>
    <t>Kolom h diisi dengan target waktu penyelesaian RTP</t>
  </si>
  <si>
    <t>Form 8</t>
  </si>
  <si>
    <t>Kegiatan Pengendalian yang Dibutuhkan</t>
  </si>
  <si>
    <t>Media/Bentuk Sarana Pengkomunikasian</t>
  </si>
  <si>
    <t>Penyedia Informasi</t>
  </si>
  <si>
    <t>Penerima Informasi</t>
  </si>
  <si>
    <t>Rencana Waktu Pelaksanaan</t>
  </si>
  <si>
    <t>Realisasi Waktu Pelaksanaan</t>
  </si>
  <si>
    <t xml:space="preserve">Keterangan </t>
  </si>
  <si>
    <t>Kolom b diisi dengan Kegiatan Pengendalian yang Dibutuhkan</t>
  </si>
  <si>
    <t>Kolom c diisi dengan Media/Bentuk Sarana Pengkomunikasian</t>
  </si>
  <si>
    <t>Kolom d diisi dengan Penyedia Informasi</t>
  </si>
  <si>
    <t>Kolom e diisi  dengan Penerima Informasi</t>
  </si>
  <si>
    <t>Kolom f diisi  dengan Rencana Waktu Pelaksanaan</t>
  </si>
  <si>
    <t>Kolom g diisi  dengan Realisasi Waktu Pelaksanaan</t>
  </si>
  <si>
    <t>Kolom h diisi  dengan Keterangan tambahan, seperti keterangan pelaksanaan dan tindaklanjutnya, kegiatan dokumentasinya, serta keterangan lainnya.</t>
  </si>
  <si>
    <t>Form 9</t>
  </si>
  <si>
    <t>Bentuk/Metode Pemantauan yang Diperlukan</t>
  </si>
  <si>
    <t>Penanggung Jawab Pemantauan</t>
  </si>
  <si>
    <t>Rencana Waktu Pelaksanaan Pemantauan</t>
  </si>
  <si>
    <t>Kolom c diisi dengan Bentuk/Metode Pemantauan yang Diperlukan</t>
  </si>
  <si>
    <t>Kolom d diisi dengan Penanggung Jawab Pemantauan</t>
  </si>
  <si>
    <t>Kolom e diisi  dengan Waktu Pelaksanaan Pemantauan</t>
  </si>
  <si>
    <t>Kolom g diisi  dengan Keterangan tambahan, seperti keterangan hasil kegiatan pemantauan, pelaksanaan monitoring, pendokumentasian, pendistribusian, dan keterangan lainnya.</t>
  </si>
  <si>
    <t>Form 10</t>
  </si>
  <si>
    <t>Kejadian Risiko</t>
  </si>
  <si>
    <t>RTP</t>
  </si>
  <si>
    <t>Rencana Pelaksanaan RTP</t>
  </si>
  <si>
    <t>Realisasi Pelaksanaan RTP</t>
  </si>
  <si>
    <t>Tanggal terjadi</t>
  </si>
  <si>
    <t>Risiko Strategis Pemda</t>
  </si>
  <si>
    <t>Masalah/Risiko Baru:
……………………………………………….</t>
  </si>
  <si>
    <t>Risiko Strategis Dinas …</t>
  </si>
  <si>
    <t>Risiko Strategis RSUD HD</t>
  </si>
  <si>
    <t>Kurangnya minat karyawan untuk mengikuti pelatihan sterilisasi peralatan kesehatan (CSSD)</t>
  </si>
  <si>
    <t>Risiko Strategis Dinas P3AP2KB</t>
  </si>
  <si>
    <t xml:space="preserve">1
</t>
  </si>
  <si>
    <t xml:space="preserve">Penyampaian informasi tidak optimal
</t>
  </si>
  <si>
    <t>Risiko Operasional Dinas …</t>
  </si>
  <si>
    <t>VI</t>
  </si>
  <si>
    <t>Risiko Operasional RSUD HD</t>
  </si>
  <si>
    <t>VII</t>
  </si>
  <si>
    <t>Risiko Operasional Dinas P3AP2KB</t>
  </si>
  <si>
    <t>Kolom b diisi dengan risiko yang teridentifikasi</t>
  </si>
  <si>
    <t>Kolom d diisi dengan tanggal terjadinya risiko pada tahun berjalan</t>
  </si>
  <si>
    <t>Kolom e diisi  dengan penyebab  peristiwa risiko saat terjadi pada tahun berjalan</t>
  </si>
  <si>
    <t>Kolom f diisi dengan dampak peristiwa risiko pada tahun berjalan</t>
  </si>
  <si>
    <t>Kolom g diisi  dengan keterangan tambahan</t>
  </si>
  <si>
    <t>Konteks Startegis Pemda</t>
  </si>
  <si>
    <t>Konteks Operasional OPD</t>
  </si>
  <si>
    <r>
      <t>…...................................................... (</t>
    </r>
    <r>
      <rPr>
        <i/>
        <sz val="12"/>
        <rFont val="Arial"/>
        <family val="2"/>
      </rPr>
      <t>per misi</t>
    </r>
    <r>
      <rPr>
        <sz val="12"/>
        <rFont val="Arial"/>
        <family val="2"/>
      </rPr>
      <t>)</t>
    </r>
  </si>
  <si>
    <r>
      <t>…...................................................... (</t>
    </r>
    <r>
      <rPr>
        <i/>
        <sz val="12"/>
        <rFont val="Arial"/>
        <family val="2"/>
      </rPr>
      <t>per tujuan strategis</t>
    </r>
    <r>
      <rPr>
        <sz val="12"/>
        <rFont val="Arial"/>
        <family val="2"/>
      </rPr>
      <t>)</t>
    </r>
  </si>
  <si>
    <t>2. .…......................................................</t>
  </si>
  <si>
    <t>3. .…......................................................</t>
  </si>
  <si>
    <t>4. .…......................................................</t>
  </si>
  <si>
    <t xml:space="preserve">Tujuan ...
Sasaran ...
IKU ... 
Program .…......................................................
Program .…......................................................
Program .…......................................................
Program .…......................................................
Program .…......................................................
</t>
  </si>
  <si>
    <t>20xx</t>
  </si>
  <si>
    <t>Lampiran x</t>
  </si>
  <si>
    <t>Renstra OPD</t>
  </si>
  <si>
    <t>output / outcome</t>
  </si>
  <si>
    <t xml:space="preserve">Sumedang, ....... …. 20xx
Kepala OPD ......
...........................
</t>
  </si>
  <si>
    <t xml:space="preserve">Sumedang, ....... …. 20xx
Bupati,
...........................
</t>
  </si>
  <si>
    <t>Form 2.a</t>
  </si>
  <si>
    <t xml:space="preserve">Risk Strategis OPD </t>
  </si>
  <si>
    <t xml:space="preserve">Risk Strategis Pemda </t>
  </si>
  <si>
    <t xml:space="preserve">Risk Operasional OPD </t>
  </si>
  <si>
    <t>Form 1.a</t>
  </si>
  <si>
    <t>Form 1.b</t>
  </si>
  <si>
    <t>Form 1.c</t>
  </si>
  <si>
    <t xml:space="preserve">Mengetahui / Menyetujui :
Bupati,
...........................
</t>
  </si>
  <si>
    <t xml:space="preserve">Sumedang, ....... …. 20xx
Kepala OPD,
...........................
</t>
  </si>
  <si>
    <t>Tahun  Penilaian   :</t>
  </si>
  <si>
    <t>NO.</t>
  </si>
  <si>
    <t>PERTANYAAN /KUESIONER</t>
  </si>
  <si>
    <t>JAWABAN RESPONDEN (R)</t>
  </si>
  <si>
    <t>SIMPULAN KUOSIONER CEE</t>
  </si>
  <si>
    <t>R1</t>
  </si>
  <si>
    <t>R2</t>
  </si>
  <si>
    <t>R3</t>
  </si>
  <si>
    <t>R4</t>
  </si>
  <si>
    <t>R5</t>
  </si>
  <si>
    <t>R6</t>
  </si>
  <si>
    <t>Modus</t>
  </si>
  <si>
    <t>PENEGAKAN INTEGRITAS DAN NILAI ETIKA</t>
  </si>
  <si>
    <t>MEMADAI/ KURANG MEMADAI</t>
  </si>
  <si>
    <t>Pegawai mendapatkan pesan integritas &amp; nilai etika secara rutin dari pimpinan instansi (Misalnya keteladanan, pesan moral dll)</t>
  </si>
  <si>
    <t>Pemda telah memiliki aturan perilaku (misalnya kode etik, pakta integritas, dan aturan perilaku pegawai) yang telah dikomunikasikan kepada seluruh pegawai</t>
  </si>
  <si>
    <t>Telah terdapat fungsi khusus di dalam instansi yang melayani pengaduan masyarakat atas pelanggaran aturan perilaku/kode etik</t>
  </si>
  <si>
    <t>Pelanggaran aturan perilaku/kode etik telah ditindaklanjuti
sesuai ketentuan yang berlaku</t>
  </si>
  <si>
    <t>B</t>
  </si>
  <si>
    <t>KOMITMEN TERHADAP KOMPETENSI</t>
  </si>
  <si>
    <t>Standar kompetensi setiap pegawai/posisi jabatan telah ditentukan</t>
  </si>
  <si>
    <t>Pegawai yang kompeten telah secara tepat mengisi posisi/jabatan</t>
  </si>
  <si>
    <t>Pemda telah memiliki dan menerapkan strategi peningkatan kompetensi pegawai</t>
  </si>
  <si>
    <t>Terdapat pelatihan terkait pengelolaan risiko, baik pelatihan khusus maupun pelatihan terintegrasi secara berkala.</t>
  </si>
  <si>
    <t>KEPEMIMPINAN YANG KONDUSIF</t>
  </si>
  <si>
    <t>Pimpinan telah menetapkan kebijakan pengelolaan risiko yang memberikan kejelasan arah pengelolaan risiko</t>
  </si>
  <si>
    <t>Pimpinan menerapkan pengelolaan risiko dan pengendalian dalam pelaksanaan tugas dan pengambilan keputusan</t>
  </si>
  <si>
    <t>Pimpinan membangun komunikasi yang baik dengan anggota organisasi untuk berani mengungkapkan risiko dan secara terbuka menerima/menggali pelaporan risiko/masalah</t>
  </si>
  <si>
    <t>Gaya pimpinan dapat mendorong pegawai untuk meningkatkan kinerja</t>
  </si>
  <si>
    <t>Pimpinan menetapkan Sasaran strategis yang selaras dengan visi dan misi Pemda</t>
  </si>
  <si>
    <r>
      <rPr>
        <sz val="12"/>
        <rFont val="Book Antiqua"/>
        <family val="1"/>
      </rPr>
      <t>Rencana/sasaran strategis pemda telah dijabarkan ke dalam sasaran OPD dan tingkat operasioanl OPD (</t>
    </r>
    <r>
      <rPr>
        <i/>
        <sz val="12"/>
        <rFont val="Book Antiqua"/>
        <family val="1"/>
      </rPr>
      <t>cascading</t>
    </r>
    <r>
      <rPr>
        <sz val="12"/>
        <rFont val="Book Antiqua"/>
        <family val="1"/>
      </rPr>
      <t>)</t>
    </r>
  </si>
  <si>
    <t xml:space="preserve">Rencana strategis dan rencana kerja pemda telah menyajikan informasi mengenai risiko </t>
  </si>
  <si>
    <t>Pimpinan berperan serta dan mengikutsertakan pejabat dan
pegawai terkait dalam proses pengelolaan risiko</t>
  </si>
  <si>
    <t>D</t>
  </si>
  <si>
    <t>PEMBENTUKAN STRUKTUR ORGANISASI YANG SESUAI DENGAN KEBUTUHAN</t>
  </si>
  <si>
    <t>Setiap Urusan telah dilaksanakan oleh OPD dan unit kerja yang tepat</t>
  </si>
  <si>
    <t xml:space="preserve">Masing-masing pihak dalam organisasi telah memperoleh kejelasan dan memahami peran dan tanggung jawab masing-masing dalam pengelolaan risiko </t>
  </si>
  <si>
    <r>
      <rPr>
        <sz val="12"/>
        <rFont val="Book Antiqua"/>
        <family val="1"/>
      </rPr>
      <t xml:space="preserve">Pegawai  yang bertugas di OPD  merupakan pegawai tetap dan bukan pegawai yang bersifat </t>
    </r>
    <r>
      <rPr>
        <i/>
        <sz val="12"/>
        <rFont val="Book Antiqua"/>
        <family val="1"/>
      </rPr>
      <t xml:space="preserve">adhoc </t>
    </r>
    <r>
      <rPr>
        <sz val="12"/>
        <rFont val="Book Antiqua"/>
        <family val="1"/>
      </rPr>
      <t xml:space="preserve">(sementara) </t>
    </r>
  </si>
  <si>
    <t>Adanya transparansi dan ketepatan waktu pelaporan pelaksanaan peran dan tanggung jawab masing-masing dalam pengelolaan risiko</t>
  </si>
  <si>
    <t>E</t>
  </si>
  <si>
    <t>PENDELEGASIAN WEWENANG DAN TANGGUNG JAWAB YANG TEPAT</t>
  </si>
  <si>
    <t>Kriteria pendelegasian wewenang telah ditentukan dengan tepat</t>
  </si>
  <si>
    <t>Pendelegasian wewenang dan tanggung jawab dilaksanakan secara tepat</t>
  </si>
  <si>
    <t>Kewenangan direviu secara periodik</t>
  </si>
  <si>
    <t>F</t>
  </si>
  <si>
    <t>PENYUSUNAN DAN PENERAPAN KEBIJAKAN YANG SEHAT TENTANG PEMBINAAN SUMBER DAYA MANUSIA</t>
  </si>
  <si>
    <t>Pemda telah memiliki Kebijakan dan prosedur pengelolaan SDM yang lengkap (sejak rekrutmen sampai
dengan pemberhentian pegawai)</t>
  </si>
  <si>
    <t>Rekruitmen, retensi, mutasi, maupun promosi pemilihan SDM  telah dilakukan dengan baik</t>
  </si>
  <si>
    <t>Insentif pegawai telah sesuai dengan tanggung jawab dan kinerja</t>
  </si>
  <si>
    <t>Pemda telah menginternalisasi budaya sadar risiko</t>
  </si>
  <si>
    <r>
      <rPr>
        <sz val="12"/>
        <rFont val="Book Antiqua"/>
        <family val="1"/>
      </rPr>
      <t xml:space="preserve">Adanya pemberian </t>
    </r>
    <r>
      <rPr>
        <i/>
        <sz val="12"/>
        <rFont val="Book Antiqua"/>
        <family val="1"/>
      </rPr>
      <t>reward</t>
    </r>
    <r>
      <rPr>
        <sz val="12"/>
        <rFont val="Book Antiqua"/>
        <family val="1"/>
      </rPr>
      <t xml:space="preserve"> dan/atau </t>
    </r>
    <r>
      <rPr>
        <i/>
        <sz val="12"/>
        <rFont val="Book Antiqua"/>
        <family val="1"/>
      </rPr>
      <t>punishment</t>
    </r>
    <r>
      <rPr>
        <sz val="12"/>
        <rFont val="Book Antiqua"/>
        <family val="1"/>
      </rPr>
      <t xml:space="preserve"> atas pengelolaan risiko (Misalnya mempertimbangkan pertanggungjawaban pengelolaan risiko dalam penilaian kinerja)</t>
    </r>
  </si>
  <si>
    <t>Terdapat evaluasi kinerja pegawai, dan telah dipertimbangkan dalam perhitungan penghasilan</t>
  </si>
  <si>
    <t>Instansi telah mengalokasikan anggaran yang
memadai untuk pengembangan SDM</t>
  </si>
  <si>
    <t>G</t>
  </si>
  <si>
    <t>PERWUJUDAN PERAN APARAT PENGAWASAN INTERN PEMERINTAH YANG EFEKTIF</t>
  </si>
  <si>
    <t>Inspektorat Daerah  melakukan reviu atas efisiensi/ efektivitas pelaksanaan setiap urusan/program Secara periodik</t>
  </si>
  <si>
    <t>Inspektorat Daerah  melakukan reviu atas kepatuhan hukum dan aturan lainnya</t>
  </si>
  <si>
    <t>Inspektorat Daerah memberikan layanan fasilitasi penerapan pengelolaan risiko dan penyelenggaraan SPIP</t>
  </si>
  <si>
    <t>APIP telah melaksanakan pengawasan berbasis
risiko.</t>
  </si>
  <si>
    <t>Temuan dan saran/rekomendasi pengawasan APIP telah ditindaklanjuti</t>
  </si>
  <si>
    <t>H</t>
  </si>
  <si>
    <t>HUBUNGAN KERJA YANG BAIK DENGAN INSTANSI PEMERINTAH TERKAIT</t>
  </si>
  <si>
    <t xml:space="preserve"> Hubungan kerja yang baik dengan instansi/organisasi lain yang memiliki keterkaitan operasional telah terbangun</t>
  </si>
  <si>
    <t>Hubungan kerja yang baik dengan instansi yang terkait atas fungsi pengawasan/peemriksaan (inspektorat, BPKP, dan BPK) telah terbangun</t>
  </si>
  <si>
    <t>Kolom c diisi dengan jawaban responden</t>
  </si>
  <si>
    <t>Ket Jawaban:</t>
  </si>
  <si>
    <t>Tidak Setuju/Belum ada/ belum dibangun</t>
  </si>
  <si>
    <t>Kurang Setuju/Telah dibangun/diterapkan, akan tetapi belum konsisten</t>
  </si>
  <si>
    <t>Setuju/Sudah dibangun atau diterapkan dengan baik, tapi masih bisa ditingkatkan</t>
  </si>
  <si>
    <t>Sangat Setuju/Sudah dibangun atau diterapkan dengan baik dan dapat ditularkan ke organisasi lain</t>
  </si>
  <si>
    <t>Kolom d diisi dengan simpulan hasil penilaian lingkungan pengendalian tiap pertanyaan dan kesimpulan tiap sub unsur lingkungan pengendalian</t>
  </si>
  <si>
    <t>Misal:
kesimpulan tiap pertanyaan :
"Memadai", apabila modus jawaban responden adalah 3 atau 4 dan "Kurang Memadai" apabila modus jawaban responden adalah 1 atau 2</t>
  </si>
  <si>
    <t>kesimpulan sub unsur lingkungan pengendalian:
"Memadai", apabila seluruh simpulan tiap pertanyaan pada sub unsur tersebut telah "memadai, dan "kurang memadai" apabila terdapat simpulan pertanyaan pada sub unsur tersebut yang "Kurang Memadai"</t>
  </si>
  <si>
    <t>R1, R2, R3, R4, R5, R6: Responden</t>
  </si>
  <si>
    <t>- Perwakilan Masing-masing OPD (Eselon I dan II) untuk penilaian risiko strategis pemda</t>
  </si>
  <si>
    <t>Sumber data</t>
  </si>
  <si>
    <t xml:space="preserve">Uraian Kelemahan </t>
  </si>
  <si>
    <t>Klasifikasi</t>
  </si>
  <si>
    <t>*) Klasifikasi permasalahan menggunakan sub unsur Lingkungan Pengendalian dalam PP 60 Tahun 2008.</t>
  </si>
  <si>
    <t>Keterangan :</t>
  </si>
  <si>
    <t>Kolom b diisi dengan sumber data</t>
  </si>
  <si>
    <t xml:space="preserve">Kolom c diisi dengan uraian kelemahan jika berdasarkan data yang ada merupakan kelemahan, atau </t>
  </si>
  <si>
    <t xml:space="preserve">No. </t>
  </si>
  <si>
    <t>Hasil Reviu Dokumen</t>
  </si>
  <si>
    <t xml:space="preserve">Hasil Survei Persepsi </t>
  </si>
  <si>
    <t xml:space="preserve">Simpulan </t>
  </si>
  <si>
    <t xml:space="preserve">Penjelasan </t>
  </si>
  <si>
    <t xml:space="preserve">Hasil </t>
  </si>
  <si>
    <t xml:space="preserve">Uraian </t>
  </si>
  <si>
    <t xml:space="preserve">a </t>
  </si>
  <si>
    <t>Penegakan integritas dan nilai etika</t>
  </si>
  <si>
    <t>Komitmen terhadap kompetensi</t>
  </si>
  <si>
    <t>Kepemimpinan yang kondusif</t>
  </si>
  <si>
    <t>Struktur organisasi sesuai kebutuhan</t>
  </si>
  <si>
    <t>Pendelegasian wewenang dan tanggung jawab yang tepat</t>
  </si>
  <si>
    <t>Penyusunan dan Penerapan Kebijakan yang Sehat tentang Pembinaan SDM</t>
  </si>
  <si>
    <t>Perwujudan peran APIP yang efektif</t>
  </si>
  <si>
    <t>Hubungan Kerja yang Baik dengan Instansi Pemerintah Terkait</t>
  </si>
  <si>
    <t>Kolom b diisi dengan sub unsur pada lingkungan pengendalian</t>
  </si>
  <si>
    <t>Kolom d diisi dengan uraian simpulan penilaian awal CEE berdasarkan dokumen</t>
  </si>
  <si>
    <t>Kolom e diisi dengan simpulan hasil survei persepsi</t>
  </si>
  <si>
    <t>Kolom f diisi dengan uraian simpulan sesuai hasil survei persepsi</t>
  </si>
  <si>
    <t>Kolom g diisi dengan simpulan sesuai hasil penilaian awal dan survei persepsi, jika hasil antara penilaian awal dan survei persepsi bertentangan, maka lakukan pendalaman atau lakukan professional judgement untuk menyimpulkannya</t>
  </si>
  <si>
    <t>Kolom h diisi dengan uraian kelemahan</t>
  </si>
  <si>
    <t>CEE persepsi</t>
  </si>
  <si>
    <t>Simpulan CEE Dokumen</t>
  </si>
  <si>
    <t>Simpulan CEE</t>
  </si>
  <si>
    <t>Analisis Risk</t>
  </si>
  <si>
    <t xml:space="preserve"> Risk Prioritas</t>
  </si>
  <si>
    <t xml:space="preserve"> RTP CE</t>
  </si>
  <si>
    <t>Nama Pemerintah Daerah</t>
  </si>
  <si>
    <t>PEMERINTAH DAERAH KABUPATEN SUMEDANG</t>
  </si>
  <si>
    <t>di Pemerintah Daerah Kabupaten Sumedang</t>
  </si>
  <si>
    <t xml:space="preserve"> RTP Risk</t>
  </si>
  <si>
    <t xml:space="preserve"> Infokom</t>
  </si>
  <si>
    <t xml:space="preserve"> Rencana Monitoring PI</t>
  </si>
  <si>
    <t xml:space="preserve"> Monitor Risk Even&amp;RTP</t>
  </si>
  <si>
    <t>Form 1.a.1</t>
  </si>
  <si>
    <t>Responden SPIP</t>
  </si>
  <si>
    <t>Nilai</t>
  </si>
  <si>
    <t>SIMPULAN KUOSIONER</t>
  </si>
  <si>
    <t>Responden</t>
  </si>
  <si>
    <t>Tahun  Penilaian</t>
  </si>
  <si>
    <t>…......................................................</t>
  </si>
  <si>
    <t>- Perwakilan Masing-masing OPD (Eselon II dan III) untuk penilaian risiko strategis pemda</t>
  </si>
  <si>
    <t>- Perwakilan Masing-masing OPD (Kepala OPD sampai dengan Pelaksana) untuk penilaian risiko strategis OPD (Minimal 25% Jumlah Pegawai)</t>
  </si>
  <si>
    <r>
      <t xml:space="preserve">Simpulan Survei Persepsi atas </t>
    </r>
    <r>
      <rPr>
        <b/>
        <sz val="12"/>
        <color rgb="FFFF0000"/>
        <rFont val="Book Antiqua"/>
        <family val="1"/>
      </rPr>
      <t>Lingkungan Pengendalian Intern</t>
    </r>
  </si>
  <si>
    <r>
      <t xml:space="preserve">REKAPITULASI HASIL KUESIONER PENILAIAN </t>
    </r>
    <r>
      <rPr>
        <b/>
        <sz val="10"/>
        <color rgb="FFFF0000"/>
        <rFont val="Book Antiqua"/>
        <family val="1"/>
      </rPr>
      <t>LINGKUNGAN PENGENDALIAN INTERN</t>
    </r>
    <r>
      <rPr>
        <b/>
        <sz val="10"/>
        <rFont val="Book Antiqua"/>
        <family val="1"/>
      </rPr>
      <t xml:space="preserve">
</t>
    </r>
    <r>
      <rPr>
        <b/>
        <i/>
        <sz val="10"/>
        <rFont val="Book Antiqua"/>
        <family val="1"/>
      </rPr>
      <t>CONTROL ENVIRONMENT EVALUATION (CEE)</t>
    </r>
  </si>
  <si>
    <r>
      <rPr>
        <b/>
        <sz val="10"/>
        <color rgb="FFFF0000"/>
        <rFont val="Arial"/>
        <family val="2"/>
      </rPr>
      <t>PENETAPAN KONTEKS RISIKO</t>
    </r>
    <r>
      <rPr>
        <b/>
        <sz val="10"/>
        <color theme="1"/>
        <rFont val="Arial"/>
        <family val="2"/>
      </rPr>
      <t xml:space="preserve"> STRATEGIS OPD</t>
    </r>
  </si>
  <si>
    <r>
      <rPr>
        <b/>
        <sz val="12"/>
        <color rgb="FFFF0000"/>
        <rFont val="Arial"/>
        <family val="2"/>
      </rPr>
      <t>Identifikasi Risiko</t>
    </r>
    <r>
      <rPr>
        <b/>
        <sz val="12"/>
        <color theme="1"/>
        <rFont val="Arial"/>
        <family val="2"/>
      </rPr>
      <t xml:space="preserve"> Strategis OPD</t>
    </r>
  </si>
  <si>
    <r>
      <t xml:space="preserve">Penilaian atas </t>
    </r>
    <r>
      <rPr>
        <b/>
        <sz val="12"/>
        <color rgb="FFFF0000"/>
        <rFont val="Arial"/>
        <family val="2"/>
      </rPr>
      <t>Kegiatan Pengendalian</t>
    </r>
    <r>
      <rPr>
        <b/>
        <sz val="12"/>
        <color theme="1"/>
        <rFont val="Arial"/>
        <family val="2"/>
      </rPr>
      <t xml:space="preserve"> yang Ada dan Masih Dibutuhkan/ RTP atas Kelemahan Lingkungan Pengendalian</t>
    </r>
  </si>
  <si>
    <r>
      <t xml:space="preserve">Penilaian atas </t>
    </r>
    <r>
      <rPr>
        <b/>
        <sz val="12"/>
        <color rgb="FFFF0000"/>
        <rFont val="Arial"/>
        <family val="2"/>
      </rPr>
      <t>Kegiatan Pengendalian</t>
    </r>
    <r>
      <rPr>
        <b/>
        <sz val="12"/>
        <color theme="1"/>
        <rFont val="Arial"/>
        <family val="2"/>
      </rPr>
      <t xml:space="preserve"> yang Ada dan Masih Dibutuhkan</t>
    </r>
  </si>
  <si>
    <r>
      <t xml:space="preserve">RENCANA DAN REALISASI ATAS </t>
    </r>
    <r>
      <rPr>
        <b/>
        <sz val="12"/>
        <color rgb="FFFF0000"/>
        <rFont val="Book Antiqua"/>
        <family val="1"/>
      </rPr>
      <t>PENGKOMUNIKASIAN</t>
    </r>
    <r>
      <rPr>
        <b/>
        <sz val="12"/>
        <color theme="1"/>
        <rFont val="Book Antiqua"/>
        <family val="1"/>
      </rPr>
      <t xml:space="preserve"> ATAS KEGIATAN PENGENDALIAN YANG DIBANGUN</t>
    </r>
  </si>
  <si>
    <r>
      <t xml:space="preserve">RENCANA DAN REALISASI  PEMANTAUAN  ATAS </t>
    </r>
    <r>
      <rPr>
        <b/>
        <sz val="12"/>
        <color rgb="FFFF0000"/>
        <rFont val="Arial"/>
        <family val="2"/>
      </rPr>
      <t>KEGIATAN PENGENDALIAN</t>
    </r>
    <r>
      <rPr>
        <b/>
        <sz val="12"/>
        <color theme="1"/>
        <rFont val="Arial"/>
        <family val="2"/>
      </rPr>
      <t xml:space="preserve"> INTERN YANG DIBUTUHKAN</t>
    </r>
  </si>
  <si>
    <r>
      <rPr>
        <b/>
        <sz val="12"/>
        <color rgb="FFFF0000"/>
        <rFont val="Book Antiqua"/>
        <family val="1"/>
      </rPr>
      <t>PENCATATAN KEJADIAN RISIKO</t>
    </r>
    <r>
      <rPr>
        <b/>
        <sz val="12"/>
        <color theme="1"/>
        <rFont val="Book Antiqua"/>
        <family val="1"/>
      </rPr>
      <t xml:space="preserve"> (RISK EVENT) DAN PELAKSANAAN RTP</t>
    </r>
  </si>
  <si>
    <r>
      <t xml:space="preserve">KUESIONER PENILAIAN </t>
    </r>
    <r>
      <rPr>
        <b/>
        <sz val="10"/>
        <color rgb="FFFF0000"/>
        <rFont val="Book Antiqua"/>
        <family val="1"/>
      </rPr>
      <t>LINGKUNGAN PENGENDALIAN</t>
    </r>
    <r>
      <rPr>
        <b/>
        <sz val="10"/>
        <rFont val="Book Antiqua"/>
        <family val="1"/>
      </rPr>
      <t xml:space="preserve"> </t>
    </r>
    <r>
      <rPr>
        <b/>
        <sz val="10"/>
        <color rgb="FFFF0000"/>
        <rFont val="Book Antiqua"/>
        <family val="1"/>
      </rPr>
      <t>INTERN</t>
    </r>
    <r>
      <rPr>
        <b/>
        <sz val="10"/>
        <rFont val="Book Antiqua"/>
        <family val="1"/>
      </rPr>
      <t xml:space="preserve">
</t>
    </r>
    <r>
      <rPr>
        <b/>
        <i/>
        <sz val="10"/>
        <rFont val="Book Antiqua"/>
        <family val="1"/>
      </rPr>
      <t>CONTROL ENVIRONMENT EVALUATION (CEE)</t>
    </r>
  </si>
  <si>
    <t>Konteks Strategis OPD</t>
  </si>
  <si>
    <r>
      <rPr>
        <b/>
        <sz val="10"/>
        <rFont val="Arial"/>
        <family val="2"/>
      </rPr>
      <t xml:space="preserve">PENETAPAN KONTEKS </t>
    </r>
    <r>
      <rPr>
        <b/>
        <sz val="10"/>
        <color rgb="FFFF0000"/>
        <rFont val="Arial"/>
        <family val="2"/>
      </rPr>
      <t>RISIKO OPERASIONAL OPD</t>
    </r>
  </si>
  <si>
    <r>
      <rPr>
        <b/>
        <sz val="12"/>
        <rFont val="Arial"/>
        <family val="2"/>
      </rPr>
      <t>Identifikasi</t>
    </r>
    <r>
      <rPr>
        <b/>
        <sz val="12"/>
        <color rgb="FFFF0000"/>
        <rFont val="Arial"/>
        <family val="2"/>
      </rPr>
      <t xml:space="preserve"> Risiko Strategis Pemerintah Daerah</t>
    </r>
  </si>
  <si>
    <r>
      <rPr>
        <b/>
        <sz val="12"/>
        <rFont val="Arial"/>
        <family val="2"/>
      </rPr>
      <t>Identifikasi</t>
    </r>
    <r>
      <rPr>
        <b/>
        <sz val="12"/>
        <color rgb="FFFF0000"/>
        <rFont val="Arial"/>
        <family val="2"/>
      </rPr>
      <t xml:space="preserve"> Risiko</t>
    </r>
    <r>
      <rPr>
        <b/>
        <sz val="12"/>
        <color theme="1"/>
        <rFont val="Arial"/>
        <family val="2"/>
      </rPr>
      <t xml:space="preserve"> </t>
    </r>
    <r>
      <rPr>
        <b/>
        <sz val="12"/>
        <color rgb="FFFF0000"/>
        <rFont val="Arial"/>
        <family val="2"/>
      </rPr>
      <t>Operasional</t>
    </r>
    <r>
      <rPr>
        <b/>
        <sz val="12"/>
        <color theme="1"/>
        <rFont val="Arial"/>
        <family val="2"/>
      </rPr>
      <t xml:space="preserve"> </t>
    </r>
    <r>
      <rPr>
        <b/>
        <sz val="12"/>
        <color rgb="FFFF0000"/>
        <rFont val="Arial"/>
        <family val="2"/>
      </rPr>
      <t>OPD</t>
    </r>
  </si>
  <si>
    <t>Isi di kolom E (warna Biru)</t>
  </si>
  <si>
    <r>
      <t xml:space="preserve">Kolom d diisi dengan klasifikasi kelemahan sesuai sub unsur </t>
    </r>
    <r>
      <rPr>
        <b/>
        <sz val="11"/>
        <color rgb="FFFF0000"/>
        <rFont val="Book Antiqua"/>
        <family val="1"/>
      </rPr>
      <t>pada lingkungan pengendalian</t>
    </r>
  </si>
  <si>
    <t>Sub unsur 
Lingkungan Pengendalian</t>
  </si>
  <si>
    <t>a. penegakan integritas dan nilai etika;</t>
  </si>
  <si>
    <t>b. komitmen terhadap kompetensi;</t>
  </si>
  <si>
    <t>c. kepemimpinan yang kondusif;</t>
  </si>
  <si>
    <t>d. pembentukan struktur organisasi yang sesuai dengan kebutuhan;</t>
  </si>
  <si>
    <t>e. pendelegasian wewenang dan tanggung jawab yang tepat;</t>
  </si>
  <si>
    <t>f. penyusunan  dan  penerapan  kebijakan  yang  sehat tentang pembinaan sumber daya manusia;</t>
  </si>
  <si>
    <t>g. perwujudan peran aparat pengawasan intern pemerintah yang efektif; dan</t>
  </si>
  <si>
    <t>h. hubungan kerja yang baik dengan Instansi Pemerintah terkait.</t>
  </si>
  <si>
    <t>Unsur Lingkungan Pengendalian</t>
  </si>
  <si>
    <t>Sub Unsur</t>
  </si>
  <si>
    <t>No Resp</t>
  </si>
  <si>
    <t>Timestamp</t>
  </si>
  <si>
    <t>Email Address</t>
  </si>
  <si>
    <t>A.1. Pegawai mendapatkan pesan integritas &amp; nilai etika secara rutin dari pimpinan instansi (Misalnya keteladanan, pesan moral dll)</t>
  </si>
  <si>
    <t>A.2. Pemda telah memiliki aturan perilaku (misalnya kode etik, pakta integritas, dan aturan perilaku pegawai) yang telah dikomunikasikan kepada seluruh pegawai</t>
  </si>
  <si>
    <t>A.3. Telah terdapat fungsi khusus di dalam instansi yang melayani pengaduan masyarakat atas pelanggaran aturan perilaku/kode etik</t>
  </si>
  <si>
    <t>A.4. Pelanggaran aturan perilaku/kode etik telah ditindaklanjuti sesuai ketentuan yang berlaku</t>
  </si>
  <si>
    <t>B.1. Standar kompetensi setiap pegawai/posisi jabatan telah ditentukan</t>
  </si>
  <si>
    <t>B.2. Pegawai yang kompeten telah secara tepat mengisi posisi/jabatan</t>
  </si>
  <si>
    <t>B.3. Pemda telah memiliki dan menerapkan strategi peningkatan kompetensi pegawai</t>
  </si>
  <si>
    <t>B.4. Terdapat pelatihan terkait pengelolaan risiko, baik pelatihan khusus maupun pelatihan terintegrasi secara berkala.</t>
  </si>
  <si>
    <t>C.1. Pimpinan telah menetapkan kebijakan pengelolaan risiko yang memberikan kejelasan arah pengelolaan risiko</t>
  </si>
  <si>
    <t>C.2. Pimpinan menerapkan pengelolaan risiko dan pengendalian dalam pelaksanaan tugas dan pengambilan keputusan</t>
  </si>
  <si>
    <t>C.3. Pimpinan membangun komunikasi yang baik dengan anggota organisasi untuk berani mengungkapkan risiko dan secara terbuka menerima/menggali pelaporan risiko/masalah</t>
  </si>
  <si>
    <t>C.4. Gaya pimpinan dapat mendorong pegawai untuk meningkatkan kinerja</t>
  </si>
  <si>
    <t>C.5. Pimpinan menetapkan Sasaran strategis yang selaras dengan visi dan misi Pemda</t>
  </si>
  <si>
    <t>C.6. Rencana/sasaran strategis pemda telah dijabarkan ke dalam sasaran OPD dan tingkat operasioanl OPD (cascading)</t>
  </si>
  <si>
    <t>C.7. Rencana strategis dan rencana kerja pemda telah menyajikan informasi mengenai risiko</t>
  </si>
  <si>
    <t>C.8. Pimpinan berperan serta dan mengikutsertakan pejabat dan pegawai terkait dalam proses pengelolaan risiko</t>
  </si>
  <si>
    <t>D.1. Setiap Urusan telah dilaksanakan oleh OPD dan unit kerja yang tepat</t>
  </si>
  <si>
    <t>D.2. Masing-masing pihak dalam organisasi telah memperoleh kejelasan dan memahami peran dan tanggung jawab masing-masing dalam pengelolaan risiko</t>
  </si>
  <si>
    <t>D.3. Pegawai  yang bertugas di OPD  merupakan pegawai tetap dan bukan pegawai yang bersifat adhoc (sementara)</t>
  </si>
  <si>
    <t>D.4. Adanya transparansi dan ketepatan waktu pelaporan pelaksanaan peran dan tanggung jawab masing-masing dalam pengelolaan risiko</t>
  </si>
  <si>
    <t>E.1. Kriteria pendelegasian wewenang telah ditentukan dengan tepat</t>
  </si>
  <si>
    <t>E.2. Pendelegasian wewenang dan tanggung jawab dilaksanakan secara tepat</t>
  </si>
  <si>
    <t>E.3. Kewenangan direviu secara periodik</t>
  </si>
  <si>
    <t>F.1. Pemda telah memiliki Kebijakan dan prosedur pengelolaan SDM yang lengkap (sejak rekrutmen sampai dengan pemberhentian pegawai)</t>
  </si>
  <si>
    <t>F.2. Rekruitmen, retensi, mutasi, maupun promosi pemilihan SDM  telah dilakukan dengan baik</t>
  </si>
  <si>
    <t>F.3. Insentif pegawai telah sesuai dengan tanggung jawab dan kinerja</t>
  </si>
  <si>
    <t>F.4. Pemda telah menginternalisasi budaya sadar risiko</t>
  </si>
  <si>
    <t>F.5. Adanya pemberian reward dan/atau punishment atas pengelolaan risiko (Misalnya mempertimbangkan pertanggungjawaban pengelolaan risiko dalam penilaian kinerja)</t>
  </si>
  <si>
    <t>F.6. Terdapat evaluasi kinerja pegawai, dan telah dipertimbangkan dalam perhitungan penghasilan</t>
  </si>
  <si>
    <t>F.7. Instansi telah mengalokasikan anggaran yang
memadai untuk pengembangan SDM</t>
  </si>
  <si>
    <t>G.1. Inspektorat Daerah  melakukan reviu atas efisiensi/ efektivitas pelaksanaan setiap urusan/program Secara periodik</t>
  </si>
  <si>
    <t>G.2. Inspektorat Daerah  melakukan reviu atas kepatuhan hukum dan aturan lainnya</t>
  </si>
  <si>
    <t>G.3. Inspektorat Daerah memberikan layanan fasilitasi penerapan pengelolaan risiko dan penyelenggaraan SPIP</t>
  </si>
  <si>
    <t>G.4. APIP telah melaksanakan pengawasan berbasis
risiko.</t>
  </si>
  <si>
    <t>G.5. Temuan dan saran/rekomendasi pengawasan APIP telah ditindaklanjuti</t>
  </si>
  <si>
    <t>H.1. Hubungan kerja yang baik dengan instansi/organisasi lain yang memiliki keterkaitan operasional telah terbangun</t>
  </si>
  <si>
    <t>H.2. Hubungan kerja yang baik dengan instansi yang terkait atas fungsi pengawasan/peemriksaan (inspektorat, BPKP, dan BPK) telah terbangun</t>
  </si>
  <si>
    <t/>
  </si>
  <si>
    <t>hoerul31@gmail.con</t>
  </si>
  <si>
    <t>iwan.nur_ihwan@yahoo.com</t>
  </si>
  <si>
    <t>angel.inspektorat@gmail.com</t>
  </si>
  <si>
    <t>hidayatkomar910@gmail.com</t>
  </si>
  <si>
    <t>yogaramdhani45@gmail.com</t>
  </si>
  <si>
    <t>candri557@gmail.com</t>
  </si>
  <si>
    <t>asepsulaemanf@gmail.com</t>
  </si>
  <si>
    <t>ae.irkabsmd@gmail.com</t>
  </si>
  <si>
    <t>herdianadodo160563@gmail.com</t>
  </si>
  <si>
    <t>yaya.sukarya73.ys@gmail.com</t>
  </si>
  <si>
    <t>bangdoedoey@yahoo.com</t>
  </si>
  <si>
    <t>dedahyulidawati@gmail.com</t>
  </si>
  <si>
    <t>adhelalel@gmail.com</t>
  </si>
  <si>
    <t>aapriani006@gmail.com</t>
  </si>
  <si>
    <t>uminadhiroh478@gmail.com</t>
  </si>
  <si>
    <t>psupendi66@gmail.com</t>
  </si>
  <si>
    <t>nasam0707@gmail.com</t>
  </si>
  <si>
    <t>yustisi.19@gmail.com</t>
  </si>
  <si>
    <t>inspektoratkab.sumedang@yahoo.co.id</t>
  </si>
  <si>
    <t>harisadult@gmail.com</t>
  </si>
  <si>
    <t>jejenjaenudin40@gmail.com</t>
  </si>
  <si>
    <t>Shantyzha@yahoo.com</t>
  </si>
  <si>
    <t>liayuliawati0507@gmail.com</t>
  </si>
  <si>
    <r>
      <t xml:space="preserve">Control Enviromental Evaluatiom (CEE) Berdasarkan </t>
    </r>
    <r>
      <rPr>
        <b/>
        <sz val="12"/>
        <color rgb="FFFF0000"/>
        <rFont val="Book Antiqua"/>
        <family val="1"/>
      </rPr>
      <t>Dokumen</t>
    </r>
  </si>
  <si>
    <t>??</t>
  </si>
  <si>
    <t>Dokumen ….......</t>
  </si>
  <si>
    <t>Kolom c diisi dengan simpulan penilaian awal CEE berdasarkan dokumen (hasil Assesmen thd lingkungan pengendalian /oleh pokja 1, berdasarkan bukti dokumen )</t>
  </si>
  <si>
    <t>kesimpulan sub unsur lingkungan pengendalian:
"Memadai", apabila seluruh simpulan tiap pertanyaan pada sub unsur tersebut telah "memadai, dan 
"kurang memadai" apabila terdapat simpulan pertanyaan pada sub unsur tersebut yang "Kurang Memadai"</t>
  </si>
  <si>
    <t>Misal:
kesimpulan tiap pertanyaan :
"Memadai", apabila modus jawaban responden adalah 3 atau 4 dan 
"Kurang Memadai" apabila modus jawaban responden adalah 1 atau 2</t>
  </si>
  <si>
    <t>SOP yang mencakup prinsip cegah deteksi dan respons telah diterapkan secara konsisten pada seluruh kegiatan dan ada evaluasi terjadwal dan dilakukan perbaikan berkelanjutan sehingga membawa perubahan nyata pada organisasi antara lain:&lt;br /&gt;&lt;br /&gt;
1. Perbup nomor tentang Pembangunan Zona Intergritas di lingkungan PEMDA Kab Sumedang.&lt;br /&gt;
2. Perbup nomor tentang Pembangunan Zona Intergritas Desa di lingkungan PEMDA Kab Sumedang.</t>
  </si>
  <si>
    <t>Kebijakan antikorupsi menjangkau semua kegiatan dan terevaluasi terus-menerus oleh struktur pengelola risiko korupsi yang bekerja efektif, antara lain :&lt;br /&gt;
1.  Peraturan Bupati nomor 20 tahun 2021 tentang Pedoman Pengendalian Gratifikasi di Lingkungan Daerah Kabupaten Sumedang;&lt;br /&gt;
2. Keputusan bupati nomor 269 tahun 2022 tentang pembentukan unit pengendalian gratifikasi di lingkungan daerah kabupaten sumedang;&lt;br /&gt;
3. Keputusan Bupati Sumedang Nomor 700/KEP.129-INSPEKTORAT/2017 tentang Perubahan atas Keputusan Bupati Nomor 700/KEP.502-INSPEKTORAT/2016 tentang Pembentukan Unit Pemberantasan Pungutan Liar di Kabupaten Sumedang.</t>
  </si>
  <si>
    <t>kebijakan penegakan integritas dan nilai etika antara lain:&lt;br /&gt;
1. Perbup no 14 tahun 2019 tentang Kode Etik PNS.&lt;br /&gt;&lt;br /&gt;
2. Perbup 137 tahun 2021 tentang SIMPEG&lt;br /&gt;
3. Perda NO 5 Tahun 2021 tentang Pengelolaan Keuangan Daerah &lt;br /&gt;&lt;br /&gt;&lt;br /&gt;&lt;br /&gt;
4. Perbup nomor 169 tahun 2021 tentang Kebijakan akuntansi &lt;br /&gt;&lt;br /&gt;
5. Perbup Sumedang nomor 169  tahun 2021  tentang kebijakan akuntansi &lt;br /&gt;&lt;br /&gt;
6. SK Inspektur tentang pengelola kegiatan dan Keuangan&lt;br /&gt;</t>
  </si>
  <si>
    <t xml:space="preserve">Adanya struktur organisasi dan tata laksana yang disusun yang mengacu kepada peraturan terkait antara lain :
1. Perbup Smd No 135 Th 2020 ttg Perubahan Kedua Atas Perbup No 38 Th 2016 ttg Kedudukan, Susunan Organisasi Tugas Fungsi dan Tata Kerja PD
2. Perbup Smd No 97 Th 2019 ttg Perubahan Atas Perbup No 38 Th 2016 tg Kedudukan, Susunan Organisasi Tugas Fungsi dan Tata Kerja </t>
  </si>
  <si>
    <t xml:space="preserve">Organisasi memiliki kebijakan/prosedur yang mengatur pendelegasian wewenang dan tanggung jawab dalam pelaksanaan tugas fungsi dan program/kegiatan yaitu Permendagri No 07 Th 2012 ttg Pendelegasian Wewenang Penunjukan dan Penetapan Kuasa KPA dan Tugas Pembentukan </t>
  </si>
  <si>
    <t>Unit kerja telah melaksanakan semua tindak lanjut audit dan pengawasan lainnya yang dilakukan oleh oleh orang yang yang kompeten dan independen sehingga pelaksanaan tindak lanjut telah secara efektif menyelesaikan kejadian korupsi/perilaku koruptif, tindak lanjut sesuai dengan rekomendasi auditor, serta dokumentasi penyelesaian tindak lanjut menjelaskan secara memadai tindak lanjut yang telah dilakukan. Hal ini ditandai dengan:
1. kejadian korupsi/perilaku korupsi sesuai dengan hasil temuan audit tidak terlihat
2. Indikasi korupsi terdeteksi direspons segera
3. Pembahasan Tindak lanjut hasil pengawasan Internal dan external</t>
  </si>
  <si>
    <t xml:space="preserve">Terhadap hasil investigasi, audit, atau bentuk pengawasan lainnya ditindaklanjuti dengan upaya pemulihan kerugian keuangan negara dan perbaikan pengendalian antara lain :
1. Tindak lanjut atas laporan hasil pemeriksaan Tuntutan ganti Rugi kehilangan kendaraan </t>
  </si>
  <si>
    <t xml:space="preserve">Iklim etis prinsip di dalam lingkungan unit kerja antara lain :
1. Prinsip di dalam lingkungan unit kerja:
2. Peraturan Nomor: Per-01/Aaipi/Dpn/2021 Tentang Standar Audit Intern Pemerintah Indonesia
3. </t>
  </si>
  <si>
    <t>Standar kompetensi yang jelas untuk seluruh jabatan dan posisi dalam organisasi antara lain :
1. Permenpan RB no 41 tahun 2018 tentang Nomenklatur jabatan pelaksana bagi PNS di linkungan Instansi Pemerintah.
2. Peraturan Menteri Pendayagunaan Aparatur Negaradanreformasi Birokrasi Republik Indonesia Nomor 38 Tahun 2017 Tentang Standar Kompetensi Jabatan Aparatur Sipil Negara
3. Perbup Nomor   Sumedang nomor 108 tahun 2020 tentang Pengembangan Kompetensi Jabatan terintegrasi bagi PNS
4. Kepbup Sumedang nomor 800/KEP.356-HUK/2020 tentang standar kompetensi jabatan pimpinan tinggi pratama&lt;br 
5. Permendgri
5. Keputusan Inspektur Kabupaten Sumedang Nomor: 700/Kep. 9.1 - Inspektorat/2017 Tentang Jenis Dan Standar Kompetensi Jabatan Fungsional Tertentu Di Lingkungan Inspektorat Kabupaten Sumedang</t>
  </si>
  <si>
    <t>1.3.2</t>
  </si>
  <si>
    <t>1.3.3</t>
  </si>
  <si>
    <t>1.3.4</t>
  </si>
  <si>
    <t>1.3.5</t>
  </si>
  <si>
    <t>1.1.1</t>
  </si>
  <si>
    <t>1.1.2</t>
  </si>
  <si>
    <t>1.1.3</t>
  </si>
  <si>
    <t>1.1.4</t>
  </si>
  <si>
    <t>1.1.5</t>
  </si>
  <si>
    <t>1.1.6</t>
  </si>
  <si>
    <t>1.1.7</t>
  </si>
  <si>
    <t>1.1.8</t>
  </si>
  <si>
    <t>1.3.1</t>
  </si>
  <si>
    <t>1.3.6</t>
  </si>
  <si>
    <t>1.3.7</t>
  </si>
  <si>
    <t>1.6.1</t>
  </si>
  <si>
    <t>1.6.2</t>
  </si>
  <si>
    <t>1.6.3</t>
  </si>
  <si>
    <t>1.8.1</t>
  </si>
  <si>
    <t>1.8.2</t>
  </si>
  <si>
    <t>Sub</t>
  </si>
  <si>
    <t>1.1. Penegakan integritas dan nilai etika
Memadai 5
opsi A</t>
  </si>
  <si>
    <t>Memadai 5
Opsi A</t>
  </si>
  <si>
    <t>Memadai 4
Opsi B</t>
  </si>
  <si>
    <t>1.2.1</t>
  </si>
  <si>
    <t>1.2.1. Komitmen terhadap kompetensi
Memadai 5
Opsi A</t>
  </si>
  <si>
    <t>1.3.1. Kepemimpinan yang kondusif
Memadai 4
Opsi B</t>
  </si>
  <si>
    <t>Pimpinan organisasi terlibat dalam penyusunan dan penetapkan kebijakan yang mendukung penciptaan lingkungan kerja yang kondusif untuk pencapaian tujuan organisasi antara lain :
1. PKPT berbasisis Risiko
2. Penyusunan Renstra, Renja 
3. pelaksanaan pengawasan berpedoman pada PKPT berbasisis Risiko dan Renja Inspektorat
4. Laporan evaluasi kinerja atas pelaksanaan PKPT berbasis Risiko</t>
  </si>
  <si>
    <t>1.3.2
Memadai 4
Opsi B</t>
  </si>
  <si>
    <t>1.3.3
Memadai 4
Opsi B</t>
  </si>
  <si>
    <t>1.3.4
Memadai 4
Opsi B</t>
  </si>
  <si>
    <t>1.3.6
Memadai 4
Opsi B</t>
  </si>
  <si>
    <t>1.3.7
Memadai 4
Opsi B</t>
  </si>
  <si>
    <t>1.3.5
Memadai 4
Opsi B</t>
  </si>
  <si>
    <t xml:space="preserve">
1. SK Tim manajemen risiko Inspektorat
2. pembahasan tentang Profil Risiko Inspektorat
3. Profil Risiko Inspektorat
4. 
5. </t>
  </si>
  <si>
    <t>1. 
2. 
3. 
4. LAPORAN HASIL EVALUASI INTERNAL RBZI</t>
  </si>
  <si>
    <t>1. 
2. 
3. 
4. SK TIM Pokja ZI</t>
  </si>
  <si>
    <t>1.4. Struktur organisasi sesuai kebutuhan
Memadai 4
Opsi B</t>
  </si>
  <si>
    <t>1.5. Pendelegasian wewenang dan tanggung jawab yang tepat
Memadai 4
Opsi B</t>
  </si>
  <si>
    <t>1.6.3
Memadai 4
Opsi B</t>
  </si>
  <si>
    <t>1.6.1 Penyusunan dan Penerapan Kebijakan yang Sehat tentang Pembinaan SDM
Memadai 3
Opsi C</t>
  </si>
  <si>
    <t>1.6.2 
Memadai 4
Opsi 4</t>
  </si>
  <si>
    <t>1.7.1.  Perwujudan peran APIP yang efektif
Memadai 3
Opsi C</t>
  </si>
  <si>
    <t>1.8.1.  Hubungan Kerja yang Baik dengan Instansi Pemerintah Terkait
Memadai 4
Opsi B</t>
  </si>
  <si>
    <t>1.8.2. 
Memadai 4
Opsi B</t>
  </si>
  <si>
    <t>Kebijakan yang mengatur pengelolaan SDM sejak rekrutmen sampai dengan pemberhentian pegawai antara lain :
1. PermenPANRB No 6 Th 2022 ttg Pengelolaan Kinerja ASN
2. PerkaBKN21-2010KetentuanPelaksanaan PP 53
3. Perbup Smd No 135 Th 2020 ttg Organisasi Susunan Tupoksi
4. PERBUP NO 40 Tahun 2014 Tentang SISDUR Pengelolaan Keuangan
5. Kode Etik PNS Sumedang</t>
  </si>
  <si>
    <t>Penegakan integritas dan nilai etika telah diperbaiki secara berkelanjutan sehingga tercipta suasana kerja organisasi yang kondusif yang dapat mendorong kinerja para pegawai secara optimal</t>
  </si>
  <si>
    <t>Kebijakan antikorupsi menjangkau semua kegiatan dan terevaluasi terus-menerus oleh struktur pengelola risiko korupsi yang bekerja efektif dengan kewenangan dan tanggung jawab yang memadai sehingga pengembangan kebijakan antikorupsi yang berkelanjutan benar-benar dilakukan.</t>
  </si>
  <si>
    <t>- SOP mencakup aspek edukasi, asesmen risiko, atau tematik seperti pengendalian gratifikasi, penyuapan, WBS, dan investigasi
- SOP efektif dilaksanakan secara komprehensif menjangkau semua kegiatan utama dan pendukung.
- SOP direviu dan dievaluasi secara berkala dan hasil reviu/evaluasi ditindaklanjuti dengan perbaikan berkelanjutan.
- Hambatan atas pelaksanaan SOP tidak pernah dibiarkan.</t>
  </si>
  <si>
    <t>Kegiatan pembelajaran anti korupsi telah diberikan kepada pihak internal dan eksternal. Penyelenggaraan dilakukan dengan terencana dan terstruktur. Kegiatan tersebut belum sepenuhnya dipantau pelaksanaannya dan dievaluasi efektivitasnya antara lain :
'- Ada kegiatan edukasi/pembelajaran yang dilaksanakan secara terstruktur dan terjadwal
- Sasaran edukasi seluruh pegawai pada semua level plus stakeholder (penyedia dan pengguna layanan)
- Kegiatan pembelajaran dievaluasi secara berkala 
- Perbaikan benar-benar dilakukan sebagai tindak lanjut hasil reviu dan evaluasi pembelajaran.</t>
  </si>
  <si>
    <t>Kultur transparansi dan akuntabilitas sudah terbentuk dan menjadi keyakinan bersama bahwa pengelolaan semua kegiatan, keuangan, dan sumberdaya manusia selalu mematuhi peraturan/hukum/standar profesional sesuai prinsip yang melandasi terbitnya peraturan/hukum/standar profesional tersebut. Praktik korupsi seperti gratifikasi dan suap, percaloan, serta nepotisme (favoritism) sudah menjadi keyakinan bersama seluruh anggota unit organisasi untuk dihindari.</t>
  </si>
  <si>
    <t xml:space="preserve">Iklim etis prinsip di dalam lingkungan unit kerja cukup tinggi namun belum sepenuhnya didukung dengan adanya persepsi bersama di antara semua pegawai untuk menempatkan kepatuhan kepada aturan hukum di atas pertimbangan-pertimbangan yang lain. Menaati kode etik, standar profesi, dan aturan organisasi dianggap hal yang amat penting. Dalam membuat keputusan, apakah suatu keputusan tidak bertentangan dengan hukum dan peraturan menjadi pertimbangan yang paling utama di dalam organisasi. </t>
  </si>
  <si>
    <t>Belum seluruh kejadian korupsi/perilaku koruptif yang ditemukan satu tahun terakhir telah selesai ditindaklanjuti oleh orang/tim yang kompeten dengan investigasi, audit, atau bentuk pengawasan lainnya dan tidak terdapat permasalahan konflik kepentingan dalam penyelesaian tindak lanjut, dengan kata lain Unit kerja telah melaksanakan sebagian besar tindak lanjut audit dan pengawasan lainnya yang dilakukan oleh oleh orang yang yang kompeten dan independen sehingga pelaksanaan tindak lanjut telah secara efektif menyelesaikan kejadian korupsi/perilaku koruptif, tindak lanjut sesuai dengan rekomendasi auditor, serta dokumentasi penyelesaian tindak lanjut menjelaskan secara memadai tindak lanjut apa saja yang telah dilakukan.</t>
  </si>
  <si>
    <t>Terhadap hasil investigasi, belum sepenuhnya sanksi diberikan sepadan, ada pemulihan kerugian keuangan negara, dan perbaikan pengendalian. Terdapat bukti kejadian korupsi/perilaku koruptif tidak terulang karena penguatan pengendalian.
Tindak lanjut dan tindakan korektif atas hasil audit dan investigasi mencerminkan  upaya perbaikan yang memadai yang ditandai dengan
1.Upaya pemulihan kerugian akibat korupsi dijadikan prioritas untuk dilakukan
2.Penegakan sanksi kepada pelaku korupsi dilakukan secara konsisten
3. Hasil investigasi  diikuti aksi perbaikan pengendalian
Namun belum terlihat adanya evaluasi berkala atas tindakan perbaikan untuk memastikan bahwa tindakan korektif berfungsi secara efektif dan kejadian korupsi/perilaku koruptif tidak berulang</t>
  </si>
  <si>
    <t>Pengelolaan kompetensi SDM telah diperbaiki secara berkelanjutan dan secara optimal mampu mendukung pencapaian tujuan organisasi antara lain :
- Setiap posisi dalam organisasi telah diisi oleh SDM sesuai dengan standar kompetensinya 
- Penerapan standar kompetensi telah berhasil meningkatkan kinerja yang memberikan dampak bagi pencapaian tujuan organisasi
- Keberhasilan pencapaian kinerja organisasi dapat dihubungkan dengan kompetensi SDM-nya</t>
  </si>
  <si>
    <t>a. K/L/D melakukan evaluasi untuk meninjau kembali relevansi kebijakan beserta implementasinya dengan ketentuan sebagai berikut:
    1. Telah dilaksanakan evaluasi berkala; 
    2. Evaluasi dilaksanakan untuk menangani residual risk;
    3. Tindak lanjut atas hasil evaluasi  telah dilaksanakan;
b. Pimpinan organisasi terbuka atas masukan dari pegawai dan adaptif terhadap perubahan.
c. Keluhan dari pegawai atas keterbatasan/masalah sumberdaya dukungan pelaksanaan pekerjaan dapat diatasi.
Penerapan manajemen kinerja, pengelolaan keuangan, manajemen SDM, serta manajemen risiko belum dapat meningkatkan efektivitas dan efisiensi kinerja seluruh level pimpinan dan pegawai</t>
  </si>
  <si>
    <t>Sudah mengalokasikan sumber daya secara memadai untuk penerapan manajemen risiko pada tingkat operasional unit kerja dan strategis unit kerja namun pada tingkat srategis Pemda belum memadai : 
a. Instansi Pemerintah telah menganggarkan dana implementasi manajemen risiko seperti rapat terkait manajemen risiko, identifikasi dan analisis risiko, penyusunan profil risiko, implementasi RTP, kegiatan monitoring dan reviu  dalam rencana kerja/DPA/DIPA  dan dalam implementasi manajemen risiko tidak terkendala kekurangan dana implementasi ditingkat operasional dan strategis unit kerja, namun masih terkendala kekurangan dana pada tingkat  strategis Pemda dan
b. Minimal 70% SDM yang menjadi anggota UPR pada tingkat operasional dan strategis unit kerja diisi oleh orang yang berkompeten dalam bidang manajemen risiko serta kurang dari 70% SDM yang menjadi anggota UPR pada tingkat Strategis Pemda diisi oleh orang yang berkompeten dalam bidang manajemen risiko</t>
  </si>
  <si>
    <t xml:space="preserve">Seluruh pengambilan keputusan strategis Pemda, strategis unit kerja, dan operasional unit kerja telah mempertimbangkan risiko namun belum sepenuhnya memberikan dampak bagi pencapaian tujuan organisasi, atara lain : 
</t>
  </si>
  <si>
    <t>Kinerja penerapan manajemen risiko digunakan sebagai dasar penilaian kinerja pada seluruh UPR tingkatan operasional unit kerja, seluruh UPR tingkatan strategis unit kerja, dan UPR tingkat strategis K/L/D secara memadai dan namun belum dievaluasi pencapaiannya
Kinerja penerapan manajemen risiko sudah digunakan sebagai indikator kinerja pada dokumen perencanaan UPR tingkat strategis K/L/D, seluruh UPR tingkatan strategis unit kerja, dan seluruh UPR tingkatan operasional unit kerja  secara tepat  dan telah diukur pencapaiannya</t>
  </si>
  <si>
    <r>
      <t xml:space="preserve">SDM dan anggaran untuk kegiatan pengelolaan risiko korupsi pada kegiatan utama telah tersedia dalam jumlah dan kualitas yang memadai. Tidak ditemukan informasi yang memperlihatkan kegiatan antikorupsi terhambat karena masalah SDM dan keuangan antara lain :
- Anggaran untuk pengelolaan risiko korupsi dialokasikan secara eksplisit dalam dokumen anggaran
- Personil/petugas untuk pengelolaan risiko korupsi ditetapkan dan dalam jumlah dan kualitas yang memadai.
- </t>
    </r>
    <r>
      <rPr>
        <sz val="12"/>
        <color rgb="FFFF0000"/>
        <rFont val="Calibri"/>
        <family val="2"/>
        <scheme val="minor"/>
      </rPr>
      <t>Masih ditemukan kegiatan antikorupsi yang terhambat karena faktor sarana dan prasarana yang masih kurang memadai</t>
    </r>
    <r>
      <rPr>
        <sz val="12"/>
        <color rgb="FF000000"/>
        <rFont val="Calibri"/>
        <family val="2"/>
        <scheme val="minor"/>
      </rPr>
      <t xml:space="preserve"> meskipun sudah ada upaya kompensatif untuk mengatasinya.</t>
    </r>
  </si>
  <si>
    <r>
      <t xml:space="preserve">Keputusan formal pimpinan dalam pelaksanaan tugas dan fungsi unit kerja </t>
    </r>
    <r>
      <rPr>
        <sz val="12"/>
        <color rgb="FFFF0000"/>
        <rFont val="Calibri"/>
        <family val="2"/>
        <scheme val="minor"/>
      </rPr>
      <t>belum sepenuhnya</t>
    </r>
    <r>
      <rPr>
        <sz val="12"/>
        <color rgb="FF000000"/>
        <rFont val="Calibri"/>
        <family val="2"/>
        <scheme val="minor"/>
      </rPr>
      <t xml:space="preserve"> secara nyata telah mempertimbangkan risiko korupsi, disusun secara partisipatif dan kegiatan yang bersifat kemitraan dan kolaboratif sehingga berdampak nyata pada efektivitas pengelolaan risiko korupsiantara lain :
- Memilih kebijakan yang tidak berisiko korupsi
- Mendiskusikan perilaku korupsi internal sebagai pembelajaran
- Terbuka menerima kritikan, masukan, laporan pegawai terkait korupsi
- tidak membiarkan potensi benturan kepentingan
- Aktif terlibat dalam kegiatan edukatif, internal dan eksternal
- Berinisiatif menjalin kerjasama dengan lembaga lain dalam kegiatan cegah-deteksi-respons
- Sikap antikorupsi termanifestasi dalam keputusan formal dan dipatuhi bawahan.
- Perubahan nyata pada organisasi dan peningkatan kinerja pelayanan publik </t>
    </r>
    <r>
      <rPr>
        <sz val="12"/>
        <color rgb="FFFF0000"/>
        <rFont val="Calibri"/>
        <family val="2"/>
        <scheme val="minor"/>
      </rPr>
      <t>belum sepenuhnya terjadi</t>
    </r>
    <r>
      <rPr>
        <sz val="12"/>
        <color rgb="FF000000"/>
        <rFont val="Calibri"/>
        <family val="2"/>
        <scheme val="minor"/>
      </rPr>
      <t>.</t>
    </r>
  </si>
  <si>
    <r>
      <t xml:space="preserve">Tingkat kepemimpinan etis di dalam unit organisasi cukup tinggi antara lain :
Pimpinan telah berupaya memperlihatkan perilaku sesuai dengan kaidah atau standar etis yang berlaku di organisasi dalam aktivitas sehari-hari untuk menjadi role model, cukup terbuka mendiskusikan isu etis/ korupsi dengan bawahan dan berusaha mendorong semua bawahan untuk melaksanakan standar etis pada aktivitas sehari-hari di kantor </t>
    </r>
    <r>
      <rPr>
        <sz val="12"/>
        <color rgb="FFFF0000"/>
        <rFont val="Calibri"/>
        <family val="2"/>
        <scheme val="minor"/>
      </rPr>
      <t>meskipun masih ada sejumlah kekurangan dalam beberapa hal</t>
    </r>
    <r>
      <rPr>
        <sz val="12"/>
        <color rgb="FF000000"/>
        <rFont val="Calibri"/>
        <family val="2"/>
        <scheme val="minor"/>
      </rPr>
      <t xml:space="preserve"> sehingga </t>
    </r>
    <r>
      <rPr>
        <sz val="12"/>
        <color rgb="FFFF0000"/>
        <rFont val="Calibri"/>
        <family val="2"/>
        <scheme val="minor"/>
      </rPr>
      <t>belum sepenuhnya konsisten</t>
    </r>
  </si>
  <si>
    <t>K/L/D belum sepenuhnya memiliki fleksibilitas untuk menyesuaikan struktur organisasi dalam rangka mendukung perubahan proses bisnis dan perubahan perencanaan strategis namun Efisiensi dan efektivitas struktur organisasi dapat dilihat secara berkala melalui pengujian atas pelaksanaan proses bisnis organisasi dan ketepatannya dengan perencanaan strategis antara lain :
a. Evaluasi dilaksanakan untuk menangani residual risk;
b. Terdapat duplikasi fungsi karena struktur yang tidak efektif/efisien;
c. Arus data dan informasi yang tidak handal dalam pelaksanaan proses bisnis;
d. Perubahan lingkungan strategis.</t>
  </si>
  <si>
    <t xml:space="preserve">Pimpinan organisasi memiliki akses untuk melihat proses pendelegasian wewenang dan tanggungjawab yang diberikan dan memonitor pelaksanaan tugas fungsi yang dijalankan namun belum sepenuhnya  menjamin tujuan percepatan yang diharapkan dan mendukung perbaikan secara berkelanjutan antara lain :
a. Telah dilaksanakan evaluasi berkala; 
b. Evaluasi dilaksanakan untuk menangani residual risk;
c. Tindak lanjut atas hasil evaluasi  telah dilaksanakan.
d. Menindaklanjuti keluhan/kekurangan kualitas pelaksanaan tugas fungsi yang disampaikan oleh stakeholder. </t>
  </si>
  <si>
    <t>Pengelolaan SDM telah dilaksanakan sejak rekrutmen sampai dengan pemberhentian pegawai sesuai kebijakan/prosedur yang ditetapkan, Kebijakan dan implementasi terkait pengelolaan SDM organisasi belum dievaluasi sehingga dapat diketahui efektivitasnya antara lain :
'- Pengelolaan SDM dilakukan sesuai dengan kebijakan/prosedur yang ditetapkan
- Pengelolaan SDM dilakukan sesuai dengan perencanaan yang disusun
- Terdapat database kepegawaian yang update dan handal yang dapat dimanfaatkan untuk perencanaan pengelolaan SDM
- Pengelolaan SDM dilakukan sebagai upaya untuk menangani risiko yang disebabkan kelemahan SDM/Man</t>
  </si>
  <si>
    <t>Terdapat upaya peningkatan kompetensi dan keterampilan terkait manajemen risiko yang memadai dengan cakupan seluruh pegawai, namun belum sepenuhnya terdapat upaya peningkatan kompetensi dan keterampilan terkait manajemen risiko yang memadai dengan cakupan seluruh pegawai dan telah dievaluasi pencapaiannya, antara lain :
A. Kriteria upaya peningkatan kompetensi yang memadai:
1. Memiliki program pelatihan/sertifikasi terkait manajemen risiko baik tahunan maupun lima tahunan baik ditingkat K/L/Pemerintah daerah maupun Kerja/OPD;
2. Unit Kerja Eseon I/OPD memiliki program in house training tahunan; 
3. Instansi Pemerintah telah melaksanakan program pelatihan/sertifikasi tersebut dan dibuktikan dengan adanya laporan pelatihan dan bukti perolehan sertifikat keahlian (setiap Unit Kerja Eseon I/OPD terdapat pegawai yang memiliki sertifikat keahlian); 
4. In House Training telah dilaksanakan setidaknya satu kali dalam satu semester oleh masing-masing Unit Kerja Eseon I/OPD serta instruktur harus orang yang telah memiliki sertifikat keahlian; 
B. Kriteria Output:
Pelatihan dan in house training untuk meningkatkan kompetensi telah dilakukan untuk setiap tingkatan risiko:
1. Strategis K/L/D untuk Eselon I adalah lebih dari 90% pejabat;
2. Strategis Unit Eselon I/OPD untuk Eselon II adalah lebih dari 90% pejabat;
3. Operasional Kerja/OPD untuk Eselon III ke atas sampai dengan staf adalah lebih dari 90% pejabat dan staff di level ini.
C. Terdapat evaluasi atas dampak peningkatan kompetensi dan ketrampilan terhadap kualitas proses dan hasil manajemen risiko staff di level ini.</t>
  </si>
  <si>
    <t xml:space="preserve">Sebagian besar / belum seluruh pegawai telah memiliki pemahaman terkait manajemen risiko (70-99% pegawai sampel menunjukan kesadaran/keaktifan dalam penerapan MR)
</t>
  </si>
  <si>
    <t>Praktik profesional dan audit internal telah ditetapkan secara seragam namun belum mengintegrasikan semua informasi di seluruh organisasi untuk memperbaiki tata kelola dan manajemen risiko serta menjadi unit yang terus belajar baik dari dalam maupun dari luar organisasi untuk perbaikan berkelanjutan</t>
  </si>
  <si>
    <t>Pelaksanaan kebijakan kerjasama organisasi dievaluasi secara berkala namun hubungan kerja yang baik dengan mitra kerjasama organisasi menghasilkan efektivitas pencapaian tujuan organisasi dan efisiensi penggunaan sumberdaya masing-masing instansi belum sepenuhnya terwujud.</t>
  </si>
  <si>
    <t>Instansi Pemerintah telah memiliki kebijakan pengelolaan risiko terkait kemitraan, penerapannya telah terintegrasi dengan proses bisnis Instansi Pemerintah, dijadikan bahan pembelajaran namun belum direviu secara berkala :
A. Instansi Pemerintah telah memiliki kebijakan pengelolaan risiko terkait kemitraan.
B. Kriteria implementasi adalah sebagai berikut: 
    1. Terintegrasi apabila penerapan manajemen risiko: 
        a. Telah menyatu dalam proses perencanaan kegiatan kemitraan;
        b. Manajemen risiko diterapkan diseluruh kegiatan kemitraan;
        c. Dirancang untuk mengelola seluruh risiko yang muncul
       d. Menginkorporasikan hasil dari manajemen risiko kedalam dokumen kinerja dan pengambilan keputusan.
   2. Kriteria memadai apabila penerapan manajemen risiko telah dilakukan terhadap semua kemitraan yang memiliki peran yang penting dalam organisasi.</t>
  </si>
  <si>
    <t>PENETAPAN KONTEKS RISIKO STRATEGIS PEMDA</t>
  </si>
  <si>
    <t>Periode RPJMD Tahun 2019 - 2023</t>
  </si>
  <si>
    <t>RPJMD Tahun 2019 - 2023</t>
  </si>
  <si>
    <t>:….....................</t>
  </si>
  <si>
    <t>1. Memenuhi Kebutuhan Dasar Masyarakat Secara Mudah Dan Terjangkau
2. Menguatkan Norma Agama Dalam Tatanan Kehidupan Sosial Masyarakat Dan Pemerintahan
3. Mengembangkan Wilayah Ekonomi Didukung Dengan Peningkatan Infrastruktur Dan Daya Dukung Lingkungan Serta Penguatan Budaya Dan Kearifan Lokal
4. Menata Birokrasi Pemerintah Yang Responsif Dan Bertanggung Jawab Secara Profesional Dalam Pelayanan Masyarakat
5. Mengembangkan Sarana Prasarana Dan Sistem Perekonomian Yang Mendukung Kreativitas Dan Inovasi Masyarakat Kabupaten Sumedang</t>
  </si>
  <si>
    <t>01. Terwujudnya Kesejahteraan Masyarakat
02. Terwujudnya Kehidupan Yang Agamis Di Kabupaten Sumedang
03. Terwujudnya Percepatan Pengembangan Wilayah Ekonomi Agribisnis, Industri, Dan Pariwisata Yang Berkelanjutan
04. Terwujudnya Akuntabilitas Kinerja Dan Reformasi Birokrasi
05. Terwujudnya Perekonomian Sumedang Yang Kreatif Dan Berdaya Saing</t>
  </si>
  <si>
    <t>01. Meningkatnya Derajat Kesehatan Masyarakat
02. Meningkatnya Kualitas Penyelenggaraan Pendidikan
03. Meningkatnya Penanggulangan Pemerlu Pelayanan Kesejahteraan Sosial (PPKS)
04. Meningkatnya Pengarusutamaan Gender Dan Perlindungan Anak
05. Menguatnya Kondisi Kehidupan Kerukunan Umat Beragama
06. Meningkatnya Pertumbuhan Ekonomi Melalui Pengembangan Kawasan Industri
07. Meningkatnya Pertumbuhan Ekonomi Melalui Pengembangan Agribisnis
08. Meningkatnya Pemajuan Kebudayaan Dan Pengembangan Destinasi Wisata Sebagai Daya Tarik Pariwisata
09. Meningkatnya Kualitas Infrastruktur Sebagai Penunjang Perekonomian
10. Meningkatnya Ketahanan Daerah
11. Meningkatnya Ketahanan Pangan Daerah
12. Meningkatnya Kualitas Lingkungan Hidup
13. Meningkatnya Penanaman Modal Di Kabupaten Sumedang
14. Meningkatnya Akuntabilitas Kinerja Dan Keuangan
15. Meningkatnya Kualitas Pelayanan Publik
16. Meningkatnya Efektivitas Dan Efisiensi Kinerja Daerah
17. Meningkatnya Kompetensi Dan Produktivitas Masyarakat</t>
  </si>
  <si>
    <t xml:space="preserve">5. KRITERIA RISIKO </t>
  </si>
  <si>
    <t>A. KRITERIA KEMUNGKINAN</t>
  </si>
  <si>
    <t>LEVEL</t>
  </si>
  <si>
    <t>PROBABILITAS</t>
  </si>
  <si>
    <t>FREKUENSI</t>
  </si>
  <si>
    <r>
      <t>1.</t>
    </r>
    <r>
      <rPr>
        <sz val="7"/>
        <rFont val="Bookman Old Style"/>
        <family val="1"/>
      </rPr>
      <t xml:space="preserve">    </t>
    </r>
    <r>
      <rPr>
        <sz val="11"/>
        <rFont val="Bookman Old Style"/>
        <family val="1"/>
      </rPr>
      <t> </t>
    </r>
  </si>
  <si>
    <t>Sangat Jarang</t>
  </si>
  <si>
    <t>Terjadi kurang dari 5% dari kejadian transaksi</t>
  </si>
  <si>
    <t>Terjadinya sangat jarang, kurang dari 2 kali</t>
  </si>
  <si>
    <r>
      <t>2.</t>
    </r>
    <r>
      <rPr>
        <sz val="7"/>
        <rFont val="Bookman Old Style"/>
        <family val="1"/>
      </rPr>
      <t xml:space="preserve">    </t>
    </r>
    <r>
      <rPr>
        <sz val="11"/>
        <rFont val="Bookman Old Style"/>
        <family val="1"/>
      </rPr>
      <t> </t>
    </r>
  </si>
  <si>
    <t xml:space="preserve">Jarang </t>
  </si>
  <si>
    <t>Terjadi antara 5% s.d. 10% dari kejadian transaksi</t>
  </si>
  <si>
    <t>Terjadinya jarang, 2 s.d. 10 kali</t>
  </si>
  <si>
    <r>
      <t>3.</t>
    </r>
    <r>
      <rPr>
        <sz val="7"/>
        <rFont val="Bookman Old Style"/>
        <family val="1"/>
      </rPr>
      <t xml:space="preserve">    </t>
    </r>
    <r>
      <rPr>
        <sz val="11"/>
        <rFont val="Bookman Old Style"/>
        <family val="1"/>
      </rPr>
      <t> </t>
    </r>
  </si>
  <si>
    <t>Cukup Sering</t>
  </si>
  <si>
    <t>Terjadi antara 10% s.d. 20% dari kejadian transaksi</t>
  </si>
  <si>
    <t>Terjadinya cukup sering, diatas 10 s.d. 18 kali</t>
  </si>
  <si>
    <r>
      <t>4.</t>
    </r>
    <r>
      <rPr>
        <sz val="7"/>
        <rFont val="Bookman Old Style"/>
        <family val="1"/>
      </rPr>
      <t xml:space="preserve">    </t>
    </r>
    <r>
      <rPr>
        <sz val="11"/>
        <rFont val="Bookman Old Style"/>
        <family val="1"/>
      </rPr>
      <t> </t>
    </r>
  </si>
  <si>
    <t xml:space="preserve">Sering </t>
  </si>
  <si>
    <t>Terjadi antara 20% s.d. 50% dari kejadian transaksi</t>
  </si>
  <si>
    <t>Terjadinya sering, diatas 18 s.d. 26 kali</t>
  </si>
  <si>
    <r>
      <t>5.</t>
    </r>
    <r>
      <rPr>
        <sz val="7"/>
        <rFont val="Bookman Old Style"/>
        <family val="1"/>
      </rPr>
      <t xml:space="preserve">    </t>
    </r>
    <r>
      <rPr>
        <sz val="11"/>
        <rFont val="Bookman Old Style"/>
        <family val="1"/>
      </rPr>
      <t> </t>
    </r>
  </si>
  <si>
    <r>
      <t>Sangat Sering</t>
    </r>
    <r>
      <rPr>
        <sz val="11"/>
        <rFont val="Bookman Old Style"/>
        <family val="1"/>
      </rPr>
      <t xml:space="preserve"> </t>
    </r>
  </si>
  <si>
    <t>Terjadi lebih dari 50% dari kejadian transaksi</t>
  </si>
  <si>
    <t>Terjadi sangat sering, lebih dari 26 kali</t>
  </si>
  <si>
    <t>LEVEL DAMPAK</t>
  </si>
  <si>
    <t>KERUGIAN NEGARA</t>
  </si>
  <si>
    <t>Sangat Kecil</t>
  </si>
  <si>
    <t>&lt; Rp 10 juta</t>
  </si>
  <si>
    <t>Kecil</t>
  </si>
  <si>
    <t>Lebih dari Rp 10 juta s.d. Rp 50 juta</t>
  </si>
  <si>
    <t>Sedang</t>
  </si>
  <si>
    <t>Lebih dari Rp 50 juta s.d. Rp 100 juta</t>
  </si>
  <si>
    <t>Besar</t>
  </si>
  <si>
    <t>Lebih dari Rp 100 juta s.d. Rp 500 juta</t>
  </si>
  <si>
    <t>Sangat Besar</t>
  </si>
  <si>
    <t>Lebih dari Rp 500 juta</t>
  </si>
  <si>
    <t>PENURUNAN REPUTASI</t>
  </si>
  <si>
    <t>Tidak Signifikan</t>
  </si>
  <si>
    <t>Keluhan stakeholder secara lisan/tulisan ke organisasi,</t>
  </si>
  <si>
    <t>&lt; 3 kali dalam satu periode</t>
  </si>
  <si>
    <t>Minor</t>
  </si>
  <si>
    <t>&gt; 3 kali dalam satu periode</t>
  </si>
  <si>
    <t>Moderat</t>
  </si>
  <si>
    <t>Pemberitaan negatif di media massa lokal</t>
  </si>
  <si>
    <t>Signifikan</t>
  </si>
  <si>
    <t>Pemberitaan negatif di media massa nasional</t>
  </si>
  <si>
    <t>Sangat Signifikan</t>
  </si>
  <si>
    <t>Pemberitaan negatif di media massa internasional</t>
  </si>
  <si>
    <t>PENURUNAN KINERJA</t>
  </si>
  <si>
    <t>Pencapaian target kinerja &gt; 100%</t>
  </si>
  <si>
    <t>Pencapaian target kinerja di atas 80% sd 100%</t>
  </si>
  <si>
    <t>Pencapaian target kinerja di atas 50% sd 80%</t>
  </si>
  <si>
    <t>Pencapaian target kinerja di atas 25% sd 50%</t>
  </si>
  <si>
    <t>Pencapaian target kinerja &lt; 25%</t>
  </si>
  <si>
    <t>GANGGUAN TERHADAP PELAYANAN</t>
  </si>
  <si>
    <t>Pelayanan tertunda &lt; 1 hari</t>
  </si>
  <si>
    <t>Pelayanan tertunda di atas 1 hari s.d. 5 hari</t>
  </si>
  <si>
    <t>Pelayanan tertunda di atas 5 hari s.d. 15 hari</t>
  </si>
  <si>
    <t>Pelayanan tertunda di atas 15 hari s.d. 30 hari</t>
  </si>
  <si>
    <t>Pelayanan tertunda lebih dari 30 hari</t>
  </si>
  <si>
    <t>TUNTUTAN HUKUM</t>
  </si>
  <si>
    <t>&lt; 5 kali dalam satu periode</t>
  </si>
  <si>
    <t>diatas 5 sd 15 kali dalam satu periode</t>
  </si>
  <si>
    <t>diatas 15 sd 30 kali dalam satu periode</t>
  </si>
  <si>
    <t>diatas 30 sd 50 kali dalam satu periode</t>
  </si>
  <si>
    <t>diatas 50 kali dalam satu periode</t>
  </si>
  <si>
    <t>C. KATEGORI RISIKO</t>
  </si>
  <si>
    <t>Reg</t>
  </si>
  <si>
    <t>Kategori</t>
  </si>
  <si>
    <t>A</t>
  </si>
  <si>
    <t>Risiko Penerimaan</t>
  </si>
  <si>
    <t>Risiko yang disebabkan oleh tidak tercapainya penerimaan daerah</t>
  </si>
  <si>
    <t>Risiko belanja</t>
  </si>
  <si>
    <t>Risiko yang disebabkan oleh kegagalan dalam penyerapan anggaran belanja yang tidak sesuai sasaran dan rencana</t>
  </si>
  <si>
    <t>Risiko Pembiayaan</t>
  </si>
  <si>
    <t>Risiko yang disebabkan oleh kegagalan pemenuhan pembiayaan, baik normal dan jangka waktu</t>
  </si>
  <si>
    <t>Risiko Startegis</t>
  </si>
  <si>
    <t>Risiko yang disebabkan oleh ketidaktepatan organisasi dalam mengambil keputusan startegis</t>
  </si>
  <si>
    <t>Risiko Fraud</t>
  </si>
  <si>
    <t>Risiko yang timbul karena kecurangan yang disengaja yang menimbulkankerugian negara</t>
  </si>
  <si>
    <t>Risiko Kepatuhan</t>
  </si>
  <si>
    <t>Risiko yang disebabkan oleh oragnisasi tidak mematuhi ketentuan yang berlaku</t>
  </si>
  <si>
    <t>Risiko Operasional</t>
  </si>
  <si>
    <t>Risiko yang disebabkan oleh tidak berfungsinya proses internal</t>
  </si>
  <si>
    <t>Risiko Reputasi</t>
  </si>
  <si>
    <t>Risiko yang disebabkan oleh menurunnya tingkat kepercayaan stakeholder esternal</t>
  </si>
  <si>
    <t>Resiko Lainnya</t>
  </si>
  <si>
    <t>Risiko yang disebabkan oleh faktor lainnya</t>
  </si>
  <si>
    <t xml:space="preserve">Hasil Analisis Risiko </t>
  </si>
  <si>
    <t>1.1</t>
  </si>
  <si>
    <t>1.2</t>
  </si>
  <si>
    <t>1.3</t>
  </si>
  <si>
    <t>1.4</t>
  </si>
  <si>
    <t xml:space="preserve">Risiko Operasional </t>
  </si>
  <si>
    <t xml:space="preserve">Daftar Risiko Prioritas </t>
  </si>
  <si>
    <t>Skala Dampak</t>
  </si>
  <si>
    <t>Skala Kemungkinan</t>
  </si>
  <si>
    <t>Sebelum Mitigasi</t>
  </si>
  <si>
    <t>Setelah Mitigasi</t>
  </si>
  <si>
    <r>
      <t>1. .…...................................................... (</t>
    </r>
    <r>
      <rPr>
        <i/>
        <sz val="12"/>
        <rFont val="Arial"/>
        <family val="2"/>
      </rPr>
      <t>disesuaikan dengan CrossCutting RPJMD</t>
    </r>
    <r>
      <rPr>
        <sz val="12"/>
        <rFont val="Arial"/>
        <family val="2"/>
      </rPr>
      <t>)</t>
    </r>
  </si>
  <si>
    <t>5.</t>
  </si>
  <si>
    <t>6.</t>
  </si>
  <si>
    <t>TARGET</t>
  </si>
  <si>
    <t>Inspektur</t>
  </si>
  <si>
    <t>Pemerintah Kabupaten</t>
  </si>
  <si>
    <t>V</t>
  </si>
  <si>
    <t>VIII</t>
  </si>
  <si>
    <t>…...................</t>
  </si>
  <si>
    <t>….....................</t>
  </si>
  <si>
    <t>B. KRITERIA DAMPAK</t>
  </si>
  <si>
    <t>(1) Kebijakan dan Prosedur pengendalian sudah dilakukan,  namun belum mampu menangani risiko yang teridentifikasi,</t>
  </si>
  <si>
    <t>(1) Kebijakan dan Prosedur pengendalian sudah dilakukan,  namun belum mampu menangani risiko yang teridentifikasi,
(2) Prosedur pengendalian belum/tidak dapat dilaksanakan,
(3) Kebijakan belum diikuti dengan prosedur baku yang jelas,
(4) Kebijakan dan prosedur yang ada tidak sesuai dengan peraturan diatasnya</t>
  </si>
  <si>
    <t>Selaras; Memadai</t>
  </si>
  <si>
    <t>Dokumen yang tersedia selaras dengan persepsi dari responden</t>
  </si>
  <si>
    <t>(3) Kebijakan belum diikuti dengan prosedur baku yang jelas,</t>
  </si>
  <si>
    <t>Rencana Tindak Pengendalian Tambahan</t>
  </si>
  <si>
    <t>Sekretaris</t>
  </si>
  <si>
    <t>IKU dibuat hanya oleh Pejabat Perencana/Program dan Non ASN</t>
  </si>
  <si>
    <t>Kinerja Tidak Terukur</t>
  </si>
  <si>
    <t>BKAD Kabupaten Sumedang</t>
  </si>
  <si>
    <t>1. Angka harapan hidup
2. Rata-rata lama sekolah                                                                                                                                        3. Angka harapan lama sekolah                                                                                                                             4. Prosentase penduduk miskin                                                                                                                               5. Indeks pembangunan gender                                                                                                                             6. Indeks pemberdayaan gender                                                                                                                            7. Indeks kerukunan umat beragama                                                                                                                       8. Laju pertumbuhan ekonomi                                                                                                                                    9. Prosentase tingkat kondisi jalan kabupaten mantap                                                                                          10. Rasio jaringan irigasi                                                                                                                                      11. Indeks kualitas lingkungan hidup                                                                                                                    12. Indeks rasio bencana                                                                                                                                      13. Opini BPK                                                                                                                                                       14. Nilai SAKIP Kabupaten                                                                                                                                    15. Indeks Reformasi Birokrasi</t>
  </si>
  <si>
    <t>1. Sumedang agamis
2. Rumah besar fakir miskin dan pelayanan kesehatan sampai tingkat desa                                                          3. Sumedang buludru                                                                                                                                                   4. Pemenuhan pelayanan dasar                                                                                                                             5. Pembangunan insfrastruktur konektivitas                                                                                                                   6. Pengembangan pariwisata                                                                                                                                  7. Pengembangan agribisnis                                                                                                                                              8. Peningkatan profesionalisme ASN                                                                                                                      9. Membangun Sumedang Preneurship</t>
  </si>
  <si>
    <t>Penunjang Urusan Pemerintahan</t>
  </si>
  <si>
    <t>BKAD</t>
  </si>
  <si>
    <t>Meningkatnya akuntabilitas kinerja dan keuangan</t>
  </si>
  <si>
    <t>Meningkatnya kualitas pengelolaan keuangan dan aset daerah</t>
  </si>
  <si>
    <t>Opini BPK Terhadap Laporan Keuangan</t>
  </si>
  <si>
    <t>WTP</t>
  </si>
  <si>
    <t>Penetapan APBD Tepat Waktu</t>
  </si>
  <si>
    <t>Tepat Waktu</t>
  </si>
  <si>
    <t>Program pengelolaan keuangan daerah</t>
  </si>
  <si>
    <t>Program pengelolaan barang milik daerah</t>
  </si>
  <si>
    <t xml:space="preserve">Tujuan Strategis : Meningkatnya akuntabilitas kinerja dan keuangan
Sasaran Strategis: Meningkatnya kualitas pengelolaan keuangan dan aset daerah
IKU Strategis: Opini BPK Terhadap Laporan Keuangan, Meningkatnya akuntabilitas kinerja dan keuangan
Program: Program pengelolaan keuangan daerah, Program pengelolaan barang milik daerah
</t>
  </si>
  <si>
    <t>1. Program pengelolaan keuangan daerah                                                                                            a. Koordinasi dan Penyusunan Rencana Anggaran Daerah
b. Koordinasi dan Pengelolaan Perbendaharaan Daerah
c. Koordinasi dan Pelaksanaan Akuntansi dan Pelaporan Keuangan Daerah
2. Program pengelolaan barang milik daerah                                                                                         a. Pengelolaan Barang Milik Daerah</t>
  </si>
  <si>
    <t>Dokumen pengendalian Anggaran</t>
  </si>
  <si>
    <t>9 dokumen</t>
  </si>
  <si>
    <t>Dokumen Perencanaan Penganggaran</t>
  </si>
  <si>
    <t>14 dokumen</t>
  </si>
  <si>
    <t xml:space="preserve">Jumlah Dokumen pengendalian penerimaan dan pengeluaran kas daerah </t>
  </si>
  <si>
    <t>12 dokumen</t>
  </si>
  <si>
    <t xml:space="preserve">Jumlah Dokumen Laporan Keuangan Perangkat Daerah </t>
  </si>
  <si>
    <t xml:space="preserve">Jumlah Dokumen Pertanggungjawaban Anggaran </t>
  </si>
  <si>
    <t>2 dokumen</t>
  </si>
  <si>
    <t>4 dokumen</t>
  </si>
  <si>
    <t>Jumlah Dokumen Pengelolaan Barang Milik Daerah</t>
  </si>
  <si>
    <t>26 dokumen</t>
  </si>
  <si>
    <t xml:space="preserve">Program
1. Program Pengelolaan Keuangan Daerah
2. Program Pengelolaan Barang Milik Daerah
1.   Kegiatan Koordinasi dan Penyusunan Rencana Anggaran Daerah
2.   Kegiatan Koordinasi dan Pengelolaan Perbendaharaan Daerah
3.   Kegiatan Koordinasi dan Pelaksanaan Akuntansi dan Pelaporan Keuangan Daerah
4.   Kegiatan Pengelolaan Barang Milik Daerah
Keluaran/Hasil Kegiatan:                                                                                                           </t>
  </si>
  <si>
    <t>Kepala BKAD</t>
  </si>
  <si>
    <t>Target WTP tidak tercapai</t>
  </si>
  <si>
    <t>Penyaluran pagu anggaran tidak sesuai dengan prioritas masalah</t>
  </si>
  <si>
    <t>Tidak tercapainya pengelolaan keuangan dan aset daerah yang berkualitas</t>
  </si>
  <si>
    <t>Kurangnya analisis dalam Pengelolaan Keuangan dan Aset daerah</t>
  </si>
  <si>
    <t>Pengelolaan Barang Milik
Daerah</t>
  </si>
  <si>
    <t>1. Regulasi yang dinamis
2. Ketidaksesuaian antara 
proses pelaksanaan
Penatausahaan Barang Milik 
Daerah dengan atauran 
yang ada</t>
  </si>
  <si>
    <t>Kepala Bidang Aset</t>
  </si>
  <si>
    <t>1. Peraturan/kebijakan baru
2. Kurangnya sosialisasi perubahan peraturan</t>
  </si>
  <si>
    <t>1.Terlambatnya waktu penetapan
2.Menyusun regulasi perda, perbup, dan sosialisasi yang tepat</t>
  </si>
  <si>
    <t>Pelaksanaan Akuntansi
dan Pelaporan Keuangan 
Daerah</t>
  </si>
  <si>
    <t>1. Jumlah Dokumen Laporan Keuangan Perangkat Daerah
2. Jumlah Dokumen Pertanggungjawaban Anggaran</t>
  </si>
  <si>
    <t>Belum semua petugas
akuntansi paham teknis 
Operasional penyelenggaraan akuntansi 
Pemda</t>
  </si>
  <si>
    <t>Kepala Bidang Akuntansi</t>
  </si>
  <si>
    <t xml:space="preserve">1. Adanya aturan kebijakan akuntansi yang baru
2. Mutasi petugas akuntansi
</t>
  </si>
  <si>
    <t>Panduan teknis yang
dibuat belum dilaksanakan</t>
  </si>
  <si>
    <t>Seluruh Perangkat Daerah</t>
  </si>
  <si>
    <t>Koordinasi dan Pengelolaan Perbendaharaan Daerah</t>
  </si>
  <si>
    <t>Jumlah dokumen pengendalian penerimaan dan pengeluaran kas daerah</t>
  </si>
  <si>
    <t>Proses Penatausahaan Belum sesuai dengan ketentuan</t>
  </si>
  <si>
    <t>Kabid Perbendaharaan</t>
  </si>
  <si>
    <t xml:space="preserve">1. Fungsi verifikasi SKPD tidak optimal
2. Regulasi baru
</t>
  </si>
  <si>
    <t>Proses penerbitan SP2D dan Pemindahbukuan dana tertunda</t>
  </si>
  <si>
    <t>Koordinasi dan
Penyusunan Rencana Anggaran Daerah</t>
  </si>
  <si>
    <t>1. Dokumen pengendalian anggaran;
2. Dokumen perencanaan anggaran</t>
  </si>
  <si>
    <t>Ketidakselarasan antara Perencanaan dan Penganggaran Daerah</t>
  </si>
  <si>
    <t>Kabid Anggaran</t>
  </si>
  <si>
    <t>1. Penyusunan rencana kerja SKPD yang kurang optimal
2. Regulasi pengenggaran yang bersifat dinamis, sehingga ada beberapa regulasi yang baru ditetapkan pada saat proses atau setelah penyusunan KUA PPAS dan juga APBD</t>
  </si>
  <si>
    <t>1. Kurang sinerginya antara perencanaan dengan penganggaran
2. Tidak terakomodirnya kegiatan-kegiatan yang terkait dengan regulasi pusat</t>
  </si>
  <si>
    <t>D.1</t>
  </si>
  <si>
    <t>Kepala Badan</t>
  </si>
  <si>
    <t>Risiko Strategis BKAD</t>
  </si>
  <si>
    <t>Risiko Operasional BKAD</t>
  </si>
  <si>
    <r>
      <t xml:space="preserve">1. Koordinasi dengan OPD
2. Melakukan evaluasi anggaran
</t>
    </r>
    <r>
      <rPr>
        <b/>
        <sz val="12"/>
        <color rgb="FFFF0000"/>
        <rFont val="Arial"/>
        <family val="2"/>
      </rPr>
      <t>Belum Efektif</t>
    </r>
  </si>
  <si>
    <t>1. Melaksanakan bimtek bagi para petugas akuntansi, aset, dan anggaran;
2. Melakukan FGD bagi OPD dan BKAD;                      3. Melaksanakan monev secara rutin terhadap kinerja.</t>
  </si>
  <si>
    <r>
      <t xml:space="preserve">1. Menyusun regulasi, Perda dan Perbup
2. Menyusun regulasi Perda, Perbup dan sosialisasi yang tepat
</t>
    </r>
    <r>
      <rPr>
        <b/>
        <sz val="12"/>
        <color rgb="FFFF0000"/>
        <rFont val="Arial"/>
        <family val="2"/>
      </rPr>
      <t>Belum Efektif</t>
    </r>
  </si>
  <si>
    <r>
      <t xml:space="preserve">1. Workshop Penatausahaan;
2. mempelajari modul penatausahaan
</t>
    </r>
    <r>
      <rPr>
        <b/>
        <sz val="12"/>
        <color rgb="FFFF0000"/>
        <rFont val="Arial"/>
        <family val="2"/>
      </rPr>
      <t>Belum Efektif</t>
    </r>
  </si>
  <si>
    <t>Pembuatan Tutorial teknis secara digital</t>
  </si>
  <si>
    <t>Menyusun Kebijakan tentang Pengelolaan Barang Daerah</t>
  </si>
  <si>
    <r>
      <t xml:space="preserve">Mengadakan Sosialisasi 
</t>
    </r>
    <r>
      <rPr>
        <b/>
        <sz val="12"/>
        <color rgb="FFFF0000"/>
        <rFont val="Arial"/>
        <family val="2"/>
      </rPr>
      <t>Belum Efektif</t>
    </r>
  </si>
  <si>
    <t xml:space="preserve">Pendampingan Penatausahaan </t>
  </si>
  <si>
    <r>
      <t xml:space="preserve">1. Digunakannya aplikasi SIPD (Sistem Informasi Pemerintahan Daerah) yang telah mensinergikan antara
proses perencanaan daerah
dengan penganggaran;
2. Melakukan kroscek kegiatan dalam dokumen RKPD dengan
Raperda APBD
</t>
    </r>
    <r>
      <rPr>
        <b/>
        <sz val="12"/>
        <color rgb="FFFF0000"/>
        <rFont val="Arial"/>
        <family val="2"/>
      </rPr>
      <t>Belum Efektif</t>
    </r>
  </si>
  <si>
    <t>1. Melakukan pembahasan antara Tim Anggaran Pemerintah Daerah 
(TAPD) dengan Bagian Anggaran DPRD untuk mensinergikan antara 
perencanaan dengan penganggaran yang dengan mempertimbangkan target pembangunan daerah dengan kemampuan keuangan daerah
2. Melakukan pemeriksaan 
terhadap komponen belanja yang dianggarkan oleh SKPD dalam dokumen RKA/DPA setiap SKPD     3. Melakukan koordinasi dengan TAPD dan SKPD terkait pendapatan, belanja dan pembiayaan</t>
  </si>
  <si>
    <t>Kepala bidang Perbendaharaan</t>
  </si>
  <si>
    <t>Kepala Bidang Anggaran</t>
  </si>
  <si>
    <t>Kasubag Umum dan Keuangan</t>
  </si>
  <si>
    <t xml:space="preserve">Jadwal dan Surat </t>
  </si>
  <si>
    <t>Kasubid di Aset</t>
  </si>
  <si>
    <t>Kasubid di Akuntansi</t>
  </si>
  <si>
    <t xml:space="preserve">- Surat Undangan rapat  </t>
  </si>
  <si>
    <t>Kepala Bidang Perbendaharaan</t>
  </si>
  <si>
    <t>Kasubid di Perbendaharaan</t>
  </si>
  <si>
    <t>Kasubid di Anggaran</t>
  </si>
  <si>
    <t>Rapat Evaluasi</t>
  </si>
  <si>
    <t>April, Juli, Oktober, Desember</t>
  </si>
  <si>
    <t xml:space="preserve"> Monev</t>
  </si>
  <si>
    <t>Januari s.d. Desember</t>
  </si>
  <si>
    <t xml:space="preserve">Melaksanakan pembinaan terhadap pegawai SKPD terkait penatausahaan pada saatpelaksanaan evaluasi per triwulan </t>
  </si>
  <si>
    <t>per triwulan</t>
  </si>
  <si>
    <t>Maret</t>
  </si>
  <si>
    <t>Melaksanakan pembinaan terhadap pengelola perencanaan dan penganggaran di SKPD</t>
  </si>
  <si>
    <t>Desember</t>
  </si>
  <si>
    <t>Laporan bulanan dari SKPD menjadi terlambat</t>
  </si>
  <si>
    <t>Melaksanakan pembinaan kepada pengelola akuntansi SKPD</t>
  </si>
  <si>
    <t>Juli</t>
  </si>
  <si>
    <t xml:space="preserve">Januari s.d Desember </t>
  </si>
  <si>
    <t xml:space="preserve">Januari s.d. September </t>
  </si>
  <si>
    <t xml:space="preserve">Februari </t>
  </si>
  <si>
    <t xml:space="preserve">Januari s.d. Desember </t>
  </si>
  <si>
    <t xml:space="preserve">Januari </t>
  </si>
  <si>
    <t>Adanya perubahan regulasi dari pemerintah pusat</t>
  </si>
  <si>
    <t>Melaksanakan penyesuaian atas regulasi yang berubah</t>
  </si>
  <si>
    <t>Harus dilaksanakan penyesuaian atas regulasi yang berubah</t>
  </si>
  <si>
    <t>januari s.d desember</t>
  </si>
  <si>
    <t xml:space="preserve">Pebruari </t>
  </si>
  <si>
    <t>Proses penerbitan SP2D dan pemindahbukuan tertunda</t>
  </si>
  <si>
    <t>Fungsi verifikasi SKPD tidak optimal                               Regulasi baru</t>
  </si>
  <si>
    <t xml:space="preserve">Penyusunan rencana kerja OPD belum optimal                     Regulasi pengenggaran yang bersifat dinamis             </t>
  </si>
  <si>
    <t>Kurang sinerginya antara perencanaan dan penganggaran        Tidak terakomodirnya kegiatan-kegiatan yang terkait dengan regulasi pusat</t>
  </si>
  <si>
    <t xml:space="preserve">Adanya kebijakan akuntansi yang baru                             Mutasi petugas akuntansi                                  </t>
  </si>
  <si>
    <t xml:space="preserve">April, Juli, Oktober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</si>
</sst>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_-;\-* #,##0_-;_-* &quot;-&quot;_-;_-@_-"/>
    <numFmt numFmtId="165" formatCode="_-* #,##0.00_-;\-* #,##0.00_-;_-* &quot;-&quot;??_-;_-@_-"/>
    <numFmt numFmtId="166" formatCode="@\ * &quot;:&quot;"/>
    <numFmt numFmtId="167" formatCode="m/d/yyyy\ h:mm:ss"/>
  </numFmts>
  <fonts count="71" x14ac:knownFonts="1">
    <font>
      <sz val="12"/>
      <color theme="1"/>
      <name val="Calibri"/>
      <family val="2"/>
      <scheme val="minor"/>
    </font>
    <font>
      <sz val="11"/>
      <color theme="1"/>
      <name val="Calibri"/>
      <family val="2"/>
      <charset val="1"/>
      <scheme val="minor"/>
    </font>
    <font>
      <sz val="12"/>
      <color theme="1"/>
      <name val="Calibri"/>
      <family val="2"/>
      <scheme val="minor"/>
    </font>
    <font>
      <sz val="10"/>
      <color theme="1"/>
      <name val="Arial"/>
      <family val="2"/>
    </font>
    <font>
      <sz val="12"/>
      <color theme="1"/>
      <name val="Arial"/>
      <family val="2"/>
    </font>
    <font>
      <sz val="12"/>
      <name val="Arial"/>
      <family val="2"/>
    </font>
    <font>
      <b/>
      <sz val="10"/>
      <color theme="1"/>
      <name val="Arial"/>
      <family val="2"/>
    </font>
    <font>
      <sz val="12"/>
      <color rgb="FF000000"/>
      <name val="Arial"/>
      <family val="2"/>
    </font>
    <font>
      <b/>
      <sz val="12"/>
      <color theme="1"/>
      <name val="Arial"/>
      <family val="2"/>
    </font>
    <font>
      <b/>
      <sz val="12"/>
      <color theme="1"/>
      <name val="Calibri"/>
      <family val="2"/>
      <scheme val="minor"/>
    </font>
    <font>
      <b/>
      <sz val="12"/>
      <name val="Arial"/>
      <family val="2"/>
    </font>
    <font>
      <b/>
      <sz val="10"/>
      <color rgb="FF000000"/>
      <name val="Arial"/>
      <family val="2"/>
    </font>
    <font>
      <b/>
      <sz val="12"/>
      <color rgb="FF000000"/>
      <name val="Arial"/>
      <family val="2"/>
    </font>
    <font>
      <sz val="11"/>
      <color theme="1"/>
      <name val="Calibri"/>
      <family val="2"/>
      <scheme val="minor"/>
    </font>
    <font>
      <b/>
      <sz val="12"/>
      <color theme="1"/>
      <name val="Book Antiqua"/>
      <family val="1"/>
    </font>
    <font>
      <sz val="12"/>
      <color theme="1"/>
      <name val="Book Antiqua"/>
      <family val="1"/>
    </font>
    <font>
      <i/>
      <sz val="12"/>
      <color indexed="8"/>
      <name val="Book Antiqua"/>
      <family val="1"/>
    </font>
    <font>
      <sz val="12"/>
      <color indexed="8"/>
      <name val="Book Antiqua"/>
      <family val="1"/>
    </font>
    <font>
      <i/>
      <sz val="12"/>
      <color indexed="8"/>
      <name val="Arial"/>
      <family val="2"/>
    </font>
    <font>
      <sz val="12"/>
      <color indexed="8"/>
      <name val="Arial"/>
      <family val="2"/>
    </font>
    <font>
      <b/>
      <sz val="12"/>
      <color indexed="8"/>
      <name val="Arial"/>
      <family val="2"/>
    </font>
    <font>
      <sz val="10"/>
      <color rgb="FF000000"/>
      <name val="Arial"/>
      <family val="2"/>
    </font>
    <font>
      <sz val="11"/>
      <color rgb="FF000000"/>
      <name val="Arial"/>
      <family val="2"/>
    </font>
    <font>
      <i/>
      <sz val="12"/>
      <color rgb="FF000000"/>
      <name val="Arial"/>
      <family val="2"/>
    </font>
    <font>
      <sz val="11"/>
      <color theme="1"/>
      <name val="Arial"/>
      <family val="2"/>
    </font>
    <font>
      <b/>
      <sz val="11"/>
      <color theme="1"/>
      <name val="Book Antiqua"/>
      <family val="1"/>
    </font>
    <font>
      <b/>
      <sz val="12"/>
      <color theme="1"/>
      <name val="Calibri"/>
      <family val="2"/>
    </font>
    <font>
      <b/>
      <sz val="12"/>
      <color rgb="FF000000"/>
      <name val="Book Antiqua"/>
      <family val="1"/>
    </font>
    <font>
      <sz val="12"/>
      <color rgb="FF000000"/>
      <name val="Book Antiqua"/>
      <family val="1"/>
    </font>
    <font>
      <sz val="10"/>
      <color rgb="FF000000"/>
      <name val="Book Antiqua"/>
      <family val="1"/>
    </font>
    <font>
      <i/>
      <sz val="12"/>
      <name val="Arial"/>
      <family val="2"/>
    </font>
    <font>
      <i/>
      <u/>
      <sz val="12"/>
      <color theme="1"/>
      <name val="Book Antiqua"/>
      <family val="1"/>
    </font>
    <font>
      <sz val="10"/>
      <name val="Arial"/>
      <family val="2"/>
    </font>
    <font>
      <sz val="10"/>
      <name val="Book Antiqua"/>
      <family val="1"/>
    </font>
    <font>
      <b/>
      <sz val="10"/>
      <name val="Book Antiqua"/>
      <family val="1"/>
    </font>
    <font>
      <b/>
      <i/>
      <sz val="10"/>
      <name val="Book Antiqua"/>
      <family val="1"/>
    </font>
    <font>
      <b/>
      <sz val="12"/>
      <name val="Book Antiqua"/>
      <family val="1"/>
    </font>
    <font>
      <sz val="8"/>
      <name val="Book Antiqua"/>
      <family val="1"/>
    </font>
    <font>
      <sz val="11"/>
      <name val="Book Antiqua"/>
      <family val="1"/>
    </font>
    <font>
      <sz val="12"/>
      <name val="Book Antiqua"/>
      <family val="1"/>
    </font>
    <font>
      <i/>
      <sz val="12"/>
      <name val="Book Antiqua"/>
      <family val="1"/>
    </font>
    <font>
      <b/>
      <sz val="11"/>
      <name val="Book Antiqua"/>
      <family val="1"/>
    </font>
    <font>
      <sz val="10"/>
      <color theme="1"/>
      <name val="Book Antiqua"/>
      <family val="1"/>
    </font>
    <font>
      <sz val="11"/>
      <color theme="1"/>
      <name val="Book Antiqua"/>
      <family val="1"/>
    </font>
    <font>
      <b/>
      <sz val="12"/>
      <color rgb="FF000000"/>
      <name val="Calibri"/>
      <family val="2"/>
    </font>
    <font>
      <sz val="12"/>
      <color theme="1"/>
      <name val="Calibri"/>
      <family val="2"/>
    </font>
    <font>
      <sz val="12"/>
      <color rgb="FF000000"/>
      <name val="Calibri"/>
      <family val="2"/>
    </font>
    <font>
      <sz val="8"/>
      <name val="Calibri"/>
      <family val="2"/>
      <scheme val="minor"/>
    </font>
    <font>
      <b/>
      <i/>
      <sz val="10"/>
      <color theme="1"/>
      <name val="Book Antiqua"/>
      <family val="1"/>
    </font>
    <font>
      <b/>
      <sz val="12"/>
      <color rgb="FFFF0000"/>
      <name val="Book Antiqua"/>
      <family val="1"/>
    </font>
    <font>
      <b/>
      <sz val="10"/>
      <color rgb="FFFF0000"/>
      <name val="Book Antiqua"/>
      <family val="1"/>
    </font>
    <font>
      <b/>
      <sz val="10"/>
      <color rgb="FFFF0000"/>
      <name val="Arial"/>
      <family val="2"/>
    </font>
    <font>
      <b/>
      <sz val="12"/>
      <color rgb="FFFF0000"/>
      <name val="Arial"/>
      <family val="2"/>
    </font>
    <font>
      <b/>
      <sz val="14"/>
      <color rgb="FFFF0000"/>
      <name val="Book Antiqua"/>
      <family val="1"/>
    </font>
    <font>
      <b/>
      <sz val="10"/>
      <name val="Arial"/>
      <family val="2"/>
    </font>
    <font>
      <b/>
      <sz val="11"/>
      <color rgb="FFFF0000"/>
      <name val="Book Antiqua"/>
      <family val="1"/>
    </font>
    <font>
      <sz val="10"/>
      <color rgb="FF000000"/>
      <name val="Calibri"/>
      <family val="2"/>
      <scheme val="minor"/>
    </font>
    <font>
      <b/>
      <sz val="10"/>
      <color theme="1"/>
      <name val="Calibri"/>
      <family val="2"/>
      <scheme val="minor"/>
    </font>
    <font>
      <b/>
      <sz val="10"/>
      <color rgb="FF000000"/>
      <name val="Calibri"/>
      <family val="2"/>
      <scheme val="minor"/>
    </font>
    <font>
      <sz val="10"/>
      <color theme="1"/>
      <name val="Calibri"/>
      <family val="2"/>
      <scheme val="minor"/>
    </font>
    <font>
      <b/>
      <sz val="10"/>
      <color theme="9" tint="-0.249977111117893"/>
      <name val="Calibri"/>
      <family val="2"/>
      <scheme val="minor"/>
    </font>
    <font>
      <b/>
      <sz val="10"/>
      <color rgb="FFFF0000"/>
      <name val="Calibri"/>
      <family val="2"/>
      <scheme val="minor"/>
    </font>
    <font>
      <sz val="12"/>
      <color rgb="FF000000"/>
      <name val="Calibri"/>
      <family val="2"/>
      <scheme val="minor"/>
    </font>
    <font>
      <sz val="12"/>
      <color rgb="FFFF0000"/>
      <name val="Calibri"/>
      <family val="2"/>
      <scheme val="minor"/>
    </font>
    <font>
      <sz val="7"/>
      <color rgb="FF4F5D73"/>
      <name val="Segoe UI"/>
      <family val="2"/>
    </font>
    <font>
      <sz val="10"/>
      <name val="Bookman Old Style"/>
      <family val="1"/>
    </font>
    <font>
      <sz val="11"/>
      <name val="Bookman Old Style"/>
      <family val="1"/>
    </font>
    <font>
      <sz val="7"/>
      <name val="Bookman Old Style"/>
      <family val="1"/>
    </font>
    <font>
      <sz val="11"/>
      <color rgb="FF000000"/>
      <name val="Bookman Old Style"/>
      <family val="1"/>
    </font>
    <font>
      <b/>
      <sz val="10"/>
      <name val="Bookman Old Style"/>
      <family val="1"/>
    </font>
    <font>
      <b/>
      <sz val="11"/>
      <name val="Bookman Old Style"/>
      <family val="1"/>
    </font>
  </fonts>
  <fills count="18">
    <fill>
      <patternFill patternType="none"/>
    </fill>
    <fill>
      <patternFill patternType="gray125"/>
    </fill>
    <fill>
      <patternFill patternType="solid">
        <fgColor theme="0"/>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EEECE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s>
  <borders count="7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medium">
        <color auto="1"/>
      </top>
      <bottom/>
      <diagonal/>
    </border>
    <border>
      <left/>
      <right style="thin">
        <color auto="1"/>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hair">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style="medium">
        <color auto="1"/>
      </left>
      <right style="medium">
        <color auto="1"/>
      </right>
      <top style="hair">
        <color auto="1"/>
      </top>
      <bottom style="hair">
        <color auto="1"/>
      </bottom>
      <diagonal/>
    </border>
    <border>
      <left style="medium">
        <color auto="1"/>
      </left>
      <right/>
      <top style="hair">
        <color auto="1"/>
      </top>
      <bottom style="hair">
        <color auto="1"/>
      </bottom>
      <diagonal/>
    </border>
    <border>
      <left/>
      <right/>
      <top style="hair">
        <color auto="1"/>
      </top>
      <bottom style="hair">
        <color auto="1"/>
      </bottom>
      <diagonal/>
    </border>
    <border>
      <left style="medium">
        <color auto="1"/>
      </left>
      <right style="medium">
        <color auto="1"/>
      </right>
      <top style="hair">
        <color auto="1"/>
      </top>
      <bottom/>
      <diagonal/>
    </border>
    <border>
      <left style="medium">
        <color auto="1"/>
      </left>
      <right/>
      <top style="hair">
        <color auto="1"/>
      </top>
      <bottom style="medium">
        <color auto="1"/>
      </bottom>
      <diagonal/>
    </border>
    <border>
      <left/>
      <right style="medium">
        <color auto="1"/>
      </right>
      <top style="hair">
        <color auto="1"/>
      </top>
      <bottom/>
      <diagonal/>
    </border>
    <border>
      <left/>
      <right/>
      <top/>
      <bottom style="hair">
        <color auto="1"/>
      </bottom>
      <diagonal/>
    </border>
    <border>
      <left style="medium">
        <color auto="1"/>
      </left>
      <right style="medium">
        <color auto="1"/>
      </right>
      <top/>
      <bottom style="hair">
        <color auto="1"/>
      </bottom>
      <diagonal/>
    </border>
    <border>
      <left style="medium">
        <color auto="1"/>
      </left>
      <right style="medium">
        <color auto="1"/>
      </right>
      <top style="dotted">
        <color auto="1"/>
      </top>
      <bottom style="dotted">
        <color auto="1"/>
      </bottom>
      <diagonal/>
    </border>
    <border>
      <left style="medium">
        <color auto="1"/>
      </left>
      <right/>
      <top style="medium">
        <color auto="1"/>
      </top>
      <bottom style="thin">
        <color auto="1"/>
      </bottom>
      <diagonal/>
    </border>
    <border>
      <left/>
      <right/>
      <top style="hair">
        <color auto="1"/>
      </top>
      <bottom style="medium">
        <color auto="1"/>
      </bottom>
      <diagonal/>
    </border>
    <border>
      <left/>
      <right style="medium">
        <color auto="1"/>
      </right>
      <top/>
      <bottom style="dotted">
        <color auto="1"/>
      </bottom>
      <diagonal/>
    </border>
    <border>
      <left/>
      <right style="medium">
        <color auto="1"/>
      </right>
      <top style="dotted">
        <color auto="1"/>
      </top>
      <bottom style="dotted">
        <color auto="1"/>
      </bottom>
      <diagonal/>
    </border>
    <border>
      <left/>
      <right style="medium">
        <color auto="1"/>
      </right>
      <top style="dotted">
        <color auto="1"/>
      </top>
      <bottom style="medium">
        <color auto="1"/>
      </bottom>
      <diagonal/>
    </border>
    <border>
      <left style="medium">
        <color auto="1"/>
      </left>
      <right style="medium">
        <color auto="1"/>
      </right>
      <top style="hair">
        <color auto="1"/>
      </top>
      <bottom style="medium">
        <color auto="1"/>
      </bottom>
      <diagonal/>
    </border>
    <border>
      <left style="medium">
        <color auto="1"/>
      </left>
      <right style="medium">
        <color auto="1"/>
      </right>
      <top style="medium">
        <color auto="1"/>
      </top>
      <bottom style="dotted">
        <color auto="1"/>
      </bottom>
      <diagonal/>
    </border>
    <border>
      <left/>
      <right style="medium">
        <color auto="1"/>
      </right>
      <top style="dotted">
        <color auto="1"/>
      </top>
      <bottom/>
      <diagonal/>
    </border>
    <border>
      <left style="medium">
        <color auto="1"/>
      </left>
      <right/>
      <top style="hair">
        <color auto="1"/>
      </top>
      <bottom/>
      <diagonal/>
    </border>
    <border>
      <left/>
      <right/>
      <top style="hair">
        <color auto="1"/>
      </top>
      <bottom/>
      <diagonal/>
    </border>
    <border>
      <left style="medium">
        <color auto="1"/>
      </left>
      <right/>
      <top/>
      <bottom style="hair">
        <color auto="1"/>
      </bottom>
      <diagonal/>
    </border>
    <border>
      <left style="medium">
        <color auto="1"/>
      </left>
      <right/>
      <top style="dotted">
        <color auto="1"/>
      </top>
      <bottom style="dotted">
        <color auto="1"/>
      </bottom>
      <diagonal/>
    </border>
    <border>
      <left/>
      <right/>
      <top style="dotted">
        <color auto="1"/>
      </top>
      <bottom style="dotted">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style="medium">
        <color auto="1"/>
      </left>
      <right style="medium">
        <color auto="1"/>
      </right>
      <top style="thin">
        <color auto="1"/>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65" fontId="1" fillId="0" borderId="0" applyFont="0" applyFill="0" applyBorder="0" applyAlignment="0" applyProtection="0"/>
    <xf numFmtId="0" fontId="13" fillId="0" borderId="0"/>
    <xf numFmtId="0" fontId="32" fillId="0" borderId="0"/>
    <xf numFmtId="164" fontId="13" fillId="0" borderId="0" applyFont="0" applyFill="0" applyBorder="0" applyAlignment="0" applyProtection="0"/>
    <xf numFmtId="0" fontId="13" fillId="0" borderId="0"/>
    <xf numFmtId="165" fontId="13" fillId="0" borderId="0" applyFont="0" applyFill="0" applyBorder="0" applyAlignment="0" applyProtection="0"/>
    <xf numFmtId="9" fontId="13" fillId="0" borderId="0" applyFont="0" applyFill="0" applyBorder="0" applyAlignment="0" applyProtection="0"/>
    <xf numFmtId="165" fontId="32" fillId="0" borderId="0" applyFont="0" applyFill="0" applyBorder="0" applyAlignment="0" applyProtection="0"/>
    <xf numFmtId="165" fontId="13" fillId="0" borderId="0" applyFont="0" applyFill="0" applyBorder="0" applyAlignment="0" applyProtection="0"/>
    <xf numFmtId="0" fontId="56" fillId="0" borderId="0"/>
  </cellStyleXfs>
  <cellXfs count="668">
    <xf numFmtId="0" fontId="0" fillId="0" borderId="0" xfId="0"/>
    <xf numFmtId="0" fontId="3" fillId="0" borderId="0" xfId="0" applyFont="1"/>
    <xf numFmtId="0" fontId="3" fillId="0" borderId="0" xfId="0" applyFont="1" applyAlignment="1">
      <alignment horizontal="right"/>
    </xf>
    <xf numFmtId="0" fontId="4" fillId="0" borderId="0" xfId="0" applyFont="1" applyAlignment="1">
      <alignment horizontal="right"/>
    </xf>
    <xf numFmtId="0" fontId="5" fillId="0" borderId="0" xfId="0" applyFont="1"/>
    <xf numFmtId="0" fontId="6" fillId="0" borderId="0" xfId="0" applyFont="1"/>
    <xf numFmtId="0" fontId="3" fillId="0" borderId="0" xfId="0" applyFont="1" applyAlignment="1">
      <alignment horizontal="center" vertical="center"/>
    </xf>
    <xf numFmtId="0" fontId="7" fillId="0" borderId="2" xfId="0" applyFont="1" applyBorder="1" applyAlignment="1">
      <alignment vertical="center"/>
    </xf>
    <xf numFmtId="0" fontId="8" fillId="0" borderId="2" xfId="0" applyFont="1" applyBorder="1" applyAlignment="1">
      <alignment horizontal="center" vertical="center"/>
    </xf>
    <xf numFmtId="0" fontId="9" fillId="0" borderId="3" xfId="0" applyFont="1" applyBorder="1" applyAlignment="1">
      <alignment horizontal="center" vertical="center"/>
    </xf>
    <xf numFmtId="0" fontId="7" fillId="0" borderId="0" xfId="0" applyFont="1" applyAlignment="1">
      <alignment vertical="center"/>
    </xf>
    <xf numFmtId="0" fontId="8" fillId="0" borderId="0" xfId="0" applyFont="1" applyAlignment="1">
      <alignment horizontal="center" vertical="center"/>
    </xf>
    <xf numFmtId="0" fontId="9" fillId="0" borderId="5" xfId="0" applyFont="1" applyBorder="1" applyAlignment="1">
      <alignment horizontal="center" vertical="center"/>
    </xf>
    <xf numFmtId="0" fontId="5" fillId="0" borderId="6" xfId="0" applyFont="1" applyBorder="1" applyAlignment="1">
      <alignment vertical="center" wrapText="1"/>
    </xf>
    <xf numFmtId="0" fontId="10" fillId="0" borderId="6" xfId="0" applyFont="1" applyBorder="1" applyAlignment="1">
      <alignment vertical="center" wrapText="1"/>
    </xf>
    <xf numFmtId="0" fontId="5" fillId="0" borderId="6" xfId="0" applyFont="1" applyBorder="1"/>
    <xf numFmtId="0" fontId="0" fillId="0" borderId="0" xfId="0" applyAlignment="1">
      <alignment horizontal="right"/>
    </xf>
    <xf numFmtId="0" fontId="8" fillId="0" borderId="3" xfId="0" applyFont="1" applyBorder="1" applyAlignment="1">
      <alignment horizontal="center" vertical="center"/>
    </xf>
    <xf numFmtId="0" fontId="9" fillId="0" borderId="4" xfId="0" applyFont="1" applyBorder="1" applyAlignment="1">
      <alignment horizontal="center" vertical="center"/>
    </xf>
    <xf numFmtId="0" fontId="8" fillId="0" borderId="5" xfId="0" applyFont="1" applyBorder="1" applyAlignment="1">
      <alignment horizontal="center" vertical="center"/>
    </xf>
    <xf numFmtId="0" fontId="7" fillId="0" borderId="0" xfId="0" applyFont="1"/>
    <xf numFmtId="0" fontId="4" fillId="0" borderId="0" xfId="0" applyFont="1"/>
    <xf numFmtId="0" fontId="4" fillId="0" borderId="5" xfId="0" applyFont="1" applyBorder="1"/>
    <xf numFmtId="0" fontId="0" fillId="0" borderId="4" xfId="0" applyBorder="1"/>
    <xf numFmtId="0" fontId="4" fillId="0" borderId="13" xfId="0" applyFont="1" applyBorder="1"/>
    <xf numFmtId="0" fontId="4" fillId="0" borderId="14" xfId="0" applyFont="1" applyBorder="1"/>
    <xf numFmtId="0" fontId="5" fillId="0" borderId="10" xfId="0" applyFont="1" applyBorder="1" applyAlignment="1">
      <alignment vertical="top" wrapText="1"/>
    </xf>
    <xf numFmtId="0" fontId="10" fillId="0" borderId="6" xfId="0" applyFont="1" applyBorder="1" applyAlignment="1">
      <alignment horizontal="center" vertical="center" wrapText="1"/>
    </xf>
    <xf numFmtId="0" fontId="5" fillId="0" borderId="11" xfId="0" applyFont="1" applyBorder="1" applyAlignment="1">
      <alignment vertical="top" wrapText="1"/>
    </xf>
    <xf numFmtId="0" fontId="5" fillId="0" borderId="6" xfId="0" applyFont="1" applyBorder="1" applyAlignment="1">
      <alignment horizontal="center" vertical="center" wrapText="1"/>
    </xf>
    <xf numFmtId="0" fontId="5" fillId="0" borderId="10" xfId="0" applyFont="1" applyBorder="1" applyAlignment="1">
      <alignment vertical="center" wrapText="1"/>
    </xf>
    <xf numFmtId="0" fontId="5" fillId="0" borderId="10" xfId="0" applyFont="1" applyBorder="1" applyAlignment="1">
      <alignment horizontal="center" vertical="center" wrapText="1"/>
    </xf>
    <xf numFmtId="0" fontId="7" fillId="0" borderId="13" xfId="0" applyFont="1" applyBorder="1"/>
    <xf numFmtId="0" fontId="5" fillId="0" borderId="0" xfId="0" applyFont="1" applyAlignment="1">
      <alignment wrapText="1"/>
    </xf>
    <xf numFmtId="0" fontId="7" fillId="0" borderId="2" xfId="0" applyFont="1" applyBorder="1"/>
    <xf numFmtId="0" fontId="5" fillId="0" borderId="7" xfId="0" applyFont="1" applyBorder="1"/>
    <xf numFmtId="9" fontId="5" fillId="2" borderId="6" xfId="2" applyNumberFormat="1" applyFont="1" applyFill="1" applyBorder="1" applyAlignment="1">
      <alignment vertical="center" wrapText="1"/>
    </xf>
    <xf numFmtId="9" fontId="5" fillId="2" borderId="6" xfId="2" applyNumberFormat="1" applyFont="1" applyFill="1" applyBorder="1" applyAlignment="1">
      <alignment vertical="center"/>
    </xf>
    <xf numFmtId="9" fontId="5" fillId="2" borderId="10" xfId="2" applyNumberFormat="1" applyFont="1" applyFill="1" applyBorder="1" applyAlignment="1">
      <alignment vertical="center"/>
    </xf>
    <xf numFmtId="0" fontId="5" fillId="0" borderId="6" xfId="0" applyFont="1" applyBorder="1" applyAlignment="1">
      <alignment horizontal="justify" vertical="center" wrapText="1"/>
    </xf>
    <xf numFmtId="0" fontId="0" fillId="0" borderId="17" xfId="0" applyBorder="1"/>
    <xf numFmtId="0" fontId="7" fillId="0" borderId="17" xfId="0" applyFont="1" applyBorder="1" applyAlignment="1">
      <alignment vertical="center"/>
    </xf>
    <xf numFmtId="0" fontId="14" fillId="0" borderId="17" xfId="0" applyFont="1" applyBorder="1" applyAlignment="1">
      <alignment vertical="center"/>
    </xf>
    <xf numFmtId="0" fontId="0" fillId="0" borderId="18" xfId="0" applyBorder="1"/>
    <xf numFmtId="0" fontId="7" fillId="0" borderId="0" xfId="0" quotePrefix="1" applyFont="1" applyAlignment="1">
      <alignment vertical="center"/>
    </xf>
    <xf numFmtId="0" fontId="14" fillId="0" borderId="0" xfId="0" applyFont="1" applyAlignment="1">
      <alignment vertical="center"/>
    </xf>
    <xf numFmtId="0" fontId="0" fillId="0" borderId="20" xfId="0" applyBorder="1"/>
    <xf numFmtId="0" fontId="14" fillId="0" borderId="22" xfId="0" applyFont="1" applyBorder="1" applyAlignment="1">
      <alignment vertical="center"/>
    </xf>
    <xf numFmtId="0" fontId="0" fillId="0" borderId="22" xfId="0" applyBorder="1"/>
    <xf numFmtId="0" fontId="0" fillId="0" borderId="23" xfId="0" applyBorder="1"/>
    <xf numFmtId="0" fontId="12" fillId="3" borderId="6" xfId="0" applyFont="1" applyFill="1" applyBorder="1" applyAlignment="1">
      <alignment horizontal="center" vertical="center" wrapText="1"/>
    </xf>
    <xf numFmtId="0" fontId="7" fillId="0" borderId="6" xfId="0" applyFont="1" applyBorder="1" applyAlignment="1">
      <alignment vertical="center" wrapText="1"/>
    </xf>
    <xf numFmtId="0" fontId="4" fillId="0" borderId="6" xfId="0" applyFont="1" applyBorder="1" applyAlignment="1">
      <alignment horizontal="justify" vertical="center" wrapText="1"/>
    </xf>
    <xf numFmtId="0" fontId="4" fillId="0" borderId="6" xfId="0" applyFont="1" applyBorder="1" applyAlignment="1">
      <alignment vertical="center" wrapText="1"/>
    </xf>
    <xf numFmtId="0" fontId="7" fillId="0" borderId="6" xfId="0" applyFont="1" applyBorder="1" applyAlignment="1">
      <alignment vertical="top" wrapText="1"/>
    </xf>
    <xf numFmtId="0" fontId="4" fillId="0" borderId="6" xfId="0" applyFont="1" applyBorder="1" applyAlignment="1">
      <alignment horizontal="justify" vertical="top" wrapText="1"/>
    </xf>
    <xf numFmtId="0" fontId="4" fillId="0" borderId="6" xfId="0" applyFont="1" applyBorder="1" applyAlignment="1">
      <alignment vertical="top" wrapText="1"/>
    </xf>
    <xf numFmtId="0" fontId="7" fillId="0" borderId="6" xfId="0" applyFont="1" applyBorder="1" applyAlignment="1">
      <alignment horizontal="left" vertical="top" wrapText="1"/>
    </xf>
    <xf numFmtId="0" fontId="4" fillId="0" borderId="6" xfId="0" applyFont="1" applyBorder="1" applyAlignment="1">
      <alignment horizontal="center" vertical="top" wrapText="1"/>
    </xf>
    <xf numFmtId="0" fontId="7" fillId="0" borderId="25" xfId="0" applyFont="1" applyBorder="1" applyAlignment="1">
      <alignment horizontal="left" vertical="top" wrapText="1"/>
    </xf>
    <xf numFmtId="0" fontId="7" fillId="0" borderId="25" xfId="0" applyFont="1" applyBorder="1" applyAlignment="1">
      <alignment vertical="top" wrapText="1"/>
    </xf>
    <xf numFmtId="0" fontId="7" fillId="0" borderId="25" xfId="0" applyFont="1" applyBorder="1" applyAlignment="1">
      <alignment horizontal="center" vertical="top" wrapText="1"/>
    </xf>
    <xf numFmtId="0" fontId="7" fillId="0" borderId="0" xfId="0" applyFont="1" applyAlignment="1">
      <alignment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15" fillId="0" borderId="0" xfId="0" applyFont="1" applyAlignment="1">
      <alignment vertical="center"/>
    </xf>
    <xf numFmtId="0" fontId="15" fillId="0" borderId="0" xfId="0" applyFont="1" applyAlignment="1">
      <alignment vertical="center" wrapText="1"/>
    </xf>
    <xf numFmtId="0" fontId="4" fillId="0" borderId="9" xfId="0" applyFont="1" applyBorder="1" applyAlignment="1">
      <alignment horizontal="justify" vertical="top" wrapText="1"/>
    </xf>
    <xf numFmtId="0" fontId="7" fillId="2" borderId="6" xfId="0" applyFont="1" applyFill="1" applyBorder="1" applyAlignment="1">
      <alignment horizontal="right" vertical="top" wrapText="1"/>
    </xf>
    <xf numFmtId="0" fontId="4" fillId="0" borderId="6" xfId="0" applyFont="1" applyBorder="1" applyAlignment="1">
      <alignment horizontal="left" vertical="top" wrapText="1"/>
    </xf>
    <xf numFmtId="0" fontId="4" fillId="0" borderId="0" xfId="0" applyFont="1" applyAlignment="1">
      <alignment horizontal="justify" vertical="center" wrapText="1"/>
    </xf>
    <xf numFmtId="0" fontId="7" fillId="5" borderId="6" xfId="0" applyFont="1" applyFill="1" applyBorder="1" applyAlignment="1">
      <alignment vertical="top" wrapText="1"/>
    </xf>
    <xf numFmtId="0" fontId="7" fillId="5" borderId="6" xfId="0" applyFont="1" applyFill="1" applyBorder="1" applyAlignment="1">
      <alignment vertical="center" wrapText="1"/>
    </xf>
    <xf numFmtId="0" fontId="5" fillId="5" borderId="9" xfId="2" applyFont="1" applyFill="1" applyBorder="1" applyAlignment="1">
      <alignment vertical="center" wrapText="1"/>
    </xf>
    <xf numFmtId="0" fontId="7" fillId="0" borderId="6" xfId="0" applyFont="1" applyBorder="1" applyAlignment="1">
      <alignment horizontal="right" vertical="top" wrapText="1"/>
    </xf>
    <xf numFmtId="0" fontId="7" fillId="0" borderId="6" xfId="0" quotePrefix="1" applyFont="1" applyBorder="1" applyAlignment="1">
      <alignment vertical="top" wrapText="1"/>
    </xf>
    <xf numFmtId="0" fontId="7" fillId="0" borderId="6" xfId="0" quotePrefix="1" applyFont="1" applyBorder="1" applyAlignment="1">
      <alignment vertical="center" wrapText="1"/>
    </xf>
    <xf numFmtId="0" fontId="7" fillId="5" borderId="6" xfId="0" applyFont="1" applyFill="1" applyBorder="1" applyAlignment="1">
      <alignment horizontal="right" vertical="top" wrapText="1"/>
    </xf>
    <xf numFmtId="0" fontId="12" fillId="0" borderId="2" xfId="0" applyFont="1" applyBorder="1" applyAlignment="1">
      <alignment vertical="center"/>
    </xf>
    <xf numFmtId="0" fontId="4" fillId="0" borderId="2" xfId="0" applyFont="1" applyBorder="1"/>
    <xf numFmtId="0" fontId="4" fillId="0" borderId="3" xfId="0" applyFont="1" applyBorder="1"/>
    <xf numFmtId="0" fontId="12" fillId="0" borderId="0" xfId="0" applyFont="1" applyAlignment="1">
      <alignment vertical="center"/>
    </xf>
    <xf numFmtId="0" fontId="9" fillId="0" borderId="0" xfId="0" applyFont="1"/>
    <xf numFmtId="0" fontId="8" fillId="0" borderId="0" xfId="0" applyFont="1"/>
    <xf numFmtId="0" fontId="2" fillId="0" borderId="0" xfId="0" applyFont="1"/>
    <xf numFmtId="0" fontId="12" fillId="0" borderId="0" xfId="0" applyFont="1"/>
    <xf numFmtId="0" fontId="8" fillId="0" borderId="13" xfId="0" applyFont="1" applyBorder="1"/>
    <xf numFmtId="0" fontId="12" fillId="6" borderId="6"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12" fillId="2" borderId="6" xfId="0" applyFont="1" applyFill="1" applyBorder="1" applyAlignment="1">
      <alignment horizontal="right" vertical="top" wrapText="1"/>
    </xf>
    <xf numFmtId="0" fontId="12" fillId="2" borderId="6" xfId="0" applyFont="1" applyFill="1" applyBorder="1" applyAlignment="1">
      <alignment vertical="center" wrapText="1"/>
    </xf>
    <xf numFmtId="0" fontId="7" fillId="0" borderId="10" xfId="0" applyFont="1" applyBorder="1" applyAlignment="1">
      <alignment vertical="center" wrapText="1"/>
    </xf>
    <xf numFmtId="0" fontId="7" fillId="0" borderId="6" xfId="0" applyFont="1" applyBorder="1" applyAlignment="1">
      <alignment horizontal="center" vertical="center" wrapText="1"/>
    </xf>
    <xf numFmtId="0" fontId="7" fillId="2" borderId="7" xfId="0" applyFont="1" applyFill="1" applyBorder="1" applyAlignment="1">
      <alignment vertical="top" wrapText="1"/>
    </xf>
    <xf numFmtId="0" fontId="21" fillId="0" borderId="6" xfId="0" applyFont="1" applyBorder="1" applyAlignment="1">
      <alignment vertical="top" wrapText="1"/>
    </xf>
    <xf numFmtId="0" fontId="7" fillId="0" borderId="9" xfId="0" applyFont="1" applyBorder="1" applyAlignment="1">
      <alignment horizontal="center" vertical="top" wrapText="1"/>
    </xf>
    <xf numFmtId="0" fontId="7" fillId="0" borderId="6" xfId="0" applyFont="1" applyBorder="1" applyAlignment="1">
      <alignment horizontal="center" vertical="top" wrapText="1"/>
    </xf>
    <xf numFmtId="0" fontId="12" fillId="0" borderId="6" xfId="0" applyFont="1" applyBorder="1" applyAlignment="1">
      <alignment horizontal="right" vertical="top" wrapText="1"/>
    </xf>
    <xf numFmtId="0" fontId="12" fillId="0" borderId="6" xfId="0" applyFont="1" applyBorder="1" applyAlignment="1">
      <alignment vertical="center" wrapText="1"/>
    </xf>
    <xf numFmtId="0" fontId="4" fillId="0" borderId="0" xfId="0" applyFont="1" applyAlignment="1">
      <alignment vertical="top"/>
    </xf>
    <xf numFmtId="4" fontId="0" fillId="0" borderId="0" xfId="0" applyNumberFormat="1"/>
    <xf numFmtId="0" fontId="12" fillId="2" borderId="6" xfId="0" applyFont="1" applyFill="1" applyBorder="1" applyAlignment="1">
      <alignment horizontal="left" vertical="top" wrapText="1"/>
    </xf>
    <xf numFmtId="0" fontId="7" fillId="2" borderId="6" xfId="0" applyFont="1" applyFill="1" applyBorder="1" applyAlignment="1">
      <alignment horizontal="left" vertical="top" wrapText="1"/>
    </xf>
    <xf numFmtId="0" fontId="22"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22" fillId="0" borderId="6" xfId="0" applyFont="1" applyBorder="1" applyAlignment="1">
      <alignment horizontal="left" vertical="top" wrapText="1"/>
    </xf>
    <xf numFmtId="0" fontId="23" fillId="0" borderId="6" xfId="0" applyFont="1" applyBorder="1" applyAlignment="1">
      <alignment horizontal="right" vertical="top" wrapText="1"/>
    </xf>
    <xf numFmtId="0" fontId="12" fillId="0" borderId="6" xfId="0" applyFont="1" applyBorder="1" applyAlignment="1">
      <alignment horizontal="left" vertical="top" wrapText="1"/>
    </xf>
    <xf numFmtId="0" fontId="7" fillId="0" borderId="6" xfId="0" quotePrefix="1" applyFont="1" applyBorder="1" applyAlignment="1">
      <alignment horizontal="left" vertical="top" wrapText="1"/>
    </xf>
    <xf numFmtId="0" fontId="24" fillId="2" borderId="6" xfId="0" applyFont="1" applyFill="1" applyBorder="1" applyAlignment="1">
      <alignment horizontal="left" vertical="top" wrapText="1"/>
    </xf>
    <xf numFmtId="0" fontId="4" fillId="0" borderId="0" xfId="0" applyFont="1" applyAlignment="1">
      <alignment horizontal="right" vertical="top"/>
    </xf>
    <xf numFmtId="0" fontId="15" fillId="0" borderId="0" xfId="0" applyFont="1"/>
    <xf numFmtId="0" fontId="8" fillId="0" borderId="0" xfId="0" applyFont="1" applyAlignment="1">
      <alignment vertical="center"/>
    </xf>
    <xf numFmtId="0" fontId="6" fillId="3" borderId="6" xfId="0" applyFont="1" applyFill="1" applyBorder="1" applyAlignment="1">
      <alignment horizontal="justify" vertical="center" wrapText="1"/>
    </xf>
    <xf numFmtId="0" fontId="6" fillId="3" borderId="6" xfId="0" applyFont="1" applyFill="1" applyBorder="1" applyAlignment="1">
      <alignment horizontal="center" vertical="center" wrapText="1"/>
    </xf>
    <xf numFmtId="0" fontId="11" fillId="0" borderId="6" xfId="0" applyFont="1" applyBorder="1" applyAlignment="1">
      <alignment vertical="top" wrapText="1"/>
    </xf>
    <xf numFmtId="0" fontId="3" fillId="0" borderId="6" xfId="0" applyFont="1" applyBorder="1" applyAlignment="1">
      <alignment horizontal="left" vertical="top" wrapText="1"/>
    </xf>
    <xf numFmtId="0" fontId="21" fillId="0" borderId="6" xfId="0" applyFont="1" applyBorder="1" applyAlignment="1">
      <alignment horizontal="center" vertical="top" wrapText="1"/>
    </xf>
    <xf numFmtId="0" fontId="3" fillId="0" borderId="6" xfId="0" applyFont="1" applyBorder="1" applyAlignment="1">
      <alignment vertical="top" wrapText="1"/>
    </xf>
    <xf numFmtId="0" fontId="0" fillId="0" borderId="0" xfId="0" applyAlignment="1">
      <alignment vertical="center"/>
    </xf>
    <xf numFmtId="0" fontId="8" fillId="3" borderId="6" xfId="0" applyFont="1" applyFill="1" applyBorder="1" applyAlignment="1">
      <alignment horizontal="center" vertical="center" wrapText="1"/>
    </xf>
    <xf numFmtId="0" fontId="4" fillId="7" borderId="6" xfId="0" applyFont="1" applyFill="1" applyBorder="1" applyAlignment="1">
      <alignment horizontal="center"/>
    </xf>
    <xf numFmtId="0" fontId="4" fillId="0" borderId="6" xfId="0" applyFont="1" applyBorder="1"/>
    <xf numFmtId="0" fontId="8" fillId="0" borderId="22" xfId="0" applyFont="1" applyBorder="1"/>
    <xf numFmtId="0" fontId="4" fillId="0" borderId="22" xfId="0" applyFont="1" applyBorder="1"/>
    <xf numFmtId="0" fontId="4" fillId="0" borderId="27" xfId="0" applyFont="1" applyBorder="1"/>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14" fillId="3" borderId="30" xfId="0" applyFont="1" applyFill="1" applyBorder="1" applyAlignment="1">
      <alignment horizontal="center" vertical="center" wrapText="1"/>
    </xf>
    <xf numFmtId="0" fontId="15" fillId="0" borderId="6" xfId="0" applyFont="1" applyBorder="1" applyAlignment="1">
      <alignment vertical="top" wrapText="1"/>
    </xf>
    <xf numFmtId="0" fontId="4" fillId="0" borderId="0" xfId="0" applyFont="1" applyAlignment="1">
      <alignment horizontal="left" vertical="top" wrapText="1"/>
    </xf>
    <xf numFmtId="17" fontId="15" fillId="0" borderId="0" xfId="0" applyNumberFormat="1" applyFont="1" applyAlignment="1">
      <alignment horizontal="left" vertical="top" wrapText="1"/>
    </xf>
    <xf numFmtId="0" fontId="15" fillId="0" borderId="0" xfId="0" applyFont="1" applyAlignment="1">
      <alignment horizontal="left" vertical="top" wrapText="1"/>
    </xf>
    <xf numFmtId="0" fontId="11" fillId="0" borderId="2" xfId="0" applyFont="1" applyBorder="1" applyAlignment="1">
      <alignment vertical="center"/>
    </xf>
    <xf numFmtId="0" fontId="4" fillId="0" borderId="4" xfId="0" applyFont="1" applyBorder="1"/>
    <xf numFmtId="0" fontId="14" fillId="3" borderId="28" xfId="0" applyFont="1" applyFill="1" applyBorder="1" applyAlignment="1">
      <alignment horizontal="center" vertical="center" wrapText="1"/>
    </xf>
    <xf numFmtId="0" fontId="26" fillId="3" borderId="31" xfId="0" applyFont="1" applyFill="1" applyBorder="1" applyAlignment="1">
      <alignment horizontal="center" vertical="center" wrapText="1"/>
    </xf>
    <xf numFmtId="0" fontId="27" fillId="6" borderId="6" xfId="0" applyFont="1" applyFill="1" applyBorder="1" applyAlignment="1">
      <alignment horizontal="center" vertical="center" wrapText="1"/>
    </xf>
    <xf numFmtId="0" fontId="28" fillId="0" borderId="6" xfId="0" applyFont="1" applyBorder="1" applyAlignment="1">
      <alignment horizontal="center" vertical="center" wrapText="1"/>
    </xf>
    <xf numFmtId="0" fontId="27" fillId="0" borderId="6" xfId="0" applyFont="1" applyBorder="1" applyAlignment="1">
      <alignment horizontal="center" vertical="center" wrapText="1"/>
    </xf>
    <xf numFmtId="0" fontId="0" fillId="0" borderId="6" xfId="0" applyBorder="1"/>
    <xf numFmtId="0" fontId="28" fillId="0" borderId="6" xfId="0" applyFont="1" applyBorder="1" applyAlignment="1">
      <alignment horizontal="left" vertical="top" wrapText="1"/>
    </xf>
    <xf numFmtId="17" fontId="4" fillId="0" borderId="6" xfId="0" applyNumberFormat="1" applyFont="1" applyBorder="1" applyAlignment="1">
      <alignment horizontal="left" vertical="top" wrapText="1"/>
    </xf>
    <xf numFmtId="0" fontId="7" fillId="2" borderId="6" xfId="0" applyFont="1" applyFill="1" applyBorder="1" applyAlignment="1">
      <alignment vertical="top" wrapText="1"/>
    </xf>
    <xf numFmtId="0" fontId="22" fillId="9" borderId="6" xfId="0" applyFont="1" applyFill="1" applyBorder="1" applyAlignment="1">
      <alignment horizontal="left" vertical="top" wrapText="1"/>
    </xf>
    <xf numFmtId="0" fontId="4" fillId="9" borderId="6" xfId="0" applyFont="1" applyFill="1" applyBorder="1" applyAlignment="1">
      <alignment horizontal="left" vertical="top" wrapText="1"/>
    </xf>
    <xf numFmtId="0" fontId="15" fillId="9" borderId="6" xfId="0" applyFont="1" applyFill="1" applyBorder="1" applyAlignment="1">
      <alignment vertical="center" wrapText="1"/>
    </xf>
    <xf numFmtId="0" fontId="29" fillId="0" borderId="6" xfId="0" applyFont="1" applyBorder="1" applyAlignment="1">
      <alignment horizontal="center" vertical="top" wrapText="1"/>
    </xf>
    <xf numFmtId="0" fontId="0" fillId="0" borderId="6" xfId="0" applyBorder="1" applyAlignment="1">
      <alignment vertical="top"/>
    </xf>
    <xf numFmtId="0" fontId="28" fillId="0" borderId="6" xfId="0" applyFont="1" applyBorder="1" applyAlignment="1">
      <alignment horizontal="center" vertical="top" wrapText="1"/>
    </xf>
    <xf numFmtId="0" fontId="0" fillId="0" borderId="0" xfId="0" applyAlignment="1">
      <alignment vertical="top"/>
    </xf>
    <xf numFmtId="0" fontId="28" fillId="9" borderId="6" xfId="0" applyFont="1" applyFill="1" applyBorder="1" applyAlignment="1">
      <alignment horizontal="center" vertical="center" wrapText="1"/>
    </xf>
    <xf numFmtId="0" fontId="12" fillId="5" borderId="6" xfId="0" applyFont="1" applyFill="1" applyBorder="1" applyAlignment="1">
      <alignment horizontal="right" vertical="top" wrapText="1"/>
    </xf>
    <xf numFmtId="0" fontId="12" fillId="5" borderId="6" xfId="0" applyFont="1" applyFill="1" applyBorder="1" applyAlignment="1">
      <alignment horizontal="left" vertical="top" wrapText="1"/>
    </xf>
    <xf numFmtId="0" fontId="15" fillId="5" borderId="6" xfId="0" applyFont="1" applyFill="1" applyBorder="1" applyAlignment="1">
      <alignment horizontal="center" vertical="center" wrapText="1"/>
    </xf>
    <xf numFmtId="0" fontId="28" fillId="5" borderId="6" xfId="0" applyFont="1" applyFill="1" applyBorder="1" applyAlignment="1">
      <alignment horizontal="center" vertical="center" wrapText="1"/>
    </xf>
    <xf numFmtId="0" fontId="28" fillId="5" borderId="6" xfId="0" quotePrefix="1" applyFont="1" applyFill="1" applyBorder="1" applyAlignment="1">
      <alignment horizontal="center" vertical="center" wrapText="1"/>
    </xf>
    <xf numFmtId="0" fontId="23" fillId="5" borderId="6" xfId="0" applyFont="1" applyFill="1" applyBorder="1" applyAlignment="1">
      <alignment horizontal="right" vertical="top" wrapText="1"/>
    </xf>
    <xf numFmtId="0" fontId="15" fillId="0" borderId="6" xfId="0" applyFont="1" applyBorder="1" applyAlignment="1">
      <alignment horizontal="center" vertical="center" wrapText="1"/>
    </xf>
    <xf numFmtId="0" fontId="15" fillId="9" borderId="6" xfId="0" applyFont="1" applyFill="1" applyBorder="1" applyAlignment="1">
      <alignment horizontal="center" vertical="center" wrapText="1"/>
    </xf>
    <xf numFmtId="0" fontId="12" fillId="5" borderId="12" xfId="0" applyFont="1" applyFill="1" applyBorder="1" applyAlignment="1">
      <alignment horizontal="right" vertical="top" wrapText="1"/>
    </xf>
    <xf numFmtId="0" fontId="12" fillId="5" borderId="12" xfId="0" applyFont="1" applyFill="1" applyBorder="1" applyAlignment="1">
      <alignment horizontal="left" vertical="top" wrapText="1"/>
    </xf>
    <xf numFmtId="0" fontId="15" fillId="5" borderId="12" xfId="0" applyFont="1" applyFill="1" applyBorder="1" applyAlignment="1">
      <alignment horizontal="center" vertical="center" wrapText="1"/>
    </xf>
    <xf numFmtId="0" fontId="28" fillId="5" borderId="12" xfId="0" applyFont="1" applyFill="1" applyBorder="1" applyAlignment="1">
      <alignment horizontal="center" vertical="center" wrapText="1"/>
    </xf>
    <xf numFmtId="0" fontId="7" fillId="5" borderId="6" xfId="0" quotePrefix="1" applyFont="1" applyFill="1" applyBorder="1" applyAlignment="1">
      <alignment vertical="center" wrapText="1"/>
    </xf>
    <xf numFmtId="0" fontId="28" fillId="0" borderId="0" xfId="0" applyFont="1" applyAlignment="1">
      <alignment horizontal="center" vertical="center" wrapText="1"/>
    </xf>
    <xf numFmtId="0" fontId="31" fillId="0" borderId="0" xfId="0" applyFont="1" applyAlignment="1">
      <alignment vertical="center"/>
    </xf>
    <xf numFmtId="0" fontId="4" fillId="0" borderId="0" xfId="0" applyFont="1" applyAlignment="1">
      <alignment horizontal="justify" vertical="top" wrapText="1"/>
    </xf>
    <xf numFmtId="0" fontId="33" fillId="0" borderId="0" xfId="3" applyFont="1"/>
    <xf numFmtId="0" fontId="34" fillId="0" borderId="0" xfId="3" applyFont="1" applyAlignment="1">
      <alignment horizontal="center" vertical="center" wrapText="1"/>
    </xf>
    <xf numFmtId="0" fontId="34" fillId="0" borderId="0" xfId="3" applyFont="1" applyAlignment="1">
      <alignment horizontal="left" vertical="center" wrapText="1"/>
    </xf>
    <xf numFmtId="0" fontId="34" fillId="0" borderId="22" xfId="3" applyFont="1" applyBorder="1" applyAlignment="1">
      <alignment horizontal="left" vertical="center" wrapText="1"/>
    </xf>
    <xf numFmtId="0" fontId="37" fillId="7" borderId="35" xfId="3" applyFont="1" applyFill="1" applyBorder="1" applyAlignment="1">
      <alignment horizontal="center" vertical="center" wrapText="1"/>
    </xf>
    <xf numFmtId="0" fontId="37" fillId="7" borderId="36" xfId="3" applyFont="1" applyFill="1" applyBorder="1" applyAlignment="1">
      <alignment horizontal="center" vertical="center" wrapText="1"/>
    </xf>
    <xf numFmtId="0" fontId="37" fillId="7" borderId="7" xfId="3" applyFont="1" applyFill="1" applyBorder="1" applyAlignment="1">
      <alignment horizontal="center" vertical="center" wrapText="1"/>
    </xf>
    <xf numFmtId="0" fontId="36" fillId="0" borderId="34" xfId="3" applyFont="1" applyBorder="1" applyAlignment="1">
      <alignment horizontal="center" wrapText="1"/>
    </xf>
    <xf numFmtId="0" fontId="36" fillId="0" borderId="21" xfId="3" applyFont="1" applyBorder="1" applyAlignment="1">
      <alignment horizontal="center" wrapText="1"/>
    </xf>
    <xf numFmtId="0" fontId="36" fillId="0" borderId="37" xfId="3" applyFont="1" applyBorder="1" applyAlignment="1">
      <alignment horizontal="center" wrapText="1"/>
    </xf>
    <xf numFmtId="0" fontId="34" fillId="0" borderId="28" xfId="3" applyFont="1" applyBorder="1" applyAlignment="1">
      <alignment horizontal="center"/>
    </xf>
    <xf numFmtId="0" fontId="36" fillId="5" borderId="39" xfId="3" applyFont="1" applyFill="1" applyBorder="1" applyAlignment="1">
      <alignment horizontal="center" vertical="top" wrapText="1"/>
    </xf>
    <xf numFmtId="0" fontId="36" fillId="5" borderId="40" xfId="3" applyFont="1" applyFill="1" applyBorder="1" applyAlignment="1">
      <alignment horizontal="center" vertical="top" wrapText="1"/>
    </xf>
    <xf numFmtId="0" fontId="38" fillId="0" borderId="42" xfId="3" applyFont="1" applyBorder="1" applyAlignment="1">
      <alignment horizontal="center" vertical="top" wrapText="1"/>
    </xf>
    <xf numFmtId="0" fontId="36" fillId="5" borderId="42" xfId="3" applyFont="1" applyFill="1" applyBorder="1" applyAlignment="1">
      <alignment horizontal="center" vertical="top" wrapText="1"/>
    </xf>
    <xf numFmtId="0" fontId="36" fillId="5" borderId="43" xfId="3" applyFont="1" applyFill="1" applyBorder="1" applyAlignment="1">
      <alignment horizontal="center" vertical="top" wrapText="1"/>
    </xf>
    <xf numFmtId="0" fontId="39" fillId="0" borderId="44" xfId="3" applyFont="1" applyBorder="1" applyAlignment="1">
      <alignment vertical="top" wrapText="1"/>
    </xf>
    <xf numFmtId="0" fontId="41" fillId="5" borderId="42" xfId="3" applyFont="1" applyFill="1" applyBorder="1" applyAlignment="1">
      <alignment horizontal="center" vertical="top" wrapText="1"/>
    </xf>
    <xf numFmtId="0" fontId="38" fillId="0" borderId="46" xfId="3" applyFont="1" applyBorder="1" applyAlignment="1">
      <alignment horizontal="center" vertical="top" wrapText="1"/>
    </xf>
    <xf numFmtId="0" fontId="33" fillId="0" borderId="17" xfId="3" applyFont="1" applyBorder="1"/>
    <xf numFmtId="0" fontId="38" fillId="0" borderId="17" xfId="3" applyFont="1" applyBorder="1"/>
    <xf numFmtId="0" fontId="42" fillId="0" borderId="0" xfId="0" applyFont="1" applyAlignment="1">
      <alignment vertical="center"/>
    </xf>
    <xf numFmtId="0" fontId="42" fillId="0" borderId="0" xfId="0" applyFont="1"/>
    <xf numFmtId="0" fontId="42" fillId="0" borderId="0" xfId="0" applyFont="1" applyAlignment="1">
      <alignment horizontal="left"/>
    </xf>
    <xf numFmtId="0" fontId="42" fillId="0" borderId="0" xfId="0" applyFont="1" applyAlignment="1">
      <alignment horizontal="left" wrapText="1"/>
    </xf>
    <xf numFmtId="0" fontId="33" fillId="0" borderId="0" xfId="3" quotePrefix="1" applyFont="1"/>
    <xf numFmtId="0" fontId="0" fillId="0" borderId="0" xfId="0" applyAlignment="1">
      <alignment horizontal="left"/>
    </xf>
    <xf numFmtId="0" fontId="14" fillId="0" borderId="0" xfId="0" applyFont="1" applyAlignment="1">
      <alignment horizontal="center" vertical="center"/>
    </xf>
    <xf numFmtId="0" fontId="14" fillId="0" borderId="0" xfId="0" applyFont="1" applyAlignment="1">
      <alignment horizontal="left" vertical="center"/>
    </xf>
    <xf numFmtId="0" fontId="21" fillId="0" borderId="17" xfId="0" applyFont="1" applyBorder="1" applyAlignment="1">
      <alignment horizontal="left" vertical="center"/>
    </xf>
    <xf numFmtId="0" fontId="14" fillId="0" borderId="18" xfId="0" applyFont="1" applyBorder="1" applyAlignment="1">
      <alignment vertical="center"/>
    </xf>
    <xf numFmtId="0" fontId="21" fillId="0" borderId="0" xfId="0" applyFont="1" applyAlignment="1">
      <alignment horizontal="left" vertical="center"/>
    </xf>
    <xf numFmtId="0" fontId="27" fillId="3" borderId="28" xfId="0" applyFont="1" applyFill="1" applyBorder="1" applyAlignment="1">
      <alignment horizontal="center" vertical="center" wrapText="1"/>
    </xf>
    <xf numFmtId="0" fontId="27" fillId="3" borderId="34" xfId="0" applyFont="1" applyFill="1" applyBorder="1" applyAlignment="1">
      <alignment horizontal="center" vertical="center" wrapText="1"/>
    </xf>
    <xf numFmtId="0" fontId="27" fillId="3" borderId="23" xfId="0" applyFont="1" applyFill="1" applyBorder="1" applyAlignment="1">
      <alignment horizontal="center" vertical="center" wrapText="1"/>
    </xf>
    <xf numFmtId="0" fontId="0" fillId="0" borderId="0" xfId="0" applyAlignment="1">
      <alignment horizontal="center"/>
    </xf>
    <xf numFmtId="0" fontId="28" fillId="0" borderId="23" xfId="0" quotePrefix="1" applyFont="1" applyBorder="1" applyAlignment="1">
      <alignment horizontal="center" vertical="top" wrapText="1"/>
    </xf>
    <xf numFmtId="0" fontId="13" fillId="0" borderId="0" xfId="0" applyFont="1"/>
    <xf numFmtId="0" fontId="44" fillId="7" borderId="28" xfId="0" applyFont="1" applyFill="1" applyBorder="1" applyAlignment="1">
      <alignment horizontal="center" vertical="center" wrapText="1"/>
    </xf>
    <xf numFmtId="0" fontId="45" fillId="0" borderId="28" xfId="0" applyFont="1" applyBorder="1" applyAlignment="1">
      <alignment horizontal="left" vertical="top" wrapText="1"/>
    </xf>
    <xf numFmtId="0" fontId="46" fillId="0" borderId="28" xfId="0" applyFont="1" applyBorder="1" applyAlignment="1">
      <alignment horizontal="left" vertical="top" wrapText="1"/>
    </xf>
    <xf numFmtId="0" fontId="45" fillId="0" borderId="31" xfId="0" quotePrefix="1" applyFont="1" applyBorder="1" applyAlignment="1">
      <alignment horizontal="left" vertical="top" wrapText="1" indent="1"/>
    </xf>
    <xf numFmtId="0" fontId="0" fillId="0" borderId="0" xfId="0" applyAlignment="1">
      <alignment wrapText="1"/>
    </xf>
    <xf numFmtId="0" fontId="12" fillId="0" borderId="0" xfId="0" applyFont="1" applyAlignment="1">
      <alignment vertical="center" wrapText="1"/>
    </xf>
    <xf numFmtId="166" fontId="7" fillId="0" borderId="1" xfId="0" applyNumberFormat="1" applyFont="1" applyBorder="1" applyAlignment="1">
      <alignment vertical="center"/>
    </xf>
    <xf numFmtId="166" fontId="7" fillId="0" borderId="4" xfId="0" applyNumberFormat="1" applyFont="1" applyBorder="1" applyAlignment="1">
      <alignment vertical="center"/>
    </xf>
    <xf numFmtId="166" fontId="5" fillId="0" borderId="6" xfId="0" applyNumberFormat="1" applyFont="1" applyBorder="1" applyAlignment="1">
      <alignment vertical="center" wrapText="1"/>
    </xf>
    <xf numFmtId="166" fontId="10" fillId="0" borderId="6" xfId="0" applyNumberFormat="1" applyFont="1" applyBorder="1" applyAlignment="1">
      <alignment vertical="center" wrapText="1"/>
    </xf>
    <xf numFmtId="166" fontId="7" fillId="0" borderId="4" xfId="0" applyNumberFormat="1" applyFont="1" applyBorder="1"/>
    <xf numFmtId="0" fontId="7" fillId="0" borderId="22" xfId="0" applyFont="1" applyBorder="1"/>
    <xf numFmtId="1" fontId="7" fillId="0" borderId="6" xfId="1" applyNumberFormat="1" applyFont="1" applyBorder="1" applyAlignment="1">
      <alignment vertical="center" wrapText="1"/>
    </xf>
    <xf numFmtId="0" fontId="12" fillId="0" borderId="13" xfId="0" applyFont="1" applyBorder="1" applyAlignment="1">
      <alignment vertical="center"/>
    </xf>
    <xf numFmtId="0" fontId="38" fillId="0" borderId="43" xfId="3" applyFont="1" applyBorder="1" applyAlignment="1">
      <alignment horizontal="center" vertical="top" wrapText="1"/>
    </xf>
    <xf numFmtId="0" fontId="7" fillId="0" borderId="0" xfId="0" applyFont="1" applyAlignment="1">
      <alignment horizontal="right" vertical="top" wrapText="1"/>
    </xf>
    <xf numFmtId="0" fontId="15" fillId="0" borderId="0" xfId="0" applyFont="1" applyAlignment="1">
      <alignment horizontal="center" vertical="center" wrapText="1"/>
    </xf>
    <xf numFmtId="0" fontId="15" fillId="0" borderId="0" xfId="0" applyFont="1" applyAlignment="1">
      <alignment horizontal="center" vertical="top" wrapText="1"/>
    </xf>
    <xf numFmtId="0" fontId="15" fillId="0" borderId="0" xfId="0" applyFont="1" applyAlignment="1">
      <alignment vertical="top" wrapText="1"/>
    </xf>
    <xf numFmtId="0" fontId="5" fillId="0" borderId="2" xfId="0" applyFont="1" applyBorder="1"/>
    <xf numFmtId="0" fontId="36" fillId="5" borderId="16" xfId="3" applyFont="1" applyFill="1" applyBorder="1" applyAlignment="1">
      <alignment horizontal="center" vertical="top" wrapText="1"/>
    </xf>
    <xf numFmtId="0" fontId="36" fillId="5" borderId="47" xfId="3" applyFont="1" applyFill="1" applyBorder="1" applyAlignment="1">
      <alignment horizontal="center" vertical="top" wrapText="1"/>
    </xf>
    <xf numFmtId="0" fontId="36" fillId="5" borderId="28" xfId="3" applyFont="1" applyFill="1" applyBorder="1" applyAlignment="1">
      <alignment horizontal="center" vertical="top" wrapText="1"/>
    </xf>
    <xf numFmtId="0" fontId="39" fillId="0" borderId="29" xfId="3" applyFont="1" applyBorder="1" applyAlignment="1">
      <alignment vertical="top" wrapText="1"/>
    </xf>
    <xf numFmtId="0" fontId="38" fillId="0" borderId="38" xfId="3" applyFont="1" applyBorder="1" applyAlignment="1">
      <alignment horizontal="center" vertical="top" wrapText="1"/>
    </xf>
    <xf numFmtId="0" fontId="36" fillId="5" borderId="38" xfId="3" applyFont="1" applyFill="1" applyBorder="1" applyAlignment="1">
      <alignment horizontal="center" vertical="top" wrapText="1"/>
    </xf>
    <xf numFmtId="0" fontId="41" fillId="5" borderId="38" xfId="3" applyFont="1" applyFill="1" applyBorder="1" applyAlignment="1">
      <alignment horizontal="center" vertical="top" wrapText="1"/>
    </xf>
    <xf numFmtId="0" fontId="48" fillId="0" borderId="0" xfId="0" applyFont="1" applyAlignment="1">
      <alignment vertical="center"/>
    </xf>
    <xf numFmtId="166" fontId="34" fillId="0" borderId="0" xfId="3" applyNumberFormat="1" applyFont="1" applyAlignment="1">
      <alignment horizontal="left" vertical="top" wrapText="1"/>
    </xf>
    <xf numFmtId="0" fontId="34" fillId="0" borderId="0" xfId="3" applyFont="1" applyAlignment="1" applyProtection="1">
      <alignment horizontal="center" vertical="center" wrapText="1"/>
      <protection locked="0"/>
    </xf>
    <xf numFmtId="0" fontId="34" fillId="0" borderId="0" xfId="3" applyFont="1" applyAlignment="1" applyProtection="1">
      <alignment horizontal="center" vertical="center"/>
      <protection locked="0"/>
    </xf>
    <xf numFmtId="0" fontId="39" fillId="0" borderId="28" xfId="3" applyFont="1" applyBorder="1" applyAlignment="1" applyProtection="1">
      <alignment horizontal="left" vertical="center" wrapText="1" indent="1"/>
      <protection hidden="1"/>
    </xf>
    <xf numFmtId="0" fontId="33" fillId="0" borderId="28" xfId="3" applyFont="1" applyBorder="1" applyAlignment="1" applyProtection="1">
      <alignment horizontal="center" vertical="center"/>
      <protection hidden="1"/>
    </xf>
    <xf numFmtId="0" fontId="39" fillId="0" borderId="29" xfId="3" applyFont="1" applyBorder="1" applyAlignment="1" applyProtection="1">
      <alignment vertical="top" wrapText="1"/>
      <protection hidden="1"/>
    </xf>
    <xf numFmtId="0" fontId="39" fillId="0" borderId="29" xfId="3" applyFont="1" applyBorder="1" applyAlignment="1" applyProtection="1">
      <alignment horizontal="justify" vertical="top" wrapText="1"/>
      <protection hidden="1"/>
    </xf>
    <xf numFmtId="0" fontId="36" fillId="5" borderId="28" xfId="3" applyFont="1" applyFill="1" applyBorder="1" applyAlignment="1" applyProtection="1">
      <alignment horizontal="center" vertical="top" wrapText="1"/>
      <protection hidden="1"/>
    </xf>
    <xf numFmtId="0" fontId="0" fillId="4" borderId="0" xfId="0" applyFill="1"/>
    <xf numFmtId="0" fontId="0" fillId="10" borderId="0" xfId="0" applyFill="1"/>
    <xf numFmtId="0" fontId="0" fillId="5"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38" fillId="0" borderId="0" xfId="3" applyFont="1" applyAlignment="1">
      <alignment horizontal="center" vertical="top" wrapText="1"/>
    </xf>
    <xf numFmtId="0" fontId="39" fillId="0" borderId="0" xfId="3" applyFont="1" applyAlignment="1">
      <alignment vertical="top" wrapText="1"/>
    </xf>
    <xf numFmtId="0" fontId="5" fillId="0" borderId="0" xfId="5" applyFont="1" applyAlignment="1" applyProtection="1">
      <alignment horizontal="center" vertical="center" wrapText="1"/>
      <protection locked="0"/>
    </xf>
    <xf numFmtId="0" fontId="39" fillId="0" borderId="0" xfId="3" applyFont="1" applyAlignment="1" applyProtection="1">
      <alignment horizontal="left" vertical="center" wrapText="1" indent="1"/>
      <protection hidden="1"/>
    </xf>
    <xf numFmtId="0" fontId="33" fillId="0" borderId="0" xfId="3" applyFont="1" applyAlignment="1" applyProtection="1">
      <alignment horizontal="center" vertical="center"/>
      <protection hidden="1"/>
    </xf>
    <xf numFmtId="0" fontId="36" fillId="0" borderId="0" xfId="3" applyFont="1" applyAlignment="1">
      <alignment horizontal="center"/>
    </xf>
    <xf numFmtId="0" fontId="53" fillId="0" borderId="0" xfId="3" applyFont="1" applyAlignment="1">
      <alignment horizontal="center"/>
    </xf>
    <xf numFmtId="0" fontId="33" fillId="0" borderId="0" xfId="3" applyFont="1" applyAlignment="1">
      <alignment horizontal="center"/>
    </xf>
    <xf numFmtId="0" fontId="34" fillId="0" borderId="22" xfId="3" applyFont="1" applyBorder="1" applyAlignment="1">
      <alignment horizontal="center" vertical="center" wrapText="1"/>
    </xf>
    <xf numFmtId="0" fontId="33" fillId="0" borderId="17" xfId="3" applyFont="1" applyBorder="1" applyAlignment="1">
      <alignment horizontal="center"/>
    </xf>
    <xf numFmtId="0" fontId="5" fillId="4" borderId="28" xfId="5" applyFont="1" applyFill="1" applyBorder="1" applyAlignment="1" applyProtection="1">
      <alignment horizontal="center" vertical="center" wrapText="1"/>
      <protection locked="0" hidden="1"/>
    </xf>
    <xf numFmtId="0" fontId="5" fillId="4" borderId="28" xfId="5" applyFont="1" applyFill="1" applyBorder="1" applyAlignment="1" applyProtection="1">
      <alignment horizontal="center" vertical="center" wrapText="1"/>
      <protection locked="0"/>
    </xf>
    <xf numFmtId="0" fontId="34" fillId="0" borderId="0" xfId="3" applyFont="1"/>
    <xf numFmtId="0" fontId="38" fillId="0" borderId="45" xfId="3" applyFont="1" applyBorder="1" applyAlignment="1">
      <alignment horizontal="center" vertical="top" wrapText="1"/>
    </xf>
    <xf numFmtId="0" fontId="38" fillId="0" borderId="16" xfId="3" applyFont="1" applyBorder="1" applyAlignment="1">
      <alignment horizontal="center" vertical="top" wrapText="1"/>
    </xf>
    <xf numFmtId="0" fontId="39" fillId="0" borderId="18" xfId="3" applyFont="1" applyBorder="1" applyAlignment="1" applyProtection="1">
      <alignment vertical="top" wrapText="1"/>
      <protection hidden="1"/>
    </xf>
    <xf numFmtId="0" fontId="5" fillId="4" borderId="31" xfId="5" applyFont="1" applyFill="1" applyBorder="1" applyAlignment="1" applyProtection="1">
      <alignment horizontal="center" vertical="center" wrapText="1"/>
      <protection locked="0" hidden="1"/>
    </xf>
    <xf numFmtId="0" fontId="39" fillId="0" borderId="31" xfId="3" applyFont="1" applyBorder="1" applyAlignment="1" applyProtection="1">
      <alignment horizontal="left" vertical="center" wrapText="1" indent="1"/>
      <protection hidden="1"/>
    </xf>
    <xf numFmtId="0" fontId="38" fillId="0" borderId="49" xfId="3" applyFont="1" applyBorder="1" applyAlignment="1">
      <alignment horizontal="center" vertical="top" wrapText="1"/>
    </xf>
    <xf numFmtId="0" fontId="38" fillId="0" borderId="21" xfId="3" applyFont="1" applyBorder="1" applyAlignment="1">
      <alignment horizontal="center" vertical="top" wrapText="1"/>
    </xf>
    <xf numFmtId="0" fontId="39" fillId="0" borderId="23" xfId="3" applyFont="1" applyBorder="1" applyAlignment="1" applyProtection="1">
      <alignment vertical="top" wrapText="1"/>
      <protection hidden="1"/>
    </xf>
    <xf numFmtId="0" fontId="5" fillId="4" borderId="34" xfId="5" applyFont="1" applyFill="1" applyBorder="1" applyAlignment="1" applyProtection="1">
      <alignment horizontal="center" vertical="center" wrapText="1"/>
      <protection locked="0" hidden="1"/>
    </xf>
    <xf numFmtId="0" fontId="39" fillId="0" borderId="34" xfId="3" applyFont="1" applyBorder="1" applyAlignment="1" applyProtection="1">
      <alignment horizontal="left" vertical="center" wrapText="1" indent="1"/>
      <protection hidden="1"/>
    </xf>
    <xf numFmtId="0" fontId="36" fillId="0" borderId="30" xfId="3" applyFont="1" applyBorder="1" applyAlignment="1">
      <alignment horizontal="center" wrapText="1"/>
    </xf>
    <xf numFmtId="0" fontId="41" fillId="5" borderId="28" xfId="3" applyFont="1" applyFill="1" applyBorder="1" applyAlignment="1">
      <alignment horizontal="center" vertical="top" wrapText="1"/>
    </xf>
    <xf numFmtId="0" fontId="43" fillId="0" borderId="0" xfId="0" applyFont="1" applyAlignment="1">
      <alignment horizontal="left" vertical="center"/>
    </xf>
    <xf numFmtId="0" fontId="9" fillId="0" borderId="0" xfId="0" applyFont="1" applyAlignment="1">
      <alignment horizontal="left"/>
    </xf>
    <xf numFmtId="0" fontId="25" fillId="0" borderId="0" xfId="0" applyFont="1" applyAlignment="1">
      <alignment horizontal="left" vertical="center"/>
    </xf>
    <xf numFmtId="0" fontId="57" fillId="0" borderId="10" xfId="10" applyFont="1" applyBorder="1" applyAlignment="1">
      <alignment horizontal="center" vertical="center" wrapText="1"/>
    </xf>
    <xf numFmtId="0" fontId="57" fillId="0" borderId="0" xfId="10" applyFont="1" applyAlignment="1">
      <alignment horizontal="center" vertical="center"/>
    </xf>
    <xf numFmtId="0" fontId="57" fillId="0" borderId="0" xfId="10" applyFont="1" applyAlignment="1">
      <alignment horizontal="center" vertical="center" wrapText="1"/>
    </xf>
    <xf numFmtId="0" fontId="57" fillId="0" borderId="1" xfId="10" applyFont="1" applyBorder="1" applyAlignment="1">
      <alignment horizontal="center" vertical="center" wrapText="1"/>
    </xf>
    <xf numFmtId="0" fontId="57" fillId="0" borderId="3" xfId="10" applyFont="1" applyBorder="1" applyAlignment="1">
      <alignment horizontal="center" vertical="center" wrapText="1"/>
    </xf>
    <xf numFmtId="0" fontId="58" fillId="0" borderId="0" xfId="10" applyFont="1" applyAlignment="1">
      <alignment horizontal="center" wrapText="1"/>
    </xf>
    <xf numFmtId="0" fontId="58" fillId="0" borderId="0" xfId="10" applyFont="1" applyAlignment="1">
      <alignment horizontal="center"/>
    </xf>
    <xf numFmtId="0" fontId="58" fillId="0" borderId="6" xfId="10" applyFont="1" applyBorder="1" applyAlignment="1">
      <alignment horizontal="center" vertical="center"/>
    </xf>
    <xf numFmtId="167" fontId="59" fillId="0" borderId="6" xfId="10" applyNumberFormat="1" applyFont="1" applyBorder="1" applyAlignment="1">
      <alignment horizontal="center" vertical="center"/>
    </xf>
    <xf numFmtId="0" fontId="59" fillId="0" borderId="6" xfId="10" applyFont="1" applyBorder="1" applyAlignment="1">
      <alignment horizontal="center" vertical="center" wrapText="1"/>
    </xf>
    <xf numFmtId="0" fontId="56" fillId="0" borderId="0" xfId="10" applyAlignment="1">
      <alignment wrapText="1"/>
    </xf>
    <xf numFmtId="0" fontId="56" fillId="0" borderId="0" xfId="10"/>
    <xf numFmtId="0" fontId="60" fillId="0" borderId="6" xfId="10" applyFont="1" applyBorder="1" applyAlignment="1">
      <alignment horizontal="center" vertical="center" wrapText="1"/>
    </xf>
    <xf numFmtId="0" fontId="61" fillId="0" borderId="6" xfId="10" applyFont="1" applyBorder="1" applyAlignment="1">
      <alignment horizontal="center" vertical="center" wrapText="1"/>
    </xf>
    <xf numFmtId="0" fontId="58" fillId="0" borderId="11" xfId="10" applyFont="1" applyBorder="1"/>
    <xf numFmtId="0" fontId="56" fillId="0" borderId="11" xfId="10" applyBorder="1" applyAlignment="1">
      <alignment horizontal="center" vertical="center"/>
    </xf>
    <xf numFmtId="0" fontId="56" fillId="0" borderId="11" xfId="10" applyBorder="1" applyAlignment="1">
      <alignment horizontal="center" vertical="center" wrapText="1"/>
    </xf>
    <xf numFmtId="0" fontId="56" fillId="0" borderId="11" xfId="10" applyBorder="1" applyAlignment="1">
      <alignment vertical="center" wrapText="1"/>
    </xf>
    <xf numFmtId="0" fontId="58" fillId="0" borderId="12" xfId="10" applyFont="1" applyBorder="1" applyAlignment="1">
      <alignment wrapText="1"/>
    </xf>
    <xf numFmtId="0" fontId="56" fillId="0" borderId="12" xfId="10" applyBorder="1" applyAlignment="1">
      <alignment horizontal="center" vertical="center" wrapText="1"/>
    </xf>
    <xf numFmtId="0" fontId="56" fillId="0" borderId="12" xfId="10" applyBorder="1" applyAlignment="1">
      <alignment vertical="center" wrapText="1"/>
    </xf>
    <xf numFmtId="0" fontId="56" fillId="0" borderId="0" xfId="10" applyAlignment="1">
      <alignment vertical="center" wrapText="1"/>
    </xf>
    <xf numFmtId="0" fontId="58" fillId="0" borderId="0" xfId="10" applyFont="1"/>
    <xf numFmtId="0" fontId="56" fillId="0" borderId="0" xfId="10" applyAlignment="1">
      <alignment horizontal="center" vertical="center"/>
    </xf>
    <xf numFmtId="0" fontId="56" fillId="0" borderId="0" xfId="10" applyAlignment="1">
      <alignment horizontal="center" vertical="center" wrapText="1"/>
    </xf>
    <xf numFmtId="0" fontId="36" fillId="7" borderId="51" xfId="3" applyFont="1" applyFill="1" applyBorder="1" applyAlignment="1">
      <alignment horizontal="center" vertical="center" wrapText="1"/>
    </xf>
    <xf numFmtId="0" fontId="36" fillId="0" borderId="23" xfId="3" applyFont="1" applyBorder="1" applyAlignment="1">
      <alignment horizontal="center" vertical="center" wrapText="1"/>
    </xf>
    <xf numFmtId="165" fontId="36" fillId="0" borderId="42" xfId="1" applyFont="1" applyBorder="1" applyAlignment="1">
      <alignment horizontal="center" vertical="top" wrapText="1"/>
    </xf>
    <xf numFmtId="0" fontId="46" fillId="0" borderId="28" xfId="0" applyFont="1" applyBorder="1" applyAlignment="1">
      <alignment horizontal="center" vertical="center" wrapText="1"/>
    </xf>
    <xf numFmtId="0" fontId="46" fillId="0" borderId="31" xfId="0" applyFont="1" applyBorder="1" applyAlignment="1">
      <alignment horizontal="center" vertical="center" wrapText="1"/>
    </xf>
    <xf numFmtId="0" fontId="36" fillId="5" borderId="41" xfId="3" applyFont="1" applyFill="1" applyBorder="1" applyAlignment="1">
      <alignment vertical="top" wrapText="1"/>
    </xf>
    <xf numFmtId="0" fontId="36" fillId="5" borderId="44" xfId="3" applyFont="1" applyFill="1" applyBorder="1" applyAlignment="1">
      <alignment vertical="top" wrapText="1"/>
    </xf>
    <xf numFmtId="0" fontId="39" fillId="0" borderId="44" xfId="3" applyFont="1" applyBorder="1" applyAlignment="1">
      <alignment horizontal="justify" vertical="top" wrapText="1"/>
    </xf>
    <xf numFmtId="0" fontId="39" fillId="0" borderId="48" xfId="3" applyFont="1" applyBorder="1" applyAlignment="1">
      <alignment vertical="top" wrapText="1"/>
    </xf>
    <xf numFmtId="0" fontId="39" fillId="0" borderId="52" xfId="3" applyFont="1" applyBorder="1" applyAlignment="1">
      <alignment vertical="top" wrapText="1"/>
    </xf>
    <xf numFmtId="0" fontId="33" fillId="0" borderId="53" xfId="3" applyFont="1" applyBorder="1" applyAlignment="1" applyProtection="1">
      <alignment horizontal="center" vertical="center"/>
      <protection hidden="1"/>
    </xf>
    <xf numFmtId="0" fontId="33" fillId="0" borderId="54" xfId="3" applyFont="1" applyBorder="1" applyAlignment="1" applyProtection="1">
      <alignment horizontal="center" vertical="center"/>
      <protection hidden="1"/>
    </xf>
    <xf numFmtId="0" fontId="33" fillId="0" borderId="55" xfId="3" applyFont="1" applyBorder="1" applyAlignment="1" applyProtection="1">
      <alignment horizontal="center" vertical="center"/>
      <protection hidden="1"/>
    </xf>
    <xf numFmtId="165" fontId="36" fillId="0" borderId="49" xfId="1" applyFont="1" applyBorder="1" applyAlignment="1" applyProtection="1">
      <alignment horizontal="center" vertical="top" wrapText="1"/>
      <protection hidden="1"/>
    </xf>
    <xf numFmtId="165" fontId="36" fillId="0" borderId="49" xfId="1" applyFont="1" applyBorder="1" applyAlignment="1">
      <alignment horizontal="center" vertical="top" wrapText="1"/>
    </xf>
    <xf numFmtId="165" fontId="36" fillId="0" borderId="56" xfId="1" applyFont="1" applyBorder="1" applyAlignment="1">
      <alignment horizontal="center" vertical="top" wrapText="1"/>
    </xf>
    <xf numFmtId="165" fontId="36" fillId="5" borderId="57" xfId="1" applyFont="1" applyFill="1" applyBorder="1" applyAlignment="1" applyProtection="1">
      <alignment horizontal="center" vertical="top" wrapText="1"/>
      <protection hidden="1"/>
    </xf>
    <xf numFmtId="0" fontId="36" fillId="5" borderId="57" xfId="3" applyFont="1" applyFill="1" applyBorder="1" applyAlignment="1">
      <alignment horizontal="center" vertical="top" wrapText="1"/>
    </xf>
    <xf numFmtId="165" fontId="36" fillId="0" borderId="45" xfId="1" applyFont="1" applyBorder="1" applyAlignment="1">
      <alignment horizontal="center" vertical="top" wrapText="1"/>
    </xf>
    <xf numFmtId="0" fontId="33" fillId="0" borderId="58" xfId="3" applyFont="1" applyBorder="1" applyAlignment="1" applyProtection="1">
      <alignment horizontal="center" vertical="center"/>
      <protection hidden="1"/>
    </xf>
    <xf numFmtId="165" fontId="36" fillId="5" borderId="50" xfId="1" applyFont="1" applyFill="1" applyBorder="1" applyAlignment="1" applyProtection="1">
      <alignment horizontal="center" vertical="top" wrapText="1"/>
      <protection hidden="1"/>
    </xf>
    <xf numFmtId="0" fontId="36" fillId="5" borderId="54" xfId="3" applyFont="1" applyFill="1" applyBorder="1" applyAlignment="1">
      <alignment horizontal="center" vertical="top" wrapText="1"/>
    </xf>
    <xf numFmtId="0" fontId="38" fillId="0" borderId="59" xfId="3" applyFont="1" applyBorder="1" applyAlignment="1">
      <alignment horizontal="center" vertical="top" wrapText="1"/>
    </xf>
    <xf numFmtId="0" fontId="39" fillId="0" borderId="60" xfId="3" applyFont="1" applyBorder="1" applyAlignment="1">
      <alignment vertical="top" wrapText="1"/>
    </xf>
    <xf numFmtId="0" fontId="38" fillId="0" borderId="61" xfId="3" applyFont="1" applyBorder="1" applyAlignment="1">
      <alignment horizontal="center" vertical="top" wrapText="1"/>
    </xf>
    <xf numFmtId="0" fontId="41" fillId="5" borderId="50" xfId="3" applyFont="1" applyFill="1" applyBorder="1" applyAlignment="1">
      <alignment horizontal="center" vertical="top" wrapText="1"/>
    </xf>
    <xf numFmtId="0" fontId="41" fillId="5" borderId="62" xfId="3" applyFont="1" applyFill="1" applyBorder="1" applyAlignment="1">
      <alignment horizontal="center" vertical="top" wrapText="1"/>
    </xf>
    <xf numFmtId="0" fontId="36" fillId="5" borderId="63" xfId="3" applyFont="1" applyFill="1" applyBorder="1" applyAlignment="1">
      <alignment vertical="top" wrapText="1"/>
    </xf>
    <xf numFmtId="165" fontId="36" fillId="0" borderId="30" xfId="1" applyFont="1" applyBorder="1" applyAlignment="1">
      <alignment horizontal="center" vertical="top" wrapText="1"/>
    </xf>
    <xf numFmtId="0" fontId="39" fillId="0" borderId="48" xfId="3" applyFont="1" applyBorder="1" applyAlignment="1">
      <alignment horizontal="justify" vertical="top" wrapText="1"/>
    </xf>
    <xf numFmtId="0" fontId="36" fillId="5" borderId="50" xfId="3" applyFont="1" applyFill="1" applyBorder="1" applyAlignment="1">
      <alignment horizontal="center" vertical="top" wrapText="1"/>
    </xf>
    <xf numFmtId="0" fontId="36" fillId="5" borderId="62" xfId="3" applyFont="1" applyFill="1" applyBorder="1" applyAlignment="1">
      <alignment horizontal="center" vertical="top" wrapText="1"/>
    </xf>
    <xf numFmtId="0" fontId="34" fillId="0" borderId="0" xfId="3" applyFont="1" applyAlignment="1" applyProtection="1">
      <alignment vertical="center"/>
      <protection locked="0"/>
    </xf>
    <xf numFmtId="0" fontId="7" fillId="0" borderId="0" xfId="0" applyFont="1" applyAlignment="1">
      <alignment horizontal="left" vertical="center"/>
    </xf>
    <xf numFmtId="0" fontId="62" fillId="0" borderId="23" xfId="0" quotePrefix="1" applyFont="1" applyBorder="1" applyAlignment="1">
      <alignment horizontal="justify" vertical="top" wrapText="1"/>
    </xf>
    <xf numFmtId="0" fontId="62" fillId="0" borderId="23" xfId="0" quotePrefix="1" applyFont="1" applyBorder="1" applyAlignment="1">
      <alignment horizontal="left" vertical="top" wrapText="1"/>
    </xf>
    <xf numFmtId="0" fontId="0" fillId="0" borderId="0" xfId="0" applyAlignment="1">
      <alignment horizontal="center" vertical="top"/>
    </xf>
    <xf numFmtId="0" fontId="0" fillId="0" borderId="0" xfId="0" applyAlignment="1">
      <alignment horizontal="center" vertical="center"/>
    </xf>
    <xf numFmtId="0" fontId="44" fillId="0" borderId="28" xfId="0" applyFont="1" applyBorder="1" applyAlignment="1">
      <alignment horizontal="center" vertical="top" wrapText="1"/>
    </xf>
    <xf numFmtId="0" fontId="43" fillId="0" borderId="0" xfId="0" applyFont="1" applyAlignment="1">
      <alignment horizontal="center"/>
    </xf>
    <xf numFmtId="0" fontId="45" fillId="0" borderId="0" xfId="0" applyFont="1" applyAlignment="1">
      <alignment horizontal="center" vertical="center"/>
    </xf>
    <xf numFmtId="0" fontId="45" fillId="0" borderId="31" xfId="0" applyFont="1" applyBorder="1" applyAlignment="1">
      <alignment horizontal="left" vertical="top" wrapText="1"/>
    </xf>
    <xf numFmtId="0" fontId="45" fillId="0" borderId="34" xfId="0" applyFont="1" applyBorder="1" applyAlignment="1">
      <alignment horizontal="left" vertical="top" wrapText="1"/>
    </xf>
    <xf numFmtId="0" fontId="62" fillId="0" borderId="34" xfId="0" quotePrefix="1" applyFont="1" applyBorder="1" applyAlignment="1">
      <alignment horizontal="left" vertical="top" wrapText="1"/>
    </xf>
    <xf numFmtId="0" fontId="28" fillId="0" borderId="34" xfId="0" quotePrefix="1" applyFont="1" applyBorder="1" applyAlignment="1">
      <alignment horizontal="left" vertical="top" wrapText="1"/>
    </xf>
    <xf numFmtId="0" fontId="45" fillId="0" borderId="30" xfId="0" applyFont="1" applyBorder="1" applyAlignment="1">
      <alignment horizontal="left" vertical="top" wrapText="1"/>
    </xf>
    <xf numFmtId="0" fontId="44" fillId="0" borderId="31" xfId="0" applyFont="1" applyBorder="1" applyAlignment="1">
      <alignment horizontal="center" vertical="top" wrapText="1"/>
    </xf>
    <xf numFmtId="0" fontId="46" fillId="0" borderId="31" xfId="0" applyFont="1" applyBorder="1" applyAlignment="1">
      <alignment horizontal="left" vertical="top" wrapText="1"/>
    </xf>
    <xf numFmtId="0" fontId="44" fillId="0" borderId="30" xfId="0" applyFont="1" applyBorder="1" applyAlignment="1">
      <alignment horizontal="center" vertical="top" wrapText="1"/>
    </xf>
    <xf numFmtId="0" fontId="46" fillId="0" borderId="30" xfId="0" applyFont="1" applyBorder="1" applyAlignment="1">
      <alignment horizontal="center" vertical="center" wrapText="1"/>
    </xf>
    <xf numFmtId="0" fontId="45" fillId="0" borderId="30" xfId="0" quotePrefix="1" applyFont="1" applyBorder="1" applyAlignment="1">
      <alignment horizontal="left" vertical="top" wrapText="1" indent="1"/>
    </xf>
    <xf numFmtId="0" fontId="46" fillId="0" borderId="30" xfId="0" applyFont="1" applyBorder="1" applyAlignment="1">
      <alignment horizontal="left" vertical="top" wrapText="1"/>
    </xf>
    <xf numFmtId="0" fontId="44" fillId="0" borderId="34" xfId="0" applyFont="1" applyBorder="1" applyAlignment="1">
      <alignment horizontal="center" vertical="top" wrapText="1"/>
    </xf>
    <xf numFmtId="0" fontId="46" fillId="0" borderId="34" xfId="0" applyFont="1" applyBorder="1" applyAlignment="1">
      <alignment horizontal="center" vertical="center" wrapText="1"/>
    </xf>
    <xf numFmtId="0" fontId="45" fillId="0" borderId="34" xfId="0" quotePrefix="1" applyFont="1" applyBorder="1" applyAlignment="1">
      <alignment horizontal="left" vertical="top" wrapText="1" indent="1"/>
    </xf>
    <xf numFmtId="0" fontId="46" fillId="0" borderId="34" xfId="0" applyFont="1" applyBorder="1" applyAlignment="1">
      <alignment horizontal="left" vertical="top" wrapText="1"/>
    </xf>
    <xf numFmtId="0" fontId="62" fillId="0" borderId="18" xfId="0" quotePrefix="1" applyFont="1" applyBorder="1" applyAlignment="1">
      <alignment horizontal="left" vertical="top" wrapText="1"/>
    </xf>
    <xf numFmtId="0" fontId="28" fillId="0" borderId="34" xfId="0" applyFont="1" applyBorder="1" applyAlignment="1">
      <alignment horizontal="center" vertical="center" wrapText="1"/>
    </xf>
    <xf numFmtId="0" fontId="4" fillId="0" borderId="0" xfId="0" applyFont="1" applyAlignment="1">
      <alignment horizontal="center"/>
    </xf>
    <xf numFmtId="0" fontId="28" fillId="0" borderId="31" xfId="0" quotePrefix="1" applyFont="1" applyBorder="1" applyAlignment="1">
      <alignment vertical="top" wrapText="1"/>
    </xf>
    <xf numFmtId="0" fontId="45" fillId="0" borderId="31" xfId="0" applyFont="1" applyBorder="1" applyAlignment="1">
      <alignment vertical="top" wrapText="1"/>
    </xf>
    <xf numFmtId="0" fontId="62" fillId="0" borderId="64" xfId="0" quotePrefix="1" applyFont="1" applyBorder="1" applyAlignment="1">
      <alignment vertical="top" wrapText="1"/>
    </xf>
    <xf numFmtId="0" fontId="62" fillId="0" borderId="65" xfId="0" quotePrefix="1" applyFont="1" applyBorder="1" applyAlignment="1">
      <alignment horizontal="justify" vertical="top" wrapText="1"/>
    </xf>
    <xf numFmtId="0" fontId="62" fillId="0" borderId="66" xfId="0" quotePrefix="1" applyFont="1" applyBorder="1" applyAlignment="1">
      <alignment vertical="top" wrapText="1"/>
    </xf>
    <xf numFmtId="0" fontId="62" fillId="0" borderId="67" xfId="0" quotePrefix="1" applyFont="1" applyBorder="1" applyAlignment="1">
      <alignment horizontal="justify" vertical="top" wrapText="1"/>
    </xf>
    <xf numFmtId="0" fontId="62" fillId="0" borderId="68" xfId="0" quotePrefix="1" applyFont="1" applyBorder="1" applyAlignment="1">
      <alignment vertical="top" wrapText="1"/>
    </xf>
    <xf numFmtId="0" fontId="62" fillId="0" borderId="69" xfId="0" quotePrefix="1" applyFont="1" applyBorder="1" applyAlignment="1">
      <alignment horizontal="justify" vertical="top" wrapText="1"/>
    </xf>
    <xf numFmtId="0" fontId="28" fillId="0" borderId="66" xfId="0" quotePrefix="1" applyFont="1" applyBorder="1" applyAlignment="1">
      <alignment vertical="top" wrapText="1"/>
    </xf>
    <xf numFmtId="0" fontId="28" fillId="0" borderId="68" xfId="0" quotePrefix="1" applyFont="1" applyBorder="1" applyAlignment="1">
      <alignment vertical="top" wrapText="1"/>
    </xf>
    <xf numFmtId="0" fontId="28" fillId="0" borderId="64" xfId="0" quotePrefix="1" applyFont="1" applyBorder="1" applyAlignment="1">
      <alignment horizontal="left" vertical="top" wrapText="1"/>
    </xf>
    <xf numFmtId="0" fontId="28" fillId="0" borderId="70" xfId="0" quotePrefix="1" applyFont="1" applyBorder="1" applyAlignment="1">
      <alignment horizontal="left" vertical="top" wrapText="1"/>
    </xf>
    <xf numFmtId="0" fontId="0" fillId="0" borderId="64" xfId="0" applyBorder="1" applyAlignment="1">
      <alignment horizontal="center" vertical="top"/>
    </xf>
    <xf numFmtId="0" fontId="0" fillId="0" borderId="66" xfId="0" applyBorder="1" applyAlignment="1">
      <alignment horizontal="center" vertical="top"/>
    </xf>
    <xf numFmtId="0" fontId="0" fillId="0" borderId="70" xfId="0" applyBorder="1" applyAlignment="1">
      <alignment horizontal="center" vertical="top"/>
    </xf>
    <xf numFmtId="0" fontId="0" fillId="0" borderId="28" xfId="0" applyBorder="1" applyAlignment="1">
      <alignment horizontal="center" vertical="top"/>
    </xf>
    <xf numFmtId="0" fontId="28" fillId="0" borderId="66" xfId="0" quotePrefix="1" applyFont="1" applyBorder="1" applyAlignment="1">
      <alignment horizontal="left" vertical="top" wrapText="1"/>
    </xf>
    <xf numFmtId="0" fontId="0" fillId="0" borderId="34" xfId="0" applyBorder="1" applyAlignment="1">
      <alignment horizontal="center" vertical="top"/>
    </xf>
    <xf numFmtId="0" fontId="0" fillId="0" borderId="68" xfId="0" applyBorder="1" applyAlignment="1">
      <alignment horizontal="center" vertical="top"/>
    </xf>
    <xf numFmtId="0" fontId="45" fillId="0" borderId="64" xfId="0" applyFont="1" applyBorder="1" applyAlignment="1">
      <alignment vertical="top" wrapText="1"/>
    </xf>
    <xf numFmtId="0" fontId="45" fillId="0" borderId="66" xfId="0" applyFont="1" applyBorder="1" applyAlignment="1">
      <alignment vertical="top" wrapText="1"/>
    </xf>
    <xf numFmtId="0" fontId="45" fillId="0" borderId="68" xfId="0" applyFont="1" applyBorder="1" applyAlignment="1">
      <alignment vertical="top" wrapText="1"/>
    </xf>
    <xf numFmtId="0" fontId="45" fillId="0" borderId="64" xfId="0" applyFont="1" applyBorder="1" applyAlignment="1">
      <alignment horizontal="left" vertical="top" wrapText="1"/>
    </xf>
    <xf numFmtId="0" fontId="45" fillId="0" borderId="66" xfId="0" applyFont="1" applyBorder="1" applyAlignment="1">
      <alignment horizontal="left" vertical="top" wrapText="1"/>
    </xf>
    <xf numFmtId="0" fontId="45" fillId="0" borderId="70" xfId="0" applyFont="1" applyBorder="1" applyAlignment="1">
      <alignment horizontal="left" vertical="top" wrapText="1"/>
    </xf>
    <xf numFmtId="0" fontId="21" fillId="0" borderId="19" xfId="0" applyFont="1" applyBorder="1" applyAlignment="1">
      <alignment horizontal="center" vertical="center"/>
    </xf>
    <xf numFmtId="0" fontId="62" fillId="0" borderId="23" xfId="0" quotePrefix="1" applyFont="1" applyBorder="1" applyAlignment="1">
      <alignment horizontal="center" vertical="top" wrapText="1"/>
    </xf>
    <xf numFmtId="0" fontId="62" fillId="0" borderId="18" xfId="0" quotePrefix="1" applyFont="1" applyBorder="1" applyAlignment="1">
      <alignment horizontal="center" vertical="top" wrapText="1"/>
    </xf>
    <xf numFmtId="0" fontId="43" fillId="0" borderId="0" xfId="0" applyFont="1" applyAlignment="1">
      <alignment horizontal="center" vertical="center"/>
    </xf>
    <xf numFmtId="0" fontId="28" fillId="0" borderId="23" xfId="0" quotePrefix="1" applyFont="1" applyBorder="1" applyAlignment="1">
      <alignment vertical="top" wrapText="1"/>
    </xf>
    <xf numFmtId="0" fontId="11" fillId="0" borderId="6" xfId="0" applyFont="1" applyBorder="1" applyAlignment="1">
      <alignment vertical="center" wrapText="1"/>
    </xf>
    <xf numFmtId="0" fontId="0" fillId="0" borderId="0" xfId="0" applyAlignment="1">
      <alignment horizontal="justify"/>
    </xf>
    <xf numFmtId="0" fontId="62" fillId="0" borderId="66" xfId="0" quotePrefix="1" applyFont="1" applyBorder="1" applyAlignment="1">
      <alignment horizontal="justify" vertical="top" wrapText="1"/>
    </xf>
    <xf numFmtId="0" fontId="62" fillId="0" borderId="18" xfId="0" quotePrefix="1" applyFont="1" applyBorder="1" applyAlignment="1">
      <alignment horizontal="justify" vertical="top" wrapText="1"/>
    </xf>
    <xf numFmtId="0" fontId="28" fillId="0" borderId="23" xfId="0" quotePrefix="1" applyFont="1" applyBorder="1" applyAlignment="1">
      <alignment horizontal="justify" vertical="top" wrapText="1"/>
    </xf>
    <xf numFmtId="0" fontId="28" fillId="0" borderId="64" xfId="0" quotePrefix="1" applyFont="1" applyBorder="1" applyAlignment="1">
      <alignment horizontal="justify" vertical="top" wrapText="1"/>
    </xf>
    <xf numFmtId="0" fontId="28" fillId="0" borderId="66" xfId="0" quotePrefix="1" applyFont="1" applyBorder="1" applyAlignment="1">
      <alignment horizontal="justify" vertical="top" wrapText="1"/>
    </xf>
    <xf numFmtId="0" fontId="28" fillId="0" borderId="70" xfId="0" quotePrefix="1" applyFont="1" applyBorder="1" applyAlignment="1">
      <alignment horizontal="justify" vertical="top" wrapText="1"/>
    </xf>
    <xf numFmtId="0" fontId="64" fillId="0" borderId="0" xfId="0" applyFont="1" applyAlignment="1">
      <alignment vertical="top"/>
    </xf>
    <xf numFmtId="0" fontId="65" fillId="0" borderId="0" xfId="3" applyFont="1" applyAlignment="1">
      <alignment horizontal="left" vertical="center" wrapText="1"/>
    </xf>
    <xf numFmtId="0" fontId="65" fillId="0" borderId="0" xfId="3" applyFont="1"/>
    <xf numFmtId="0" fontId="66" fillId="0" borderId="28" xfId="3" applyFont="1" applyBorder="1" applyAlignment="1">
      <alignment horizontal="center" vertical="center" wrapText="1"/>
    </xf>
    <xf numFmtId="0" fontId="68" fillId="0" borderId="29" xfId="3" applyFont="1" applyBorder="1" applyAlignment="1">
      <alignment vertical="center" wrapText="1"/>
    </xf>
    <xf numFmtId="0" fontId="66" fillId="0" borderId="29" xfId="3" applyFont="1" applyBorder="1" applyAlignment="1">
      <alignment vertical="center" wrapText="1"/>
    </xf>
    <xf numFmtId="0" fontId="66" fillId="0" borderId="34" xfId="3" applyFont="1" applyBorder="1" applyAlignment="1">
      <alignment horizontal="center" vertical="center" wrapText="1"/>
    </xf>
    <xf numFmtId="0" fontId="66" fillId="0" borderId="23" xfId="3" applyFont="1" applyBorder="1" applyAlignment="1">
      <alignment vertical="center" wrapText="1"/>
    </xf>
    <xf numFmtId="0" fontId="68" fillId="0" borderId="23" xfId="3" applyFont="1" applyBorder="1" applyAlignment="1">
      <alignment vertical="center" wrapText="1"/>
    </xf>
    <xf numFmtId="0" fontId="65" fillId="0" borderId="0" xfId="3" applyFont="1" applyAlignment="1">
      <alignment vertical="top"/>
    </xf>
    <xf numFmtId="0" fontId="65" fillId="0" borderId="0" xfId="3" applyFont="1" applyAlignment="1">
      <alignment horizontal="left" vertical="top"/>
    </xf>
    <xf numFmtId="0" fontId="65" fillId="0" borderId="38" xfId="3" applyFont="1" applyBorder="1" applyAlignment="1">
      <alignment horizontal="center" vertical="center"/>
    </xf>
    <xf numFmtId="0" fontId="65" fillId="0" borderId="37" xfId="3" applyFont="1" applyBorder="1" applyAlignment="1">
      <alignment horizontal="center" vertical="center"/>
    </xf>
    <xf numFmtId="0" fontId="65" fillId="0" borderId="29" xfId="3" applyFont="1" applyBorder="1" applyAlignment="1">
      <alignment horizontal="center" vertical="top"/>
    </xf>
    <xf numFmtId="0" fontId="66" fillId="0" borderId="12" xfId="3" applyFont="1" applyBorder="1" applyAlignment="1">
      <alignment horizontal="left" vertical="center" wrapText="1" indent="2"/>
    </xf>
    <xf numFmtId="0" fontId="68" fillId="0" borderId="12" xfId="3" applyFont="1" applyBorder="1" applyAlignment="1">
      <alignment vertical="center" wrapText="1"/>
    </xf>
    <xf numFmtId="0" fontId="66" fillId="0" borderId="12" xfId="3" applyFont="1" applyBorder="1" applyAlignment="1">
      <alignment vertical="center" wrapText="1"/>
    </xf>
    <xf numFmtId="0" fontId="65" fillId="0" borderId="12" xfId="3" applyFont="1" applyBorder="1" applyAlignment="1">
      <alignment horizontal="left" vertical="top"/>
    </xf>
    <xf numFmtId="0" fontId="66" fillId="0" borderId="6" xfId="3" applyFont="1" applyBorder="1" applyAlignment="1">
      <alignment horizontal="left" vertical="center" wrapText="1" indent="2"/>
    </xf>
    <xf numFmtId="0" fontId="68" fillId="0" borderId="6" xfId="3" applyFont="1" applyBorder="1" applyAlignment="1">
      <alignment vertical="center" wrapText="1"/>
    </xf>
    <xf numFmtId="0" fontId="66" fillId="0" borderId="6" xfId="3" applyFont="1" applyBorder="1" applyAlignment="1">
      <alignment vertical="center" wrapText="1"/>
    </xf>
    <xf numFmtId="0" fontId="65" fillId="0" borderId="6" xfId="3" applyFont="1" applyBorder="1" applyAlignment="1">
      <alignment horizontal="left" vertical="top"/>
    </xf>
    <xf numFmtId="0" fontId="66" fillId="0" borderId="19" xfId="3" applyFont="1" applyBorder="1" applyAlignment="1">
      <alignment horizontal="left" vertical="center" wrapText="1" indent="2"/>
    </xf>
    <xf numFmtId="0" fontId="68" fillId="0" borderId="0" xfId="3" applyFont="1" applyAlignment="1">
      <alignment vertical="center" wrapText="1"/>
    </xf>
    <xf numFmtId="0" fontId="66" fillId="0" borderId="0" xfId="3" applyFont="1" applyAlignment="1">
      <alignment vertical="center" wrapText="1"/>
    </xf>
    <xf numFmtId="0" fontId="65" fillId="0" borderId="20" xfId="3" applyFont="1" applyBorder="1" applyAlignment="1">
      <alignment horizontal="left" vertical="top"/>
    </xf>
    <xf numFmtId="0" fontId="65" fillId="0" borderId="28" xfId="3" applyFont="1" applyBorder="1" applyAlignment="1">
      <alignment horizontal="center" vertical="center"/>
    </xf>
    <xf numFmtId="0" fontId="65" fillId="0" borderId="0" xfId="3" applyFont="1" applyAlignment="1">
      <alignment horizontal="center"/>
    </xf>
    <xf numFmtId="1" fontId="65" fillId="0" borderId="12" xfId="3" applyNumberFormat="1" applyFont="1" applyBorder="1" applyAlignment="1">
      <alignment horizontal="left" vertical="center"/>
    </xf>
    <xf numFmtId="0" fontId="65" fillId="0" borderId="12" xfId="3" applyFont="1" applyBorder="1" applyAlignment="1">
      <alignment horizontal="left" vertical="center"/>
    </xf>
    <xf numFmtId="1" fontId="65" fillId="0" borderId="6" xfId="3" applyNumberFormat="1" applyFont="1" applyBorder="1" applyAlignment="1">
      <alignment horizontal="left" vertical="center"/>
    </xf>
    <xf numFmtId="0" fontId="65" fillId="0" borderId="6" xfId="3" applyFont="1" applyBorder="1" applyAlignment="1">
      <alignment horizontal="left" vertical="center"/>
    </xf>
    <xf numFmtId="1" fontId="65" fillId="0" borderId="6" xfId="3" applyNumberFormat="1" applyFont="1" applyBorder="1" applyAlignment="1">
      <alignment horizontal="left" vertical="top"/>
    </xf>
    <xf numFmtId="1" fontId="65" fillId="0" borderId="10" xfId="3" applyNumberFormat="1" applyFont="1" applyBorder="1" applyAlignment="1">
      <alignment horizontal="left" vertical="top"/>
    </xf>
    <xf numFmtId="0" fontId="65" fillId="0" borderId="10" xfId="3" applyFont="1" applyBorder="1" applyAlignment="1">
      <alignment horizontal="left" vertical="top"/>
    </xf>
    <xf numFmtId="0" fontId="65" fillId="0" borderId="71" xfId="3" applyFont="1" applyBorder="1" applyAlignment="1">
      <alignment horizontal="center" vertical="center"/>
    </xf>
    <xf numFmtId="0" fontId="65" fillId="0" borderId="72" xfId="3" applyFont="1" applyBorder="1" applyAlignment="1">
      <alignment horizontal="center" vertical="center"/>
    </xf>
    <xf numFmtId="0" fontId="65" fillId="0" borderId="73" xfId="3" applyFont="1" applyBorder="1" applyAlignment="1">
      <alignment horizontal="center" vertical="top"/>
    </xf>
    <xf numFmtId="1" fontId="65" fillId="0" borderId="10" xfId="3" applyNumberFormat="1" applyFont="1" applyBorder="1" applyAlignment="1">
      <alignment horizontal="left" vertical="center"/>
    </xf>
    <xf numFmtId="0" fontId="65" fillId="0" borderId="10" xfId="3" applyFont="1" applyBorder="1" applyAlignment="1">
      <alignment horizontal="left" vertical="center"/>
    </xf>
    <xf numFmtId="0" fontId="66" fillId="0" borderId="6" xfId="3" applyFont="1" applyBorder="1" applyAlignment="1">
      <alignment horizontal="left" vertical="center" wrapText="1" indent="1"/>
    </xf>
    <xf numFmtId="49" fontId="21" fillId="0" borderId="6" xfId="0" applyNumberFormat="1" applyFont="1" applyBorder="1" applyAlignment="1">
      <alignment horizontal="center" vertical="top" wrapText="1"/>
    </xf>
    <xf numFmtId="0" fontId="5" fillId="0" borderId="6" xfId="0" applyFont="1" applyBorder="1" applyAlignment="1">
      <alignment vertical="top" wrapText="1"/>
    </xf>
    <xf numFmtId="0" fontId="10" fillId="0" borderId="6" xfId="0" applyFont="1" applyBorder="1" applyAlignment="1">
      <alignment vertical="top" wrapText="1"/>
    </xf>
    <xf numFmtId="0" fontId="10" fillId="0" borderId="6" xfId="0" applyFont="1" applyBorder="1" applyAlignment="1">
      <alignment horizontal="left" vertical="top" wrapText="1"/>
    </xf>
    <xf numFmtId="0" fontId="5" fillId="0" borderId="10" xfId="0" applyFont="1" applyBorder="1"/>
    <xf numFmtId="0" fontId="5" fillId="0" borderId="11" xfId="0" applyFont="1" applyBorder="1"/>
    <xf numFmtId="0" fontId="5" fillId="0" borderId="12" xfId="0" applyFont="1" applyBorder="1"/>
    <xf numFmtId="0" fontId="4" fillId="0" borderId="0" xfId="0" applyFont="1" applyAlignment="1">
      <alignment vertical="top" wrapText="1"/>
    </xf>
    <xf numFmtId="0" fontId="4" fillId="0" borderId="0" xfId="0" applyFont="1" applyAlignment="1">
      <alignment horizontal="center" vertical="top" wrapText="1"/>
    </xf>
    <xf numFmtId="0" fontId="4" fillId="0" borderId="9" xfId="0" applyFont="1" applyBorder="1" applyAlignment="1">
      <alignment horizontal="center" vertical="center" wrapText="1"/>
    </xf>
    <xf numFmtId="0" fontId="4" fillId="0" borderId="6" xfId="0" applyFont="1" applyBorder="1" applyAlignment="1">
      <alignment horizontal="center" vertical="center" wrapText="1"/>
    </xf>
    <xf numFmtId="0" fontId="7" fillId="0" borderId="25" xfId="0" applyFont="1" applyBorder="1" applyAlignment="1">
      <alignment vertical="center" wrapText="1"/>
    </xf>
    <xf numFmtId="0" fontId="4" fillId="0" borderId="9" xfId="0" applyFont="1" applyBorder="1" applyAlignment="1">
      <alignment horizontal="justify" vertical="center" wrapText="1"/>
    </xf>
    <xf numFmtId="0" fontId="4" fillId="0" borderId="0" xfId="0" applyFont="1" applyAlignment="1">
      <alignment vertical="center"/>
    </xf>
    <xf numFmtId="0" fontId="7" fillId="2" borderId="6" xfId="0" applyFont="1" applyFill="1" applyBorder="1" applyAlignment="1">
      <alignment horizontal="right" vertical="center" wrapText="1"/>
    </xf>
    <xf numFmtId="0" fontId="52" fillId="0" borderId="6" xfId="0" applyFont="1" applyBorder="1" applyAlignment="1">
      <alignment horizontal="center" vertical="center" wrapText="1"/>
    </xf>
    <xf numFmtId="0" fontId="14" fillId="0" borderId="17" xfId="0" applyFont="1" applyBorder="1" applyAlignment="1">
      <alignment horizontal="center" vertical="center"/>
    </xf>
    <xf numFmtId="0" fontId="14" fillId="0" borderId="22" xfId="0" applyFont="1" applyBorder="1" applyAlignment="1">
      <alignment horizontal="center" vertical="center"/>
    </xf>
    <xf numFmtId="0" fontId="4" fillId="0" borderId="0" xfId="0" applyFont="1" applyAlignment="1">
      <alignment horizontal="center" vertical="center"/>
    </xf>
    <xf numFmtId="0" fontId="4" fillId="0" borderId="6" xfId="0" quotePrefix="1" applyFont="1" applyBorder="1" applyAlignment="1">
      <alignment horizontal="center" vertical="center" wrapText="1"/>
    </xf>
    <xf numFmtId="0" fontId="15" fillId="0" borderId="0" xfId="0" applyFont="1" applyAlignment="1">
      <alignment horizontal="center" vertical="center"/>
    </xf>
    <xf numFmtId="0" fontId="4" fillId="0" borderId="6" xfId="0" applyFont="1" applyBorder="1" applyAlignment="1">
      <alignment horizontal="center" vertical="center"/>
    </xf>
    <xf numFmtId="0" fontId="0" fillId="0" borderId="18" xfId="0" applyBorder="1" applyAlignment="1">
      <alignment horizontal="center"/>
    </xf>
    <xf numFmtId="0" fontId="0" fillId="0" borderId="20" xfId="0" applyBorder="1" applyAlignment="1">
      <alignment horizontal="center"/>
    </xf>
    <xf numFmtId="0" fontId="0" fillId="0" borderId="23" xfId="0" applyBorder="1" applyAlignment="1">
      <alignment horizontal="center"/>
    </xf>
    <xf numFmtId="49" fontId="7" fillId="2" borderId="6" xfId="0" applyNumberFormat="1" applyFont="1" applyFill="1" applyBorder="1" applyAlignment="1">
      <alignment horizontal="center" vertical="center" wrapText="1"/>
    </xf>
    <xf numFmtId="49" fontId="7" fillId="0" borderId="25" xfId="0" applyNumberFormat="1" applyFont="1" applyBorder="1" applyAlignment="1">
      <alignment horizontal="center" vertical="center" wrapText="1"/>
    </xf>
    <xf numFmtId="0" fontId="7" fillId="2" borderId="6" xfId="0" applyFont="1" applyFill="1" applyBorder="1" applyAlignment="1">
      <alignment horizontal="center" vertical="center" wrapText="1"/>
    </xf>
    <xf numFmtId="0" fontId="11" fillId="0" borderId="0" xfId="0" applyFont="1" applyAlignment="1">
      <alignment vertical="top" wrapText="1"/>
    </xf>
    <xf numFmtId="0" fontId="11" fillId="0" borderId="0" xfId="0" applyFont="1" applyAlignment="1">
      <alignment horizontal="justify" vertical="top" wrapText="1"/>
    </xf>
    <xf numFmtId="0" fontId="11" fillId="0" borderId="6" xfId="0" applyFont="1" applyBorder="1" applyAlignment="1">
      <alignment horizontal="right" vertical="top" wrapText="1"/>
    </xf>
    <xf numFmtId="0" fontId="21"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69" fillId="0" borderId="0" xfId="3" applyFont="1" applyAlignment="1">
      <alignment horizontal="left"/>
    </xf>
    <xf numFmtId="0" fontId="69" fillId="0" borderId="0" xfId="3" applyFont="1" applyAlignment="1">
      <alignment horizontal="left" vertical="center"/>
    </xf>
    <xf numFmtId="0" fontId="70" fillId="0" borderId="6" xfId="3" applyFont="1" applyBorder="1" applyAlignment="1">
      <alignment horizontal="center" vertical="center" wrapText="1"/>
    </xf>
    <xf numFmtId="0" fontId="69" fillId="0" borderId="0" xfId="3" applyFont="1"/>
    <xf numFmtId="0" fontId="69" fillId="0" borderId="37" xfId="3" applyFont="1" applyBorder="1" applyAlignment="1">
      <alignment horizontal="center" vertical="center"/>
    </xf>
    <xf numFmtId="0" fontId="69" fillId="0" borderId="38" xfId="3" applyFont="1" applyBorder="1" applyAlignment="1">
      <alignment horizontal="center" vertical="center"/>
    </xf>
    <xf numFmtId="0" fontId="69" fillId="0" borderId="72" xfId="3" applyFont="1" applyBorder="1" applyAlignment="1">
      <alignment horizontal="center" vertical="center"/>
    </xf>
    <xf numFmtId="0" fontId="69" fillId="0" borderId="29" xfId="3" applyFont="1" applyBorder="1" applyAlignment="1">
      <alignment horizontal="center" vertical="center"/>
    </xf>
    <xf numFmtId="0" fontId="69" fillId="0" borderId="0" xfId="3" applyFont="1" applyAlignment="1">
      <alignment horizontal="center"/>
    </xf>
    <xf numFmtId="0" fontId="14" fillId="3" borderId="31" xfId="0" applyFont="1" applyFill="1" applyBorder="1" applyAlignment="1">
      <alignment horizontal="center" vertical="center" wrapText="1"/>
    </xf>
    <xf numFmtId="0" fontId="4" fillId="0" borderId="66" xfId="0" applyFont="1" applyBorder="1" applyAlignment="1">
      <alignment horizontal="left" vertical="top" wrapText="1"/>
    </xf>
    <xf numFmtId="0" fontId="15" fillId="0" borderId="70" xfId="0" applyFont="1" applyBorder="1" applyAlignment="1">
      <alignment horizontal="center" vertical="top" wrapText="1"/>
    </xf>
    <xf numFmtId="0" fontId="4" fillId="0" borderId="70" xfId="0" applyFont="1" applyBorder="1" applyAlignment="1">
      <alignment horizontal="left" vertical="top" wrapText="1"/>
    </xf>
    <xf numFmtId="0" fontId="12" fillId="6" borderId="9" xfId="0" applyFont="1" applyFill="1" applyBorder="1" applyAlignment="1">
      <alignment horizontal="center" vertical="center" wrapText="1"/>
    </xf>
    <xf numFmtId="2" fontId="7" fillId="0" borderId="25" xfId="0" applyNumberFormat="1" applyFont="1" applyBorder="1" applyAlignment="1">
      <alignment horizontal="center" vertical="top" wrapText="1"/>
    </xf>
    <xf numFmtId="0" fontId="45" fillId="0" borderId="0" xfId="0" applyFont="1" applyAlignment="1">
      <alignment vertical="center" wrapText="1"/>
    </xf>
    <xf numFmtId="0" fontId="45" fillId="0" borderId="0" xfId="0" applyFont="1" applyAlignment="1">
      <alignment vertical="center"/>
    </xf>
    <xf numFmtId="0" fontId="45" fillId="0" borderId="0" xfId="0" applyFont="1"/>
    <xf numFmtId="0" fontId="45" fillId="0" borderId="31" xfId="0" quotePrefix="1" applyFont="1" applyBorder="1" applyAlignment="1">
      <alignment horizontal="left" vertical="center" wrapText="1" indent="1"/>
    </xf>
    <xf numFmtId="0" fontId="45" fillId="0" borderId="34" xfId="0" quotePrefix="1" applyFont="1" applyBorder="1" applyAlignment="1">
      <alignment horizontal="left" vertical="center" wrapText="1" indent="1"/>
    </xf>
    <xf numFmtId="0" fontId="45" fillId="0" borderId="30" xfId="0" quotePrefix="1" applyFont="1" applyBorder="1" applyAlignment="1">
      <alignment horizontal="left" vertical="center" wrapText="1"/>
    </xf>
    <xf numFmtId="0" fontId="45" fillId="0" borderId="34" xfId="0" quotePrefix="1" applyFont="1" applyBorder="1" applyAlignment="1">
      <alignment horizontal="left" vertical="center" wrapText="1"/>
    </xf>
    <xf numFmtId="0" fontId="45" fillId="0" borderId="34" xfId="0" applyFont="1" applyBorder="1" applyAlignment="1">
      <alignment horizontal="left" vertical="center" wrapText="1"/>
    </xf>
    <xf numFmtId="0" fontId="12" fillId="2" borderId="6" xfId="0" applyFont="1" applyFill="1" applyBorder="1" applyAlignment="1">
      <alignment horizontal="center" vertical="top" wrapText="1"/>
    </xf>
    <xf numFmtId="0" fontId="12" fillId="0" borderId="6" xfId="0" applyFont="1" applyBorder="1" applyAlignment="1">
      <alignment horizontal="center" vertical="top" wrapText="1"/>
    </xf>
    <xf numFmtId="0" fontId="4" fillId="0" borderId="66" xfId="0" applyFont="1" applyBorder="1" applyAlignment="1">
      <alignment horizontal="center" vertical="top" wrapText="1"/>
    </xf>
    <xf numFmtId="0" fontId="4" fillId="0" borderId="66" xfId="0" applyFont="1" applyBorder="1" applyAlignment="1">
      <alignment vertical="center" wrapText="1"/>
    </xf>
    <xf numFmtId="0" fontId="4" fillId="0" borderId="70" xfId="0" applyFont="1" applyBorder="1" applyAlignment="1">
      <alignment horizontal="center" vertical="top" wrapText="1"/>
    </xf>
    <xf numFmtId="0" fontId="4" fillId="0" borderId="70" xfId="0" applyFont="1" applyBorder="1" applyAlignment="1">
      <alignment vertical="top" wrapText="1"/>
    </xf>
    <xf numFmtId="0" fontId="4" fillId="0" borderId="70" xfId="0" applyFont="1" applyBorder="1" applyAlignment="1">
      <alignment vertical="center" wrapText="1"/>
    </xf>
    <xf numFmtId="0" fontId="4" fillId="0" borderId="66" xfId="0" applyFont="1" applyBorder="1" applyAlignment="1">
      <alignment horizontal="center" vertical="center" wrapText="1"/>
    </xf>
    <xf numFmtId="0" fontId="28" fillId="0" borderId="6" xfId="0" quotePrefix="1" applyFont="1" applyBorder="1" applyAlignment="1">
      <alignment horizontal="center" vertical="top" wrapText="1"/>
    </xf>
    <xf numFmtId="0" fontId="0" fillId="0" borderId="6" xfId="0" applyBorder="1" applyAlignment="1">
      <alignment horizontal="center" vertical="top"/>
    </xf>
    <xf numFmtId="0" fontId="15" fillId="0" borderId="6" xfId="0" applyFont="1" applyBorder="1" applyAlignment="1">
      <alignment horizontal="center" vertical="top" wrapText="1"/>
    </xf>
    <xf numFmtId="17" fontId="0" fillId="0" borderId="6" xfId="0" quotePrefix="1" applyNumberFormat="1" applyBorder="1" applyAlignment="1">
      <alignment horizontal="center" vertical="top"/>
    </xf>
    <xf numFmtId="17" fontId="0" fillId="0" borderId="6" xfId="0" applyNumberFormat="1" applyBorder="1" applyAlignment="1">
      <alignment horizontal="center" vertical="top"/>
    </xf>
    <xf numFmtId="0" fontId="0" fillId="9" borderId="6" xfId="0" applyFill="1" applyBorder="1" applyAlignment="1">
      <alignment horizontal="center"/>
    </xf>
    <xf numFmtId="0" fontId="4" fillId="9" borderId="6" xfId="0" applyFont="1" applyFill="1" applyBorder="1" applyAlignment="1">
      <alignment horizontal="center" vertical="top" wrapText="1"/>
    </xf>
    <xf numFmtId="0" fontId="0" fillId="0" borderId="6" xfId="0" applyBorder="1" applyAlignment="1">
      <alignment horizontal="center"/>
    </xf>
    <xf numFmtId="0" fontId="0" fillId="4" borderId="6" xfId="0" applyFill="1" applyBorder="1" applyAlignment="1">
      <alignment horizontal="center" vertical="top"/>
    </xf>
    <xf numFmtId="0" fontId="0" fillId="0" borderId="6" xfId="0" applyBorder="1" applyAlignment="1">
      <alignment horizontal="center" vertical="top" wrapText="1"/>
    </xf>
    <xf numFmtId="0" fontId="0" fillId="0" borderId="6" xfId="0" quotePrefix="1" applyBorder="1" applyAlignment="1">
      <alignment horizontal="center" vertical="top"/>
    </xf>
    <xf numFmtId="0" fontId="24" fillId="2" borderId="6" xfId="0" applyFont="1" applyFill="1" applyBorder="1" applyAlignment="1">
      <alignment horizontal="center" vertical="top" wrapText="1"/>
    </xf>
    <xf numFmtId="0" fontId="4" fillId="0" borderId="6" xfId="0" applyFont="1" applyBorder="1" applyAlignment="1">
      <alignment horizontal="center"/>
    </xf>
    <xf numFmtId="0" fontId="59" fillId="0" borderId="6" xfId="10" applyFont="1" applyFill="1" applyBorder="1" applyAlignment="1">
      <alignment vertical="center" wrapText="1"/>
    </xf>
    <xf numFmtId="0" fontId="59" fillId="0" borderId="6" xfId="10" applyFont="1" applyFill="1" applyBorder="1" applyAlignment="1">
      <alignment horizontal="center" vertical="center" wrapText="1"/>
    </xf>
    <xf numFmtId="0" fontId="7" fillId="0" borderId="0" xfId="0" applyFont="1" applyBorder="1"/>
    <xf numFmtId="20" fontId="5" fillId="0" borderId="7" xfId="0" quotePrefix="1" applyNumberFormat="1" applyFont="1" applyBorder="1" applyAlignment="1">
      <alignment vertical="center"/>
    </xf>
    <xf numFmtId="0" fontId="5" fillId="0" borderId="7" xfId="0" applyFont="1" applyBorder="1" applyAlignment="1">
      <alignment vertical="center"/>
    </xf>
    <xf numFmtId="0" fontId="5" fillId="0" borderId="1" xfId="0" applyFont="1" applyBorder="1" applyAlignment="1">
      <alignment vertical="center"/>
    </xf>
    <xf numFmtId="0" fontId="7" fillId="0" borderId="6" xfId="0" applyFont="1" applyFill="1" applyBorder="1" applyAlignment="1">
      <alignment vertical="center" wrapText="1"/>
    </xf>
    <xf numFmtId="0" fontId="52" fillId="0" borderId="6"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5" fillId="0" borderId="7" xfId="0" applyFont="1" applyBorder="1" applyAlignment="1">
      <alignment vertical="center" wrapText="1"/>
    </xf>
    <xf numFmtId="0" fontId="5" fillId="0" borderId="9" xfId="0" applyFont="1" applyBorder="1" applyAlignment="1">
      <alignment vertical="center" wrapText="1"/>
    </xf>
    <xf numFmtId="0" fontId="12" fillId="0" borderId="0" xfId="0" applyFont="1" applyAlignment="1">
      <alignment horizontal="left" vertical="center" wrapText="1"/>
    </xf>
    <xf numFmtId="0" fontId="12" fillId="0" borderId="0" xfId="0" applyFont="1" applyAlignment="1">
      <alignment horizontal="left" vertical="center"/>
    </xf>
    <xf numFmtId="0" fontId="4" fillId="0" borderId="66" xfId="0" quotePrefix="1" applyFont="1" applyBorder="1" applyAlignment="1">
      <alignment horizontal="left" vertical="top" wrapText="1"/>
    </xf>
    <xf numFmtId="0" fontId="42" fillId="0" borderId="0" xfId="0" applyFont="1" applyAlignment="1">
      <alignment horizontal="left" wrapText="1"/>
    </xf>
    <xf numFmtId="0" fontId="36" fillId="5" borderId="29" xfId="3" applyFont="1" applyFill="1" applyBorder="1" applyAlignment="1" applyProtection="1">
      <alignment horizontal="left" vertical="top" wrapText="1"/>
      <protection hidden="1"/>
    </xf>
    <xf numFmtId="0" fontId="36" fillId="5" borderId="28" xfId="3" applyFont="1" applyFill="1" applyBorder="1" applyAlignment="1" applyProtection="1">
      <alignment horizontal="left" vertical="top" wrapText="1"/>
      <protection hidden="1"/>
    </xf>
    <xf numFmtId="0" fontId="36" fillId="5" borderId="29" xfId="3" applyFont="1" applyFill="1" applyBorder="1" applyAlignment="1">
      <alignment horizontal="left" vertical="top" wrapText="1"/>
    </xf>
    <xf numFmtId="0" fontId="36" fillId="5" borderId="28" xfId="3" applyFont="1" applyFill="1" applyBorder="1" applyAlignment="1">
      <alignment horizontal="left" vertical="top" wrapText="1"/>
    </xf>
    <xf numFmtId="0" fontId="36" fillId="0" borderId="38" xfId="3" applyFont="1" applyBorder="1" applyAlignment="1">
      <alignment horizontal="center" vertical="center" wrapText="1"/>
    </xf>
    <xf numFmtId="0" fontId="36" fillId="0" borderId="37" xfId="3" applyFont="1" applyBorder="1" applyAlignment="1">
      <alignment horizontal="center" vertical="center" wrapText="1"/>
    </xf>
    <xf numFmtId="0" fontId="36" fillId="5" borderId="17" xfId="3" applyFont="1" applyFill="1" applyBorder="1" applyAlignment="1">
      <alignment horizontal="left" vertical="top" wrapText="1"/>
    </xf>
    <xf numFmtId="0" fontId="34" fillId="0" borderId="13" xfId="3" applyFont="1" applyBorder="1" applyAlignment="1">
      <alignment horizontal="center" vertical="center" wrapText="1"/>
    </xf>
    <xf numFmtId="0" fontId="34" fillId="0" borderId="0" xfId="3" applyFont="1" applyAlignment="1">
      <alignment horizontal="center" vertical="center" wrapText="1"/>
    </xf>
    <xf numFmtId="0" fontId="36" fillId="7" borderId="31" xfId="3" applyFont="1" applyFill="1" applyBorder="1" applyAlignment="1">
      <alignment horizontal="center" vertical="center" wrapText="1"/>
    </xf>
    <xf numFmtId="0" fontId="36" fillId="7" borderId="34" xfId="3" applyFont="1" applyFill="1" applyBorder="1" applyAlignment="1">
      <alignment horizontal="center" vertical="center" wrapText="1"/>
    </xf>
    <xf numFmtId="0" fontId="36" fillId="7" borderId="16" xfId="3" applyFont="1" applyFill="1" applyBorder="1" applyAlignment="1">
      <alignment horizontal="center" vertical="center" wrapText="1"/>
    </xf>
    <xf numFmtId="0" fontId="36" fillId="7" borderId="21" xfId="3" applyFont="1" applyFill="1" applyBorder="1" applyAlignment="1">
      <alignment horizontal="center" vertical="center" wrapText="1"/>
    </xf>
    <xf numFmtId="0" fontId="36" fillId="7" borderId="17" xfId="3" applyFont="1" applyFill="1" applyBorder="1" applyAlignment="1">
      <alignment horizontal="center" vertical="center" wrapText="1"/>
    </xf>
    <xf numFmtId="0" fontId="36" fillId="7" borderId="22" xfId="3" applyFont="1" applyFill="1" applyBorder="1" applyAlignment="1">
      <alignment horizontal="center" vertical="center" wrapText="1"/>
    </xf>
    <xf numFmtId="0" fontId="36" fillId="7" borderId="32" xfId="3" applyFont="1" applyFill="1" applyBorder="1" applyAlignment="1">
      <alignment horizontal="center" vertical="center" wrapText="1"/>
    </xf>
    <xf numFmtId="0" fontId="36" fillId="7" borderId="33" xfId="3" applyFont="1" applyFill="1" applyBorder="1" applyAlignment="1">
      <alignment horizontal="center" vertical="center" wrapText="1"/>
    </xf>
    <xf numFmtId="0" fontId="36" fillId="7" borderId="28" xfId="3" applyFont="1" applyFill="1" applyBorder="1" applyAlignment="1">
      <alignment horizontal="center" vertical="center" wrapText="1"/>
    </xf>
    <xf numFmtId="0" fontId="25" fillId="0" borderId="0" xfId="0" applyFont="1" applyAlignment="1">
      <alignment vertical="top" wrapText="1"/>
    </xf>
    <xf numFmtId="0" fontId="43" fillId="0" borderId="0" xfId="0" applyFont="1" applyAlignment="1">
      <alignment horizontal="left" vertical="center"/>
    </xf>
    <xf numFmtId="166" fontId="21" fillId="0" borderId="16" xfId="0" applyNumberFormat="1" applyFont="1" applyBorder="1" applyAlignment="1">
      <alignment horizontal="center" vertical="center"/>
    </xf>
    <xf numFmtId="166" fontId="21" fillId="0" borderId="17" xfId="0" applyNumberFormat="1" applyFont="1" applyBorder="1" applyAlignment="1">
      <alignment horizontal="center" vertical="center"/>
    </xf>
    <xf numFmtId="166" fontId="21" fillId="0" borderId="19" xfId="0" applyNumberFormat="1" applyFont="1" applyBorder="1" applyAlignment="1">
      <alignment horizontal="center" vertical="center"/>
    </xf>
    <xf numFmtId="166" fontId="21" fillId="0" borderId="0" xfId="0" applyNumberFormat="1" applyFont="1" applyAlignment="1">
      <alignment horizontal="center" vertical="center"/>
    </xf>
    <xf numFmtId="0" fontId="14" fillId="0" borderId="0" xfId="0" applyFont="1" applyAlignment="1">
      <alignment horizontal="center" vertical="center"/>
    </xf>
    <xf numFmtId="0" fontId="43" fillId="0" borderId="0" xfId="0" applyFont="1" applyAlignment="1">
      <alignment horizontal="left" vertical="center" wrapText="1"/>
    </xf>
    <xf numFmtId="0" fontId="45" fillId="0" borderId="0" xfId="0" applyFont="1" applyAlignment="1">
      <alignment vertical="center" wrapText="1"/>
    </xf>
    <xf numFmtId="0" fontId="44" fillId="7" borderId="28" xfId="0" applyFont="1" applyFill="1" applyBorder="1" applyAlignment="1">
      <alignment horizontal="center" vertical="center" wrapText="1"/>
    </xf>
    <xf numFmtId="0" fontId="14" fillId="0" borderId="0" xfId="0" applyFont="1" applyAlignment="1">
      <alignment horizontal="center" vertical="center" wrapText="1"/>
    </xf>
    <xf numFmtId="166" fontId="7" fillId="0" borderId="16" xfId="0" applyNumberFormat="1" applyFont="1" applyBorder="1" applyAlignment="1">
      <alignment vertical="center"/>
    </xf>
    <xf numFmtId="166" fontId="7" fillId="0" borderId="17" xfId="0" applyNumberFormat="1" applyFont="1" applyBorder="1" applyAlignment="1">
      <alignment vertical="center"/>
    </xf>
    <xf numFmtId="0" fontId="7" fillId="0" borderId="17" xfId="0" applyFont="1" applyBorder="1" applyAlignment="1">
      <alignment vertical="center"/>
    </xf>
    <xf numFmtId="0" fontId="7" fillId="0" borderId="18" xfId="0" applyFont="1" applyBorder="1" applyAlignment="1">
      <alignment vertical="center"/>
    </xf>
    <xf numFmtId="166" fontId="7" fillId="0" borderId="21" xfId="0" applyNumberFormat="1" applyFont="1" applyBorder="1" applyAlignment="1">
      <alignment vertical="center"/>
    </xf>
    <xf numFmtId="166" fontId="7" fillId="0" borderId="22" xfId="0" applyNumberFormat="1" applyFont="1" applyBorder="1" applyAlignment="1">
      <alignment vertical="center"/>
    </xf>
    <xf numFmtId="0" fontId="7" fillId="0" borderId="0" xfId="0" applyFont="1" applyAlignment="1">
      <alignment horizontal="left" vertical="center"/>
    </xf>
    <xf numFmtId="0" fontId="7" fillId="0" borderId="20" xfId="0" applyFont="1" applyBorder="1" applyAlignment="1">
      <alignment horizontal="left" vertical="center"/>
    </xf>
    <xf numFmtId="0" fontId="26" fillId="7" borderId="28" xfId="0" applyFont="1" applyFill="1" applyBorder="1" applyAlignment="1">
      <alignment horizontal="center" vertical="center" wrapText="1"/>
    </xf>
    <xf numFmtId="0" fontId="5" fillId="0" borderId="6" xfId="0" applyFont="1" applyBorder="1" applyAlignment="1">
      <alignment horizontal="justify" vertical="top" wrapText="1"/>
    </xf>
    <xf numFmtId="0" fontId="11" fillId="0" borderId="6" xfId="0" applyFont="1" applyBorder="1" applyAlignment="1">
      <alignment horizontal="left" vertical="center" wrapText="1"/>
    </xf>
    <xf numFmtId="0" fontId="5" fillId="0" borderId="2" xfId="0" applyFont="1" applyBorder="1" applyAlignment="1">
      <alignment horizontal="center"/>
    </xf>
    <xf numFmtId="0" fontId="5" fillId="0" borderId="2" xfId="0" applyFont="1" applyBorder="1" applyAlignment="1">
      <alignment horizontal="center" vertical="top"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9" xfId="0" applyFont="1" applyBorder="1" applyAlignment="1">
      <alignment horizontal="justify" vertical="center" wrapText="1"/>
    </xf>
    <xf numFmtId="0" fontId="6" fillId="0" borderId="0" xfId="0" applyFont="1" applyAlignment="1">
      <alignment horizontal="center"/>
    </xf>
    <xf numFmtId="0" fontId="6" fillId="0" borderId="0" xfId="0" applyFont="1" applyAlignment="1">
      <alignment horizontal="center" vertical="center"/>
    </xf>
    <xf numFmtId="0" fontId="5" fillId="0" borderId="6" xfId="0" applyFont="1" applyBorder="1" applyAlignment="1">
      <alignment horizontal="justify" vertical="center" wrapText="1"/>
    </xf>
    <xf numFmtId="0" fontId="5" fillId="0" borderId="7" xfId="0" applyFont="1" applyBorder="1" applyAlignment="1">
      <alignment horizontal="justify" vertical="top" wrapText="1"/>
    </xf>
    <xf numFmtId="0" fontId="5" fillId="0" borderId="8" xfId="0" applyFont="1" applyBorder="1" applyAlignment="1">
      <alignment horizontal="justify" vertical="top" wrapText="1"/>
    </xf>
    <xf numFmtId="0" fontId="5" fillId="0" borderId="9" xfId="0" applyFont="1" applyBorder="1" applyAlignment="1">
      <alignment horizontal="justify" vertical="top" wrapText="1"/>
    </xf>
    <xf numFmtId="0" fontId="5" fillId="0" borderId="2" xfId="0" applyFont="1" applyBorder="1" applyAlignment="1">
      <alignment horizontal="center" vertical="top"/>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12" fillId="0" borderId="7"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0" fillId="0" borderId="6" xfId="0" applyFont="1" applyBorder="1" applyAlignment="1">
      <alignment horizontal="center" vertical="center" wrapText="1"/>
    </xf>
    <xf numFmtId="0" fontId="10" fillId="0" borderId="0" xfId="0" applyFont="1" applyAlignment="1">
      <alignment horizontal="center" vertical="center"/>
    </xf>
    <xf numFmtId="0" fontId="5" fillId="2" borderId="8" xfId="2" applyFont="1" applyFill="1" applyBorder="1" applyAlignment="1">
      <alignment vertical="center" wrapText="1"/>
    </xf>
    <xf numFmtId="0" fontId="5" fillId="2" borderId="9" xfId="2" applyFont="1" applyFill="1" applyBorder="1" applyAlignment="1">
      <alignment vertical="center" wrapText="1"/>
    </xf>
    <xf numFmtId="0" fontId="7" fillId="0" borderId="0" xfId="0" applyFont="1" applyBorder="1" applyAlignment="1">
      <alignment horizontal="left"/>
    </xf>
    <xf numFmtId="0" fontId="10" fillId="0" borderId="7" xfId="0" applyFont="1" applyBorder="1" applyAlignment="1">
      <alignment horizontal="center"/>
    </xf>
    <xf numFmtId="0" fontId="10" fillId="0" borderId="8" xfId="0" applyFont="1" applyBorder="1" applyAlignment="1">
      <alignment horizontal="center"/>
    </xf>
    <xf numFmtId="0" fontId="10" fillId="0" borderId="9" xfId="0" applyFont="1" applyBorder="1" applyAlignment="1">
      <alignment horizont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2" borderId="8" xfId="2" applyFont="1" applyFill="1" applyBorder="1" applyAlignment="1">
      <alignment horizontal="left" vertical="center" wrapText="1"/>
    </xf>
    <xf numFmtId="0" fontId="5" fillId="2" borderId="9" xfId="2" applyFont="1" applyFill="1" applyBorder="1" applyAlignment="1">
      <alignment horizontal="left" vertical="center" wrapText="1"/>
    </xf>
    <xf numFmtId="0" fontId="5" fillId="2" borderId="2" xfId="2" applyFont="1" applyFill="1" applyBorder="1" applyAlignment="1">
      <alignment horizontal="left" vertical="center" wrapText="1"/>
    </xf>
    <xf numFmtId="0" fontId="5" fillId="2" borderId="3" xfId="2" applyFont="1" applyFill="1" applyBorder="1" applyAlignment="1">
      <alignment horizontal="left" vertical="center" wrapText="1"/>
    </xf>
    <xf numFmtId="0" fontId="5" fillId="0" borderId="6" xfId="0" applyFont="1" applyBorder="1" applyAlignment="1">
      <alignment horizontal="left" vertical="top" wrapText="1"/>
    </xf>
    <xf numFmtId="0" fontId="4" fillId="4" borderId="0" xfId="0" applyFont="1" applyFill="1" applyAlignment="1">
      <alignment horizontal="center" wrapText="1"/>
    </xf>
    <xf numFmtId="0" fontId="15" fillId="0" borderId="0" xfId="0" applyFont="1" applyAlignment="1">
      <alignment horizontal="left" vertical="center" wrapText="1"/>
    </xf>
    <xf numFmtId="0" fontId="5" fillId="0" borderId="0" xfId="0" applyFont="1" applyAlignment="1">
      <alignment horizontal="center" vertical="top" wrapText="1"/>
    </xf>
    <xf numFmtId="166" fontId="7" fillId="0" borderId="16" xfId="0" applyNumberFormat="1" applyFont="1" applyBorder="1" applyAlignment="1">
      <alignment horizontal="center" vertical="center"/>
    </xf>
    <xf numFmtId="166" fontId="7" fillId="0" borderId="17" xfId="0" applyNumberFormat="1" applyFont="1" applyBorder="1" applyAlignment="1">
      <alignment horizontal="center" vertical="center"/>
    </xf>
    <xf numFmtId="166" fontId="7" fillId="0" borderId="19" xfId="0" applyNumberFormat="1" applyFont="1" applyBorder="1" applyAlignment="1">
      <alignment horizontal="center" vertical="center"/>
    </xf>
    <xf numFmtId="166" fontId="7" fillId="0" borderId="0" xfId="0" applyNumberFormat="1" applyFont="1" applyAlignment="1">
      <alignment horizontal="center" vertical="center"/>
    </xf>
    <xf numFmtId="166" fontId="7" fillId="0" borderId="21" xfId="0" applyNumberFormat="1" applyFont="1" applyBorder="1" applyAlignment="1">
      <alignment horizontal="center"/>
    </xf>
    <xf numFmtId="166" fontId="7" fillId="0" borderId="22" xfId="0" applyNumberFormat="1" applyFont="1" applyBorder="1" applyAlignment="1">
      <alignment horizontal="center"/>
    </xf>
    <xf numFmtId="0" fontId="12" fillId="3" borderId="6" xfId="0" applyFont="1" applyFill="1" applyBorder="1" applyAlignment="1">
      <alignment horizontal="center" vertical="center" wrapText="1"/>
    </xf>
    <xf numFmtId="0" fontId="8" fillId="0" borderId="0" xfId="0" applyFont="1" applyAlignment="1">
      <alignment horizontal="center" vertical="center"/>
    </xf>
    <xf numFmtId="0" fontId="12" fillId="3" borderId="12" xfId="0" applyFont="1" applyFill="1" applyBorder="1" applyAlignment="1">
      <alignment horizontal="center" vertical="center" wrapText="1"/>
    </xf>
    <xf numFmtId="0" fontId="12" fillId="3" borderId="24" xfId="0" applyFont="1" applyFill="1" applyBorder="1" applyAlignment="1">
      <alignment horizontal="center" vertical="center" wrapText="1"/>
    </xf>
    <xf numFmtId="0" fontId="5" fillId="0" borderId="0" xfId="0" applyFont="1" applyAlignment="1">
      <alignment horizontal="center" vertical="top"/>
    </xf>
    <xf numFmtId="0" fontId="12" fillId="3" borderId="26"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66" fillId="0" borderId="6" xfId="3" applyFont="1" applyBorder="1" applyAlignment="1">
      <alignment horizontal="left" vertical="center" wrapText="1" indent="1"/>
    </xf>
    <xf numFmtId="0" fontId="69" fillId="0" borderId="0" xfId="3" applyFont="1" applyAlignment="1">
      <alignment horizontal="center" vertical="center" wrapText="1"/>
    </xf>
    <xf numFmtId="0" fontId="70" fillId="0" borderId="6" xfId="3" applyFont="1" applyBorder="1" applyAlignment="1">
      <alignment horizontal="center" vertical="center" wrapText="1"/>
    </xf>
    <xf numFmtId="166" fontId="12" fillId="0" borderId="4" xfId="0" applyNumberFormat="1" applyFont="1" applyBorder="1" applyAlignment="1">
      <alignment horizontal="center" vertical="center"/>
    </xf>
    <xf numFmtId="166" fontId="12" fillId="0" borderId="0" xfId="0" applyNumberFormat="1" applyFont="1" applyAlignment="1">
      <alignment horizontal="center" vertical="center"/>
    </xf>
    <xf numFmtId="166" fontId="12" fillId="0" borderId="15" xfId="0" applyNumberFormat="1" applyFont="1" applyBorder="1" applyAlignment="1">
      <alignment horizontal="center"/>
    </xf>
    <xf numFmtId="166" fontId="12" fillId="0" borderId="13" xfId="0" applyNumberFormat="1" applyFont="1" applyBorder="1" applyAlignment="1">
      <alignment horizontal="center"/>
    </xf>
    <xf numFmtId="0" fontId="12" fillId="6" borderId="6" xfId="0" applyFont="1" applyFill="1" applyBorder="1" applyAlignment="1">
      <alignment horizontal="center" vertical="center" wrapText="1"/>
    </xf>
    <xf numFmtId="166" fontId="12" fillId="0" borderId="1" xfId="0" applyNumberFormat="1" applyFont="1" applyBorder="1" applyAlignment="1">
      <alignment horizontal="center" vertical="center"/>
    </xf>
    <xf numFmtId="166" fontId="12" fillId="0" borderId="2" xfId="0" applyNumberFormat="1" applyFont="1" applyBorder="1" applyAlignment="1">
      <alignment horizontal="center" vertical="center"/>
    </xf>
    <xf numFmtId="166" fontId="12" fillId="0" borderId="19" xfId="0" applyNumberFormat="1" applyFont="1" applyBorder="1" applyAlignment="1">
      <alignment horizontal="center" vertical="center"/>
    </xf>
    <xf numFmtId="0" fontId="0" fillId="0" borderId="0" xfId="0" applyAlignment="1">
      <alignment horizontal="left" wrapText="1"/>
    </xf>
    <xf numFmtId="166" fontId="12" fillId="0" borderId="0" xfId="0" applyNumberFormat="1" applyFont="1" applyAlignment="1">
      <alignment horizontal="left" vertical="center" wrapText="1"/>
    </xf>
    <xf numFmtId="0" fontId="0" fillId="0" borderId="0" xfId="0" applyAlignment="1">
      <alignment horizontal="left" vertical="center" wrapText="1"/>
    </xf>
    <xf numFmtId="0" fontId="8" fillId="3" borderId="6"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xf>
    <xf numFmtId="0" fontId="14" fillId="0" borderId="13" xfId="0" applyFont="1" applyBorder="1" applyAlignment="1">
      <alignment horizontal="center" vertical="center"/>
    </xf>
    <xf numFmtId="0" fontId="8" fillId="0" borderId="0" xfId="0" applyFont="1" applyAlignment="1">
      <alignment horizontal="center" vertical="center" wrapText="1"/>
    </xf>
    <xf numFmtId="0" fontId="4" fillId="0" borderId="0" xfId="0" applyFont="1" applyAlignment="1">
      <alignment horizontal="center"/>
    </xf>
    <xf numFmtId="0" fontId="27" fillId="6" borderId="6" xfId="0" applyFont="1" applyFill="1" applyBorder="1" applyAlignment="1">
      <alignment horizontal="center" vertical="center" wrapText="1"/>
    </xf>
    <xf numFmtId="0" fontId="9" fillId="8" borderId="6" xfId="0" applyFont="1" applyFill="1" applyBorder="1" applyAlignment="1">
      <alignment horizontal="center" vertical="center"/>
    </xf>
    <xf numFmtId="0" fontId="12" fillId="6" borderId="10"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6" borderId="8" xfId="0" applyFont="1" applyFill="1" applyBorder="1" applyAlignment="1">
      <alignment horizontal="center" vertical="center" wrapText="1"/>
    </xf>
    <xf numFmtId="0" fontId="12" fillId="6" borderId="9" xfId="0" applyFont="1" applyFill="1" applyBorder="1" applyAlignment="1">
      <alignment horizontal="center" vertical="center" wrapText="1"/>
    </xf>
  </cellXfs>
  <cellStyles count="11">
    <cellStyle name="Comma" xfId="1" builtinId="3"/>
    <cellStyle name="Comma [0] 2" xfId="4"/>
    <cellStyle name="Comma 2" xfId="9"/>
    <cellStyle name="Comma 3" xfId="6"/>
    <cellStyle name="Koma 2" xfId="8"/>
    <cellStyle name="Normal" xfId="0" builtinId="0"/>
    <cellStyle name="Normal 2" xfId="3"/>
    <cellStyle name="Normal 2 10 3 3 2 2 2 2 4" xfId="2"/>
    <cellStyle name="Normal 3" xfId="10"/>
    <cellStyle name="Normal 3 2" xfId="5"/>
    <cellStyle name="Percent 2" xfId="7"/>
  </cellStyles>
  <dxfs count="114">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
      <fill>
        <patternFill>
          <fgColor theme="5"/>
          <bgColor theme="7"/>
        </patternFill>
      </fill>
    </dxf>
    <dxf>
      <fill>
        <patternFill>
          <fgColor theme="5" tint="0.59996337778862885"/>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b="1"/>
              <a:t>PETA RISIKO</a:t>
            </a:r>
            <a:r>
              <a:rPr lang="en-ID" b="1"/>
              <a:t> STRATEGIS</a:t>
            </a:r>
            <a:endParaRPr lang="id-ID"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'[1]Form 4'!$B$14</c:f>
              <c:strCache>
                <c:ptCount val="1"/>
                <c:pt idx="0">
                  <c:v>Risiko Strategis</c:v>
                </c:pt>
              </c:strCache>
            </c:strRef>
          </c:tx>
          <c:spPr>
            <a:ln w="25400" cap="rnd">
              <a:noFill/>
              <a:round/>
            </a:ln>
            <a:effectLst/>
          </c:spPr>
          <c:marker>
            <c:symbol val="circle"/>
            <c:size val="5"/>
            <c:spPr>
              <a:solidFill>
                <a:srgbClr val="740000"/>
              </a:solidFill>
              <a:ln w="38100">
                <a:solidFill>
                  <a:schemeClr val="tx1"/>
                </a:solidFill>
              </a:ln>
              <a:effectLst/>
            </c:spPr>
          </c:marker>
          <c:dLbls>
            <c:dLbl>
              <c:idx val="0"/>
              <c:layout/>
              <c:tx>
                <c:rich>
                  <a:bodyPr/>
                  <a:lstStyle/>
                  <a:p>
                    <a:fld id="{FF4D99F2-4128-4C31-98DD-310593FA65CC}" type="CELLRANGE">
                      <a:rPr lang="en-US"/>
                      <a:pPr/>
                      <a:t>[CELLRANGE]</a:t>
                    </a:fld>
                    <a:endParaRPr lang="en-US"/>
                  </a:p>
                </c:rich>
              </c:tx>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0-5454-4219-BAF2-DA33B02E1332}"/>
                </c:ext>
                <c:ext xmlns:c15="http://schemas.microsoft.com/office/drawing/2012/chart" uri="{CE6537A1-D6FC-4f65-9D91-7224C49458BB}">
                  <c15:layout/>
                  <c15:dlblFieldTable/>
                  <c15:showDataLabelsRange val="1"/>
                </c:ext>
              </c:extLst>
            </c:dLbl>
            <c:dLbl>
              <c:idx val="1"/>
              <c:layout/>
              <c:tx>
                <c:rich>
                  <a:bodyPr/>
                  <a:lstStyle/>
                  <a:p>
                    <a:fld id="{D75B0981-28CE-49F9-A2DC-AB08315A4A4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92821D63-6221-4D08-B677-2FC9439BDF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2EFA5FB8-3FEE-41BE-A733-6FBC42341D8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tx>
                <c:rich>
                  <a:bodyPr/>
                  <a:lstStyle/>
                  <a:p>
                    <a:fld id="{5CDEF252-2C53-4BAF-81B6-EDE23721BF5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4'!$E$15:$E$19</c:f>
              <c:numCache>
                <c:formatCode>General</c:formatCode>
                <c:ptCount val="5"/>
                <c:pt idx="0">
                  <c:v>1</c:v>
                </c:pt>
                <c:pt idx="1">
                  <c:v>2</c:v>
                </c:pt>
                <c:pt idx="2">
                  <c:v>3</c:v>
                </c:pt>
                <c:pt idx="3">
                  <c:v>4</c:v>
                </c:pt>
                <c:pt idx="4">
                  <c:v>4</c:v>
                </c:pt>
              </c:numCache>
            </c:numRef>
          </c:xVal>
          <c:yVal>
            <c:numRef>
              <c:f>'[1]Form 4'!$D$15:$D$19</c:f>
              <c:numCache>
                <c:formatCode>General</c:formatCode>
                <c:ptCount val="5"/>
                <c:pt idx="0">
                  <c:v>1</c:v>
                </c:pt>
                <c:pt idx="1">
                  <c:v>2</c:v>
                </c:pt>
                <c:pt idx="2">
                  <c:v>3</c:v>
                </c:pt>
                <c:pt idx="3">
                  <c:v>4</c:v>
                </c:pt>
                <c:pt idx="4">
                  <c:v>5</c:v>
                </c:pt>
              </c:numCache>
            </c:numRef>
          </c:yVal>
          <c:smooth val="0"/>
          <c:extLst xmlns:c16r2="http://schemas.microsoft.com/office/drawing/2015/06/chart">
            <c:ext xmlns:c16="http://schemas.microsoft.com/office/drawing/2014/chart" uri="{C3380CC4-5D6E-409C-BE32-E72D297353CC}">
              <c16:uniqueId val="{00000005-5454-4219-BAF2-DA33B02E1332}"/>
            </c:ext>
            <c:ext xmlns:c15="http://schemas.microsoft.com/office/drawing/2012/chart" uri="{02D57815-91ED-43cb-92C2-25804820EDAC}">
              <c15:datalabelsRange>
                <c15:f>'[1]Form 4'!$C$15:$C$19</c15:f>
                <c15:dlblRangeCache>
                  <c:ptCount val="5"/>
                  <c:pt idx="0">
                    <c:v>1.1</c:v>
                  </c:pt>
                  <c:pt idx="1">
                    <c:v>1.2</c:v>
                  </c:pt>
                  <c:pt idx="2">
                    <c:v>1.3</c:v>
                  </c:pt>
                  <c:pt idx="3">
                    <c:v>1.4</c:v>
                  </c:pt>
                  <c:pt idx="4">
                    <c:v>1.5</c:v>
                  </c:pt>
                </c15:dlblRangeCache>
              </c15:datalabelsRange>
            </c:ext>
          </c:extLst>
        </c:ser>
        <c:dLbls>
          <c:showLegendKey val="0"/>
          <c:showVal val="0"/>
          <c:showCatName val="0"/>
          <c:showSerName val="0"/>
          <c:showPercent val="0"/>
          <c:showBubbleSize val="0"/>
        </c:dLbls>
        <c:axId val="-706689616"/>
        <c:axId val="-706694512"/>
      </c:scatterChart>
      <c:valAx>
        <c:axId val="-706689616"/>
        <c:scaling>
          <c:orientation val="minMax"/>
          <c:max val="6"/>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a:t>Level Kemungkinan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94512"/>
        <c:crosses val="autoZero"/>
        <c:crossBetween val="midCat"/>
      </c:valAx>
      <c:valAx>
        <c:axId val="-706694512"/>
        <c:scaling>
          <c:orientation val="minMax"/>
          <c:max val="6"/>
        </c:scaling>
        <c:delete val="0"/>
        <c:axPos val="l"/>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i="0" baseline="0">
                    <a:effectLst/>
                  </a:rPr>
                  <a:t>Level Danpak</a:t>
                </a:r>
                <a:endParaRPr lang="id-ID" sz="1600" b="1">
                  <a:effectLst/>
                </a:endParaRPr>
              </a:p>
            </c:rich>
          </c:tx>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89616"/>
        <c:crosses val="autoZero"/>
        <c:crossBetween val="midCat"/>
      </c:valAx>
      <c:spPr>
        <a:gradFill>
          <a:gsLst>
            <a:gs pos="45000">
              <a:srgbClr val="F5B656"/>
            </a:gs>
            <a:gs pos="33000">
              <a:srgbClr val="EB9245"/>
            </a:gs>
            <a:gs pos="0">
              <a:srgbClr val="B00000"/>
            </a:gs>
            <a:gs pos="68000">
              <a:schemeClr val="accent6">
                <a:lumMod val="60000"/>
                <a:lumOff val="40000"/>
              </a:schemeClr>
            </a:gs>
            <a:gs pos="100000">
              <a:schemeClr val="accent6">
                <a:lumMod val="50000"/>
              </a:schemeClr>
            </a:gs>
          </a:gsLst>
          <a:lin ang="6600000" scaled="0"/>
        </a:gra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b="1"/>
              <a:t>PETA RISIKO</a:t>
            </a:r>
            <a:r>
              <a:rPr lang="en-ID" b="1"/>
              <a:t> OPERASIONAL</a:t>
            </a:r>
            <a:endParaRPr lang="id-ID"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'[1]Form 4'!$B$20</c:f>
              <c:strCache>
                <c:ptCount val="1"/>
                <c:pt idx="0">
                  <c:v>Risiko Operasional </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layout/>
              <c:tx>
                <c:rich>
                  <a:bodyPr/>
                  <a:lstStyle/>
                  <a:p>
                    <a:fld id="{22E8ACD0-AA6C-4B66-8E6E-6623888B22E6}" type="CELLRANGE">
                      <a:rPr lang="en-US"/>
                      <a:pPr/>
                      <a:t>[CELLRANGE]</a:t>
                    </a:fld>
                    <a:endParaRPr lang="en-US"/>
                  </a:p>
                </c:rich>
              </c:tx>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0-C59A-4BA9-A57C-642B1A2422D9}"/>
                </c:ext>
                <c:ext xmlns:c15="http://schemas.microsoft.com/office/drawing/2012/chart" uri="{CE6537A1-D6FC-4f65-9D91-7224C49458BB}">
                  <c15:layout/>
                  <c15:dlblFieldTable/>
                  <c15:showDataLabelsRange val="1"/>
                </c:ext>
              </c:extLst>
            </c:dLbl>
            <c:dLbl>
              <c:idx val="1"/>
              <c:layout/>
              <c:tx>
                <c:rich>
                  <a:bodyPr/>
                  <a:lstStyle/>
                  <a:p>
                    <a:fld id="{5B16308E-9B48-4E74-A332-F527807FD08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4152F37C-2956-4DC5-B22A-F110D283FDD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14B7B821-D094-4370-905F-D5ECCA278D3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layout/>
              <c:tx>
                <c:rich>
                  <a:bodyPr/>
                  <a:lstStyle/>
                  <a:p>
                    <a:fld id="{105FBE4F-8E47-48F0-857D-B993CAE52D8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layout/>
              <c:tx>
                <c:rich>
                  <a:bodyPr/>
                  <a:lstStyle/>
                  <a:p>
                    <a:fld id="{9D3DC839-29C9-4318-B0F8-21D7C0C543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
              <c:layout/>
              <c:tx>
                <c:rich>
                  <a:bodyPr/>
                  <a:lstStyle/>
                  <a:p>
                    <a:fld id="{BF6D51AB-3DD9-42C1-B097-DDA278EBF43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
              <c:layout/>
              <c:tx>
                <c:rich>
                  <a:bodyPr/>
                  <a:lstStyle/>
                  <a:p>
                    <a:fld id="{015F627D-0CC3-42C3-9372-CA10EA5E7CB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4'!$E$21:$E$28</c:f>
              <c:numCache>
                <c:formatCode>General</c:formatCode>
                <c:ptCount val="8"/>
                <c:pt idx="0">
                  <c:v>1</c:v>
                </c:pt>
                <c:pt idx="1">
                  <c:v>2</c:v>
                </c:pt>
                <c:pt idx="2">
                  <c:v>3</c:v>
                </c:pt>
                <c:pt idx="3">
                  <c:v>4</c:v>
                </c:pt>
                <c:pt idx="4">
                  <c:v>4</c:v>
                </c:pt>
                <c:pt idx="5">
                  <c:v>3</c:v>
                </c:pt>
                <c:pt idx="6">
                  <c:v>4</c:v>
                </c:pt>
                <c:pt idx="7">
                  <c:v>4</c:v>
                </c:pt>
              </c:numCache>
            </c:numRef>
          </c:xVal>
          <c:yVal>
            <c:numRef>
              <c:f>'[1]Form 4'!$D$21:$D$28</c:f>
              <c:numCache>
                <c:formatCode>General</c:formatCode>
                <c:ptCount val="8"/>
                <c:pt idx="0">
                  <c:v>1</c:v>
                </c:pt>
                <c:pt idx="1">
                  <c:v>2</c:v>
                </c:pt>
                <c:pt idx="2">
                  <c:v>3</c:v>
                </c:pt>
                <c:pt idx="3">
                  <c:v>4</c:v>
                </c:pt>
                <c:pt idx="4">
                  <c:v>5</c:v>
                </c:pt>
                <c:pt idx="5">
                  <c:v>3</c:v>
                </c:pt>
                <c:pt idx="6">
                  <c:v>4</c:v>
                </c:pt>
                <c:pt idx="7">
                  <c:v>5</c:v>
                </c:pt>
              </c:numCache>
            </c:numRef>
          </c:yVal>
          <c:smooth val="0"/>
          <c:extLst xmlns:c16r2="http://schemas.microsoft.com/office/drawing/2015/06/chart">
            <c:ext xmlns:c16="http://schemas.microsoft.com/office/drawing/2014/chart" uri="{C3380CC4-5D6E-409C-BE32-E72D297353CC}">
              <c16:uniqueId val="{00000008-C59A-4BA9-A57C-642B1A2422D9}"/>
            </c:ext>
            <c:ext xmlns:c15="http://schemas.microsoft.com/office/drawing/2012/chart" uri="{02D57815-91ED-43cb-92C2-25804820EDAC}">
              <c15:datalabelsRange>
                <c15:f>'[1]Form 4'!$C$21:$C$28</c15:f>
                <c15:dlblRangeCache>
                  <c:ptCount val="8"/>
                  <c:pt idx="0">
                    <c:v>2.1</c:v>
                  </c:pt>
                  <c:pt idx="1">
                    <c:v>2.2</c:v>
                  </c:pt>
                  <c:pt idx="2">
                    <c:v>2.3</c:v>
                  </c:pt>
                  <c:pt idx="3">
                    <c:v>2.4</c:v>
                  </c:pt>
                  <c:pt idx="4">
                    <c:v>2.5</c:v>
                  </c:pt>
                  <c:pt idx="5">
                    <c:v>2.6</c:v>
                  </c:pt>
                  <c:pt idx="6">
                    <c:v>2.7</c:v>
                  </c:pt>
                  <c:pt idx="7">
                    <c:v>2.8</c:v>
                  </c:pt>
                </c15:dlblRangeCache>
              </c15:datalabelsRange>
            </c:ext>
          </c:extLst>
        </c:ser>
        <c:dLbls>
          <c:showLegendKey val="0"/>
          <c:showVal val="0"/>
          <c:showCatName val="0"/>
          <c:showSerName val="0"/>
          <c:showPercent val="0"/>
          <c:showBubbleSize val="0"/>
        </c:dLbls>
        <c:axId val="-706696688"/>
        <c:axId val="-706686896"/>
      </c:scatterChart>
      <c:valAx>
        <c:axId val="-706696688"/>
        <c:scaling>
          <c:orientation val="minMax"/>
          <c:max val="6"/>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a:t>Level Kemungkinan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86896"/>
        <c:crosses val="autoZero"/>
        <c:crossBetween val="midCat"/>
      </c:valAx>
      <c:valAx>
        <c:axId val="-706686896"/>
        <c:scaling>
          <c:orientation val="minMax"/>
          <c:max val="6"/>
        </c:scaling>
        <c:delete val="0"/>
        <c:axPos val="l"/>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i="0" baseline="0">
                    <a:effectLst/>
                  </a:rPr>
                  <a:t>Level Danpak</a:t>
                </a:r>
                <a:endParaRPr lang="id-ID" sz="1600" b="1">
                  <a:effectLst/>
                </a:endParaRPr>
              </a:p>
            </c:rich>
          </c:tx>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96688"/>
        <c:crosses val="autoZero"/>
        <c:crossBetween val="midCat"/>
      </c:valAx>
      <c:spPr>
        <a:gradFill>
          <a:gsLst>
            <a:gs pos="45000">
              <a:srgbClr val="F5B656"/>
            </a:gs>
            <a:gs pos="33000">
              <a:srgbClr val="EB9245"/>
            </a:gs>
            <a:gs pos="0">
              <a:srgbClr val="B00000"/>
            </a:gs>
            <a:gs pos="68000">
              <a:schemeClr val="accent6">
                <a:lumMod val="60000"/>
                <a:lumOff val="40000"/>
              </a:schemeClr>
            </a:gs>
            <a:gs pos="100000">
              <a:schemeClr val="accent6">
                <a:lumMod val="50000"/>
              </a:schemeClr>
            </a:gs>
          </a:gsLst>
          <a:lin ang="6600000" scaled="0"/>
        </a:gra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b="1"/>
              <a:t>PETA </a:t>
            </a:r>
            <a:r>
              <a:rPr lang="en-ID" sz="1400" b="1" i="0" u="none" strike="noStrike" baseline="0">
                <a:effectLst/>
              </a:rPr>
              <a:t>PRIORITAS </a:t>
            </a:r>
            <a:r>
              <a:rPr lang="id-ID" b="1"/>
              <a:t>RISIKO</a:t>
            </a:r>
            <a:r>
              <a:rPr lang="en-ID" b="1"/>
              <a:t> STRATEGIS</a:t>
            </a:r>
            <a:endParaRPr lang="id-ID"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'[1]Form 5'!$B$12</c:f>
              <c:strCache>
                <c:ptCount val="1"/>
                <c:pt idx="0">
                  <c:v>Risiko Strategis</c:v>
                </c:pt>
              </c:strCache>
            </c:strRef>
          </c:tx>
          <c:spPr>
            <a:ln w="25400" cap="rnd">
              <a:noFill/>
              <a:round/>
            </a:ln>
            <a:effectLst/>
          </c:spPr>
          <c:marker>
            <c:symbol val="circle"/>
            <c:size val="5"/>
            <c:spPr>
              <a:solidFill>
                <a:srgbClr val="740000"/>
              </a:solidFill>
              <a:ln w="38100">
                <a:solidFill>
                  <a:schemeClr val="tx1"/>
                </a:solidFill>
              </a:ln>
              <a:effectLst/>
            </c:spPr>
          </c:marker>
          <c:dLbls>
            <c:dLbl>
              <c:idx val="0"/>
              <c:layout/>
              <c:tx>
                <c:rich>
                  <a:bodyPr/>
                  <a:lstStyle/>
                  <a:p>
                    <a:fld id="{62C25CF6-2D45-420D-B63A-6CAB1D08465A}" type="CELLRANGE">
                      <a:rPr lang="en-US"/>
                      <a:pPr/>
                      <a:t>[CELLRANGE]</a:t>
                    </a:fld>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0-B46B-4C08-820D-12ABE0E7B8A5}"/>
                </c:ext>
                <c:ext xmlns:c15="http://schemas.microsoft.com/office/drawing/2012/chart" uri="{CE6537A1-D6FC-4f65-9D91-7224C49458BB}">
                  <c15:layout/>
                  <c15:dlblFieldTable/>
                  <c15:showDataLabelsRange val="1"/>
                </c:ext>
              </c:extLst>
            </c:dLbl>
            <c:dLbl>
              <c:idx val="1"/>
              <c:layout/>
              <c:tx>
                <c:rich>
                  <a:bodyPr/>
                  <a:lstStyle/>
                  <a:p>
                    <a:fld id="{1042B8D5-DECA-4294-A1D4-6C4B7C19336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1A7E2264-E104-4A17-A38E-08CD064F0C8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5'!$D$13:$D$15</c:f>
              <c:numCache>
                <c:formatCode>General</c:formatCode>
                <c:ptCount val="3"/>
                <c:pt idx="0">
                  <c:v>4</c:v>
                </c:pt>
                <c:pt idx="1">
                  <c:v>5</c:v>
                </c:pt>
                <c:pt idx="2">
                  <c:v>3</c:v>
                </c:pt>
              </c:numCache>
            </c:numRef>
          </c:xVal>
          <c:yVal>
            <c:numRef>
              <c:f>'[1]Form 5'!$E$13:$E$15</c:f>
              <c:numCache>
                <c:formatCode>General</c:formatCode>
                <c:ptCount val="3"/>
                <c:pt idx="0">
                  <c:v>4</c:v>
                </c:pt>
                <c:pt idx="1">
                  <c:v>4</c:v>
                </c:pt>
                <c:pt idx="2">
                  <c:v>3</c:v>
                </c:pt>
              </c:numCache>
            </c:numRef>
          </c:yVal>
          <c:smooth val="0"/>
          <c:extLst xmlns:c16r2="http://schemas.microsoft.com/office/drawing/2015/06/chart">
            <c:ext xmlns:c16="http://schemas.microsoft.com/office/drawing/2014/chart" uri="{C3380CC4-5D6E-409C-BE32-E72D297353CC}">
              <c16:uniqueId val="{00000003-B46B-4C08-820D-12ABE0E7B8A5}"/>
            </c:ext>
            <c:ext xmlns:c15="http://schemas.microsoft.com/office/drawing/2012/chart" uri="{02D57815-91ED-43cb-92C2-25804820EDAC}">
              <c15:datalabelsRange>
                <c15:f>'[1]Form 5'!$C$13:$C$15</c15:f>
                <c15:dlblRangeCache>
                  <c:ptCount val="3"/>
                  <c:pt idx="0">
                    <c:v>1.4</c:v>
                  </c:pt>
                  <c:pt idx="1">
                    <c:v>1.5</c:v>
                  </c:pt>
                  <c:pt idx="2">
                    <c:v>1.3</c:v>
                  </c:pt>
                </c15:dlblRangeCache>
              </c15:datalabelsRange>
            </c:ext>
          </c:extLst>
        </c:ser>
        <c:dLbls>
          <c:dLblPos val="t"/>
          <c:showLegendKey val="0"/>
          <c:showVal val="1"/>
          <c:showCatName val="0"/>
          <c:showSerName val="0"/>
          <c:showPercent val="0"/>
          <c:showBubbleSize val="0"/>
        </c:dLbls>
        <c:axId val="-706695600"/>
        <c:axId val="-706684176"/>
      </c:scatterChart>
      <c:valAx>
        <c:axId val="-706695600"/>
        <c:scaling>
          <c:orientation val="minMax"/>
          <c:max val="6"/>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a:t>Level Kemungkinan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84176"/>
        <c:crosses val="autoZero"/>
        <c:crossBetween val="midCat"/>
      </c:valAx>
      <c:valAx>
        <c:axId val="-706684176"/>
        <c:scaling>
          <c:orientation val="minMax"/>
          <c:max val="6"/>
        </c:scaling>
        <c:delete val="0"/>
        <c:axPos val="l"/>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i="0" baseline="0">
                    <a:effectLst/>
                  </a:rPr>
                  <a:t>Level Danpak</a:t>
                </a:r>
                <a:endParaRPr lang="id-ID" sz="1600" b="1">
                  <a:effectLst/>
                </a:endParaRPr>
              </a:p>
            </c:rich>
          </c:tx>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95600"/>
        <c:crosses val="autoZero"/>
        <c:crossBetween val="midCat"/>
      </c:valAx>
      <c:spPr>
        <a:gradFill>
          <a:gsLst>
            <a:gs pos="45000">
              <a:srgbClr val="F5B656"/>
            </a:gs>
            <a:gs pos="33000">
              <a:srgbClr val="EB9245"/>
            </a:gs>
            <a:gs pos="0">
              <a:srgbClr val="B00000"/>
            </a:gs>
            <a:gs pos="68000">
              <a:schemeClr val="accent6">
                <a:lumMod val="60000"/>
                <a:lumOff val="40000"/>
              </a:schemeClr>
            </a:gs>
            <a:gs pos="100000">
              <a:schemeClr val="accent6">
                <a:lumMod val="50000"/>
              </a:schemeClr>
            </a:gs>
          </a:gsLst>
          <a:lin ang="6600000" scaled="0"/>
        </a:gra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b="1"/>
              <a:t>PETA</a:t>
            </a:r>
            <a:r>
              <a:rPr lang="en-ID" b="1"/>
              <a:t> PRIORITAS</a:t>
            </a:r>
            <a:r>
              <a:rPr lang="id-ID" b="1"/>
              <a:t> RISIKO</a:t>
            </a:r>
            <a:r>
              <a:rPr lang="en-ID" b="1"/>
              <a:t> OPERASIONAL</a:t>
            </a:r>
            <a:endParaRPr lang="id-ID"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'[1]Form 5'!$B$18</c:f>
              <c:strCache>
                <c:ptCount val="1"/>
                <c:pt idx="0">
                  <c:v>Risiko Operasional </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layout/>
              <c:tx>
                <c:rich>
                  <a:bodyPr/>
                  <a:lstStyle/>
                  <a:p>
                    <a:fld id="{AD7EA57C-F408-4431-B2BD-A362387C7E8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
              <c:layout/>
              <c:tx>
                <c:rich>
                  <a:bodyPr/>
                  <a:lstStyle/>
                  <a:p>
                    <a:fld id="{958CC0AC-CC99-4582-826E-DBB9CCB8F24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C6CEA7C5-956C-4C99-A7B0-1E393D0BA2C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A0009DE3-19EE-4F7B-B164-C342E1AA8D9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5'!$E$19:$E$22</c:f>
              <c:numCache>
                <c:formatCode>General</c:formatCode>
                <c:ptCount val="4"/>
                <c:pt idx="0">
                  <c:v>4</c:v>
                </c:pt>
                <c:pt idx="1">
                  <c:v>4</c:v>
                </c:pt>
                <c:pt idx="2">
                  <c:v>4</c:v>
                </c:pt>
                <c:pt idx="3">
                  <c:v>4</c:v>
                </c:pt>
              </c:numCache>
            </c:numRef>
          </c:xVal>
          <c:yVal>
            <c:numRef>
              <c:f>'[1]Form 5'!$D$19:$D$22</c:f>
              <c:numCache>
                <c:formatCode>General</c:formatCode>
                <c:ptCount val="4"/>
                <c:pt idx="0">
                  <c:v>4</c:v>
                </c:pt>
                <c:pt idx="1">
                  <c:v>5</c:v>
                </c:pt>
                <c:pt idx="2">
                  <c:v>4</c:v>
                </c:pt>
                <c:pt idx="3">
                  <c:v>5</c:v>
                </c:pt>
              </c:numCache>
            </c:numRef>
          </c:yVal>
          <c:smooth val="0"/>
          <c:extLst xmlns:c16r2="http://schemas.microsoft.com/office/drawing/2015/06/chart">
            <c:ext xmlns:c16="http://schemas.microsoft.com/office/drawing/2014/chart" uri="{C3380CC4-5D6E-409C-BE32-E72D297353CC}">
              <c16:uniqueId val="{00000004-67C5-4433-9A0D-2CB297A4252D}"/>
            </c:ext>
            <c:ext xmlns:c15="http://schemas.microsoft.com/office/drawing/2012/chart" uri="{02D57815-91ED-43cb-92C2-25804820EDAC}">
              <c15:datalabelsRange>
                <c15:f>'[1]Form 4'!$C$21:$C$28</c15:f>
                <c15:dlblRangeCache>
                  <c:ptCount val="8"/>
                  <c:pt idx="0">
                    <c:v>2.1</c:v>
                  </c:pt>
                  <c:pt idx="1">
                    <c:v>2.2</c:v>
                  </c:pt>
                  <c:pt idx="2">
                    <c:v>2.3</c:v>
                  </c:pt>
                  <c:pt idx="3">
                    <c:v>2.4</c:v>
                  </c:pt>
                  <c:pt idx="4">
                    <c:v>2.5</c:v>
                  </c:pt>
                  <c:pt idx="5">
                    <c:v>2.6</c:v>
                  </c:pt>
                  <c:pt idx="6">
                    <c:v>2.7</c:v>
                  </c:pt>
                  <c:pt idx="7">
                    <c:v>2.8</c:v>
                  </c:pt>
                </c15:dlblRangeCache>
              </c15:datalabelsRange>
            </c:ext>
          </c:extLst>
        </c:ser>
        <c:dLbls>
          <c:showLegendKey val="0"/>
          <c:showVal val="0"/>
          <c:showCatName val="0"/>
          <c:showSerName val="0"/>
          <c:showPercent val="0"/>
          <c:showBubbleSize val="0"/>
        </c:dLbls>
        <c:axId val="-706696144"/>
        <c:axId val="-706693968"/>
      </c:scatterChart>
      <c:valAx>
        <c:axId val="-706696144"/>
        <c:scaling>
          <c:orientation val="minMax"/>
          <c:max val="6"/>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a:t>Level Kemungkinan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93968"/>
        <c:crosses val="autoZero"/>
        <c:crossBetween val="midCat"/>
      </c:valAx>
      <c:valAx>
        <c:axId val="-706693968"/>
        <c:scaling>
          <c:orientation val="minMax"/>
          <c:max val="6"/>
        </c:scaling>
        <c:delete val="0"/>
        <c:axPos val="l"/>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i="0" baseline="0">
                    <a:effectLst/>
                  </a:rPr>
                  <a:t>Level Danpak</a:t>
                </a:r>
                <a:endParaRPr lang="id-ID" sz="1600" b="1">
                  <a:effectLst/>
                </a:endParaRPr>
              </a:p>
            </c:rich>
          </c:tx>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696144"/>
        <c:crosses val="autoZero"/>
        <c:crossBetween val="midCat"/>
      </c:valAx>
      <c:spPr>
        <a:gradFill>
          <a:gsLst>
            <a:gs pos="45000">
              <a:srgbClr val="F5B656"/>
            </a:gs>
            <a:gs pos="33000">
              <a:srgbClr val="EB9245"/>
            </a:gs>
            <a:gs pos="0">
              <a:srgbClr val="B00000"/>
            </a:gs>
            <a:gs pos="68000">
              <a:schemeClr val="accent6">
                <a:lumMod val="60000"/>
                <a:lumOff val="40000"/>
              </a:schemeClr>
            </a:gs>
            <a:gs pos="100000">
              <a:schemeClr val="accent6">
                <a:lumMod val="50000"/>
              </a:schemeClr>
            </a:gs>
          </a:gsLst>
          <a:lin ang="6600000" scaled="0"/>
        </a:grad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id-ID" sz="1800" b="1" i="0" baseline="0">
                <a:effectLst/>
              </a:rPr>
              <a:t>PETA </a:t>
            </a:r>
            <a:r>
              <a:rPr lang="en-ID" sz="1800" b="1" i="0" baseline="0">
                <a:effectLst/>
              </a:rPr>
              <a:t>PRIORITAS </a:t>
            </a:r>
            <a:r>
              <a:rPr lang="id-ID" sz="1800" b="1" i="0" baseline="0">
                <a:effectLst/>
              </a:rPr>
              <a:t>RISIKO</a:t>
            </a:r>
            <a:r>
              <a:rPr lang="en-ID" sz="1800" b="1" i="0" baseline="0">
                <a:effectLst/>
              </a:rPr>
              <a:t> STRATEGIS</a:t>
            </a:r>
            <a:endParaRPr lang="id-ID" sz="2000">
              <a:effectLst/>
            </a:endParaRP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29945658201176"/>
          <c:y val="0.18685729801016249"/>
          <c:w val="0.86204138848841083"/>
          <c:h val="0.516662658546992"/>
        </c:manualLayout>
      </c:layout>
      <c:scatterChart>
        <c:scatterStyle val="lineMarker"/>
        <c:varyColors val="0"/>
        <c:ser>
          <c:idx val="0"/>
          <c:order val="0"/>
          <c:tx>
            <c:strRef>
              <c:f>'[1]Form 11 Pasca RTP'!$D$10:$F$10</c:f>
              <c:strCache>
                <c:ptCount val="1"/>
                <c:pt idx="0">
                  <c:v>Sebelum Mitigasi</c:v>
                </c:pt>
              </c:strCache>
            </c:strRef>
          </c:tx>
          <c:spPr>
            <a:ln w="25400" cap="rnd">
              <a:noFill/>
              <a:round/>
            </a:ln>
            <a:effectLst/>
          </c:spPr>
          <c:marker>
            <c:symbol val="circle"/>
            <c:size val="5"/>
            <c:spPr>
              <a:solidFill>
                <a:srgbClr val="740000"/>
              </a:solidFill>
              <a:ln w="38100">
                <a:solidFill>
                  <a:schemeClr val="tx1"/>
                </a:solidFill>
              </a:ln>
              <a:effectLst/>
            </c:spPr>
          </c:marker>
          <c:dLbls>
            <c:dLbl>
              <c:idx val="0"/>
              <c:layout/>
              <c:tx>
                <c:rich>
                  <a:bodyPr/>
                  <a:lstStyle/>
                  <a:p>
                    <a:fld id="{E4E08151-1528-4B66-8F8D-982CD1168418}" type="CELLRANGE">
                      <a:rPr lang="en-US"/>
                      <a:pPr/>
                      <a:t>[CELLRANGE]</a:t>
                    </a:fld>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0-8DBE-4884-B7F1-305BF51C142E}"/>
                </c:ext>
                <c:ext xmlns:c15="http://schemas.microsoft.com/office/drawing/2012/chart" uri="{CE6537A1-D6FC-4f65-9D91-7224C49458BB}">
                  <c15:layout/>
                  <c15:dlblFieldTable/>
                  <c15:showDataLabelsRange val="1"/>
                </c:ext>
              </c:extLst>
            </c:dLbl>
            <c:dLbl>
              <c:idx val="1"/>
              <c:layout/>
              <c:tx>
                <c:rich>
                  <a:bodyPr/>
                  <a:lstStyle/>
                  <a:p>
                    <a:fld id="{EBB3022C-017F-4486-98B2-55DCD0E9B5D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FEED12EF-1C56-4C15-BC8E-C55E35FE73C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11 Pasca RTP'!$E$14:$E$16</c:f>
              <c:numCache>
                <c:formatCode>General</c:formatCode>
                <c:ptCount val="3"/>
                <c:pt idx="0">
                  <c:v>4</c:v>
                </c:pt>
                <c:pt idx="1">
                  <c:v>4</c:v>
                </c:pt>
                <c:pt idx="2">
                  <c:v>3</c:v>
                </c:pt>
              </c:numCache>
            </c:numRef>
          </c:xVal>
          <c:yVal>
            <c:numRef>
              <c:f>'[1]Form 11 Pasca RTP'!$D$14:$D$16</c:f>
              <c:numCache>
                <c:formatCode>General</c:formatCode>
                <c:ptCount val="3"/>
                <c:pt idx="0">
                  <c:v>4</c:v>
                </c:pt>
                <c:pt idx="1">
                  <c:v>5</c:v>
                </c:pt>
                <c:pt idx="2">
                  <c:v>3</c:v>
                </c:pt>
              </c:numCache>
            </c:numRef>
          </c:yVal>
          <c:smooth val="0"/>
          <c:extLst xmlns:c16r2="http://schemas.microsoft.com/office/drawing/2015/06/chart">
            <c:ext xmlns:c16="http://schemas.microsoft.com/office/drawing/2014/chart" uri="{C3380CC4-5D6E-409C-BE32-E72D297353CC}">
              <c16:uniqueId val="{00000003-8DBE-4884-B7F1-305BF51C142E}"/>
            </c:ext>
            <c:ext xmlns:c15="http://schemas.microsoft.com/office/drawing/2012/chart" uri="{02D57815-91ED-43cb-92C2-25804820EDAC}">
              <c15:datalabelsRange>
                <c15:f>'[1]Form 11 Pasca RTP'!$C$14:$C$16</c15:f>
                <c15:dlblRangeCache>
                  <c:ptCount val="3"/>
                  <c:pt idx="0">
                    <c:v>1.4</c:v>
                  </c:pt>
                  <c:pt idx="1">
                    <c:v>1.5</c:v>
                  </c:pt>
                  <c:pt idx="2">
                    <c:v>1.3</c:v>
                  </c:pt>
                </c15:dlblRangeCache>
              </c15:datalabelsRange>
            </c:ext>
          </c:extLst>
        </c:ser>
        <c:ser>
          <c:idx val="1"/>
          <c:order val="1"/>
          <c:tx>
            <c:strRef>
              <c:f>'[1]Form 11 Pasca RTP'!$G$10:$I$10</c:f>
              <c:strCache>
                <c:ptCount val="1"/>
                <c:pt idx="0">
                  <c:v>Setelah Mitigasi</c:v>
                </c:pt>
              </c:strCache>
            </c:strRef>
          </c:tx>
          <c:spPr>
            <a:ln w="25400" cap="rnd">
              <a:noFill/>
              <a:round/>
            </a:ln>
            <a:effectLst/>
          </c:spPr>
          <c:marker>
            <c:symbol val="circle"/>
            <c:size val="5"/>
            <c:spPr>
              <a:solidFill>
                <a:schemeClr val="accent1"/>
              </a:solidFill>
              <a:ln w="63500">
                <a:solidFill>
                  <a:schemeClr val="accent1">
                    <a:lumMod val="75000"/>
                  </a:schemeClr>
                </a:solidFill>
              </a:ln>
              <a:effectLst/>
            </c:spPr>
          </c:marker>
          <c:dLbls>
            <c:dLbl>
              <c:idx val="0"/>
              <c:layout/>
              <c:tx>
                <c:rich>
                  <a:bodyPr/>
                  <a:lstStyle/>
                  <a:p>
                    <a:fld id="{9EC5C9DC-B37D-44AB-AB00-FE1FAE3FC32F}" type="CELLRANGE">
                      <a:rPr lang="en-US"/>
                      <a:pPr/>
                      <a:t>[CELLRANGE]</a:t>
                    </a:fld>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4-8DBE-4884-B7F1-305BF51C142E}"/>
                </c:ext>
                <c:ext xmlns:c15="http://schemas.microsoft.com/office/drawing/2012/chart" uri="{CE6537A1-D6FC-4f65-9D91-7224C49458BB}">
                  <c15:layout/>
                  <c15:dlblFieldTable/>
                  <c15:showDataLabelsRange val="1"/>
                </c:ext>
              </c:extLst>
            </c:dLbl>
            <c:dLbl>
              <c:idx val="1"/>
              <c:layout/>
              <c:tx>
                <c:rich>
                  <a:bodyPr/>
                  <a:lstStyle/>
                  <a:p>
                    <a:fld id="{8C425E5D-80DD-4430-BEE5-B2129DD34E5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94F3A0AC-6022-4FC9-86F7-90DC9E48E71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11 Pasca RTP'!$H$14:$H$16</c:f>
              <c:numCache>
                <c:formatCode>General</c:formatCode>
                <c:ptCount val="3"/>
                <c:pt idx="0">
                  <c:v>4</c:v>
                </c:pt>
                <c:pt idx="1">
                  <c:v>2</c:v>
                </c:pt>
                <c:pt idx="2">
                  <c:v>2</c:v>
                </c:pt>
              </c:numCache>
            </c:numRef>
          </c:xVal>
          <c:yVal>
            <c:numRef>
              <c:f>'[1]Form 11 Pasca RTP'!$G$14:$G$16</c:f>
              <c:numCache>
                <c:formatCode>General</c:formatCode>
                <c:ptCount val="3"/>
                <c:pt idx="0">
                  <c:v>3</c:v>
                </c:pt>
                <c:pt idx="1">
                  <c:v>4</c:v>
                </c:pt>
                <c:pt idx="2">
                  <c:v>2</c:v>
                </c:pt>
              </c:numCache>
            </c:numRef>
          </c:yVal>
          <c:smooth val="0"/>
          <c:extLst xmlns:c16r2="http://schemas.microsoft.com/office/drawing/2015/06/chart">
            <c:ext xmlns:c16="http://schemas.microsoft.com/office/drawing/2014/chart" uri="{C3380CC4-5D6E-409C-BE32-E72D297353CC}">
              <c16:uniqueId val="{00000007-8DBE-4884-B7F1-305BF51C142E}"/>
            </c:ext>
            <c:ext xmlns:c15="http://schemas.microsoft.com/office/drawing/2012/chart" uri="{02D57815-91ED-43cb-92C2-25804820EDAC}">
              <c15:datalabelsRange>
                <c15:f>'[1]Form 11 Pasca RTP'!$C$14:$C$16</c15:f>
                <c15:dlblRangeCache>
                  <c:ptCount val="3"/>
                  <c:pt idx="0">
                    <c:v>1.4</c:v>
                  </c:pt>
                  <c:pt idx="1">
                    <c:v>1.5</c:v>
                  </c:pt>
                  <c:pt idx="2">
                    <c:v>1.3</c:v>
                  </c:pt>
                </c15:dlblRangeCache>
              </c15:datalabelsRange>
            </c:ext>
          </c:extLst>
        </c:ser>
        <c:dLbls>
          <c:dLblPos val="t"/>
          <c:showLegendKey val="0"/>
          <c:showVal val="1"/>
          <c:showCatName val="0"/>
          <c:showSerName val="0"/>
          <c:showPercent val="0"/>
          <c:showBubbleSize val="0"/>
        </c:dLbls>
        <c:axId val="-511845632"/>
        <c:axId val="-511846720"/>
      </c:scatterChart>
      <c:valAx>
        <c:axId val="-511845632"/>
        <c:scaling>
          <c:orientation val="minMax"/>
          <c:max val="6"/>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a:t>Level Kemungkinan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846720"/>
        <c:crosses val="autoZero"/>
        <c:crossBetween val="midCat"/>
      </c:valAx>
      <c:valAx>
        <c:axId val="-511846720"/>
        <c:scaling>
          <c:orientation val="minMax"/>
          <c:max val="6"/>
        </c:scaling>
        <c:delete val="0"/>
        <c:axPos val="l"/>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i="0" baseline="0">
                    <a:effectLst/>
                  </a:rPr>
                  <a:t>Level Danpak</a:t>
                </a:r>
                <a:endParaRPr lang="id-ID" sz="1600" b="1">
                  <a:effectLst/>
                </a:endParaRPr>
              </a:p>
            </c:rich>
          </c:tx>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845632"/>
        <c:crosses val="autoZero"/>
        <c:crossBetween val="midCat"/>
      </c:valAx>
      <c:spPr>
        <a:gradFill>
          <a:gsLst>
            <a:gs pos="45000">
              <a:srgbClr val="F5B656"/>
            </a:gs>
            <a:gs pos="33000">
              <a:srgbClr val="EB9245"/>
            </a:gs>
            <a:gs pos="0">
              <a:srgbClr val="B00000"/>
            </a:gs>
            <a:gs pos="68000">
              <a:schemeClr val="accent6">
                <a:lumMod val="60000"/>
                <a:lumOff val="40000"/>
              </a:schemeClr>
            </a:gs>
            <a:gs pos="100000">
              <a:schemeClr val="accent6">
                <a:lumMod val="50000"/>
              </a:schemeClr>
            </a:gs>
          </a:gsLst>
          <a:lin ang="66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id-ID" sz="1800" b="1" i="0" baseline="0">
                <a:effectLst/>
              </a:rPr>
              <a:t>PETA </a:t>
            </a:r>
            <a:r>
              <a:rPr lang="en-ID" sz="1800" b="1" i="0" baseline="0">
                <a:effectLst/>
              </a:rPr>
              <a:t>PRIORITAS </a:t>
            </a:r>
            <a:r>
              <a:rPr lang="id-ID" sz="1800" b="1" i="0" baseline="0">
                <a:effectLst/>
              </a:rPr>
              <a:t>RISIKO</a:t>
            </a:r>
            <a:r>
              <a:rPr lang="en-ID" sz="1800" b="1" i="0" baseline="0">
                <a:effectLst/>
              </a:rPr>
              <a:t> OPERASIONAL</a:t>
            </a:r>
            <a:endParaRPr lang="id-ID" sz="2000">
              <a:effectLst/>
            </a:endParaRPr>
          </a:p>
        </c:rich>
      </c:tx>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929945658201176"/>
          <c:y val="0.18685729801016249"/>
          <c:w val="0.86204138848841083"/>
          <c:h val="0.516662658546992"/>
        </c:manualLayout>
      </c:layout>
      <c:scatterChart>
        <c:scatterStyle val="lineMarker"/>
        <c:varyColors val="0"/>
        <c:ser>
          <c:idx val="0"/>
          <c:order val="0"/>
          <c:tx>
            <c:strRef>
              <c:f>'[1]Form 11 Pasca RTP'!$D$10:$F$10</c:f>
              <c:strCache>
                <c:ptCount val="1"/>
                <c:pt idx="0">
                  <c:v>Sebelum Mitigasi</c:v>
                </c:pt>
              </c:strCache>
            </c:strRef>
          </c:tx>
          <c:spPr>
            <a:ln w="25400" cap="rnd">
              <a:noFill/>
              <a:round/>
            </a:ln>
            <a:effectLst/>
          </c:spPr>
          <c:marker>
            <c:symbol val="circle"/>
            <c:size val="5"/>
            <c:spPr>
              <a:solidFill>
                <a:srgbClr val="740000"/>
              </a:solidFill>
              <a:ln w="38100">
                <a:solidFill>
                  <a:schemeClr val="tx1"/>
                </a:solidFill>
              </a:ln>
              <a:effectLst/>
            </c:spPr>
          </c:marker>
          <c:dLbls>
            <c:dLbl>
              <c:idx val="0"/>
              <c:layout/>
              <c:tx>
                <c:rich>
                  <a:bodyPr/>
                  <a:lstStyle/>
                  <a:p>
                    <a:fld id="{D6B1EDD7-94D6-45BC-9864-EBE3A478668D}" type="CELLRANGE">
                      <a:rPr lang="id-ID"/>
                      <a:pPr/>
                      <a:t>[CELLRANGE]</a:t>
                    </a:fld>
                    <a:r>
                      <a:rPr lang="id-ID" baseline="0"/>
                      <a:t>; </a:t>
                    </a:r>
                    <a:fld id="{52BDFD9F-3636-4271-AF24-F7497F1957BD}" type="YVALUE">
                      <a:rPr lang="id-ID" baseline="0"/>
                      <a:pPr/>
                      <a:t>[Y VALUE]</a:t>
                    </a:fld>
                    <a:endParaRPr lang="id-ID" baseline="0"/>
                  </a:p>
                </c:rich>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0-97FC-4801-B252-91B572023C5F}"/>
                </c:ext>
                <c:ext xmlns:c15="http://schemas.microsoft.com/office/drawing/2012/chart" uri="{CE6537A1-D6FC-4f65-9D91-7224C49458BB}">
                  <c15:layout/>
                  <c15:dlblFieldTable/>
                  <c15:showDataLabelsRange val="1"/>
                </c:ext>
              </c:extLst>
            </c:dLbl>
            <c:dLbl>
              <c:idx val="1"/>
              <c:layout/>
              <c:tx>
                <c:rich>
                  <a:bodyPr/>
                  <a:lstStyle/>
                  <a:p>
                    <a:fld id="{06AD6850-6CF0-4D04-B211-9F2CF30F9905}" type="CELLRANGE">
                      <a:rPr lang="id-ID"/>
                      <a:pPr/>
                      <a:t>[CELLRANGE]</a:t>
                    </a:fld>
                    <a:r>
                      <a:rPr lang="id-ID" baseline="0"/>
                      <a:t>; </a:t>
                    </a:r>
                    <a:fld id="{D41297DD-00C5-4A41-8FEB-35CEEBF6343E}" type="YVALUE">
                      <a:rPr lang="id-ID" baseline="0"/>
                      <a:pPr/>
                      <a:t>[Y VALUE]</a:t>
                    </a:fld>
                    <a:endParaRPr lang="id-ID" baseline="0"/>
                  </a:p>
                </c:rich>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1-97FC-4801-B252-91B572023C5F}"/>
                </c:ext>
                <c:ext xmlns:c15="http://schemas.microsoft.com/office/drawing/2012/chart" uri="{CE6537A1-D6FC-4f65-9D91-7224C49458BB}">
                  <c15:layout/>
                  <c15:dlblFieldTable/>
                  <c15:showDataLabelsRange val="1"/>
                </c:ext>
              </c:extLst>
            </c:dLbl>
            <c:dLbl>
              <c:idx val="2"/>
              <c:layout/>
              <c:tx>
                <c:rich>
                  <a:bodyPr/>
                  <a:lstStyle/>
                  <a:p>
                    <a:fld id="{CCD3D28F-3545-4206-9856-29DB0755D8D6}" type="CELLRANGE">
                      <a:rPr lang="en-US"/>
                      <a:pPr/>
                      <a:t>[CELLRANGE]</a:t>
                    </a:fld>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2-97FC-4801-B252-91B572023C5F}"/>
                </c:ext>
                <c:ext xmlns:c15="http://schemas.microsoft.com/office/drawing/2012/chart" uri="{CE6537A1-D6FC-4f65-9D91-7224C49458BB}">
                  <c15:layout/>
                  <c15:dlblFieldTable/>
                  <c15:showDataLabelsRange val="1"/>
                </c:ext>
              </c:extLst>
            </c:dLbl>
            <c:dLbl>
              <c:idx val="3"/>
              <c:layout/>
              <c:tx>
                <c:rich>
                  <a:bodyPr/>
                  <a:lstStyle/>
                  <a:p>
                    <a:fld id="{BB4156A2-033F-4BDE-A341-FBA1AA17F8B9}" type="CELLRANGE">
                      <a:rPr lang="id-ID"/>
                      <a:pPr/>
                      <a:t>[CELLRANGE]</a:t>
                    </a:fld>
                    <a:r>
                      <a:rPr lang="id-ID" baseline="0"/>
                      <a:t>; </a:t>
                    </a:r>
                    <a:fld id="{B6A79A8D-6C1C-4230-912A-6F1036143F02}" type="YVALUE">
                      <a:rPr lang="id-ID" baseline="0"/>
                      <a:pPr/>
                      <a:t>[Y VALUE]</a:t>
                    </a:fld>
                    <a:endParaRPr lang="id-ID" baseline="0"/>
                  </a:p>
                </c:rich>
              </c:tx>
              <c:dLblPos val="t"/>
              <c:showLegendKey val="0"/>
              <c:showVal val="1"/>
              <c:showCatName val="0"/>
              <c:showSerName val="0"/>
              <c:showPercent val="0"/>
              <c:showBubbleSize val="0"/>
              <c:extLst xmlns:c16r2="http://schemas.microsoft.com/office/drawing/2015/06/chart">
                <c:ext xmlns:c16="http://schemas.microsoft.com/office/drawing/2014/chart" uri="{C3380CC4-5D6E-409C-BE32-E72D297353CC}">
                  <c16:uniqueId val="{00000003-97FC-4801-B252-91B572023C5F}"/>
                </c:ext>
                <c:ext xmlns:c15="http://schemas.microsoft.com/office/drawing/2012/chart" uri="{CE6537A1-D6FC-4f65-9D91-7224C49458BB}">
                  <c15:layout/>
                  <c15:dlblFieldTable/>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DataLabelsRange val="1"/>
                <c15:showLeaderLines val="0"/>
              </c:ext>
            </c:extLst>
          </c:dLbls>
          <c:xVal>
            <c:numRef>
              <c:f>'[1]Form 11 Pasca RTP'!$E$20:$E$23</c:f>
              <c:numCache>
                <c:formatCode>General</c:formatCode>
                <c:ptCount val="4"/>
                <c:pt idx="0">
                  <c:v>4</c:v>
                </c:pt>
                <c:pt idx="1">
                  <c:v>4</c:v>
                </c:pt>
                <c:pt idx="2">
                  <c:v>4</c:v>
                </c:pt>
                <c:pt idx="3">
                  <c:v>4</c:v>
                </c:pt>
              </c:numCache>
            </c:numRef>
          </c:xVal>
          <c:yVal>
            <c:numRef>
              <c:f>'[1]Form 11 Pasca RTP'!$D$20:$D$23</c:f>
              <c:numCache>
                <c:formatCode>General</c:formatCode>
                <c:ptCount val="4"/>
                <c:pt idx="0">
                  <c:v>4</c:v>
                </c:pt>
                <c:pt idx="1">
                  <c:v>5</c:v>
                </c:pt>
                <c:pt idx="2">
                  <c:v>4</c:v>
                </c:pt>
                <c:pt idx="3">
                  <c:v>5</c:v>
                </c:pt>
              </c:numCache>
            </c:numRef>
          </c:yVal>
          <c:smooth val="0"/>
          <c:extLst xmlns:c16r2="http://schemas.microsoft.com/office/drawing/2015/06/chart">
            <c:ext xmlns:c16="http://schemas.microsoft.com/office/drawing/2014/chart" uri="{C3380CC4-5D6E-409C-BE32-E72D297353CC}">
              <c16:uniqueId val="{00000004-97FC-4801-B252-91B572023C5F}"/>
            </c:ext>
            <c:ext xmlns:c15="http://schemas.microsoft.com/office/drawing/2012/chart" uri="{02D57815-91ED-43cb-92C2-25804820EDAC}">
              <c15:datalabelsRange>
                <c15:f>'[1]Form 11 Pasca RTP'!$C$20:$C$23</c15:f>
                <c15:dlblRangeCache>
                  <c:ptCount val="4"/>
                  <c:pt idx="0">
                    <c:v>2.4</c:v>
                  </c:pt>
                  <c:pt idx="1">
                    <c:v>2.5</c:v>
                  </c:pt>
                  <c:pt idx="2">
                    <c:v>2.7</c:v>
                  </c:pt>
                  <c:pt idx="3">
                    <c:v>2.8</c:v>
                  </c:pt>
                </c15:dlblRangeCache>
              </c15:datalabelsRange>
            </c:ext>
          </c:extLst>
        </c:ser>
        <c:ser>
          <c:idx val="1"/>
          <c:order val="1"/>
          <c:tx>
            <c:strRef>
              <c:f>'[1]Form 11 Pasca RTP'!$G$10:$I$10</c:f>
              <c:strCache>
                <c:ptCount val="1"/>
                <c:pt idx="0">
                  <c:v>Setelah Mitigasi</c:v>
                </c:pt>
              </c:strCache>
            </c:strRef>
          </c:tx>
          <c:spPr>
            <a:ln w="25400" cap="rnd">
              <a:noFill/>
              <a:round/>
            </a:ln>
            <a:effectLst/>
          </c:spPr>
          <c:marker>
            <c:symbol val="circle"/>
            <c:size val="5"/>
            <c:spPr>
              <a:solidFill>
                <a:schemeClr val="accent1"/>
              </a:solidFill>
              <a:ln w="63500">
                <a:solidFill>
                  <a:schemeClr val="accent1">
                    <a:lumMod val="75000"/>
                  </a:schemeClr>
                </a:solidFill>
              </a:ln>
              <a:effectLst/>
            </c:spPr>
          </c:marker>
          <c:dLbls>
            <c:dLbl>
              <c:idx val="0"/>
              <c:layout/>
              <c:tx>
                <c:rich>
                  <a:bodyPr/>
                  <a:lstStyle/>
                  <a:p>
                    <a:fld id="{42DDDE60-D692-4572-B6C0-1D7C442207D9}" type="CELLRANGE">
                      <a:rPr lang="en-US"/>
                      <a:pPr/>
                      <a:t>[CELLRANGE]</a:t>
                    </a:fld>
                    <a:endParaRPr lang="en-US"/>
                  </a:p>
                </c:rich>
              </c:tx>
              <c:dLblPos val="t"/>
              <c:showLegendKey val="0"/>
              <c:showVal val="0"/>
              <c:showCatName val="0"/>
              <c:showSerName val="0"/>
              <c:showPercent val="0"/>
              <c:showBubbleSize val="0"/>
              <c:extLst xmlns:c16r2="http://schemas.microsoft.com/office/drawing/2015/06/chart">
                <c:ext xmlns:c16="http://schemas.microsoft.com/office/drawing/2014/chart" uri="{C3380CC4-5D6E-409C-BE32-E72D297353CC}">
                  <c16:uniqueId val="{00000005-97FC-4801-B252-91B572023C5F}"/>
                </c:ext>
                <c:ext xmlns:c15="http://schemas.microsoft.com/office/drawing/2012/chart" uri="{CE6537A1-D6FC-4f65-9D91-7224C49458BB}">
                  <c15:layout/>
                  <c15:dlblFieldTable/>
                  <c15:showDataLabelsRange val="1"/>
                </c:ext>
              </c:extLst>
            </c:dLbl>
            <c:dLbl>
              <c:idx val="1"/>
              <c:layout/>
              <c:tx>
                <c:rich>
                  <a:bodyPr/>
                  <a:lstStyle/>
                  <a:p>
                    <a:fld id="{E2507459-CC3B-479E-81CB-2CC21AD5C43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layout/>
              <c:tx>
                <c:rich>
                  <a:bodyPr/>
                  <a:lstStyle/>
                  <a:p>
                    <a:fld id="{F787C656-9912-4B9E-A07A-E9A9699BAEA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layout/>
              <c:tx>
                <c:rich>
                  <a:bodyPr/>
                  <a:lstStyle/>
                  <a:p>
                    <a:fld id="{659242BB-D3F7-4EA5-B84D-B4F1E0239580}"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xmlns:c16r2="http://schemas.microsoft.com/office/drawing/2015/06/chart">
              <c:ext xmlns:c15="http://schemas.microsoft.com/office/drawing/2012/chart" uri="{CE6537A1-D6FC-4f65-9D91-7224C49458BB}">
                <c15:layout/>
                <c15:showDataLabelsRange val="1"/>
                <c15:showLeaderLines val="0"/>
              </c:ext>
            </c:extLst>
          </c:dLbls>
          <c:xVal>
            <c:numRef>
              <c:f>'[1]Form 11 Pasca RTP'!$H$20:$H$23</c:f>
              <c:numCache>
                <c:formatCode>General</c:formatCode>
                <c:ptCount val="4"/>
                <c:pt idx="0">
                  <c:v>2</c:v>
                </c:pt>
                <c:pt idx="1">
                  <c:v>4</c:v>
                </c:pt>
                <c:pt idx="2">
                  <c:v>3</c:v>
                </c:pt>
                <c:pt idx="3">
                  <c:v>3</c:v>
                </c:pt>
              </c:numCache>
            </c:numRef>
          </c:xVal>
          <c:yVal>
            <c:numRef>
              <c:f>'[1]Form 11 Pasca RTP'!$G$20:$G$23</c:f>
              <c:numCache>
                <c:formatCode>General</c:formatCode>
                <c:ptCount val="4"/>
                <c:pt idx="0">
                  <c:v>3</c:v>
                </c:pt>
                <c:pt idx="1">
                  <c:v>4</c:v>
                </c:pt>
                <c:pt idx="2">
                  <c:v>3</c:v>
                </c:pt>
                <c:pt idx="3">
                  <c:v>4</c:v>
                </c:pt>
              </c:numCache>
            </c:numRef>
          </c:yVal>
          <c:smooth val="0"/>
          <c:extLst xmlns:c16r2="http://schemas.microsoft.com/office/drawing/2015/06/chart">
            <c:ext xmlns:c16="http://schemas.microsoft.com/office/drawing/2014/chart" uri="{C3380CC4-5D6E-409C-BE32-E72D297353CC}">
              <c16:uniqueId val="{00000009-97FC-4801-B252-91B572023C5F}"/>
            </c:ext>
            <c:ext xmlns:c15="http://schemas.microsoft.com/office/drawing/2012/chart" uri="{02D57815-91ED-43cb-92C2-25804820EDAC}">
              <c15:datalabelsRange>
                <c15:f>'[1]Form 11 Pasca RTP'!$C$20:$C$23</c15:f>
                <c15:dlblRangeCache>
                  <c:ptCount val="4"/>
                  <c:pt idx="0">
                    <c:v>2.4</c:v>
                  </c:pt>
                  <c:pt idx="1">
                    <c:v>2.5</c:v>
                  </c:pt>
                  <c:pt idx="2">
                    <c:v>2.7</c:v>
                  </c:pt>
                  <c:pt idx="3">
                    <c:v>2.8</c:v>
                  </c:pt>
                </c15:dlblRangeCache>
              </c15:datalabelsRange>
            </c:ext>
          </c:extLst>
        </c:ser>
        <c:dLbls>
          <c:dLblPos val="t"/>
          <c:showLegendKey val="0"/>
          <c:showVal val="1"/>
          <c:showCatName val="0"/>
          <c:showSerName val="0"/>
          <c:showPercent val="0"/>
          <c:showBubbleSize val="0"/>
        </c:dLbls>
        <c:axId val="-511842912"/>
        <c:axId val="-511838560"/>
      </c:scatterChart>
      <c:valAx>
        <c:axId val="-511842912"/>
        <c:scaling>
          <c:orientation val="minMax"/>
          <c:max val="6"/>
        </c:scaling>
        <c:delete val="0"/>
        <c:axPos val="b"/>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a:t>Level Kemungkinan</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838560"/>
        <c:crosses val="autoZero"/>
        <c:crossBetween val="midCat"/>
      </c:valAx>
      <c:valAx>
        <c:axId val="-511838560"/>
        <c:scaling>
          <c:orientation val="minMax"/>
          <c:max val="6"/>
        </c:scaling>
        <c:delete val="0"/>
        <c:axPos val="l"/>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id-ID" sz="1600" b="1" i="0" baseline="0">
                    <a:effectLst/>
                  </a:rPr>
                  <a:t>Level Danpak</a:t>
                </a:r>
                <a:endParaRPr lang="id-ID" sz="1600" b="1">
                  <a:effectLst/>
                </a:endParaRPr>
              </a:p>
            </c:rich>
          </c:tx>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842912"/>
        <c:crosses val="autoZero"/>
        <c:crossBetween val="midCat"/>
      </c:valAx>
      <c:spPr>
        <a:gradFill>
          <a:gsLst>
            <a:gs pos="45000">
              <a:srgbClr val="F5B656"/>
            </a:gs>
            <a:gs pos="33000">
              <a:srgbClr val="EB9245"/>
            </a:gs>
            <a:gs pos="0">
              <a:srgbClr val="B00000"/>
            </a:gs>
            <a:gs pos="68000">
              <a:schemeClr val="accent6">
                <a:lumMod val="60000"/>
                <a:lumOff val="40000"/>
              </a:schemeClr>
            </a:gs>
            <a:gs pos="100000">
              <a:schemeClr val="accent6">
                <a:lumMod val="50000"/>
              </a:schemeClr>
            </a:gs>
          </a:gsLst>
          <a:lin ang="6600000" scaled="0"/>
        </a:gradFill>
        <a:ln>
          <a:noFill/>
        </a:ln>
        <a:effectLst/>
      </c:spPr>
    </c:plotArea>
    <c:legend>
      <c:legendPos val="b"/>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412750</xdr:colOff>
      <xdr:row>2</xdr:row>
      <xdr:rowOff>114300</xdr:rowOff>
    </xdr:from>
    <xdr:to>
      <xdr:col>9</xdr:col>
      <xdr:colOff>546100</xdr:colOff>
      <xdr:row>19</xdr:row>
      <xdr:rowOff>0</xdr:rowOff>
    </xdr:to>
    <xdr:graphicFrame macro="">
      <xdr:nvGraphicFramePr>
        <xdr:cNvPr id="2" name="Chart 1">
          <a:extLst>
            <a:ext uri="{FF2B5EF4-FFF2-40B4-BE49-F238E27FC236}">
              <a16:creationId xmlns="" xmlns:a16="http://schemas.microsoft.com/office/drawing/2014/main" id="{955FEE02-7DC1-4137-930B-F1EC5D083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xdr:row>
      <xdr:rowOff>152400</xdr:rowOff>
    </xdr:from>
    <xdr:to>
      <xdr:col>20</xdr:col>
      <xdr:colOff>133350</xdr:colOff>
      <xdr:row>19</xdr:row>
      <xdr:rowOff>38100</xdr:rowOff>
    </xdr:to>
    <xdr:graphicFrame macro="">
      <xdr:nvGraphicFramePr>
        <xdr:cNvPr id="3" name="Chart 2">
          <a:extLst>
            <a:ext uri="{FF2B5EF4-FFF2-40B4-BE49-F238E27FC236}">
              <a16:creationId xmlns="" xmlns:a16="http://schemas.microsoft.com/office/drawing/2014/main" id="{8803F00A-C9F5-4C2B-A8D1-8217FC143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412750</xdr:colOff>
      <xdr:row>2</xdr:row>
      <xdr:rowOff>114300</xdr:rowOff>
    </xdr:from>
    <xdr:to>
      <xdr:col>9</xdr:col>
      <xdr:colOff>546100</xdr:colOff>
      <xdr:row>19</xdr:row>
      <xdr:rowOff>0</xdr:rowOff>
    </xdr:to>
    <xdr:graphicFrame macro="">
      <xdr:nvGraphicFramePr>
        <xdr:cNvPr id="2" name="Chart 1">
          <a:extLst>
            <a:ext uri="{FF2B5EF4-FFF2-40B4-BE49-F238E27FC236}">
              <a16:creationId xmlns="" xmlns:a16="http://schemas.microsoft.com/office/drawing/2014/main" id="{1642FE75-3F82-4D27-8303-2EDEAFD25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2</xdr:row>
      <xdr:rowOff>152400</xdr:rowOff>
    </xdr:from>
    <xdr:to>
      <xdr:col>20</xdr:col>
      <xdr:colOff>133350</xdr:colOff>
      <xdr:row>19</xdr:row>
      <xdr:rowOff>38100</xdr:rowOff>
    </xdr:to>
    <xdr:graphicFrame macro="">
      <xdr:nvGraphicFramePr>
        <xdr:cNvPr id="3" name="Chart 2">
          <a:extLst>
            <a:ext uri="{FF2B5EF4-FFF2-40B4-BE49-F238E27FC236}">
              <a16:creationId xmlns="" xmlns:a16="http://schemas.microsoft.com/office/drawing/2014/main" id="{3B2E3DB7-41C5-44E7-A136-4D65C2B5B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50800</xdr:colOff>
      <xdr:row>2</xdr:row>
      <xdr:rowOff>152400</xdr:rowOff>
    </xdr:from>
    <xdr:to>
      <xdr:col>9</xdr:col>
      <xdr:colOff>403225</xdr:colOff>
      <xdr:row>19</xdr:row>
      <xdr:rowOff>28575</xdr:rowOff>
    </xdr:to>
    <xdr:graphicFrame macro="">
      <xdr:nvGraphicFramePr>
        <xdr:cNvPr id="2" name="Chart 1">
          <a:extLst>
            <a:ext uri="{FF2B5EF4-FFF2-40B4-BE49-F238E27FC236}">
              <a16:creationId xmlns="" xmlns:a16="http://schemas.microsoft.com/office/drawing/2014/main" id="{A42984D2-26DB-4DEC-A8B9-80FEAFC800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533400</xdr:colOff>
      <xdr:row>2</xdr:row>
      <xdr:rowOff>165100</xdr:rowOff>
    </xdr:from>
    <xdr:to>
      <xdr:col>19</xdr:col>
      <xdr:colOff>225425</xdr:colOff>
      <xdr:row>19</xdr:row>
      <xdr:rowOff>41275</xdr:rowOff>
    </xdr:to>
    <xdr:graphicFrame macro="">
      <xdr:nvGraphicFramePr>
        <xdr:cNvPr id="3" name="Chart 2">
          <a:extLst>
            <a:ext uri="{FF2B5EF4-FFF2-40B4-BE49-F238E27FC236}">
              <a16:creationId xmlns="" xmlns:a16="http://schemas.microsoft.com/office/drawing/2014/main" id="{3A745F47-D84E-4FAC-A50A-254571761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0%20AAA%20PAGAWEAN%202022/033.%20SPIP%20SUMEDANG%20GO%20Level%204/000.%20KK%20MR-Sumedang.%20SPIP%202022%20FIN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F"/>
      <sheetName val="Form 1.a "/>
      <sheetName val="Responden"/>
      <sheetName val="Form 1.b"/>
      <sheetName val="Form 1.c"/>
      <sheetName val="Form 2.a"/>
      <sheetName val="Form 2.b"/>
      <sheetName val="Form 2.c"/>
      <sheetName val="Form 3.a"/>
      <sheetName val="Form 3.b"/>
      <sheetName val="Form 3.c"/>
      <sheetName val="Skala"/>
      <sheetName val="Form 4"/>
      <sheetName val="Peta"/>
      <sheetName val="Form 5"/>
      <sheetName val="Peta Prioritas"/>
      <sheetName val="Form 6"/>
      <sheetName val="Form 7"/>
      <sheetName val="Form 8"/>
      <sheetName val="Form 9"/>
      <sheetName val="Form 10"/>
      <sheetName val="Form 11 Pasca RTP"/>
      <sheetName val="Peta Prioritas Pasca RTP"/>
    </sheetNames>
    <sheetDataSet>
      <sheetData sheetId="0"/>
      <sheetData sheetId="1"/>
      <sheetData sheetId="2"/>
      <sheetData sheetId="3"/>
      <sheetData sheetId="4">
        <row r="6">
          <cell r="C6" t="str">
            <v>PEMERINTAH DAERAH KABUPATEN SUMEDANG</v>
          </cell>
        </row>
      </sheetData>
      <sheetData sheetId="5"/>
      <sheetData sheetId="6"/>
      <sheetData sheetId="7"/>
      <sheetData sheetId="8"/>
      <sheetData sheetId="9"/>
      <sheetData sheetId="10">
        <row r="6">
          <cell r="C6" t="str">
            <v>PEMERINTAH DAERAH KABUPATEN SUMEDANG</v>
          </cell>
        </row>
      </sheetData>
      <sheetData sheetId="11"/>
      <sheetData sheetId="12">
        <row r="7">
          <cell r="C7" t="str">
            <v>PEMERINTAH DAERAH KABUPATEN SUMEDANG</v>
          </cell>
        </row>
        <row r="8">
          <cell r="C8" t="str">
            <v>20xx</v>
          </cell>
        </row>
        <row r="14">
          <cell r="B14" t="str">
            <v>Risiko Strategis</v>
          </cell>
        </row>
        <row r="15">
          <cell r="C15" t="str">
            <v>1.1</v>
          </cell>
          <cell r="D15">
            <v>1</v>
          </cell>
          <cell r="E15">
            <v>1</v>
          </cell>
        </row>
        <row r="16">
          <cell r="C16" t="str">
            <v>1.2</v>
          </cell>
          <cell r="D16">
            <v>2</v>
          </cell>
          <cell r="E16">
            <v>2</v>
          </cell>
        </row>
        <row r="17">
          <cell r="C17" t="str">
            <v>1.3</v>
          </cell>
          <cell r="D17">
            <v>3</v>
          </cell>
          <cell r="E17">
            <v>3</v>
          </cell>
        </row>
        <row r="18">
          <cell r="C18" t="str">
            <v>1.4</v>
          </cell>
          <cell r="D18">
            <v>4</v>
          </cell>
          <cell r="E18">
            <v>4</v>
          </cell>
        </row>
        <row r="19">
          <cell r="C19" t="str">
            <v>1.5</v>
          </cell>
          <cell r="D19">
            <v>5</v>
          </cell>
          <cell r="E19">
            <v>4</v>
          </cell>
        </row>
        <row r="20">
          <cell r="B20" t="str">
            <v xml:space="preserve">Risiko Operasional </v>
          </cell>
        </row>
        <row r="21">
          <cell r="C21" t="str">
            <v>2.1</v>
          </cell>
          <cell r="D21">
            <v>1</v>
          </cell>
          <cell r="E21">
            <v>1</v>
          </cell>
        </row>
        <row r="22">
          <cell r="C22" t="str">
            <v>2.2</v>
          </cell>
          <cell r="D22">
            <v>2</v>
          </cell>
          <cell r="E22">
            <v>2</v>
          </cell>
        </row>
        <row r="23">
          <cell r="C23" t="str">
            <v>2.3</v>
          </cell>
          <cell r="D23">
            <v>3</v>
          </cell>
          <cell r="E23">
            <v>3</v>
          </cell>
        </row>
        <row r="24">
          <cell r="C24" t="str">
            <v>2.4</v>
          </cell>
          <cell r="D24">
            <v>4</v>
          </cell>
          <cell r="E24">
            <v>4</v>
          </cell>
        </row>
        <row r="25">
          <cell r="C25" t="str">
            <v>2.5</v>
          </cell>
          <cell r="D25">
            <v>5</v>
          </cell>
          <cell r="E25">
            <v>4</v>
          </cell>
        </row>
        <row r="26">
          <cell r="C26" t="str">
            <v>2.6</v>
          </cell>
          <cell r="D26">
            <v>3</v>
          </cell>
          <cell r="E26">
            <v>3</v>
          </cell>
        </row>
        <row r="27">
          <cell r="C27" t="str">
            <v>2.7</v>
          </cell>
          <cell r="D27">
            <v>4</v>
          </cell>
          <cell r="E27">
            <v>4</v>
          </cell>
        </row>
        <row r="28">
          <cell r="C28" t="str">
            <v>2.8</v>
          </cell>
          <cell r="D28">
            <v>5</v>
          </cell>
          <cell r="E28">
            <v>4</v>
          </cell>
        </row>
      </sheetData>
      <sheetData sheetId="13"/>
      <sheetData sheetId="14">
        <row r="12">
          <cell r="B12" t="str">
            <v>Risiko Strategis</v>
          </cell>
        </row>
        <row r="13">
          <cell r="C13" t="str">
            <v>1.4</v>
          </cell>
          <cell r="D13">
            <v>4</v>
          </cell>
          <cell r="E13">
            <v>4</v>
          </cell>
        </row>
        <row r="14">
          <cell r="C14" t="str">
            <v>1.5</v>
          </cell>
          <cell r="D14">
            <v>5</v>
          </cell>
          <cell r="E14">
            <v>4</v>
          </cell>
        </row>
        <row r="15">
          <cell r="C15" t="str">
            <v>1.3</v>
          </cell>
          <cell r="D15">
            <v>3</v>
          </cell>
          <cell r="E15">
            <v>3</v>
          </cell>
        </row>
        <row r="18">
          <cell r="B18" t="str">
            <v xml:space="preserve">Risiko Operasional </v>
          </cell>
        </row>
        <row r="19">
          <cell r="D19">
            <v>4</v>
          </cell>
          <cell r="E19">
            <v>4</v>
          </cell>
        </row>
        <row r="20">
          <cell r="D20">
            <v>5</v>
          </cell>
          <cell r="E20">
            <v>4</v>
          </cell>
        </row>
        <row r="21">
          <cell r="D21">
            <v>4</v>
          </cell>
          <cell r="E21">
            <v>4</v>
          </cell>
        </row>
        <row r="22">
          <cell r="D22">
            <v>5</v>
          </cell>
          <cell r="E22">
            <v>4</v>
          </cell>
        </row>
      </sheetData>
      <sheetData sheetId="15"/>
      <sheetData sheetId="16"/>
      <sheetData sheetId="17"/>
      <sheetData sheetId="18"/>
      <sheetData sheetId="19"/>
      <sheetData sheetId="20"/>
      <sheetData sheetId="21">
        <row r="10">
          <cell r="D10" t="str">
            <v>Sebelum Mitigasi</v>
          </cell>
          <cell r="G10" t="str">
            <v>Setelah Mitigasi</v>
          </cell>
        </row>
        <row r="14">
          <cell r="C14" t="str">
            <v>1.4</v>
          </cell>
          <cell r="D14">
            <v>4</v>
          </cell>
          <cell r="E14">
            <v>4</v>
          </cell>
          <cell r="G14">
            <v>3</v>
          </cell>
          <cell r="H14">
            <v>4</v>
          </cell>
        </row>
        <row r="15">
          <cell r="C15" t="str">
            <v>1.5</v>
          </cell>
          <cell r="D15">
            <v>5</v>
          </cell>
          <cell r="E15">
            <v>4</v>
          </cell>
          <cell r="G15">
            <v>4</v>
          </cell>
          <cell r="H15">
            <v>2</v>
          </cell>
        </row>
        <row r="16">
          <cell r="C16" t="str">
            <v>1.3</v>
          </cell>
          <cell r="D16">
            <v>3</v>
          </cell>
          <cell r="E16">
            <v>3</v>
          </cell>
          <cell r="G16">
            <v>2</v>
          </cell>
          <cell r="H16">
            <v>2</v>
          </cell>
        </row>
        <row r="20">
          <cell r="C20" t="str">
            <v>2.4</v>
          </cell>
          <cell r="D20">
            <v>4</v>
          </cell>
          <cell r="E20">
            <v>4</v>
          </cell>
          <cell r="G20">
            <v>3</v>
          </cell>
          <cell r="H20">
            <v>2</v>
          </cell>
        </row>
        <row r="21">
          <cell r="C21" t="str">
            <v>2.5</v>
          </cell>
          <cell r="D21">
            <v>5</v>
          </cell>
          <cell r="E21">
            <v>4</v>
          </cell>
          <cell r="G21">
            <v>4</v>
          </cell>
          <cell r="H21">
            <v>4</v>
          </cell>
        </row>
        <row r="22">
          <cell r="C22" t="str">
            <v>2.7</v>
          </cell>
          <cell r="D22">
            <v>4</v>
          </cell>
          <cell r="E22">
            <v>4</v>
          </cell>
          <cell r="G22">
            <v>3</v>
          </cell>
          <cell r="H22">
            <v>3</v>
          </cell>
        </row>
        <row r="23">
          <cell r="C23" t="str">
            <v>2.8</v>
          </cell>
          <cell r="D23">
            <v>5</v>
          </cell>
          <cell r="E23">
            <v>4</v>
          </cell>
          <cell r="G23">
            <v>4</v>
          </cell>
          <cell r="H23">
            <v>3</v>
          </cell>
        </row>
      </sheetData>
      <sheetData sheetId="2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18"/>
  <sheetViews>
    <sheetView workbookViewId="0">
      <selection activeCell="E9" sqref="E9"/>
    </sheetView>
  </sheetViews>
  <sheetFormatPr defaultRowHeight="15.75" x14ac:dyDescent="0.25"/>
  <cols>
    <col min="2" max="2" width="9.375" bestFit="1" customWidth="1"/>
    <col min="3" max="3" width="26.875" customWidth="1"/>
  </cols>
  <sheetData>
    <row r="1" spans="2:3" ht="9.75" customHeight="1" x14ac:dyDescent="0.25"/>
    <row r="2" spans="2:3" x14ac:dyDescent="0.25">
      <c r="B2" s="242" t="s">
        <v>385</v>
      </c>
      <c r="C2" s="242" t="s">
        <v>386</v>
      </c>
    </row>
    <row r="3" spans="2:3" x14ac:dyDescent="0.25">
      <c r="B3" s="242" t="s">
        <v>263</v>
      </c>
      <c r="C3" s="242" t="s">
        <v>372</v>
      </c>
    </row>
    <row r="4" spans="2:3" x14ac:dyDescent="0.25">
      <c r="B4" s="242" t="s">
        <v>264</v>
      </c>
      <c r="C4" s="242" t="s">
        <v>373</v>
      </c>
    </row>
    <row r="5" spans="2:3" x14ac:dyDescent="0.25">
      <c r="B5" s="242" t="s">
        <v>265</v>
      </c>
      <c r="C5" s="242" t="s">
        <v>374</v>
      </c>
    </row>
    <row r="6" spans="2:3" x14ac:dyDescent="0.25">
      <c r="B6" s="243" t="s">
        <v>259</v>
      </c>
      <c r="C6" s="243" t="s">
        <v>245</v>
      </c>
    </row>
    <row r="7" spans="2:3" x14ac:dyDescent="0.25">
      <c r="B7" s="243" t="s">
        <v>20</v>
      </c>
      <c r="C7" s="243" t="s">
        <v>404</v>
      </c>
    </row>
    <row r="8" spans="2:3" x14ac:dyDescent="0.25">
      <c r="B8" s="243" t="s">
        <v>43</v>
      </c>
      <c r="C8" s="243" t="s">
        <v>246</v>
      </c>
    </row>
    <row r="9" spans="2:3" x14ac:dyDescent="0.25">
      <c r="B9" s="244" t="s">
        <v>21</v>
      </c>
      <c r="C9" s="244" t="s">
        <v>261</v>
      </c>
    </row>
    <row r="10" spans="2:3" x14ac:dyDescent="0.25">
      <c r="B10" s="244" t="s">
        <v>88</v>
      </c>
      <c r="C10" s="244" t="s">
        <v>260</v>
      </c>
    </row>
    <row r="11" spans="2:3" x14ac:dyDescent="0.25">
      <c r="B11" s="244" t="s">
        <v>94</v>
      </c>
      <c r="C11" s="244" t="s">
        <v>262</v>
      </c>
    </row>
    <row r="12" spans="2:3" x14ac:dyDescent="0.25">
      <c r="B12" s="245" t="s">
        <v>142</v>
      </c>
      <c r="C12" s="245" t="s">
        <v>375</v>
      </c>
    </row>
    <row r="13" spans="2:3" x14ac:dyDescent="0.25">
      <c r="B13" s="246" t="s">
        <v>165</v>
      </c>
      <c r="C13" s="246" t="s">
        <v>376</v>
      </c>
    </row>
    <row r="14" spans="2:3" x14ac:dyDescent="0.25">
      <c r="B14" s="247" t="s">
        <v>174</v>
      </c>
      <c r="C14" s="247" t="s">
        <v>377</v>
      </c>
    </row>
    <row r="15" spans="2:3" x14ac:dyDescent="0.25">
      <c r="B15" s="248" t="s">
        <v>187</v>
      </c>
      <c r="C15" s="248" t="s">
        <v>381</v>
      </c>
    </row>
    <row r="16" spans="2:3" x14ac:dyDescent="0.25">
      <c r="B16" s="249" t="s">
        <v>198</v>
      </c>
      <c r="C16" s="249" t="s">
        <v>382</v>
      </c>
    </row>
    <row r="17" spans="2:3" x14ac:dyDescent="0.25">
      <c r="B17" s="250" t="s">
        <v>213</v>
      </c>
      <c r="C17" s="250" t="s">
        <v>383</v>
      </c>
    </row>
    <row r="18" spans="2:3" x14ac:dyDescent="0.25">
      <c r="B18" s="251" t="s">
        <v>221</v>
      </c>
      <c r="C18" s="251" t="s">
        <v>384</v>
      </c>
    </row>
  </sheetData>
  <phoneticPr fontId="47" type="noConversion"/>
  <printOptions horizontalCentered="1"/>
  <pageMargins left="0.70866141732283472" right="0.70866141732283472" top="0.74803149606299213" bottom="1.5354330708661419" header="0.31496062992125984" footer="0.31496062992125984"/>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F0"/>
  </sheetPr>
  <dimension ref="A1:G335"/>
  <sheetViews>
    <sheetView view="pageBreakPreview" zoomScale="110" zoomScaleNormal="100" zoomScaleSheetLayoutView="110" workbookViewId="0">
      <selection activeCell="G12" sqref="G12"/>
    </sheetView>
  </sheetViews>
  <sheetFormatPr defaultColWidth="23.125" defaultRowHeight="16.5" x14ac:dyDescent="0.3"/>
  <cols>
    <col min="1" max="1" width="4.125" style="257" customWidth="1"/>
    <col min="2" max="2" width="4.75" style="168" customWidth="1"/>
    <col min="3" max="3" width="1.25" style="168" customWidth="1"/>
    <col min="4" max="4" width="53.75" style="168" customWidth="1"/>
    <col min="5" max="5" width="11.125" style="168" customWidth="1"/>
    <col min="6" max="6" width="38.25" style="168" customWidth="1"/>
    <col min="7" max="7" width="21.375" style="168" customWidth="1"/>
    <col min="8" max="16384" width="23.125" style="168"/>
  </cols>
  <sheetData>
    <row r="1" spans="1:7" x14ac:dyDescent="0.3">
      <c r="G1" s="16" t="s">
        <v>254</v>
      </c>
    </row>
    <row r="2" spans="1:7" x14ac:dyDescent="0.3">
      <c r="B2" s="168" t="s">
        <v>408</v>
      </c>
      <c r="G2" s="16" t="s">
        <v>385</v>
      </c>
    </row>
    <row r="3" spans="1:7" ht="46.5" customHeight="1" x14ac:dyDescent="0.3">
      <c r="B3" s="542" t="s">
        <v>403</v>
      </c>
      <c r="C3" s="542"/>
      <c r="D3" s="542"/>
      <c r="E3" s="542"/>
      <c r="F3" s="542"/>
      <c r="G3" s="542"/>
    </row>
    <row r="4" spans="1:7" ht="21" customHeight="1" x14ac:dyDescent="0.3">
      <c r="B4" s="543" t="s">
        <v>379</v>
      </c>
      <c r="C4" s="543"/>
      <c r="D4" s="543"/>
      <c r="E4" s="543"/>
      <c r="F4" s="543"/>
      <c r="G4" s="543"/>
    </row>
    <row r="5" spans="1:7" ht="14.25" customHeight="1" x14ac:dyDescent="0.3">
      <c r="B5" s="169"/>
      <c r="C5" s="169"/>
      <c r="D5" s="234" t="s">
        <v>390</v>
      </c>
      <c r="E5" s="235">
        <v>2022</v>
      </c>
      <c r="F5" s="170"/>
    </row>
    <row r="6" spans="1:7" ht="14.25" customHeight="1" x14ac:dyDescent="0.3">
      <c r="B6" s="169"/>
      <c r="C6" s="169"/>
      <c r="D6" s="234" t="s">
        <v>52</v>
      </c>
      <c r="E6" s="337" t="s">
        <v>697</v>
      </c>
      <c r="F6" s="170"/>
    </row>
    <row r="7" spans="1:7" ht="14.25" customHeight="1" thickBot="1" x14ac:dyDescent="0.35">
      <c r="B7" s="169"/>
      <c r="C7" s="169"/>
      <c r="D7" s="170"/>
      <c r="E7" s="169"/>
      <c r="F7" s="171"/>
    </row>
    <row r="8" spans="1:7" ht="15.75" customHeight="1" thickBot="1" x14ac:dyDescent="0.35">
      <c r="A8" s="258" t="s">
        <v>273</v>
      </c>
      <c r="B8" s="544" t="s">
        <v>269</v>
      </c>
      <c r="C8" s="546"/>
      <c r="D8" s="548" t="s">
        <v>270</v>
      </c>
      <c r="E8" s="550" t="s">
        <v>271</v>
      </c>
      <c r="F8" s="551"/>
      <c r="G8" s="552" t="s">
        <v>388</v>
      </c>
    </row>
    <row r="9" spans="1:7" ht="13.5" customHeight="1" thickBot="1" x14ac:dyDescent="0.35">
      <c r="B9" s="545"/>
      <c r="C9" s="547"/>
      <c r="D9" s="549"/>
      <c r="E9" s="172" t="s">
        <v>387</v>
      </c>
      <c r="F9" s="173" t="s">
        <v>126</v>
      </c>
      <c r="G9" s="552"/>
    </row>
    <row r="10" spans="1:7" ht="17.25" thickBot="1" x14ac:dyDescent="0.35">
      <c r="B10" s="175" t="s">
        <v>65</v>
      </c>
      <c r="C10" s="176"/>
      <c r="D10" s="177" t="s">
        <v>66</v>
      </c>
      <c r="E10" s="539" t="s">
        <v>67</v>
      </c>
      <c r="F10" s="540"/>
      <c r="G10" s="178" t="s">
        <v>68</v>
      </c>
    </row>
    <row r="11" spans="1:7" ht="30.95" customHeight="1" thickBot="1" x14ac:dyDescent="0.35">
      <c r="B11" s="179" t="s">
        <v>102</v>
      </c>
      <c r="C11" s="226"/>
      <c r="D11" s="541" t="s">
        <v>280</v>
      </c>
      <c r="E11" s="541"/>
      <c r="F11" s="541"/>
      <c r="G11" s="227" t="s">
        <v>281</v>
      </c>
    </row>
    <row r="12" spans="1:7" ht="47.25" customHeight="1" thickBot="1" x14ac:dyDescent="0.35">
      <c r="B12" s="181">
        <v>1</v>
      </c>
      <c r="C12" s="230"/>
      <c r="D12" s="239" t="s">
        <v>282</v>
      </c>
      <c r="E12" s="262"/>
      <c r="F12" s="237" t="str">
        <f ca="1">IFERROR(_xlfn.IFS(E12=1,"Tidak Setuju/Belum ada/ belum dibangun",E12=2,"Kurang Setuju/Telah dibangun/diterapkan, akan tetapi belum konsisten",E12=3,"Setuju/Sudah dibangun atau diterapkan dengan baik, tapi masih bisa ditingkatkan",E12=4,"Sangat Setuju/Sudah dibangun atau diterapkan dengan baik dan dapat ditularkan ke organisasi lain"),"Belum diisi")</f>
        <v>Belum diisi</v>
      </c>
      <c r="G12" s="238" t="str">
        <f ca="1">IF(F12="Belum diisi","Belum diisi",(IF(E12&lt;=2,"Kurang Memadai","Memadai")))</f>
        <v>Belum diisi</v>
      </c>
    </row>
    <row r="13" spans="1:7" ht="48" thickBot="1" x14ac:dyDescent="0.35">
      <c r="B13" s="181">
        <v>2</v>
      </c>
      <c r="C13" s="230"/>
      <c r="D13" s="239" t="s">
        <v>283</v>
      </c>
      <c r="E13" s="262"/>
      <c r="F13" s="237" t="str">
        <f>IFERROR(_xlfn.IFS(E13=1,"Tidak Setuju/Belum ada/ belum dibangun",E13=2,"Kurang Setuju/Telah dibangun/diterapkan, akan tetapi belum konsisten",E13=3,"Setuju/Sudah dibangun atau diterapkan dengan baik, tapi masih bisa ditingkatkan",E13=4,"Sangat Setuju/Sudah dibangun atau diterapkan dengan baik dan dapat ditularkan ke organisasi lain"),"Belum diisi")</f>
        <v>Belum diisi</v>
      </c>
      <c r="G13" s="238" t="str">
        <f>IF(F13="Belum diisi","Belum diisi",(IF(E13&lt;=2,"Kurang Memadai","Memadai")))</f>
        <v>Belum diisi</v>
      </c>
    </row>
    <row r="14" spans="1:7" ht="48" thickBot="1" x14ac:dyDescent="0.35">
      <c r="B14" s="181">
        <v>3</v>
      </c>
      <c r="C14" s="230"/>
      <c r="D14" s="239" t="s">
        <v>284</v>
      </c>
      <c r="E14" s="262"/>
      <c r="F14" s="237" t="str">
        <f>IFERROR(_xlfn.IFS(E14=1,"Tidak Setuju/Belum ada/ belum dibangun",E14=2,"Kurang Setuju/Telah dibangun/diterapkan, akan tetapi belum konsisten",E14=3,"Setuju/Sudah dibangun atau diterapkan dengan baik, tapi masih bisa ditingkatkan",E14=4,"Sangat Setuju/Sudah dibangun atau diterapkan dengan baik dan dapat ditularkan ke organisasi lain"),"Belum diisi")</f>
        <v>Belum diisi</v>
      </c>
      <c r="G14" s="238" t="str">
        <f>IF(F14="Belum diisi","Belum diisi",(IF(E14&lt;=2,"Kurang Memadai","Memadai")))</f>
        <v>Belum diisi</v>
      </c>
    </row>
    <row r="15" spans="1:7" ht="51.75" customHeight="1" thickBot="1" x14ac:dyDescent="0.35">
      <c r="B15" s="181">
        <v>4</v>
      </c>
      <c r="C15" s="230"/>
      <c r="D15" s="240" t="s">
        <v>285</v>
      </c>
      <c r="E15" s="262"/>
      <c r="F15" s="237" t="str">
        <f>IFERROR(_xlfn.IFS(E15=1,"Tidak Setuju/Belum ada/ belum dibangun",E15=2,"Kurang Setuju/Telah dibangun/diterapkan, akan tetapi belum konsisten",E15=3,"Setuju/Sudah dibangun atau diterapkan dengan baik, tapi masih bisa ditingkatkan",E15=4,"Sangat Setuju/Sudah dibangun atau diterapkan dengan baik dan dapat ditularkan ke organisasi lain"),"Belum diisi")</f>
        <v>Belum diisi</v>
      </c>
      <c r="G15" s="238" t="str">
        <f>IF(F15="Belum diisi","Belum diisi",(IF(E15&lt;=2,"Kurang Memadai","Memadai")))</f>
        <v>Belum diisi</v>
      </c>
    </row>
    <row r="16" spans="1:7" ht="50.25" thickBot="1" x14ac:dyDescent="0.35">
      <c r="B16" s="182" t="s">
        <v>286</v>
      </c>
      <c r="C16" s="231"/>
      <c r="D16" s="535" t="s">
        <v>287</v>
      </c>
      <c r="E16" s="536"/>
      <c r="F16" s="536"/>
      <c r="G16" s="241" t="s">
        <v>281</v>
      </c>
    </row>
    <row r="17" spans="2:7" ht="32.25" thickBot="1" x14ac:dyDescent="0.35">
      <c r="B17" s="181">
        <v>1</v>
      </c>
      <c r="C17" s="230"/>
      <c r="D17" s="239" t="s">
        <v>288</v>
      </c>
      <c r="E17" s="262"/>
      <c r="F17" s="237" t="str">
        <f>IFERROR(_xlfn.IFS(E17=1,"Tidak Setuju/Belum ada/ belum dibangun",E17=2,"Kurang Setuju/Telah dibangun/diterapkan, akan tetapi belum konsisten",E17=3,"Setuju/Sudah dibangun atau diterapkan dengan baik, tapi masih bisa ditingkatkan",E17=4,"Sangat Setuju/Sudah dibangun atau diterapkan dengan baik dan dapat ditularkan ke organisasi lain"),"Belum diisi")</f>
        <v>Belum diisi</v>
      </c>
      <c r="G17" s="238" t="str">
        <f>IF(F17="Belum diisi","Belum diisi",(IF(E17&lt;=2,"Kurang Memadai","Memadai")))</f>
        <v>Belum diisi</v>
      </c>
    </row>
    <row r="18" spans="2:7" ht="32.25" thickBot="1" x14ac:dyDescent="0.35">
      <c r="B18" s="181">
        <v>2</v>
      </c>
      <c r="C18" s="230"/>
      <c r="D18" s="239" t="s">
        <v>289</v>
      </c>
      <c r="E18" s="262"/>
      <c r="F18" s="237" t="str" cm="1">
        <f t="array" ref="F18">IFERROR(_xlfn.IFS(E18=1,"Tidak Setuju/Belum ada/ belum dibangun",E18=2,"Kurang Setuju/Telah dibangun/diterapkan, akan tetapi belum konsisten",E18=3,"Setuju/Sudah dibangun atau diterapkan dengan baik, tapi masih bisa ditingkatkan",E18=4,"Sangat Setuju/Sudah dibangun atau diterapkan dengan baik dan dapat ditularkan ke organisasi lain"),"Belum diisi")</f>
        <v>Belum diisi</v>
      </c>
      <c r="G18" s="238" t="str">
        <f t="shared" ref="G18:G20" si="0">IF(F18="Belum diisi","Belum diisi",(IF(E18&lt;=2,"Kurang Memadai","Memadai")))</f>
        <v>Belum diisi</v>
      </c>
    </row>
    <row r="19" spans="2:7" ht="32.25" thickBot="1" x14ac:dyDescent="0.35">
      <c r="B19" s="181">
        <v>3</v>
      </c>
      <c r="C19" s="230"/>
      <c r="D19" s="239" t="s">
        <v>290</v>
      </c>
      <c r="E19" s="262"/>
      <c r="F19" s="237" t="str" cm="1">
        <f t="array" ref="F19">IFERROR(_xlfn.IFS(E19=1,"Tidak Setuju/Belum ada/ belum dibangun",E19=2,"Kurang Setuju/Telah dibangun/diterapkan, akan tetapi belum konsisten",E19=3,"Setuju/Sudah dibangun atau diterapkan dengan baik, tapi masih bisa ditingkatkan",E19=4,"Sangat Setuju/Sudah dibangun atau diterapkan dengan baik dan dapat ditularkan ke organisasi lain"),"Belum diisi")</f>
        <v>Belum diisi</v>
      </c>
      <c r="G19" s="238" t="str">
        <f t="shared" si="0"/>
        <v>Belum diisi</v>
      </c>
    </row>
    <row r="20" spans="2:7" ht="47.25" customHeight="1" thickBot="1" x14ac:dyDescent="0.35">
      <c r="B20" s="181">
        <v>4</v>
      </c>
      <c r="C20" s="230"/>
      <c r="D20" s="239" t="s">
        <v>291</v>
      </c>
      <c r="E20" s="262"/>
      <c r="F20" s="237" t="str" cm="1">
        <f t="array" ref="F20">IFERROR(_xlfn.IFS(E20=1,"Tidak Setuju/Belum ada/ belum dibangun",E20=2,"Kurang Setuju/Telah dibangun/diterapkan, akan tetapi belum konsisten",E20=3,"Setuju/Sudah dibangun atau diterapkan dengan baik, tapi masih bisa ditingkatkan",E20=4,"Sangat Setuju/Sudah dibangun atau diterapkan dengan baik dan dapat ditularkan ke organisasi lain"),"Belum diisi")</f>
        <v>Belum diisi</v>
      </c>
      <c r="G20" s="238" t="str">
        <f t="shared" si="0"/>
        <v>Belum diisi</v>
      </c>
    </row>
    <row r="21" spans="2:7" ht="50.25" thickBot="1" x14ac:dyDescent="0.35">
      <c r="B21" s="182" t="s">
        <v>90</v>
      </c>
      <c r="C21" s="231"/>
      <c r="D21" s="535" t="s">
        <v>292</v>
      </c>
      <c r="E21" s="536"/>
      <c r="F21" s="536"/>
      <c r="G21" s="241" t="s">
        <v>281</v>
      </c>
    </row>
    <row r="22" spans="2:7" ht="32.25" thickBot="1" x14ac:dyDescent="0.35">
      <c r="B22" s="181">
        <v>1</v>
      </c>
      <c r="C22" s="230"/>
      <c r="D22" s="239" t="s">
        <v>293</v>
      </c>
      <c r="E22" s="262"/>
      <c r="F22" s="237" t="str" cm="1">
        <f t="array" ref="F22">IFERROR(_xlfn.IFS(E22=1,"Tidak Setuju/Belum ada/ belum dibangun",E22=2,"Kurang Setuju/Telah dibangun/diterapkan, akan tetapi belum konsisten",E22=3,"Setuju/Sudah dibangun atau diterapkan dengan baik, tapi masih bisa ditingkatkan",E22=4,"Sangat Setuju/Sudah dibangun atau diterapkan dengan baik dan dapat ditularkan ke organisasi lain"),"Belum diisi")</f>
        <v>Belum diisi</v>
      </c>
      <c r="G22" s="238" t="str">
        <f t="shared" ref="G22:G29" si="1">IF(F22="Belum diisi","Belum diisi",(IF(E22&lt;=2,"Kurang Memadai","Memadai")))</f>
        <v>Belum diisi</v>
      </c>
    </row>
    <row r="23" spans="2:7" ht="33" customHeight="1" thickBot="1" x14ac:dyDescent="0.35">
      <c r="B23" s="181">
        <v>2</v>
      </c>
      <c r="C23" s="230"/>
      <c r="D23" s="239" t="s">
        <v>294</v>
      </c>
      <c r="E23" s="262"/>
      <c r="F23" s="237" t="str" cm="1">
        <f t="array" ref="F23">IFERROR(_xlfn.IFS(E23=1,"Tidak Setuju/Belum ada/ belum dibangun",E23=2,"Kurang Setuju/Telah dibangun/diterapkan, akan tetapi belum konsisten",E23=3,"Setuju/Sudah dibangun atau diterapkan dengan baik, tapi masih bisa ditingkatkan",E23=4,"Sangat Setuju/Sudah dibangun atau diterapkan dengan baik dan dapat ditularkan ke organisasi lain"),"Belum diisi")</f>
        <v>Belum diisi</v>
      </c>
      <c r="G23" s="238" t="str">
        <f t="shared" si="1"/>
        <v>Belum diisi</v>
      </c>
    </row>
    <row r="24" spans="2:7" ht="63.75" thickBot="1" x14ac:dyDescent="0.35">
      <c r="B24" s="181">
        <v>3</v>
      </c>
      <c r="C24" s="230"/>
      <c r="D24" s="239" t="s">
        <v>295</v>
      </c>
      <c r="E24" s="262"/>
      <c r="F24" s="237" t="str" cm="1">
        <f t="array" ref="F24">IFERROR(_xlfn.IFS(E24=1,"Tidak Setuju/Belum ada/ belum dibangun",E24=2,"Kurang Setuju/Telah dibangun/diterapkan, akan tetapi belum konsisten",E24=3,"Setuju/Sudah dibangun atau diterapkan dengan baik, tapi masih bisa ditingkatkan",E24=4,"Sangat Setuju/Sudah dibangun atau diterapkan dengan baik dan dapat ditularkan ke organisasi lain"),"Belum diisi")</f>
        <v>Belum diisi</v>
      </c>
      <c r="G24" s="238" t="str">
        <f t="shared" si="1"/>
        <v>Belum diisi</v>
      </c>
    </row>
    <row r="25" spans="2:7" ht="32.25" thickBot="1" x14ac:dyDescent="0.35">
      <c r="B25" s="181">
        <v>4</v>
      </c>
      <c r="C25" s="230"/>
      <c r="D25" s="239" t="s">
        <v>296</v>
      </c>
      <c r="E25" s="262"/>
      <c r="F25" s="237" t="str" cm="1">
        <f t="array" ref="F25">IFERROR(_xlfn.IFS(E25=1,"Tidak Setuju/Belum ada/ belum dibangun",E25=2,"Kurang Setuju/Telah dibangun/diterapkan, akan tetapi belum konsisten",E25=3,"Setuju/Sudah dibangun atau diterapkan dengan baik, tapi masih bisa ditingkatkan",E25=4,"Sangat Setuju/Sudah dibangun atau diterapkan dengan baik dan dapat ditularkan ke organisasi lain"),"Belum diisi")</f>
        <v>Belum diisi</v>
      </c>
      <c r="G25" s="238" t="str">
        <f t="shared" si="1"/>
        <v>Belum diisi</v>
      </c>
    </row>
    <row r="26" spans="2:7" ht="31.5" customHeight="1" thickBot="1" x14ac:dyDescent="0.35">
      <c r="B26" s="181">
        <v>5</v>
      </c>
      <c r="C26" s="230"/>
      <c r="D26" s="239" t="s">
        <v>297</v>
      </c>
      <c r="E26" s="262"/>
      <c r="F26" s="237" t="str" cm="1">
        <f t="array" ref="F26">IFERROR(_xlfn.IFS(E26=1,"Tidak Setuju/Belum ada/ belum dibangun",E26=2,"Kurang Setuju/Telah dibangun/diterapkan, akan tetapi belum konsisten",E26=3,"Setuju/Sudah dibangun atau diterapkan dengan baik, tapi masih bisa ditingkatkan",E26=4,"Sangat Setuju/Sudah dibangun atau diterapkan dengan baik dan dapat ditularkan ke organisasi lain"),"Belum diisi")</f>
        <v>Belum diisi</v>
      </c>
      <c r="G26" s="238" t="str">
        <f t="shared" si="1"/>
        <v>Belum diisi</v>
      </c>
    </row>
    <row r="27" spans="2:7" ht="33" customHeight="1" thickBot="1" x14ac:dyDescent="0.35">
      <c r="B27" s="181">
        <v>6</v>
      </c>
      <c r="C27" s="230"/>
      <c r="D27" s="239" t="s">
        <v>298</v>
      </c>
      <c r="E27" s="262"/>
      <c r="F27" s="237" t="str" cm="1">
        <f t="array" ref="F27">IFERROR(_xlfn.IFS(E27=1,"Tidak Setuju/Belum ada/ belum dibangun",E27=2,"Kurang Setuju/Telah dibangun/diterapkan, akan tetapi belum konsisten",E27=3,"Setuju/Sudah dibangun atau diterapkan dengan baik, tapi masih bisa ditingkatkan",E27=4,"Sangat Setuju/Sudah dibangun atau diterapkan dengan baik dan dapat ditularkan ke organisasi lain"),"Belum diisi")</f>
        <v>Belum diisi</v>
      </c>
      <c r="G27" s="238" t="str">
        <f t="shared" si="1"/>
        <v>Belum diisi</v>
      </c>
    </row>
    <row r="28" spans="2:7" ht="32.25" thickBot="1" x14ac:dyDescent="0.35">
      <c r="B28" s="181">
        <v>7</v>
      </c>
      <c r="C28" s="230"/>
      <c r="D28" s="239" t="s">
        <v>299</v>
      </c>
      <c r="E28" s="262"/>
      <c r="F28" s="237" t="str" cm="1">
        <f t="array" ref="F28">IFERROR(_xlfn.IFS(E28=1,"Tidak Setuju/Belum ada/ belum dibangun",E28=2,"Kurang Setuju/Telah dibangun/diterapkan, akan tetapi belum konsisten",E28=3,"Setuju/Sudah dibangun atau diterapkan dengan baik, tapi masih bisa ditingkatkan",E28=4,"Sangat Setuju/Sudah dibangun atau diterapkan dengan baik dan dapat ditularkan ke organisasi lain"),"Belum diisi")</f>
        <v>Belum diisi</v>
      </c>
      <c r="G28" s="238" t="str">
        <f t="shared" si="1"/>
        <v>Belum diisi</v>
      </c>
    </row>
    <row r="29" spans="2:7" ht="32.25" customHeight="1" thickBot="1" x14ac:dyDescent="0.35">
      <c r="B29" s="181">
        <v>8</v>
      </c>
      <c r="C29" s="230"/>
      <c r="D29" s="239" t="s">
        <v>300</v>
      </c>
      <c r="E29" s="262"/>
      <c r="F29" s="237" t="str" cm="1">
        <f t="array" ref="F29">IFERROR(_xlfn.IFS(E29=1,"Tidak Setuju/Belum ada/ belum dibangun",E29=2,"Kurang Setuju/Telah dibangun/diterapkan, akan tetapi belum konsisten",E29=3,"Setuju/Sudah dibangun atau diterapkan dengan baik, tapi masih bisa ditingkatkan",E29=4,"Sangat Setuju/Sudah dibangun atau diterapkan dengan baik dan dapat ditularkan ke organisasi lain"),"Belum diisi")</f>
        <v>Belum diisi</v>
      </c>
      <c r="G29" s="238" t="str">
        <f t="shared" si="1"/>
        <v>Belum diisi</v>
      </c>
    </row>
    <row r="30" spans="2:7" ht="50.25" thickBot="1" x14ac:dyDescent="0.35">
      <c r="B30" s="185" t="s">
        <v>301</v>
      </c>
      <c r="C30" s="232"/>
      <c r="D30" s="535" t="s">
        <v>302</v>
      </c>
      <c r="E30" s="536"/>
      <c r="F30" s="536"/>
      <c r="G30" s="241" t="s">
        <v>281</v>
      </c>
    </row>
    <row r="31" spans="2:7" ht="32.25" thickBot="1" x14ac:dyDescent="0.35">
      <c r="B31" s="181">
        <v>1</v>
      </c>
      <c r="C31" s="230"/>
      <c r="D31" s="239" t="s">
        <v>303</v>
      </c>
      <c r="E31" s="262"/>
      <c r="F31" s="237" t="str" cm="1">
        <f t="array" ref="F31">IFERROR(_xlfn.IFS(E31=1,"Tidak Setuju/Belum ada/ belum dibangun",E31=2,"Kurang Setuju/Telah dibangun/diterapkan, akan tetapi belum konsisten",E31=3,"Setuju/Sudah dibangun atau diterapkan dengan baik, tapi masih bisa ditingkatkan",E31=4,"Sangat Setuju/Sudah dibangun atau diterapkan dengan baik dan dapat ditularkan ke organisasi lain"),"Belum diisi")</f>
        <v>Belum diisi</v>
      </c>
      <c r="G31" s="238" t="str">
        <f t="shared" ref="G31:G34" si="2">IF(F31="Belum diisi","Belum diisi",(IF(E31&lt;=2,"Kurang Memadai","Memadai")))</f>
        <v>Belum diisi</v>
      </c>
    </row>
    <row r="32" spans="2:7" ht="49.5" customHeight="1" thickBot="1" x14ac:dyDescent="0.35">
      <c r="B32" s="181">
        <v>2</v>
      </c>
      <c r="C32" s="230"/>
      <c r="D32" s="239" t="s">
        <v>304</v>
      </c>
      <c r="E32" s="262"/>
      <c r="F32" s="237" t="str" cm="1">
        <f t="array" ref="F32">IFERROR(_xlfn.IFS(E32=1,"Tidak Setuju/Belum ada/ belum dibangun",E32=2,"Kurang Setuju/Telah dibangun/diterapkan, akan tetapi belum konsisten",E32=3,"Setuju/Sudah dibangun atau diterapkan dengan baik, tapi masih bisa ditingkatkan",E32=4,"Sangat Setuju/Sudah dibangun atau diterapkan dengan baik dan dapat ditularkan ke organisasi lain"),"Belum diisi")</f>
        <v>Belum diisi</v>
      </c>
      <c r="G32" s="238" t="str">
        <f t="shared" si="2"/>
        <v>Belum diisi</v>
      </c>
    </row>
    <row r="33" spans="2:7" ht="32.25" thickBot="1" x14ac:dyDescent="0.35">
      <c r="B33" s="181">
        <v>3</v>
      </c>
      <c r="C33" s="230"/>
      <c r="D33" s="239" t="s">
        <v>305</v>
      </c>
      <c r="E33" s="262"/>
      <c r="F33" s="237" t="str" cm="1">
        <f t="array" ref="F33">IFERROR(_xlfn.IFS(E33=1,"Tidak Setuju/Belum ada/ belum dibangun",E33=2,"Kurang Setuju/Telah dibangun/diterapkan, akan tetapi belum konsisten",E33=3,"Setuju/Sudah dibangun atau diterapkan dengan baik, tapi masih bisa ditingkatkan",E33=4,"Sangat Setuju/Sudah dibangun atau diterapkan dengan baik dan dapat ditularkan ke organisasi lain"),"Belum diisi")</f>
        <v>Belum diisi</v>
      </c>
      <c r="G33" s="238" t="str">
        <f t="shared" si="2"/>
        <v>Belum diisi</v>
      </c>
    </row>
    <row r="34" spans="2:7" ht="48" thickBot="1" x14ac:dyDescent="0.35">
      <c r="B34" s="181">
        <v>4</v>
      </c>
      <c r="C34" s="230"/>
      <c r="D34" s="239" t="s">
        <v>306</v>
      </c>
      <c r="E34" s="262"/>
      <c r="F34" s="237" t="str" cm="1">
        <f t="array" ref="F34">IFERROR(_xlfn.IFS(E34=1,"Tidak Setuju/Belum ada/ belum dibangun",E34=2,"Kurang Setuju/Telah dibangun/diterapkan, akan tetapi belum konsisten",E34=3,"Setuju/Sudah dibangun atau diterapkan dengan baik, tapi masih bisa ditingkatkan",E34=4,"Sangat Setuju/Sudah dibangun atau diterapkan dengan baik dan dapat ditularkan ke organisasi lain"),"Belum diisi")</f>
        <v>Belum diisi</v>
      </c>
      <c r="G34" s="238" t="str">
        <f t="shared" si="2"/>
        <v>Belum diisi</v>
      </c>
    </row>
    <row r="35" spans="2:7" ht="50.25" thickBot="1" x14ac:dyDescent="0.35">
      <c r="B35" s="182" t="s">
        <v>307</v>
      </c>
      <c r="C35" s="231"/>
      <c r="D35" s="535" t="s">
        <v>308</v>
      </c>
      <c r="E35" s="536"/>
      <c r="F35" s="536"/>
      <c r="G35" s="241" t="s">
        <v>281</v>
      </c>
    </row>
    <row r="36" spans="2:7" ht="32.25" thickBot="1" x14ac:dyDescent="0.35">
      <c r="B36" s="181">
        <v>1</v>
      </c>
      <c r="C36" s="230"/>
      <c r="D36" s="240" t="s">
        <v>309</v>
      </c>
      <c r="E36" s="262"/>
      <c r="F36" s="237" t="str" cm="1">
        <f t="array" ref="F36">IFERROR(_xlfn.IFS(E36=1,"Tidak Setuju/Belum ada/ belum dibangun",E36=2,"Kurang Setuju/Telah dibangun/diterapkan, akan tetapi belum konsisten",E36=3,"Setuju/Sudah dibangun atau diterapkan dengan baik, tapi masih bisa ditingkatkan",E36=4,"Sangat Setuju/Sudah dibangun atau diterapkan dengan baik dan dapat ditularkan ke organisasi lain"),"Belum diisi")</f>
        <v>Belum diisi</v>
      </c>
      <c r="G36" s="238" t="str">
        <f t="shared" ref="G36:G38" si="3">IF(F36="Belum diisi","Belum diisi",(IF(E36&lt;=2,"Kurang Memadai","Memadai")))</f>
        <v>Belum diisi</v>
      </c>
    </row>
    <row r="37" spans="2:7" ht="32.25" thickBot="1" x14ac:dyDescent="0.35">
      <c r="B37" s="181">
        <v>2</v>
      </c>
      <c r="C37" s="230"/>
      <c r="D37" s="239" t="s">
        <v>310</v>
      </c>
      <c r="E37" s="262"/>
      <c r="F37" s="237" t="str" cm="1">
        <f t="array" ref="F37">IFERROR(_xlfn.IFS(E37=1,"Tidak Setuju/Belum ada/ belum dibangun",E37=2,"Kurang Setuju/Telah dibangun/diterapkan, akan tetapi belum konsisten",E37=3,"Setuju/Sudah dibangun atau diterapkan dengan baik, tapi masih bisa ditingkatkan",E37=4,"Sangat Setuju/Sudah dibangun atau diterapkan dengan baik dan dapat ditularkan ke organisasi lain"),"Belum diisi")</f>
        <v>Belum diisi</v>
      </c>
      <c r="G37" s="238" t="str">
        <f t="shared" si="3"/>
        <v>Belum diisi</v>
      </c>
    </row>
    <row r="38" spans="2:7" ht="17.25" thickBot="1" x14ac:dyDescent="0.35">
      <c r="B38" s="181">
        <v>3</v>
      </c>
      <c r="C38" s="230"/>
      <c r="D38" s="239" t="s">
        <v>311</v>
      </c>
      <c r="E38" s="262"/>
      <c r="F38" s="237" t="str" cm="1">
        <f t="array" ref="F38">IFERROR(_xlfn.IFS(E38=1,"Tidak Setuju/Belum ada/ belum dibangun",E38=2,"Kurang Setuju/Telah dibangun/diterapkan, akan tetapi belum konsisten",E38=3,"Setuju/Sudah dibangun atau diterapkan dengan baik, tapi masih bisa ditingkatkan",E38=4,"Sangat Setuju/Sudah dibangun atau diterapkan dengan baik dan dapat ditularkan ke organisasi lain"),"Belum diisi")</f>
        <v>Belum diisi</v>
      </c>
      <c r="G38" s="238" t="str">
        <f t="shared" si="3"/>
        <v>Belum diisi</v>
      </c>
    </row>
    <row r="39" spans="2:7" ht="50.25" thickBot="1" x14ac:dyDescent="0.35">
      <c r="B39" s="182" t="s">
        <v>312</v>
      </c>
      <c r="C39" s="231"/>
      <c r="D39" s="535" t="s">
        <v>313</v>
      </c>
      <c r="E39" s="536"/>
      <c r="F39" s="536"/>
      <c r="G39" s="241" t="s">
        <v>281</v>
      </c>
    </row>
    <row r="40" spans="2:7" ht="48" customHeight="1" thickBot="1" x14ac:dyDescent="0.35">
      <c r="B40" s="181">
        <v>1</v>
      </c>
      <c r="C40" s="230"/>
      <c r="D40" s="239" t="s">
        <v>314</v>
      </c>
      <c r="E40" s="262"/>
      <c r="F40" s="237" t="str" cm="1">
        <f t="array" ref="F40">IFERROR(_xlfn.IFS(E40=1,"Tidak Setuju/Belum ada/ belum dibangun",E40=2,"Kurang Setuju/Telah dibangun/diterapkan, akan tetapi belum konsisten",E40=3,"Setuju/Sudah dibangun atau diterapkan dengan baik, tapi masih bisa ditingkatkan",E40=4,"Sangat Setuju/Sudah dibangun atau diterapkan dengan baik dan dapat ditularkan ke organisasi lain"),"Belum diisi")</f>
        <v>Belum diisi</v>
      </c>
      <c r="G40" s="238" t="str">
        <f t="shared" ref="G40:G46" si="4">IF(F40="Belum diisi","Belum diisi",(IF(E40&lt;=2,"Kurang Memadai","Memadai")))</f>
        <v>Belum diisi</v>
      </c>
    </row>
    <row r="41" spans="2:7" ht="32.25" thickBot="1" x14ac:dyDescent="0.35">
      <c r="B41" s="181">
        <v>2</v>
      </c>
      <c r="C41" s="230"/>
      <c r="D41" s="239" t="s">
        <v>315</v>
      </c>
      <c r="E41" s="262"/>
      <c r="F41" s="237" t="str" cm="1">
        <f t="array" ref="F41">IFERROR(_xlfn.IFS(E41=1,"Tidak Setuju/Belum ada/ belum dibangun",E41=2,"Kurang Setuju/Telah dibangun/diterapkan, akan tetapi belum konsisten",E41=3,"Setuju/Sudah dibangun atau diterapkan dengan baik, tapi masih bisa ditingkatkan",E41=4,"Sangat Setuju/Sudah dibangun atau diterapkan dengan baik dan dapat ditularkan ke organisasi lain"),"Belum diisi")</f>
        <v>Belum diisi</v>
      </c>
      <c r="G41" s="238" t="str">
        <f t="shared" si="4"/>
        <v>Belum diisi</v>
      </c>
    </row>
    <row r="42" spans="2:7" ht="33.75" customHeight="1" thickBot="1" x14ac:dyDescent="0.35">
      <c r="B42" s="181">
        <v>3</v>
      </c>
      <c r="C42" s="230"/>
      <c r="D42" s="239" t="s">
        <v>316</v>
      </c>
      <c r="E42" s="262"/>
      <c r="F42" s="237" t="str" cm="1">
        <f t="array" ref="F42">IFERROR(_xlfn.IFS(E42=1,"Tidak Setuju/Belum ada/ belum dibangun",E42=2,"Kurang Setuju/Telah dibangun/diterapkan, akan tetapi belum konsisten",E42=3,"Setuju/Sudah dibangun atau diterapkan dengan baik, tapi masih bisa ditingkatkan",E42=4,"Sangat Setuju/Sudah dibangun atau diterapkan dengan baik dan dapat ditularkan ke organisasi lain"),"Belum diisi")</f>
        <v>Belum diisi</v>
      </c>
      <c r="G42" s="238" t="str">
        <f t="shared" si="4"/>
        <v>Belum diisi</v>
      </c>
    </row>
    <row r="43" spans="2:7" ht="17.25" thickBot="1" x14ac:dyDescent="0.35">
      <c r="B43" s="181">
        <v>4</v>
      </c>
      <c r="C43" s="230"/>
      <c r="D43" s="239" t="s">
        <v>317</v>
      </c>
      <c r="E43" s="262"/>
      <c r="F43" s="237" t="str" cm="1">
        <f t="array" ref="F43">IFERROR(_xlfn.IFS(E43=1,"Tidak Setuju/Belum ada/ belum dibangun",E43=2,"Kurang Setuju/Telah dibangun/diterapkan, akan tetapi belum konsisten",E43=3,"Setuju/Sudah dibangun atau diterapkan dengan baik, tapi masih bisa ditingkatkan",E43=4,"Sangat Setuju/Sudah dibangun atau diterapkan dengan baik dan dapat ditularkan ke organisasi lain"),"Belum diisi")</f>
        <v>Belum diisi</v>
      </c>
      <c r="G43" s="238" t="str">
        <f t="shared" si="4"/>
        <v>Belum diisi</v>
      </c>
    </row>
    <row r="44" spans="2:7" ht="63.75" thickBot="1" x14ac:dyDescent="0.35">
      <c r="B44" s="181">
        <v>5</v>
      </c>
      <c r="C44" s="230"/>
      <c r="D44" s="239" t="s">
        <v>318</v>
      </c>
      <c r="E44" s="262"/>
      <c r="F44" s="237" t="str" cm="1">
        <f t="array" ref="F44">IFERROR(_xlfn.IFS(E44=1,"Tidak Setuju/Belum ada/ belum dibangun",E44=2,"Kurang Setuju/Telah dibangun/diterapkan, akan tetapi belum konsisten",E44=3,"Setuju/Sudah dibangun atau diterapkan dengan baik, tapi masih bisa ditingkatkan",E44=4,"Sangat Setuju/Sudah dibangun atau diterapkan dengan baik dan dapat ditularkan ke organisasi lain"),"Belum diisi")</f>
        <v>Belum diisi</v>
      </c>
      <c r="G44" s="238" t="str">
        <f t="shared" si="4"/>
        <v>Belum diisi</v>
      </c>
    </row>
    <row r="45" spans="2:7" ht="32.25" thickBot="1" x14ac:dyDescent="0.35">
      <c r="B45" s="181">
        <v>6</v>
      </c>
      <c r="C45" s="230"/>
      <c r="D45" s="239" t="s">
        <v>319</v>
      </c>
      <c r="E45" s="262"/>
      <c r="F45" s="237" t="str" cm="1">
        <f t="array" ref="F45">IFERROR(_xlfn.IFS(E45=1,"Tidak Setuju/Belum ada/ belum dibangun",E45=2,"Kurang Setuju/Telah dibangun/diterapkan, akan tetapi belum konsisten",E45=3,"Setuju/Sudah dibangun atau diterapkan dengan baik, tapi masih bisa ditingkatkan",E45=4,"Sangat Setuju/Sudah dibangun atau diterapkan dengan baik dan dapat ditularkan ke organisasi lain"),"Belum diisi")</f>
        <v>Belum diisi</v>
      </c>
      <c r="G45" s="238" t="str">
        <f t="shared" si="4"/>
        <v>Belum diisi</v>
      </c>
    </row>
    <row r="46" spans="2:7" ht="32.25" thickBot="1" x14ac:dyDescent="0.35">
      <c r="B46" s="181">
        <v>7</v>
      </c>
      <c r="C46" s="230"/>
      <c r="D46" s="239" t="s">
        <v>320</v>
      </c>
      <c r="E46" s="262"/>
      <c r="F46" s="237" t="str" cm="1">
        <f t="array" ref="F46">IFERROR(_xlfn.IFS(E46=1,"Tidak Setuju/Belum ada/ belum dibangun",E46=2,"Kurang Setuju/Telah dibangun/diterapkan, akan tetapi belum konsisten",E46=3,"Setuju/Sudah dibangun atau diterapkan dengan baik, tapi masih bisa ditingkatkan",E46=4,"Sangat Setuju/Sudah dibangun atau diterapkan dengan baik dan dapat ditularkan ke organisasi lain"),"Belum diisi")</f>
        <v>Belum diisi</v>
      </c>
      <c r="G46" s="238" t="str">
        <f t="shared" si="4"/>
        <v>Belum diisi</v>
      </c>
    </row>
    <row r="47" spans="2:7" ht="50.25" thickBot="1" x14ac:dyDescent="0.35">
      <c r="B47" s="182" t="s">
        <v>321</v>
      </c>
      <c r="C47" s="231"/>
      <c r="D47" s="535" t="s">
        <v>322</v>
      </c>
      <c r="E47" s="536"/>
      <c r="F47" s="536"/>
      <c r="G47" s="241" t="s">
        <v>281</v>
      </c>
    </row>
    <row r="48" spans="2:7" ht="48" thickBot="1" x14ac:dyDescent="0.35">
      <c r="B48" s="181">
        <v>1</v>
      </c>
      <c r="C48" s="230"/>
      <c r="D48" s="239" t="s">
        <v>323</v>
      </c>
      <c r="E48" s="262"/>
      <c r="F48" s="237" t="str" cm="1">
        <f t="array" ref="F48">IFERROR(_xlfn.IFS(E48=1,"Tidak Setuju/Belum ada/ belum dibangun",E48=2,"Kurang Setuju/Telah dibangun/diterapkan, akan tetapi belum konsisten",E48=3,"Setuju/Sudah dibangun atau diterapkan dengan baik, tapi masih bisa ditingkatkan",E48=4,"Sangat Setuju/Sudah dibangun atau diterapkan dengan baik dan dapat ditularkan ke organisasi lain"),"Belum diisi")</f>
        <v>Belum diisi</v>
      </c>
      <c r="G48" s="238" t="str">
        <f t="shared" ref="G48:G52" si="5">IF(F48="Belum diisi","Belum diisi",(IF(E48&lt;=2,"Kurang Memadai","Memadai")))</f>
        <v>Belum diisi</v>
      </c>
    </row>
    <row r="49" spans="1:7" ht="32.25" thickBot="1" x14ac:dyDescent="0.35">
      <c r="B49" s="181">
        <v>2</v>
      </c>
      <c r="C49" s="230"/>
      <c r="D49" s="239" t="s">
        <v>324</v>
      </c>
      <c r="E49" s="262"/>
      <c r="F49" s="237" t="str" cm="1">
        <f t="array" ref="F49">IFERROR(_xlfn.IFS(E49=1,"Tidak Setuju/Belum ada/ belum dibangun",E49=2,"Kurang Setuju/Telah dibangun/diterapkan, akan tetapi belum konsisten",E49=3,"Setuju/Sudah dibangun atau diterapkan dengan baik, tapi masih bisa ditingkatkan",E49=4,"Sangat Setuju/Sudah dibangun atau diterapkan dengan baik dan dapat ditularkan ke organisasi lain"),"Belum diisi")</f>
        <v>Belum diisi</v>
      </c>
      <c r="G49" s="238" t="str">
        <f t="shared" si="5"/>
        <v>Belum diisi</v>
      </c>
    </row>
    <row r="50" spans="1:7" ht="32.25" thickBot="1" x14ac:dyDescent="0.35">
      <c r="B50" s="181">
        <v>3</v>
      </c>
      <c r="C50" s="230"/>
      <c r="D50" s="239" t="s">
        <v>325</v>
      </c>
      <c r="E50" s="262"/>
      <c r="F50" s="237" t="str" cm="1">
        <f t="array" ref="F50">IFERROR(_xlfn.IFS(E50=1,"Tidak Setuju/Belum ada/ belum dibangun",E50=2,"Kurang Setuju/Telah dibangun/diterapkan, akan tetapi belum konsisten",E50=3,"Setuju/Sudah dibangun atau diterapkan dengan baik, tapi masih bisa ditingkatkan",E50=4,"Sangat Setuju/Sudah dibangun atau diterapkan dengan baik dan dapat ditularkan ke organisasi lain"),"Belum diisi")</f>
        <v>Belum diisi</v>
      </c>
      <c r="G50" s="238" t="str">
        <f t="shared" si="5"/>
        <v>Belum diisi</v>
      </c>
    </row>
    <row r="51" spans="1:7" ht="32.25" thickBot="1" x14ac:dyDescent="0.35">
      <c r="B51" s="181">
        <v>4</v>
      </c>
      <c r="C51" s="230"/>
      <c r="D51" s="239" t="s">
        <v>326</v>
      </c>
      <c r="E51" s="262"/>
      <c r="F51" s="237" t="str" cm="1">
        <f t="array" ref="F51">IFERROR(_xlfn.IFS(E51=1,"Tidak Setuju/Belum ada/ belum dibangun",E51=2,"Kurang Setuju/Telah dibangun/diterapkan, akan tetapi belum konsisten",E51=3,"Setuju/Sudah dibangun atau diterapkan dengan baik, tapi masih bisa ditingkatkan",E51=4,"Sangat Setuju/Sudah dibangun atau diterapkan dengan baik dan dapat ditularkan ke organisasi lain"),"Belum diisi")</f>
        <v>Belum diisi</v>
      </c>
      <c r="G51" s="238" t="str">
        <f t="shared" si="5"/>
        <v>Belum diisi</v>
      </c>
    </row>
    <row r="52" spans="1:7" ht="32.25" thickBot="1" x14ac:dyDescent="0.35">
      <c r="B52" s="181">
        <v>5</v>
      </c>
      <c r="C52" s="230"/>
      <c r="D52" s="239" t="s">
        <v>327</v>
      </c>
      <c r="E52" s="262"/>
      <c r="F52" s="237" t="str" cm="1">
        <f t="array" ref="F52">IFERROR(_xlfn.IFS(E52=1,"Tidak Setuju/Belum ada/ belum dibangun",E52=2,"Kurang Setuju/Telah dibangun/diterapkan, akan tetapi belum konsisten",E52=3,"Setuju/Sudah dibangun atau diterapkan dengan baik, tapi masih bisa ditingkatkan",E52=4,"Sangat Setuju/Sudah dibangun atau diterapkan dengan baik dan dapat ditularkan ke organisasi lain"),"Belum diisi")</f>
        <v>Belum diisi</v>
      </c>
      <c r="G52" s="238" t="str">
        <f t="shared" si="5"/>
        <v>Belum diisi</v>
      </c>
    </row>
    <row r="53" spans="1:7" ht="50.25" thickBot="1" x14ac:dyDescent="0.35">
      <c r="B53" s="182" t="s">
        <v>328</v>
      </c>
      <c r="C53" s="231"/>
      <c r="D53" s="537" t="s">
        <v>329</v>
      </c>
      <c r="E53" s="538"/>
      <c r="F53" s="538"/>
      <c r="G53" s="228" t="s">
        <v>281</v>
      </c>
    </row>
    <row r="54" spans="1:7" ht="36.75" customHeight="1" thickBot="1" x14ac:dyDescent="0.35">
      <c r="B54" s="181">
        <v>1</v>
      </c>
      <c r="C54" s="230"/>
      <c r="D54" s="229" t="s">
        <v>330</v>
      </c>
      <c r="E54" s="263"/>
      <c r="F54" s="237" t="str" cm="1">
        <f t="array" ref="F54">IFERROR(_xlfn.IFS(E54=1,"Tidak Setuju/Belum ada/ belum dibangun",E54=2,"Kurang Setuju/Telah dibangun/diterapkan, akan tetapi belum konsisten",E54=3,"Setuju/Sudah dibangun atau diterapkan dengan baik, tapi masih bisa ditingkatkan",E54=4,"Sangat Setuju/Sudah dibangun atau diterapkan dengan baik dan dapat ditularkan ke organisasi lain"),"Belum diisi")</f>
        <v>Belum diisi</v>
      </c>
      <c r="G54" s="238" t="str">
        <f t="shared" ref="G54:G55" si="6">IF(F54="Belum diisi","Belum diisi",(IF(E54&lt;=2,"Kurang Memadai","Memadai")))</f>
        <v>Belum diisi</v>
      </c>
    </row>
    <row r="55" spans="1:7" ht="48" thickBot="1" x14ac:dyDescent="0.35">
      <c r="B55" s="181">
        <v>2</v>
      </c>
      <c r="C55" s="230"/>
      <c r="D55" s="229" t="s">
        <v>331</v>
      </c>
      <c r="E55" s="263"/>
      <c r="F55" s="237" t="str" cm="1">
        <f t="array" ref="F55">IFERROR(_xlfn.IFS(E55=1,"Tidak Setuju/Belum ada/ belum dibangun",E55=2,"Kurang Setuju/Telah dibangun/diterapkan, akan tetapi belum konsisten",E55=3,"Setuju/Sudah dibangun atau diterapkan dengan baik, tapi masih bisa ditingkatkan",E55=4,"Sangat Setuju/Sudah dibangun atau diterapkan dengan baik dan dapat ditularkan ke organisasi lain"),"Belum diisi")</f>
        <v>Belum diisi</v>
      </c>
      <c r="G55" s="238" t="str">
        <f t="shared" si="6"/>
        <v>Belum diisi</v>
      </c>
    </row>
    <row r="56" spans="1:7" x14ac:dyDescent="0.3">
      <c r="B56" s="252"/>
      <c r="C56" s="252"/>
      <c r="D56" s="253"/>
      <c r="E56" s="254"/>
      <c r="F56" s="255"/>
      <c r="G56" s="256"/>
    </row>
    <row r="57" spans="1:7" ht="21" customHeight="1" x14ac:dyDescent="0.3">
      <c r="B57" s="543" t="s">
        <v>379</v>
      </c>
      <c r="C57" s="543"/>
      <c r="D57" s="543"/>
      <c r="E57" s="543"/>
      <c r="F57" s="543"/>
      <c r="G57" s="543"/>
    </row>
    <row r="58" spans="1:7" ht="14.25" customHeight="1" x14ac:dyDescent="0.3">
      <c r="B58" s="169"/>
      <c r="C58" s="169"/>
      <c r="D58" s="234" t="s">
        <v>390</v>
      </c>
      <c r="E58" s="235" t="s">
        <v>253</v>
      </c>
      <c r="F58" s="170"/>
    </row>
    <row r="59" spans="1:7" ht="14.25" customHeight="1" x14ac:dyDescent="0.3">
      <c r="B59" s="169"/>
      <c r="C59" s="169"/>
      <c r="D59" s="234" t="s">
        <v>52</v>
      </c>
      <c r="E59" s="236" t="s">
        <v>391</v>
      </c>
      <c r="F59" s="170"/>
    </row>
    <row r="60" spans="1:7" ht="14.25" customHeight="1" thickBot="1" x14ac:dyDescent="0.35">
      <c r="B60" s="169"/>
      <c r="C60" s="169"/>
      <c r="D60" s="170"/>
      <c r="E60" s="169"/>
      <c r="F60" s="171"/>
    </row>
    <row r="61" spans="1:7" ht="15.75" customHeight="1" thickBot="1" x14ac:dyDescent="0.35">
      <c r="A61" s="258" t="s">
        <v>274</v>
      </c>
      <c r="B61" s="544" t="s">
        <v>269</v>
      </c>
      <c r="C61" s="546"/>
      <c r="D61" s="548" t="s">
        <v>270</v>
      </c>
      <c r="E61" s="550" t="s">
        <v>271</v>
      </c>
      <c r="F61" s="551"/>
      <c r="G61" s="552" t="s">
        <v>388</v>
      </c>
    </row>
    <row r="62" spans="1:7" ht="13.5" customHeight="1" thickBot="1" x14ac:dyDescent="0.35">
      <c r="B62" s="545"/>
      <c r="C62" s="547"/>
      <c r="D62" s="549"/>
      <c r="E62" s="172" t="s">
        <v>387</v>
      </c>
      <c r="F62" s="173" t="s">
        <v>126</v>
      </c>
      <c r="G62" s="552"/>
    </row>
    <row r="63" spans="1:7" ht="17.25" thickBot="1" x14ac:dyDescent="0.35">
      <c r="B63" s="175" t="s">
        <v>65</v>
      </c>
      <c r="C63" s="176"/>
      <c r="D63" s="177" t="s">
        <v>66</v>
      </c>
      <c r="E63" s="539" t="s">
        <v>67</v>
      </c>
      <c r="F63" s="540"/>
      <c r="G63" s="178" t="s">
        <v>68</v>
      </c>
    </row>
    <row r="64" spans="1:7" ht="30.95" customHeight="1" thickBot="1" x14ac:dyDescent="0.35">
      <c r="B64" s="179" t="s">
        <v>102</v>
      </c>
      <c r="C64" s="226"/>
      <c r="D64" s="541" t="s">
        <v>280</v>
      </c>
      <c r="E64" s="541"/>
      <c r="F64" s="541"/>
      <c r="G64" s="227" t="s">
        <v>281</v>
      </c>
    </row>
    <row r="65" spans="2:7" ht="47.25" customHeight="1" thickBot="1" x14ac:dyDescent="0.35">
      <c r="B65" s="181">
        <v>1</v>
      </c>
      <c r="C65" s="230"/>
      <c r="D65" s="239" t="s">
        <v>282</v>
      </c>
      <c r="E65" s="262"/>
      <c r="F65" s="237" t="str">
        <f>IFERROR(_xlfn.IFS(E65=1,"Tidak Setuju/Belum ada/ belum dibangun",E65=2,"Kurang Setuju/Telah dibangun/diterapkan, akan tetapi belum konsisten",E65=3,"Setuju/Sudah dibangun atau diterapkan dengan baik, tapi masih bisa ditingkatkan",E65=4,"Sangat Setuju/Sudah dibangun atau diterapkan dengan baik dan dapat ditularkan ke organisasi lain"),"Belum diisi")</f>
        <v>Belum diisi</v>
      </c>
      <c r="G65" s="238" t="str">
        <f>IF(F65="Belum diisi","Belum diisi",(IF(E65&lt;=2,"Kurang Memadai","Memadai")))</f>
        <v>Belum diisi</v>
      </c>
    </row>
    <row r="66" spans="2:7" ht="48" thickBot="1" x14ac:dyDescent="0.35">
      <c r="B66" s="181">
        <v>2</v>
      </c>
      <c r="C66" s="230"/>
      <c r="D66" s="239" t="s">
        <v>283</v>
      </c>
      <c r="E66" s="262"/>
      <c r="F66" s="237" t="str">
        <f>IFERROR(_xlfn.IFS(E66=1,"Tidak Setuju/Belum ada/ belum dibangun",E66=2,"Kurang Setuju/Telah dibangun/diterapkan, akan tetapi belum konsisten",E66=3,"Setuju/Sudah dibangun atau diterapkan dengan baik, tapi masih bisa ditingkatkan",E66=4,"Sangat Setuju/Sudah dibangun atau diterapkan dengan baik dan dapat ditularkan ke organisasi lain"),"Belum diisi")</f>
        <v>Belum diisi</v>
      </c>
      <c r="G66" s="238" t="str">
        <f>IF(F66="Belum diisi","Belum diisi",(IF(E66&lt;=2,"Kurang Memadai","Memadai")))</f>
        <v>Belum diisi</v>
      </c>
    </row>
    <row r="67" spans="2:7" ht="48" thickBot="1" x14ac:dyDescent="0.35">
      <c r="B67" s="181">
        <v>3</v>
      </c>
      <c r="C67" s="230"/>
      <c r="D67" s="239" t="s">
        <v>284</v>
      </c>
      <c r="E67" s="262"/>
      <c r="F67" s="237" t="str">
        <f>IFERROR(_xlfn.IFS(E67=1,"Tidak Setuju/Belum ada/ belum dibangun",E67=2,"Kurang Setuju/Telah dibangun/diterapkan, akan tetapi belum konsisten",E67=3,"Setuju/Sudah dibangun atau diterapkan dengan baik, tapi masih bisa ditingkatkan",E67=4,"Sangat Setuju/Sudah dibangun atau diterapkan dengan baik dan dapat ditularkan ke organisasi lain"),"Belum diisi")</f>
        <v>Belum diisi</v>
      </c>
      <c r="G67" s="238" t="str">
        <f>IF(F67="Belum diisi","Belum diisi",(IF(E67&lt;=2,"Kurang Memadai","Memadai")))</f>
        <v>Belum diisi</v>
      </c>
    </row>
    <row r="68" spans="2:7" ht="51.75" customHeight="1" thickBot="1" x14ac:dyDescent="0.35">
      <c r="B68" s="181">
        <v>4</v>
      </c>
      <c r="C68" s="230"/>
      <c r="D68" s="240" t="s">
        <v>285</v>
      </c>
      <c r="E68" s="262"/>
      <c r="F68" s="237" t="str">
        <f>IFERROR(_xlfn.IFS(E68=1,"Tidak Setuju/Belum ada/ belum dibangun",E68=2,"Kurang Setuju/Telah dibangun/diterapkan, akan tetapi belum konsisten",E68=3,"Setuju/Sudah dibangun atau diterapkan dengan baik, tapi masih bisa ditingkatkan",E68=4,"Sangat Setuju/Sudah dibangun atau diterapkan dengan baik dan dapat ditularkan ke organisasi lain"),"Belum diisi")</f>
        <v>Belum diisi</v>
      </c>
      <c r="G68" s="238" t="str">
        <f>IF(F68="Belum diisi","Belum diisi",(IF(E68&lt;=2,"Kurang Memadai","Memadai")))</f>
        <v>Belum diisi</v>
      </c>
    </row>
    <row r="69" spans="2:7" ht="50.25" thickBot="1" x14ac:dyDescent="0.35">
      <c r="B69" s="182" t="s">
        <v>286</v>
      </c>
      <c r="C69" s="231"/>
      <c r="D69" s="535" t="s">
        <v>287</v>
      </c>
      <c r="E69" s="536"/>
      <c r="F69" s="536"/>
      <c r="G69" s="241" t="s">
        <v>281</v>
      </c>
    </row>
    <row r="70" spans="2:7" ht="32.25" thickBot="1" x14ac:dyDescent="0.35">
      <c r="B70" s="181">
        <v>1</v>
      </c>
      <c r="C70" s="230"/>
      <c r="D70" s="239" t="s">
        <v>288</v>
      </c>
      <c r="E70" s="262"/>
      <c r="F70" s="237" t="str">
        <f>IFERROR(_xlfn.IFS(E70=1,"Tidak Setuju/Belum ada/ belum dibangun",E70=2,"Kurang Setuju/Telah dibangun/diterapkan, akan tetapi belum konsisten",E70=3,"Setuju/Sudah dibangun atau diterapkan dengan baik, tapi masih bisa ditingkatkan",E70=4,"Sangat Setuju/Sudah dibangun atau diterapkan dengan baik dan dapat ditularkan ke organisasi lain"),"Belum diisi")</f>
        <v>Belum diisi</v>
      </c>
      <c r="G70" s="238" t="str">
        <f>IF(F70="Belum diisi","Belum diisi",(IF(E70&lt;=2,"Kurang Memadai","Memadai")))</f>
        <v>Belum diisi</v>
      </c>
    </row>
    <row r="71" spans="2:7" ht="32.25" thickBot="1" x14ac:dyDescent="0.35">
      <c r="B71" s="181">
        <v>2</v>
      </c>
      <c r="C71" s="230"/>
      <c r="D71" s="239" t="s">
        <v>289</v>
      </c>
      <c r="E71" s="262"/>
      <c r="F71" s="237" t="str" cm="1">
        <f t="array" ref="F71">IFERROR(_xlfn.IFS(E71=1,"Tidak Setuju/Belum ada/ belum dibangun",E71=2,"Kurang Setuju/Telah dibangun/diterapkan, akan tetapi belum konsisten",E71=3,"Setuju/Sudah dibangun atau diterapkan dengan baik, tapi masih bisa ditingkatkan",E71=4,"Sangat Setuju/Sudah dibangun atau diterapkan dengan baik dan dapat ditularkan ke organisasi lain"),"Belum diisi")</f>
        <v>Belum diisi</v>
      </c>
      <c r="G71" s="238" t="str">
        <f t="shared" ref="G71:G73" si="7">IF(F71="Belum diisi","Belum diisi",(IF(E71&lt;=2,"Kurang Memadai","Memadai")))</f>
        <v>Belum diisi</v>
      </c>
    </row>
    <row r="72" spans="2:7" ht="32.25" thickBot="1" x14ac:dyDescent="0.35">
      <c r="B72" s="181">
        <v>3</v>
      </c>
      <c r="C72" s="230"/>
      <c r="D72" s="239" t="s">
        <v>290</v>
      </c>
      <c r="E72" s="262"/>
      <c r="F72" s="237" t="str" cm="1">
        <f t="array" ref="F72">IFERROR(_xlfn.IFS(E72=1,"Tidak Setuju/Belum ada/ belum dibangun",E72=2,"Kurang Setuju/Telah dibangun/diterapkan, akan tetapi belum konsisten",E72=3,"Setuju/Sudah dibangun atau diterapkan dengan baik, tapi masih bisa ditingkatkan",E72=4,"Sangat Setuju/Sudah dibangun atau diterapkan dengan baik dan dapat ditularkan ke organisasi lain"),"Belum diisi")</f>
        <v>Belum diisi</v>
      </c>
      <c r="G72" s="238" t="str">
        <f t="shared" si="7"/>
        <v>Belum diisi</v>
      </c>
    </row>
    <row r="73" spans="2:7" ht="47.25" customHeight="1" thickBot="1" x14ac:dyDescent="0.35">
      <c r="B73" s="181">
        <v>4</v>
      </c>
      <c r="C73" s="230"/>
      <c r="D73" s="239" t="s">
        <v>291</v>
      </c>
      <c r="E73" s="262"/>
      <c r="F73" s="237" t="str" cm="1">
        <f t="array" ref="F73">IFERROR(_xlfn.IFS(E73=1,"Tidak Setuju/Belum ada/ belum dibangun",E73=2,"Kurang Setuju/Telah dibangun/diterapkan, akan tetapi belum konsisten",E73=3,"Setuju/Sudah dibangun atau diterapkan dengan baik, tapi masih bisa ditingkatkan",E73=4,"Sangat Setuju/Sudah dibangun atau diterapkan dengan baik dan dapat ditularkan ke organisasi lain"),"Belum diisi")</f>
        <v>Belum diisi</v>
      </c>
      <c r="G73" s="238" t="str">
        <f t="shared" si="7"/>
        <v>Belum diisi</v>
      </c>
    </row>
    <row r="74" spans="2:7" ht="50.25" thickBot="1" x14ac:dyDescent="0.35">
      <c r="B74" s="182" t="s">
        <v>90</v>
      </c>
      <c r="C74" s="231"/>
      <c r="D74" s="535" t="s">
        <v>292</v>
      </c>
      <c r="E74" s="536"/>
      <c r="F74" s="536"/>
      <c r="G74" s="241" t="s">
        <v>281</v>
      </c>
    </row>
    <row r="75" spans="2:7" ht="32.25" thickBot="1" x14ac:dyDescent="0.35">
      <c r="B75" s="181">
        <v>1</v>
      </c>
      <c r="C75" s="230"/>
      <c r="D75" s="239" t="s">
        <v>293</v>
      </c>
      <c r="E75" s="262"/>
      <c r="F75" s="237" t="str" cm="1">
        <f t="array" ref="F75">IFERROR(_xlfn.IFS(E75=1,"Tidak Setuju/Belum ada/ belum dibangun",E75=2,"Kurang Setuju/Telah dibangun/diterapkan, akan tetapi belum konsisten",E75=3,"Setuju/Sudah dibangun atau diterapkan dengan baik, tapi masih bisa ditingkatkan",E75=4,"Sangat Setuju/Sudah dibangun atau diterapkan dengan baik dan dapat ditularkan ke organisasi lain"),"Belum diisi")</f>
        <v>Belum diisi</v>
      </c>
      <c r="G75" s="238" t="str">
        <f t="shared" ref="G75:G82" si="8">IF(F75="Belum diisi","Belum diisi",(IF(E75&lt;=2,"Kurang Memadai","Memadai")))</f>
        <v>Belum diisi</v>
      </c>
    </row>
    <row r="76" spans="2:7" ht="33" customHeight="1" thickBot="1" x14ac:dyDescent="0.35">
      <c r="B76" s="181">
        <v>2</v>
      </c>
      <c r="C76" s="230"/>
      <c r="D76" s="239" t="s">
        <v>294</v>
      </c>
      <c r="E76" s="262"/>
      <c r="F76" s="237" t="str" cm="1">
        <f t="array" ref="F76">IFERROR(_xlfn.IFS(E76=1,"Tidak Setuju/Belum ada/ belum dibangun",E76=2,"Kurang Setuju/Telah dibangun/diterapkan, akan tetapi belum konsisten",E76=3,"Setuju/Sudah dibangun atau diterapkan dengan baik, tapi masih bisa ditingkatkan",E76=4,"Sangat Setuju/Sudah dibangun atau diterapkan dengan baik dan dapat ditularkan ke organisasi lain"),"Belum diisi")</f>
        <v>Belum diisi</v>
      </c>
      <c r="G76" s="238" t="str">
        <f t="shared" si="8"/>
        <v>Belum diisi</v>
      </c>
    </row>
    <row r="77" spans="2:7" ht="63.75" thickBot="1" x14ac:dyDescent="0.35">
      <c r="B77" s="181">
        <v>3</v>
      </c>
      <c r="C77" s="230"/>
      <c r="D77" s="239" t="s">
        <v>295</v>
      </c>
      <c r="E77" s="262"/>
      <c r="F77" s="237" t="str" cm="1">
        <f t="array" ref="F77">IFERROR(_xlfn.IFS(E77=1,"Tidak Setuju/Belum ada/ belum dibangun",E77=2,"Kurang Setuju/Telah dibangun/diterapkan, akan tetapi belum konsisten",E77=3,"Setuju/Sudah dibangun atau diterapkan dengan baik, tapi masih bisa ditingkatkan",E77=4,"Sangat Setuju/Sudah dibangun atau diterapkan dengan baik dan dapat ditularkan ke organisasi lain"),"Belum diisi")</f>
        <v>Belum diisi</v>
      </c>
      <c r="G77" s="238" t="str">
        <f t="shared" si="8"/>
        <v>Belum diisi</v>
      </c>
    </row>
    <row r="78" spans="2:7" ht="32.25" thickBot="1" x14ac:dyDescent="0.35">
      <c r="B78" s="181">
        <v>4</v>
      </c>
      <c r="C78" s="230"/>
      <c r="D78" s="239" t="s">
        <v>296</v>
      </c>
      <c r="E78" s="262"/>
      <c r="F78" s="237" t="str" cm="1">
        <f t="array" ref="F78">IFERROR(_xlfn.IFS(E78=1,"Tidak Setuju/Belum ada/ belum dibangun",E78=2,"Kurang Setuju/Telah dibangun/diterapkan, akan tetapi belum konsisten",E78=3,"Setuju/Sudah dibangun atau diterapkan dengan baik, tapi masih bisa ditingkatkan",E78=4,"Sangat Setuju/Sudah dibangun atau diterapkan dengan baik dan dapat ditularkan ke organisasi lain"),"Belum diisi")</f>
        <v>Belum diisi</v>
      </c>
      <c r="G78" s="238" t="str">
        <f t="shared" si="8"/>
        <v>Belum diisi</v>
      </c>
    </row>
    <row r="79" spans="2:7" ht="31.5" customHeight="1" thickBot="1" x14ac:dyDescent="0.35">
      <c r="B79" s="181">
        <v>5</v>
      </c>
      <c r="C79" s="230"/>
      <c r="D79" s="239" t="s">
        <v>297</v>
      </c>
      <c r="E79" s="262"/>
      <c r="F79" s="237" t="str" cm="1">
        <f t="array" ref="F79">IFERROR(_xlfn.IFS(E79=1,"Tidak Setuju/Belum ada/ belum dibangun",E79=2,"Kurang Setuju/Telah dibangun/diterapkan, akan tetapi belum konsisten",E79=3,"Setuju/Sudah dibangun atau diterapkan dengan baik, tapi masih bisa ditingkatkan",E79=4,"Sangat Setuju/Sudah dibangun atau diterapkan dengan baik dan dapat ditularkan ke organisasi lain"),"Belum diisi")</f>
        <v>Belum diisi</v>
      </c>
      <c r="G79" s="238" t="str">
        <f t="shared" si="8"/>
        <v>Belum diisi</v>
      </c>
    </row>
    <row r="80" spans="2:7" ht="33" customHeight="1" thickBot="1" x14ac:dyDescent="0.35">
      <c r="B80" s="181">
        <v>6</v>
      </c>
      <c r="C80" s="230"/>
      <c r="D80" s="239" t="s">
        <v>298</v>
      </c>
      <c r="E80" s="262"/>
      <c r="F80" s="237" t="str" cm="1">
        <f t="array" ref="F80">IFERROR(_xlfn.IFS(E80=1,"Tidak Setuju/Belum ada/ belum dibangun",E80=2,"Kurang Setuju/Telah dibangun/diterapkan, akan tetapi belum konsisten",E80=3,"Setuju/Sudah dibangun atau diterapkan dengan baik, tapi masih bisa ditingkatkan",E80=4,"Sangat Setuju/Sudah dibangun atau diterapkan dengan baik dan dapat ditularkan ke organisasi lain"),"Belum diisi")</f>
        <v>Belum diisi</v>
      </c>
      <c r="G80" s="238" t="str">
        <f t="shared" si="8"/>
        <v>Belum diisi</v>
      </c>
    </row>
    <row r="81" spans="2:7" ht="32.25" thickBot="1" x14ac:dyDescent="0.35">
      <c r="B81" s="181">
        <v>7</v>
      </c>
      <c r="C81" s="230"/>
      <c r="D81" s="239" t="s">
        <v>299</v>
      </c>
      <c r="E81" s="262"/>
      <c r="F81" s="237" t="str" cm="1">
        <f t="array" ref="F81">IFERROR(_xlfn.IFS(E81=1,"Tidak Setuju/Belum ada/ belum dibangun",E81=2,"Kurang Setuju/Telah dibangun/diterapkan, akan tetapi belum konsisten",E81=3,"Setuju/Sudah dibangun atau diterapkan dengan baik, tapi masih bisa ditingkatkan",E81=4,"Sangat Setuju/Sudah dibangun atau diterapkan dengan baik dan dapat ditularkan ke organisasi lain"),"Belum diisi")</f>
        <v>Belum diisi</v>
      </c>
      <c r="G81" s="238" t="str">
        <f t="shared" si="8"/>
        <v>Belum diisi</v>
      </c>
    </row>
    <row r="82" spans="2:7" ht="32.25" customHeight="1" thickBot="1" x14ac:dyDescent="0.35">
      <c r="B82" s="181">
        <v>8</v>
      </c>
      <c r="C82" s="230"/>
      <c r="D82" s="239" t="s">
        <v>300</v>
      </c>
      <c r="E82" s="262"/>
      <c r="F82" s="237" t="str" cm="1">
        <f t="array" ref="F82">IFERROR(_xlfn.IFS(E82=1,"Tidak Setuju/Belum ada/ belum dibangun",E82=2,"Kurang Setuju/Telah dibangun/diterapkan, akan tetapi belum konsisten",E82=3,"Setuju/Sudah dibangun atau diterapkan dengan baik, tapi masih bisa ditingkatkan",E82=4,"Sangat Setuju/Sudah dibangun atau diterapkan dengan baik dan dapat ditularkan ke organisasi lain"),"Belum diisi")</f>
        <v>Belum diisi</v>
      </c>
      <c r="G82" s="238" t="str">
        <f t="shared" si="8"/>
        <v>Belum diisi</v>
      </c>
    </row>
    <row r="83" spans="2:7" ht="50.25" thickBot="1" x14ac:dyDescent="0.35">
      <c r="B83" s="185" t="s">
        <v>301</v>
      </c>
      <c r="C83" s="232"/>
      <c r="D83" s="535" t="s">
        <v>302</v>
      </c>
      <c r="E83" s="536"/>
      <c r="F83" s="536"/>
      <c r="G83" s="241" t="s">
        <v>281</v>
      </c>
    </row>
    <row r="84" spans="2:7" ht="32.25" thickBot="1" x14ac:dyDescent="0.35">
      <c r="B84" s="181">
        <v>1</v>
      </c>
      <c r="C84" s="230"/>
      <c r="D84" s="239" t="s">
        <v>303</v>
      </c>
      <c r="E84" s="262"/>
      <c r="F84" s="237" t="str" cm="1">
        <f t="array" ref="F84">IFERROR(_xlfn.IFS(E84=1,"Tidak Setuju/Belum ada/ belum dibangun",E84=2,"Kurang Setuju/Telah dibangun/diterapkan, akan tetapi belum konsisten",E84=3,"Setuju/Sudah dibangun atau diterapkan dengan baik, tapi masih bisa ditingkatkan",E84=4,"Sangat Setuju/Sudah dibangun atau diterapkan dengan baik dan dapat ditularkan ke organisasi lain"),"Belum diisi")</f>
        <v>Belum diisi</v>
      </c>
      <c r="G84" s="238" t="str">
        <f t="shared" ref="G84:G87" si="9">IF(F84="Belum diisi","Belum diisi",(IF(E84&lt;=2,"Kurang Memadai","Memadai")))</f>
        <v>Belum diisi</v>
      </c>
    </row>
    <row r="85" spans="2:7" ht="49.5" customHeight="1" thickBot="1" x14ac:dyDescent="0.35">
      <c r="B85" s="181">
        <v>2</v>
      </c>
      <c r="C85" s="230"/>
      <c r="D85" s="239" t="s">
        <v>304</v>
      </c>
      <c r="E85" s="262"/>
      <c r="F85" s="237" t="str" cm="1">
        <f t="array" ref="F85">IFERROR(_xlfn.IFS(E85=1,"Tidak Setuju/Belum ada/ belum dibangun",E85=2,"Kurang Setuju/Telah dibangun/diterapkan, akan tetapi belum konsisten",E85=3,"Setuju/Sudah dibangun atau diterapkan dengan baik, tapi masih bisa ditingkatkan",E85=4,"Sangat Setuju/Sudah dibangun atau diterapkan dengan baik dan dapat ditularkan ke organisasi lain"),"Belum diisi")</f>
        <v>Belum diisi</v>
      </c>
      <c r="G85" s="238" t="str">
        <f t="shared" si="9"/>
        <v>Belum diisi</v>
      </c>
    </row>
    <row r="86" spans="2:7" ht="32.25" thickBot="1" x14ac:dyDescent="0.35">
      <c r="B86" s="181">
        <v>3</v>
      </c>
      <c r="C86" s="230"/>
      <c r="D86" s="239" t="s">
        <v>305</v>
      </c>
      <c r="E86" s="262"/>
      <c r="F86" s="237" t="str" cm="1">
        <f t="array" ref="F86">IFERROR(_xlfn.IFS(E86=1,"Tidak Setuju/Belum ada/ belum dibangun",E86=2,"Kurang Setuju/Telah dibangun/diterapkan, akan tetapi belum konsisten",E86=3,"Setuju/Sudah dibangun atau diterapkan dengan baik, tapi masih bisa ditingkatkan",E86=4,"Sangat Setuju/Sudah dibangun atau diterapkan dengan baik dan dapat ditularkan ke organisasi lain"),"Belum diisi")</f>
        <v>Belum diisi</v>
      </c>
      <c r="G86" s="238" t="str">
        <f t="shared" si="9"/>
        <v>Belum diisi</v>
      </c>
    </row>
    <row r="87" spans="2:7" ht="48" thickBot="1" x14ac:dyDescent="0.35">
      <c r="B87" s="181">
        <v>4</v>
      </c>
      <c r="C87" s="230"/>
      <c r="D87" s="239" t="s">
        <v>306</v>
      </c>
      <c r="E87" s="262"/>
      <c r="F87" s="237" t="str" cm="1">
        <f t="array" ref="F87">IFERROR(_xlfn.IFS(E87=1,"Tidak Setuju/Belum ada/ belum dibangun",E87=2,"Kurang Setuju/Telah dibangun/diterapkan, akan tetapi belum konsisten",E87=3,"Setuju/Sudah dibangun atau diterapkan dengan baik, tapi masih bisa ditingkatkan",E87=4,"Sangat Setuju/Sudah dibangun atau diterapkan dengan baik dan dapat ditularkan ke organisasi lain"),"Belum diisi")</f>
        <v>Belum diisi</v>
      </c>
      <c r="G87" s="238" t="str">
        <f t="shared" si="9"/>
        <v>Belum diisi</v>
      </c>
    </row>
    <row r="88" spans="2:7" ht="50.25" thickBot="1" x14ac:dyDescent="0.35">
      <c r="B88" s="182" t="s">
        <v>307</v>
      </c>
      <c r="C88" s="231"/>
      <c r="D88" s="535" t="s">
        <v>308</v>
      </c>
      <c r="E88" s="536"/>
      <c r="F88" s="536"/>
      <c r="G88" s="241" t="s">
        <v>281</v>
      </c>
    </row>
    <row r="89" spans="2:7" ht="32.25" thickBot="1" x14ac:dyDescent="0.35">
      <c r="B89" s="181">
        <v>1</v>
      </c>
      <c r="C89" s="230"/>
      <c r="D89" s="240" t="s">
        <v>309</v>
      </c>
      <c r="E89" s="262"/>
      <c r="F89" s="237" t="str" cm="1">
        <f t="array" ref="F89">IFERROR(_xlfn.IFS(E89=1,"Tidak Setuju/Belum ada/ belum dibangun",E89=2,"Kurang Setuju/Telah dibangun/diterapkan, akan tetapi belum konsisten",E89=3,"Setuju/Sudah dibangun atau diterapkan dengan baik, tapi masih bisa ditingkatkan",E89=4,"Sangat Setuju/Sudah dibangun atau diterapkan dengan baik dan dapat ditularkan ke organisasi lain"),"Belum diisi")</f>
        <v>Belum diisi</v>
      </c>
      <c r="G89" s="238" t="str">
        <f t="shared" ref="G89:G91" si="10">IF(F89="Belum diisi","Belum diisi",(IF(E89&lt;=2,"Kurang Memadai","Memadai")))</f>
        <v>Belum diisi</v>
      </c>
    </row>
    <row r="90" spans="2:7" ht="32.25" thickBot="1" x14ac:dyDescent="0.35">
      <c r="B90" s="181">
        <v>2</v>
      </c>
      <c r="C90" s="230"/>
      <c r="D90" s="239" t="s">
        <v>310</v>
      </c>
      <c r="E90" s="262"/>
      <c r="F90" s="237" t="str" cm="1">
        <f t="array" ref="F90">IFERROR(_xlfn.IFS(E90=1,"Tidak Setuju/Belum ada/ belum dibangun",E90=2,"Kurang Setuju/Telah dibangun/diterapkan, akan tetapi belum konsisten",E90=3,"Setuju/Sudah dibangun atau diterapkan dengan baik, tapi masih bisa ditingkatkan",E90=4,"Sangat Setuju/Sudah dibangun atau diterapkan dengan baik dan dapat ditularkan ke organisasi lain"),"Belum diisi")</f>
        <v>Belum diisi</v>
      </c>
      <c r="G90" s="238" t="str">
        <f t="shared" si="10"/>
        <v>Belum diisi</v>
      </c>
    </row>
    <row r="91" spans="2:7" ht="17.25" thickBot="1" x14ac:dyDescent="0.35">
      <c r="B91" s="181">
        <v>3</v>
      </c>
      <c r="C91" s="230"/>
      <c r="D91" s="239" t="s">
        <v>311</v>
      </c>
      <c r="E91" s="262"/>
      <c r="F91" s="237" t="str" cm="1">
        <f t="array" ref="F91">IFERROR(_xlfn.IFS(E91=1,"Tidak Setuju/Belum ada/ belum dibangun",E91=2,"Kurang Setuju/Telah dibangun/diterapkan, akan tetapi belum konsisten",E91=3,"Setuju/Sudah dibangun atau diterapkan dengan baik, tapi masih bisa ditingkatkan",E91=4,"Sangat Setuju/Sudah dibangun atau diterapkan dengan baik dan dapat ditularkan ke organisasi lain"),"Belum diisi")</f>
        <v>Belum diisi</v>
      </c>
      <c r="G91" s="238" t="str">
        <f t="shared" si="10"/>
        <v>Belum diisi</v>
      </c>
    </row>
    <row r="92" spans="2:7" ht="50.25" thickBot="1" x14ac:dyDescent="0.35">
      <c r="B92" s="182" t="s">
        <v>312</v>
      </c>
      <c r="C92" s="231"/>
      <c r="D92" s="535" t="s">
        <v>313</v>
      </c>
      <c r="E92" s="536"/>
      <c r="F92" s="536"/>
      <c r="G92" s="241" t="s">
        <v>281</v>
      </c>
    </row>
    <row r="93" spans="2:7" ht="48" customHeight="1" thickBot="1" x14ac:dyDescent="0.35">
      <c r="B93" s="181">
        <v>1</v>
      </c>
      <c r="C93" s="230"/>
      <c r="D93" s="239" t="s">
        <v>314</v>
      </c>
      <c r="E93" s="262"/>
      <c r="F93" s="237" t="str" cm="1">
        <f t="array" ref="F93">IFERROR(_xlfn.IFS(E93=1,"Tidak Setuju/Belum ada/ belum dibangun",E93=2,"Kurang Setuju/Telah dibangun/diterapkan, akan tetapi belum konsisten",E93=3,"Setuju/Sudah dibangun atau diterapkan dengan baik, tapi masih bisa ditingkatkan",E93=4,"Sangat Setuju/Sudah dibangun atau diterapkan dengan baik dan dapat ditularkan ke organisasi lain"),"Belum diisi")</f>
        <v>Belum diisi</v>
      </c>
      <c r="G93" s="238" t="str">
        <f t="shared" ref="G93:G99" si="11">IF(F93="Belum diisi","Belum diisi",(IF(E93&lt;=2,"Kurang Memadai","Memadai")))</f>
        <v>Belum diisi</v>
      </c>
    </row>
    <row r="94" spans="2:7" ht="32.25" thickBot="1" x14ac:dyDescent="0.35">
      <c r="B94" s="181">
        <v>2</v>
      </c>
      <c r="C94" s="230"/>
      <c r="D94" s="239" t="s">
        <v>315</v>
      </c>
      <c r="E94" s="262"/>
      <c r="F94" s="237" t="str" cm="1">
        <f t="array" ref="F94">IFERROR(_xlfn.IFS(E94=1,"Tidak Setuju/Belum ada/ belum dibangun",E94=2,"Kurang Setuju/Telah dibangun/diterapkan, akan tetapi belum konsisten",E94=3,"Setuju/Sudah dibangun atau diterapkan dengan baik, tapi masih bisa ditingkatkan",E94=4,"Sangat Setuju/Sudah dibangun atau diterapkan dengan baik dan dapat ditularkan ke organisasi lain"),"Belum diisi")</f>
        <v>Belum diisi</v>
      </c>
      <c r="G94" s="238" t="str">
        <f t="shared" si="11"/>
        <v>Belum diisi</v>
      </c>
    </row>
    <row r="95" spans="2:7" ht="33.75" customHeight="1" thickBot="1" x14ac:dyDescent="0.35">
      <c r="B95" s="181">
        <v>3</v>
      </c>
      <c r="C95" s="230"/>
      <c r="D95" s="239" t="s">
        <v>316</v>
      </c>
      <c r="E95" s="262"/>
      <c r="F95" s="237" t="str" cm="1">
        <f t="array" ref="F95">IFERROR(_xlfn.IFS(E95=1,"Tidak Setuju/Belum ada/ belum dibangun",E95=2,"Kurang Setuju/Telah dibangun/diterapkan, akan tetapi belum konsisten",E95=3,"Setuju/Sudah dibangun atau diterapkan dengan baik, tapi masih bisa ditingkatkan",E95=4,"Sangat Setuju/Sudah dibangun atau diterapkan dengan baik dan dapat ditularkan ke organisasi lain"),"Belum diisi")</f>
        <v>Belum diisi</v>
      </c>
      <c r="G95" s="238" t="str">
        <f t="shared" si="11"/>
        <v>Belum diisi</v>
      </c>
    </row>
    <row r="96" spans="2:7" ht="17.25" thickBot="1" x14ac:dyDescent="0.35">
      <c r="B96" s="181">
        <v>4</v>
      </c>
      <c r="C96" s="230"/>
      <c r="D96" s="239" t="s">
        <v>317</v>
      </c>
      <c r="E96" s="262"/>
      <c r="F96" s="237" t="str" cm="1">
        <f t="array" ref="F96">IFERROR(_xlfn.IFS(E96=1,"Tidak Setuju/Belum ada/ belum dibangun",E96=2,"Kurang Setuju/Telah dibangun/diterapkan, akan tetapi belum konsisten",E96=3,"Setuju/Sudah dibangun atau diterapkan dengan baik, tapi masih bisa ditingkatkan",E96=4,"Sangat Setuju/Sudah dibangun atau diterapkan dengan baik dan dapat ditularkan ke organisasi lain"),"Belum diisi")</f>
        <v>Belum diisi</v>
      </c>
      <c r="G96" s="238" t="str">
        <f t="shared" si="11"/>
        <v>Belum diisi</v>
      </c>
    </row>
    <row r="97" spans="2:7" ht="63.75" thickBot="1" x14ac:dyDescent="0.35">
      <c r="B97" s="181">
        <v>5</v>
      </c>
      <c r="C97" s="230"/>
      <c r="D97" s="239" t="s">
        <v>318</v>
      </c>
      <c r="E97" s="262"/>
      <c r="F97" s="237" t="str" cm="1">
        <f t="array" ref="F97">IFERROR(_xlfn.IFS(E97=1,"Tidak Setuju/Belum ada/ belum dibangun",E97=2,"Kurang Setuju/Telah dibangun/diterapkan, akan tetapi belum konsisten",E97=3,"Setuju/Sudah dibangun atau diterapkan dengan baik, tapi masih bisa ditingkatkan",E97=4,"Sangat Setuju/Sudah dibangun atau diterapkan dengan baik dan dapat ditularkan ke organisasi lain"),"Belum diisi")</f>
        <v>Belum diisi</v>
      </c>
      <c r="G97" s="238" t="str">
        <f t="shared" si="11"/>
        <v>Belum diisi</v>
      </c>
    </row>
    <row r="98" spans="2:7" ht="32.25" thickBot="1" x14ac:dyDescent="0.35">
      <c r="B98" s="181">
        <v>6</v>
      </c>
      <c r="C98" s="230"/>
      <c r="D98" s="239" t="s">
        <v>319</v>
      </c>
      <c r="E98" s="262"/>
      <c r="F98" s="237" t="str" cm="1">
        <f t="array" ref="F98">IFERROR(_xlfn.IFS(E98=1,"Tidak Setuju/Belum ada/ belum dibangun",E98=2,"Kurang Setuju/Telah dibangun/diterapkan, akan tetapi belum konsisten",E98=3,"Setuju/Sudah dibangun atau diterapkan dengan baik, tapi masih bisa ditingkatkan",E98=4,"Sangat Setuju/Sudah dibangun atau diterapkan dengan baik dan dapat ditularkan ke organisasi lain"),"Belum diisi")</f>
        <v>Belum diisi</v>
      </c>
      <c r="G98" s="238" t="str">
        <f t="shared" si="11"/>
        <v>Belum diisi</v>
      </c>
    </row>
    <row r="99" spans="2:7" ht="32.25" thickBot="1" x14ac:dyDescent="0.35">
      <c r="B99" s="181">
        <v>7</v>
      </c>
      <c r="C99" s="230"/>
      <c r="D99" s="239" t="s">
        <v>320</v>
      </c>
      <c r="E99" s="262"/>
      <c r="F99" s="237" t="str" cm="1">
        <f t="array" ref="F99">IFERROR(_xlfn.IFS(E99=1,"Tidak Setuju/Belum ada/ belum dibangun",E99=2,"Kurang Setuju/Telah dibangun/diterapkan, akan tetapi belum konsisten",E99=3,"Setuju/Sudah dibangun atau diterapkan dengan baik, tapi masih bisa ditingkatkan",E99=4,"Sangat Setuju/Sudah dibangun atau diterapkan dengan baik dan dapat ditularkan ke organisasi lain"),"Belum diisi")</f>
        <v>Belum diisi</v>
      </c>
      <c r="G99" s="238" t="str">
        <f t="shared" si="11"/>
        <v>Belum diisi</v>
      </c>
    </row>
    <row r="100" spans="2:7" ht="50.25" thickBot="1" x14ac:dyDescent="0.35">
      <c r="B100" s="182" t="s">
        <v>321</v>
      </c>
      <c r="C100" s="231"/>
      <c r="D100" s="535" t="s">
        <v>322</v>
      </c>
      <c r="E100" s="536"/>
      <c r="F100" s="536"/>
      <c r="G100" s="241" t="s">
        <v>281</v>
      </c>
    </row>
    <row r="101" spans="2:7" ht="48" thickBot="1" x14ac:dyDescent="0.35">
      <c r="B101" s="181">
        <v>1</v>
      </c>
      <c r="C101" s="230"/>
      <c r="D101" s="239" t="s">
        <v>323</v>
      </c>
      <c r="E101" s="262"/>
      <c r="F101" s="237" t="str" cm="1">
        <f t="array" ref="F101">IFERROR(_xlfn.IFS(E101=1,"Tidak Setuju/Belum ada/ belum dibangun",E101=2,"Kurang Setuju/Telah dibangun/diterapkan, akan tetapi belum konsisten",E101=3,"Setuju/Sudah dibangun atau diterapkan dengan baik, tapi masih bisa ditingkatkan",E101=4,"Sangat Setuju/Sudah dibangun atau diterapkan dengan baik dan dapat ditularkan ke organisasi lain"),"Belum diisi")</f>
        <v>Belum diisi</v>
      </c>
      <c r="G101" s="238" t="str">
        <f t="shared" ref="G101:G105" si="12">IF(F101="Belum diisi","Belum diisi",(IF(E101&lt;=2,"Kurang Memadai","Memadai")))</f>
        <v>Belum diisi</v>
      </c>
    </row>
    <row r="102" spans="2:7" ht="32.25" thickBot="1" x14ac:dyDescent="0.35">
      <c r="B102" s="181">
        <v>2</v>
      </c>
      <c r="C102" s="230"/>
      <c r="D102" s="239" t="s">
        <v>324</v>
      </c>
      <c r="E102" s="262"/>
      <c r="F102" s="237" t="str" cm="1">
        <f t="array" ref="F102">IFERROR(_xlfn.IFS(E102=1,"Tidak Setuju/Belum ada/ belum dibangun",E102=2,"Kurang Setuju/Telah dibangun/diterapkan, akan tetapi belum konsisten",E102=3,"Setuju/Sudah dibangun atau diterapkan dengan baik, tapi masih bisa ditingkatkan",E102=4,"Sangat Setuju/Sudah dibangun atau diterapkan dengan baik dan dapat ditularkan ke organisasi lain"),"Belum diisi")</f>
        <v>Belum diisi</v>
      </c>
      <c r="G102" s="238" t="str">
        <f t="shared" si="12"/>
        <v>Belum diisi</v>
      </c>
    </row>
    <row r="103" spans="2:7" ht="32.25" thickBot="1" x14ac:dyDescent="0.35">
      <c r="B103" s="181">
        <v>3</v>
      </c>
      <c r="C103" s="230"/>
      <c r="D103" s="239" t="s">
        <v>325</v>
      </c>
      <c r="E103" s="262"/>
      <c r="F103" s="237" t="str" cm="1">
        <f t="array" ref="F103">IFERROR(_xlfn.IFS(E103=1,"Tidak Setuju/Belum ada/ belum dibangun",E103=2,"Kurang Setuju/Telah dibangun/diterapkan, akan tetapi belum konsisten",E103=3,"Setuju/Sudah dibangun atau diterapkan dengan baik, tapi masih bisa ditingkatkan",E103=4,"Sangat Setuju/Sudah dibangun atau diterapkan dengan baik dan dapat ditularkan ke organisasi lain"),"Belum diisi")</f>
        <v>Belum diisi</v>
      </c>
      <c r="G103" s="238" t="str">
        <f t="shared" si="12"/>
        <v>Belum diisi</v>
      </c>
    </row>
    <row r="104" spans="2:7" ht="32.25" thickBot="1" x14ac:dyDescent="0.35">
      <c r="B104" s="181">
        <v>4</v>
      </c>
      <c r="C104" s="230"/>
      <c r="D104" s="239" t="s">
        <v>326</v>
      </c>
      <c r="E104" s="262"/>
      <c r="F104" s="237" t="str" cm="1">
        <f t="array" ref="F104">IFERROR(_xlfn.IFS(E104=1,"Tidak Setuju/Belum ada/ belum dibangun",E104=2,"Kurang Setuju/Telah dibangun/diterapkan, akan tetapi belum konsisten",E104=3,"Setuju/Sudah dibangun atau diterapkan dengan baik, tapi masih bisa ditingkatkan",E104=4,"Sangat Setuju/Sudah dibangun atau diterapkan dengan baik dan dapat ditularkan ke organisasi lain"),"Belum diisi")</f>
        <v>Belum diisi</v>
      </c>
      <c r="G104" s="238" t="str">
        <f t="shared" si="12"/>
        <v>Belum diisi</v>
      </c>
    </row>
    <row r="105" spans="2:7" ht="32.25" thickBot="1" x14ac:dyDescent="0.35">
      <c r="B105" s="181">
        <v>5</v>
      </c>
      <c r="C105" s="230"/>
      <c r="D105" s="239" t="s">
        <v>327</v>
      </c>
      <c r="E105" s="262"/>
      <c r="F105" s="237" t="str" cm="1">
        <f t="array" ref="F105">IFERROR(_xlfn.IFS(E105=1,"Tidak Setuju/Belum ada/ belum dibangun",E105=2,"Kurang Setuju/Telah dibangun/diterapkan, akan tetapi belum konsisten",E105=3,"Setuju/Sudah dibangun atau diterapkan dengan baik, tapi masih bisa ditingkatkan",E105=4,"Sangat Setuju/Sudah dibangun atau diterapkan dengan baik dan dapat ditularkan ke organisasi lain"),"Belum diisi")</f>
        <v>Belum diisi</v>
      </c>
      <c r="G105" s="238" t="str">
        <f t="shared" si="12"/>
        <v>Belum diisi</v>
      </c>
    </row>
    <row r="106" spans="2:7" ht="50.25" thickBot="1" x14ac:dyDescent="0.35">
      <c r="B106" s="182" t="s">
        <v>328</v>
      </c>
      <c r="C106" s="231"/>
      <c r="D106" s="537" t="s">
        <v>329</v>
      </c>
      <c r="E106" s="538"/>
      <c r="F106" s="538"/>
      <c r="G106" s="228" t="s">
        <v>281</v>
      </c>
    </row>
    <row r="107" spans="2:7" ht="36.75" customHeight="1" thickBot="1" x14ac:dyDescent="0.35">
      <c r="B107" s="181">
        <v>1</v>
      </c>
      <c r="C107" s="230"/>
      <c r="D107" s="229" t="s">
        <v>330</v>
      </c>
      <c r="E107" s="263"/>
      <c r="F107" s="237" t="str" cm="1">
        <f t="array" ref="F107">IFERROR(_xlfn.IFS(E107=1,"Tidak Setuju/Belum ada/ belum dibangun",E107=2,"Kurang Setuju/Telah dibangun/diterapkan, akan tetapi belum konsisten",E107=3,"Setuju/Sudah dibangun atau diterapkan dengan baik, tapi masih bisa ditingkatkan",E107=4,"Sangat Setuju/Sudah dibangun atau diterapkan dengan baik dan dapat ditularkan ke organisasi lain"),"Belum diisi")</f>
        <v>Belum diisi</v>
      </c>
      <c r="G107" s="238" t="str">
        <f t="shared" ref="G107:G108" si="13">IF(F107="Belum diisi","Belum diisi",(IF(E107&lt;=2,"Kurang Memadai","Memadai")))</f>
        <v>Belum diisi</v>
      </c>
    </row>
    <row r="108" spans="2:7" ht="48" thickBot="1" x14ac:dyDescent="0.35">
      <c r="B108" s="181">
        <v>2</v>
      </c>
      <c r="C108" s="230"/>
      <c r="D108" s="229" t="s">
        <v>331</v>
      </c>
      <c r="E108" s="263"/>
      <c r="F108" s="237" t="str" cm="1">
        <f t="array" ref="F108">IFERROR(_xlfn.IFS(E108=1,"Tidak Setuju/Belum ada/ belum dibangun",E108=2,"Kurang Setuju/Telah dibangun/diterapkan, akan tetapi belum konsisten",E108=3,"Setuju/Sudah dibangun atau diterapkan dengan baik, tapi masih bisa ditingkatkan",E108=4,"Sangat Setuju/Sudah dibangun atau diterapkan dengan baik dan dapat ditularkan ke organisasi lain"),"Belum diisi")</f>
        <v>Belum diisi</v>
      </c>
      <c r="G108" s="238" t="str">
        <f t="shared" si="13"/>
        <v>Belum diisi</v>
      </c>
    </row>
    <row r="109" spans="2:7" x14ac:dyDescent="0.3">
      <c r="B109" s="252"/>
      <c r="C109" s="252"/>
      <c r="D109" s="253"/>
      <c r="E109" s="254"/>
      <c r="F109" s="255"/>
      <c r="G109" s="256"/>
    </row>
    <row r="110" spans="2:7" ht="21" customHeight="1" x14ac:dyDescent="0.3">
      <c r="B110" s="543" t="s">
        <v>379</v>
      </c>
      <c r="C110" s="543"/>
      <c r="D110" s="543"/>
      <c r="E110" s="543"/>
      <c r="F110" s="543"/>
      <c r="G110" s="543"/>
    </row>
    <row r="111" spans="2:7" ht="14.25" customHeight="1" x14ac:dyDescent="0.3">
      <c r="B111" s="169"/>
      <c r="C111" s="169"/>
      <c r="D111" s="234" t="s">
        <v>390</v>
      </c>
      <c r="E111" s="235" t="s">
        <v>253</v>
      </c>
      <c r="F111" s="170"/>
    </row>
    <row r="112" spans="2:7" ht="14.25" customHeight="1" x14ac:dyDescent="0.3">
      <c r="B112" s="169"/>
      <c r="C112" s="169"/>
      <c r="D112" s="234" t="s">
        <v>52</v>
      </c>
      <c r="E112" s="236" t="s">
        <v>391</v>
      </c>
      <c r="F112" s="170"/>
    </row>
    <row r="113" spans="1:7" ht="14.25" customHeight="1" thickBot="1" x14ac:dyDescent="0.35">
      <c r="B113" s="169"/>
      <c r="C113" s="169"/>
      <c r="D113" s="170"/>
      <c r="E113" s="169"/>
      <c r="F113" s="171"/>
    </row>
    <row r="114" spans="1:7" ht="15.75" customHeight="1" thickBot="1" x14ac:dyDescent="0.35">
      <c r="A114" s="258" t="s">
        <v>275</v>
      </c>
      <c r="B114" s="544" t="s">
        <v>269</v>
      </c>
      <c r="C114" s="546"/>
      <c r="D114" s="548" t="s">
        <v>270</v>
      </c>
      <c r="E114" s="550" t="s">
        <v>271</v>
      </c>
      <c r="F114" s="551"/>
      <c r="G114" s="552" t="s">
        <v>388</v>
      </c>
    </row>
    <row r="115" spans="1:7" ht="13.5" customHeight="1" thickBot="1" x14ac:dyDescent="0.35">
      <c r="B115" s="545"/>
      <c r="C115" s="547"/>
      <c r="D115" s="549"/>
      <c r="E115" s="172" t="s">
        <v>387</v>
      </c>
      <c r="F115" s="173" t="s">
        <v>126</v>
      </c>
      <c r="G115" s="552"/>
    </row>
    <row r="116" spans="1:7" ht="17.25" thickBot="1" x14ac:dyDescent="0.35">
      <c r="B116" s="175" t="s">
        <v>65</v>
      </c>
      <c r="C116" s="176"/>
      <c r="D116" s="177" t="s">
        <v>66</v>
      </c>
      <c r="E116" s="539" t="s">
        <v>67</v>
      </c>
      <c r="F116" s="540"/>
      <c r="G116" s="178" t="s">
        <v>68</v>
      </c>
    </row>
    <row r="117" spans="1:7" ht="30.95" customHeight="1" thickBot="1" x14ac:dyDescent="0.35">
      <c r="B117" s="179" t="s">
        <v>102</v>
      </c>
      <c r="C117" s="226"/>
      <c r="D117" s="541" t="s">
        <v>280</v>
      </c>
      <c r="E117" s="541"/>
      <c r="F117" s="541"/>
      <c r="G117" s="227" t="s">
        <v>281</v>
      </c>
    </row>
    <row r="118" spans="1:7" ht="47.25" customHeight="1" thickBot="1" x14ac:dyDescent="0.35">
      <c r="B118" s="181">
        <v>1</v>
      </c>
      <c r="C118" s="230"/>
      <c r="D118" s="239" t="s">
        <v>282</v>
      </c>
      <c r="E118" s="262"/>
      <c r="F118" s="237" t="str">
        <f>IFERROR(_xlfn.IFS(E118=1,"Tidak Setuju/Belum ada/ belum dibangun",E118=2,"Kurang Setuju/Telah dibangun/diterapkan, akan tetapi belum konsisten",E118=3,"Setuju/Sudah dibangun atau diterapkan dengan baik, tapi masih bisa ditingkatkan",E118=4,"Sangat Setuju/Sudah dibangun atau diterapkan dengan baik dan dapat ditularkan ke organisasi lain"),"Belum diisi")</f>
        <v>Belum diisi</v>
      </c>
      <c r="G118" s="238" t="str">
        <f>IF(F118="Belum diisi","Belum diisi",(IF(E118&lt;=2,"Kurang Memadai","Memadai")))</f>
        <v>Belum diisi</v>
      </c>
    </row>
    <row r="119" spans="1:7" ht="48" thickBot="1" x14ac:dyDescent="0.35">
      <c r="B119" s="181">
        <v>2</v>
      </c>
      <c r="C119" s="230"/>
      <c r="D119" s="239" t="s">
        <v>283</v>
      </c>
      <c r="E119" s="262"/>
      <c r="F119" s="237" t="str">
        <f>IFERROR(_xlfn.IFS(E119=1,"Tidak Setuju/Belum ada/ belum dibangun",E119=2,"Kurang Setuju/Telah dibangun/diterapkan, akan tetapi belum konsisten",E119=3,"Setuju/Sudah dibangun atau diterapkan dengan baik, tapi masih bisa ditingkatkan",E119=4,"Sangat Setuju/Sudah dibangun atau diterapkan dengan baik dan dapat ditularkan ke organisasi lain"),"Belum diisi")</f>
        <v>Belum diisi</v>
      </c>
      <c r="G119" s="238" t="str">
        <f>IF(F119="Belum diisi","Belum diisi",(IF(E119&lt;=2,"Kurang Memadai","Memadai")))</f>
        <v>Belum diisi</v>
      </c>
    </row>
    <row r="120" spans="1:7" ht="48" thickBot="1" x14ac:dyDescent="0.35">
      <c r="B120" s="181">
        <v>3</v>
      </c>
      <c r="C120" s="230"/>
      <c r="D120" s="239" t="s">
        <v>284</v>
      </c>
      <c r="E120" s="262"/>
      <c r="F120" s="237" t="str">
        <f>IFERROR(_xlfn.IFS(E120=1,"Tidak Setuju/Belum ada/ belum dibangun",E120=2,"Kurang Setuju/Telah dibangun/diterapkan, akan tetapi belum konsisten",E120=3,"Setuju/Sudah dibangun atau diterapkan dengan baik, tapi masih bisa ditingkatkan",E120=4,"Sangat Setuju/Sudah dibangun atau diterapkan dengan baik dan dapat ditularkan ke organisasi lain"),"Belum diisi")</f>
        <v>Belum diisi</v>
      </c>
      <c r="G120" s="238" t="str">
        <f>IF(F120="Belum diisi","Belum diisi",(IF(E120&lt;=2,"Kurang Memadai","Memadai")))</f>
        <v>Belum diisi</v>
      </c>
    </row>
    <row r="121" spans="1:7" ht="51.75" customHeight="1" thickBot="1" x14ac:dyDescent="0.35">
      <c r="B121" s="181">
        <v>4</v>
      </c>
      <c r="C121" s="230"/>
      <c r="D121" s="240" t="s">
        <v>285</v>
      </c>
      <c r="E121" s="262"/>
      <c r="F121" s="237" t="str">
        <f>IFERROR(_xlfn.IFS(E121=1,"Tidak Setuju/Belum ada/ belum dibangun",E121=2,"Kurang Setuju/Telah dibangun/diterapkan, akan tetapi belum konsisten",E121=3,"Setuju/Sudah dibangun atau diterapkan dengan baik, tapi masih bisa ditingkatkan",E121=4,"Sangat Setuju/Sudah dibangun atau diterapkan dengan baik dan dapat ditularkan ke organisasi lain"),"Belum diisi")</f>
        <v>Belum diisi</v>
      </c>
      <c r="G121" s="238" t="str">
        <f>IF(F121="Belum diisi","Belum diisi",(IF(E121&lt;=2,"Kurang Memadai","Memadai")))</f>
        <v>Belum diisi</v>
      </c>
    </row>
    <row r="122" spans="1:7" ht="50.25" thickBot="1" x14ac:dyDescent="0.35">
      <c r="B122" s="182" t="s">
        <v>286</v>
      </c>
      <c r="C122" s="231"/>
      <c r="D122" s="535" t="s">
        <v>287</v>
      </c>
      <c r="E122" s="536"/>
      <c r="F122" s="536"/>
      <c r="G122" s="241" t="s">
        <v>281</v>
      </c>
    </row>
    <row r="123" spans="1:7" ht="32.25" thickBot="1" x14ac:dyDescent="0.35">
      <c r="B123" s="181">
        <v>1</v>
      </c>
      <c r="C123" s="230"/>
      <c r="D123" s="239" t="s">
        <v>288</v>
      </c>
      <c r="E123" s="262"/>
      <c r="F123" s="237" t="str">
        <f>IFERROR(_xlfn.IFS(E123=1,"Tidak Setuju/Belum ada/ belum dibangun",E123=2,"Kurang Setuju/Telah dibangun/diterapkan, akan tetapi belum konsisten",E123=3,"Setuju/Sudah dibangun atau diterapkan dengan baik, tapi masih bisa ditingkatkan",E123=4,"Sangat Setuju/Sudah dibangun atau diterapkan dengan baik dan dapat ditularkan ke organisasi lain"),"Belum diisi")</f>
        <v>Belum diisi</v>
      </c>
      <c r="G123" s="238" t="str">
        <f>IF(F123="Belum diisi","Belum diisi",(IF(E123&lt;=2,"Kurang Memadai","Memadai")))</f>
        <v>Belum diisi</v>
      </c>
    </row>
    <row r="124" spans="1:7" ht="32.25" thickBot="1" x14ac:dyDescent="0.35">
      <c r="B124" s="181">
        <v>2</v>
      </c>
      <c r="C124" s="230"/>
      <c r="D124" s="239" t="s">
        <v>289</v>
      </c>
      <c r="E124" s="262"/>
      <c r="F124" s="237" t="str" cm="1">
        <f t="array" ref="F124">IFERROR(_xlfn.IFS(E124=1,"Tidak Setuju/Belum ada/ belum dibangun",E124=2,"Kurang Setuju/Telah dibangun/diterapkan, akan tetapi belum konsisten",E124=3,"Setuju/Sudah dibangun atau diterapkan dengan baik, tapi masih bisa ditingkatkan",E124=4,"Sangat Setuju/Sudah dibangun atau diterapkan dengan baik dan dapat ditularkan ke organisasi lain"),"Belum diisi")</f>
        <v>Belum diisi</v>
      </c>
      <c r="G124" s="238" t="str">
        <f t="shared" ref="G124:G126" si="14">IF(F124="Belum diisi","Belum diisi",(IF(E124&lt;=2,"Kurang Memadai","Memadai")))</f>
        <v>Belum diisi</v>
      </c>
    </row>
    <row r="125" spans="1:7" ht="32.25" thickBot="1" x14ac:dyDescent="0.35">
      <c r="B125" s="181">
        <v>3</v>
      </c>
      <c r="C125" s="230"/>
      <c r="D125" s="239" t="s">
        <v>290</v>
      </c>
      <c r="E125" s="262"/>
      <c r="F125" s="237" t="str" cm="1">
        <f t="array" ref="F125">IFERROR(_xlfn.IFS(E125=1,"Tidak Setuju/Belum ada/ belum dibangun",E125=2,"Kurang Setuju/Telah dibangun/diterapkan, akan tetapi belum konsisten",E125=3,"Setuju/Sudah dibangun atau diterapkan dengan baik, tapi masih bisa ditingkatkan",E125=4,"Sangat Setuju/Sudah dibangun atau diterapkan dengan baik dan dapat ditularkan ke organisasi lain"),"Belum diisi")</f>
        <v>Belum diisi</v>
      </c>
      <c r="G125" s="238" t="str">
        <f t="shared" si="14"/>
        <v>Belum diisi</v>
      </c>
    </row>
    <row r="126" spans="1:7" ht="47.25" customHeight="1" thickBot="1" x14ac:dyDescent="0.35">
      <c r="B126" s="181">
        <v>4</v>
      </c>
      <c r="C126" s="230"/>
      <c r="D126" s="239" t="s">
        <v>291</v>
      </c>
      <c r="E126" s="262"/>
      <c r="F126" s="237" t="str" cm="1">
        <f t="array" ref="F126">IFERROR(_xlfn.IFS(E126=1,"Tidak Setuju/Belum ada/ belum dibangun",E126=2,"Kurang Setuju/Telah dibangun/diterapkan, akan tetapi belum konsisten",E126=3,"Setuju/Sudah dibangun atau diterapkan dengan baik, tapi masih bisa ditingkatkan",E126=4,"Sangat Setuju/Sudah dibangun atau diterapkan dengan baik dan dapat ditularkan ke organisasi lain"),"Belum diisi")</f>
        <v>Belum diisi</v>
      </c>
      <c r="G126" s="238" t="str">
        <f t="shared" si="14"/>
        <v>Belum diisi</v>
      </c>
    </row>
    <row r="127" spans="1:7" ht="50.25" thickBot="1" x14ac:dyDescent="0.35">
      <c r="B127" s="182" t="s">
        <v>90</v>
      </c>
      <c r="C127" s="231"/>
      <c r="D127" s="535" t="s">
        <v>292</v>
      </c>
      <c r="E127" s="536"/>
      <c r="F127" s="536"/>
      <c r="G127" s="241" t="s">
        <v>281</v>
      </c>
    </row>
    <row r="128" spans="1:7" ht="32.25" thickBot="1" x14ac:dyDescent="0.35">
      <c r="B128" s="181">
        <v>1</v>
      </c>
      <c r="C128" s="230"/>
      <c r="D128" s="239" t="s">
        <v>293</v>
      </c>
      <c r="E128" s="262"/>
      <c r="F128" s="237" t="str" cm="1">
        <f t="array" ref="F128">IFERROR(_xlfn.IFS(E128=1,"Tidak Setuju/Belum ada/ belum dibangun",E128=2,"Kurang Setuju/Telah dibangun/diterapkan, akan tetapi belum konsisten",E128=3,"Setuju/Sudah dibangun atau diterapkan dengan baik, tapi masih bisa ditingkatkan",E128=4,"Sangat Setuju/Sudah dibangun atau diterapkan dengan baik dan dapat ditularkan ke organisasi lain"),"Belum diisi")</f>
        <v>Belum diisi</v>
      </c>
      <c r="G128" s="238" t="str">
        <f t="shared" ref="G128:G135" si="15">IF(F128="Belum diisi","Belum diisi",(IF(E128&lt;=2,"Kurang Memadai","Memadai")))</f>
        <v>Belum diisi</v>
      </c>
    </row>
    <row r="129" spans="2:7" ht="33" customHeight="1" thickBot="1" x14ac:dyDescent="0.35">
      <c r="B129" s="181">
        <v>2</v>
      </c>
      <c r="C129" s="230"/>
      <c r="D129" s="239" t="s">
        <v>294</v>
      </c>
      <c r="E129" s="262"/>
      <c r="F129" s="237" t="str" cm="1">
        <f t="array" ref="F129">IFERROR(_xlfn.IFS(E129=1,"Tidak Setuju/Belum ada/ belum dibangun",E129=2,"Kurang Setuju/Telah dibangun/diterapkan, akan tetapi belum konsisten",E129=3,"Setuju/Sudah dibangun atau diterapkan dengan baik, tapi masih bisa ditingkatkan",E129=4,"Sangat Setuju/Sudah dibangun atau diterapkan dengan baik dan dapat ditularkan ke organisasi lain"),"Belum diisi")</f>
        <v>Belum diisi</v>
      </c>
      <c r="G129" s="238" t="str">
        <f t="shared" si="15"/>
        <v>Belum diisi</v>
      </c>
    </row>
    <row r="130" spans="2:7" ht="63.75" thickBot="1" x14ac:dyDescent="0.35">
      <c r="B130" s="181">
        <v>3</v>
      </c>
      <c r="C130" s="230"/>
      <c r="D130" s="239" t="s">
        <v>295</v>
      </c>
      <c r="E130" s="262"/>
      <c r="F130" s="237" t="str" cm="1">
        <f t="array" ref="F130">IFERROR(_xlfn.IFS(E130=1,"Tidak Setuju/Belum ada/ belum dibangun",E130=2,"Kurang Setuju/Telah dibangun/diterapkan, akan tetapi belum konsisten",E130=3,"Setuju/Sudah dibangun atau diterapkan dengan baik, tapi masih bisa ditingkatkan",E130=4,"Sangat Setuju/Sudah dibangun atau diterapkan dengan baik dan dapat ditularkan ke organisasi lain"),"Belum diisi")</f>
        <v>Belum diisi</v>
      </c>
      <c r="G130" s="238" t="str">
        <f t="shared" si="15"/>
        <v>Belum diisi</v>
      </c>
    </row>
    <row r="131" spans="2:7" ht="32.25" thickBot="1" x14ac:dyDescent="0.35">
      <c r="B131" s="181">
        <v>4</v>
      </c>
      <c r="C131" s="230"/>
      <c r="D131" s="239" t="s">
        <v>296</v>
      </c>
      <c r="E131" s="262"/>
      <c r="F131" s="237" t="str" cm="1">
        <f t="array" ref="F131">IFERROR(_xlfn.IFS(E131=1,"Tidak Setuju/Belum ada/ belum dibangun",E131=2,"Kurang Setuju/Telah dibangun/diterapkan, akan tetapi belum konsisten",E131=3,"Setuju/Sudah dibangun atau diterapkan dengan baik, tapi masih bisa ditingkatkan",E131=4,"Sangat Setuju/Sudah dibangun atau diterapkan dengan baik dan dapat ditularkan ke organisasi lain"),"Belum diisi")</f>
        <v>Belum diisi</v>
      </c>
      <c r="G131" s="238" t="str">
        <f t="shared" si="15"/>
        <v>Belum diisi</v>
      </c>
    </row>
    <row r="132" spans="2:7" ht="31.5" customHeight="1" thickBot="1" x14ac:dyDescent="0.35">
      <c r="B132" s="181">
        <v>5</v>
      </c>
      <c r="C132" s="230"/>
      <c r="D132" s="239" t="s">
        <v>297</v>
      </c>
      <c r="E132" s="262"/>
      <c r="F132" s="237" t="str" cm="1">
        <f t="array" ref="F132">IFERROR(_xlfn.IFS(E132=1,"Tidak Setuju/Belum ada/ belum dibangun",E132=2,"Kurang Setuju/Telah dibangun/diterapkan, akan tetapi belum konsisten",E132=3,"Setuju/Sudah dibangun atau diterapkan dengan baik, tapi masih bisa ditingkatkan",E132=4,"Sangat Setuju/Sudah dibangun atau diterapkan dengan baik dan dapat ditularkan ke organisasi lain"),"Belum diisi")</f>
        <v>Belum diisi</v>
      </c>
      <c r="G132" s="238" t="str">
        <f t="shared" si="15"/>
        <v>Belum diisi</v>
      </c>
    </row>
    <row r="133" spans="2:7" ht="33" customHeight="1" thickBot="1" x14ac:dyDescent="0.35">
      <c r="B133" s="181">
        <v>6</v>
      </c>
      <c r="C133" s="230"/>
      <c r="D133" s="239" t="s">
        <v>298</v>
      </c>
      <c r="E133" s="262"/>
      <c r="F133" s="237" t="str" cm="1">
        <f t="array" ref="F133">IFERROR(_xlfn.IFS(E133=1,"Tidak Setuju/Belum ada/ belum dibangun",E133=2,"Kurang Setuju/Telah dibangun/diterapkan, akan tetapi belum konsisten",E133=3,"Setuju/Sudah dibangun atau diterapkan dengan baik, tapi masih bisa ditingkatkan",E133=4,"Sangat Setuju/Sudah dibangun atau diterapkan dengan baik dan dapat ditularkan ke organisasi lain"),"Belum diisi")</f>
        <v>Belum diisi</v>
      </c>
      <c r="G133" s="238" t="str">
        <f t="shared" si="15"/>
        <v>Belum diisi</v>
      </c>
    </row>
    <row r="134" spans="2:7" ht="32.25" thickBot="1" x14ac:dyDescent="0.35">
      <c r="B134" s="181">
        <v>7</v>
      </c>
      <c r="C134" s="230"/>
      <c r="D134" s="239" t="s">
        <v>299</v>
      </c>
      <c r="E134" s="262"/>
      <c r="F134" s="237" t="str" cm="1">
        <f t="array" ref="F134">IFERROR(_xlfn.IFS(E134=1,"Tidak Setuju/Belum ada/ belum dibangun",E134=2,"Kurang Setuju/Telah dibangun/diterapkan, akan tetapi belum konsisten",E134=3,"Setuju/Sudah dibangun atau diterapkan dengan baik, tapi masih bisa ditingkatkan",E134=4,"Sangat Setuju/Sudah dibangun atau diterapkan dengan baik dan dapat ditularkan ke organisasi lain"),"Belum diisi")</f>
        <v>Belum diisi</v>
      </c>
      <c r="G134" s="238" t="str">
        <f t="shared" si="15"/>
        <v>Belum diisi</v>
      </c>
    </row>
    <row r="135" spans="2:7" ht="32.25" customHeight="1" thickBot="1" x14ac:dyDescent="0.35">
      <c r="B135" s="181">
        <v>8</v>
      </c>
      <c r="C135" s="230"/>
      <c r="D135" s="239" t="s">
        <v>300</v>
      </c>
      <c r="E135" s="262"/>
      <c r="F135" s="237" t="str" cm="1">
        <f t="array" ref="F135">IFERROR(_xlfn.IFS(E135=1,"Tidak Setuju/Belum ada/ belum dibangun",E135=2,"Kurang Setuju/Telah dibangun/diterapkan, akan tetapi belum konsisten",E135=3,"Setuju/Sudah dibangun atau diterapkan dengan baik, tapi masih bisa ditingkatkan",E135=4,"Sangat Setuju/Sudah dibangun atau diterapkan dengan baik dan dapat ditularkan ke organisasi lain"),"Belum diisi")</f>
        <v>Belum diisi</v>
      </c>
      <c r="G135" s="238" t="str">
        <f t="shared" si="15"/>
        <v>Belum diisi</v>
      </c>
    </row>
    <row r="136" spans="2:7" ht="50.25" thickBot="1" x14ac:dyDescent="0.35">
      <c r="B136" s="185" t="s">
        <v>301</v>
      </c>
      <c r="C136" s="232"/>
      <c r="D136" s="535" t="s">
        <v>302</v>
      </c>
      <c r="E136" s="536"/>
      <c r="F136" s="536"/>
      <c r="G136" s="241" t="s">
        <v>281</v>
      </c>
    </row>
    <row r="137" spans="2:7" ht="32.25" thickBot="1" x14ac:dyDescent="0.35">
      <c r="B137" s="181">
        <v>1</v>
      </c>
      <c r="C137" s="230"/>
      <c r="D137" s="239" t="s">
        <v>303</v>
      </c>
      <c r="E137" s="262"/>
      <c r="F137" s="237" t="str" cm="1">
        <f t="array" ref="F137">IFERROR(_xlfn.IFS(E137=1,"Tidak Setuju/Belum ada/ belum dibangun",E137=2,"Kurang Setuju/Telah dibangun/diterapkan, akan tetapi belum konsisten",E137=3,"Setuju/Sudah dibangun atau diterapkan dengan baik, tapi masih bisa ditingkatkan",E137=4,"Sangat Setuju/Sudah dibangun atau diterapkan dengan baik dan dapat ditularkan ke organisasi lain"),"Belum diisi")</f>
        <v>Belum diisi</v>
      </c>
      <c r="G137" s="238" t="str">
        <f t="shared" ref="G137:G140" si="16">IF(F137="Belum diisi","Belum diisi",(IF(E137&lt;=2,"Kurang Memadai","Memadai")))</f>
        <v>Belum diisi</v>
      </c>
    </row>
    <row r="138" spans="2:7" ht="49.5" customHeight="1" thickBot="1" x14ac:dyDescent="0.35">
      <c r="B138" s="181">
        <v>2</v>
      </c>
      <c r="C138" s="230"/>
      <c r="D138" s="239" t="s">
        <v>304</v>
      </c>
      <c r="E138" s="262"/>
      <c r="F138" s="237" t="str" cm="1">
        <f t="array" ref="F138">IFERROR(_xlfn.IFS(E138=1,"Tidak Setuju/Belum ada/ belum dibangun",E138=2,"Kurang Setuju/Telah dibangun/diterapkan, akan tetapi belum konsisten",E138=3,"Setuju/Sudah dibangun atau diterapkan dengan baik, tapi masih bisa ditingkatkan",E138=4,"Sangat Setuju/Sudah dibangun atau diterapkan dengan baik dan dapat ditularkan ke organisasi lain"),"Belum diisi")</f>
        <v>Belum diisi</v>
      </c>
      <c r="G138" s="238" t="str">
        <f t="shared" si="16"/>
        <v>Belum diisi</v>
      </c>
    </row>
    <row r="139" spans="2:7" ht="32.25" thickBot="1" x14ac:dyDescent="0.35">
      <c r="B139" s="181">
        <v>3</v>
      </c>
      <c r="C139" s="230"/>
      <c r="D139" s="239" t="s">
        <v>305</v>
      </c>
      <c r="E139" s="262"/>
      <c r="F139" s="237" t="str" cm="1">
        <f t="array" ref="F139">IFERROR(_xlfn.IFS(E139=1,"Tidak Setuju/Belum ada/ belum dibangun",E139=2,"Kurang Setuju/Telah dibangun/diterapkan, akan tetapi belum konsisten",E139=3,"Setuju/Sudah dibangun atau diterapkan dengan baik, tapi masih bisa ditingkatkan",E139=4,"Sangat Setuju/Sudah dibangun atau diterapkan dengan baik dan dapat ditularkan ke organisasi lain"),"Belum diisi")</f>
        <v>Belum diisi</v>
      </c>
      <c r="G139" s="238" t="str">
        <f t="shared" si="16"/>
        <v>Belum diisi</v>
      </c>
    </row>
    <row r="140" spans="2:7" ht="48" thickBot="1" x14ac:dyDescent="0.35">
      <c r="B140" s="181">
        <v>4</v>
      </c>
      <c r="C140" s="230"/>
      <c r="D140" s="239" t="s">
        <v>306</v>
      </c>
      <c r="E140" s="262"/>
      <c r="F140" s="237" t="str" cm="1">
        <f t="array" ref="F140">IFERROR(_xlfn.IFS(E140=1,"Tidak Setuju/Belum ada/ belum dibangun",E140=2,"Kurang Setuju/Telah dibangun/diterapkan, akan tetapi belum konsisten",E140=3,"Setuju/Sudah dibangun atau diterapkan dengan baik, tapi masih bisa ditingkatkan",E140=4,"Sangat Setuju/Sudah dibangun atau diterapkan dengan baik dan dapat ditularkan ke organisasi lain"),"Belum diisi")</f>
        <v>Belum diisi</v>
      </c>
      <c r="G140" s="238" t="str">
        <f t="shared" si="16"/>
        <v>Belum diisi</v>
      </c>
    </row>
    <row r="141" spans="2:7" ht="50.25" thickBot="1" x14ac:dyDescent="0.35">
      <c r="B141" s="182" t="s">
        <v>307</v>
      </c>
      <c r="C141" s="231"/>
      <c r="D141" s="535" t="s">
        <v>308</v>
      </c>
      <c r="E141" s="536"/>
      <c r="F141" s="536"/>
      <c r="G141" s="241" t="s">
        <v>281</v>
      </c>
    </row>
    <row r="142" spans="2:7" ht="32.25" thickBot="1" x14ac:dyDescent="0.35">
      <c r="B142" s="181">
        <v>1</v>
      </c>
      <c r="C142" s="230"/>
      <c r="D142" s="240" t="s">
        <v>309</v>
      </c>
      <c r="E142" s="262"/>
      <c r="F142" s="237" t="str" cm="1">
        <f t="array" ref="F142">IFERROR(_xlfn.IFS(E142=1,"Tidak Setuju/Belum ada/ belum dibangun",E142=2,"Kurang Setuju/Telah dibangun/diterapkan, akan tetapi belum konsisten",E142=3,"Setuju/Sudah dibangun atau diterapkan dengan baik, tapi masih bisa ditingkatkan",E142=4,"Sangat Setuju/Sudah dibangun atau diterapkan dengan baik dan dapat ditularkan ke organisasi lain"),"Belum diisi")</f>
        <v>Belum diisi</v>
      </c>
      <c r="G142" s="238" t="str">
        <f t="shared" ref="G142:G144" si="17">IF(F142="Belum diisi","Belum diisi",(IF(E142&lt;=2,"Kurang Memadai","Memadai")))</f>
        <v>Belum diisi</v>
      </c>
    </row>
    <row r="143" spans="2:7" ht="32.25" thickBot="1" x14ac:dyDescent="0.35">
      <c r="B143" s="181">
        <v>2</v>
      </c>
      <c r="C143" s="230"/>
      <c r="D143" s="239" t="s">
        <v>310</v>
      </c>
      <c r="E143" s="262"/>
      <c r="F143" s="237" t="str" cm="1">
        <f t="array" ref="F143">IFERROR(_xlfn.IFS(E143=1,"Tidak Setuju/Belum ada/ belum dibangun",E143=2,"Kurang Setuju/Telah dibangun/diterapkan, akan tetapi belum konsisten",E143=3,"Setuju/Sudah dibangun atau diterapkan dengan baik, tapi masih bisa ditingkatkan",E143=4,"Sangat Setuju/Sudah dibangun atau diterapkan dengan baik dan dapat ditularkan ke organisasi lain"),"Belum diisi")</f>
        <v>Belum diisi</v>
      </c>
      <c r="G143" s="238" t="str">
        <f t="shared" si="17"/>
        <v>Belum diisi</v>
      </c>
    </row>
    <row r="144" spans="2:7" ht="17.25" thickBot="1" x14ac:dyDescent="0.35">
      <c r="B144" s="181">
        <v>3</v>
      </c>
      <c r="C144" s="230"/>
      <c r="D144" s="239" t="s">
        <v>311</v>
      </c>
      <c r="E144" s="262"/>
      <c r="F144" s="237" t="str" cm="1">
        <f t="array" ref="F144">IFERROR(_xlfn.IFS(E144=1,"Tidak Setuju/Belum ada/ belum dibangun",E144=2,"Kurang Setuju/Telah dibangun/diterapkan, akan tetapi belum konsisten",E144=3,"Setuju/Sudah dibangun atau diterapkan dengan baik, tapi masih bisa ditingkatkan",E144=4,"Sangat Setuju/Sudah dibangun atau diterapkan dengan baik dan dapat ditularkan ke organisasi lain"),"Belum diisi")</f>
        <v>Belum diisi</v>
      </c>
      <c r="G144" s="238" t="str">
        <f t="shared" si="17"/>
        <v>Belum diisi</v>
      </c>
    </row>
    <row r="145" spans="2:7" ht="50.25" thickBot="1" x14ac:dyDescent="0.35">
      <c r="B145" s="182" t="s">
        <v>312</v>
      </c>
      <c r="C145" s="231"/>
      <c r="D145" s="535" t="s">
        <v>313</v>
      </c>
      <c r="E145" s="536"/>
      <c r="F145" s="536"/>
      <c r="G145" s="241" t="s">
        <v>281</v>
      </c>
    </row>
    <row r="146" spans="2:7" ht="48" customHeight="1" thickBot="1" x14ac:dyDescent="0.35">
      <c r="B146" s="181">
        <v>1</v>
      </c>
      <c r="C146" s="230"/>
      <c r="D146" s="239" t="s">
        <v>314</v>
      </c>
      <c r="E146" s="262"/>
      <c r="F146" s="237" t="str" cm="1">
        <f t="array" ref="F146">IFERROR(_xlfn.IFS(E146=1,"Tidak Setuju/Belum ada/ belum dibangun",E146=2,"Kurang Setuju/Telah dibangun/diterapkan, akan tetapi belum konsisten",E146=3,"Setuju/Sudah dibangun atau diterapkan dengan baik, tapi masih bisa ditingkatkan",E146=4,"Sangat Setuju/Sudah dibangun atau diterapkan dengan baik dan dapat ditularkan ke organisasi lain"),"Belum diisi")</f>
        <v>Belum diisi</v>
      </c>
      <c r="G146" s="238" t="str">
        <f t="shared" ref="G146:G152" si="18">IF(F146="Belum diisi","Belum diisi",(IF(E146&lt;=2,"Kurang Memadai","Memadai")))</f>
        <v>Belum diisi</v>
      </c>
    </row>
    <row r="147" spans="2:7" ht="32.25" thickBot="1" x14ac:dyDescent="0.35">
      <c r="B147" s="181">
        <v>2</v>
      </c>
      <c r="C147" s="230"/>
      <c r="D147" s="239" t="s">
        <v>315</v>
      </c>
      <c r="E147" s="262"/>
      <c r="F147" s="237" t="str" cm="1">
        <f t="array" ref="F147">IFERROR(_xlfn.IFS(E147=1,"Tidak Setuju/Belum ada/ belum dibangun",E147=2,"Kurang Setuju/Telah dibangun/diterapkan, akan tetapi belum konsisten",E147=3,"Setuju/Sudah dibangun atau diterapkan dengan baik, tapi masih bisa ditingkatkan",E147=4,"Sangat Setuju/Sudah dibangun atau diterapkan dengan baik dan dapat ditularkan ke organisasi lain"),"Belum diisi")</f>
        <v>Belum diisi</v>
      </c>
      <c r="G147" s="238" t="str">
        <f t="shared" si="18"/>
        <v>Belum diisi</v>
      </c>
    </row>
    <row r="148" spans="2:7" ht="33.75" customHeight="1" thickBot="1" x14ac:dyDescent="0.35">
      <c r="B148" s="181">
        <v>3</v>
      </c>
      <c r="C148" s="230"/>
      <c r="D148" s="239" t="s">
        <v>316</v>
      </c>
      <c r="E148" s="262"/>
      <c r="F148" s="237" t="str" cm="1">
        <f t="array" ref="F148">IFERROR(_xlfn.IFS(E148=1,"Tidak Setuju/Belum ada/ belum dibangun",E148=2,"Kurang Setuju/Telah dibangun/diterapkan, akan tetapi belum konsisten",E148=3,"Setuju/Sudah dibangun atau diterapkan dengan baik, tapi masih bisa ditingkatkan",E148=4,"Sangat Setuju/Sudah dibangun atau diterapkan dengan baik dan dapat ditularkan ke organisasi lain"),"Belum diisi")</f>
        <v>Belum diisi</v>
      </c>
      <c r="G148" s="238" t="str">
        <f t="shared" si="18"/>
        <v>Belum diisi</v>
      </c>
    </row>
    <row r="149" spans="2:7" ht="17.25" thickBot="1" x14ac:dyDescent="0.35">
      <c r="B149" s="181">
        <v>4</v>
      </c>
      <c r="C149" s="230"/>
      <c r="D149" s="239" t="s">
        <v>317</v>
      </c>
      <c r="E149" s="262"/>
      <c r="F149" s="237" t="str" cm="1">
        <f t="array" ref="F149">IFERROR(_xlfn.IFS(E149=1,"Tidak Setuju/Belum ada/ belum dibangun",E149=2,"Kurang Setuju/Telah dibangun/diterapkan, akan tetapi belum konsisten",E149=3,"Setuju/Sudah dibangun atau diterapkan dengan baik, tapi masih bisa ditingkatkan",E149=4,"Sangat Setuju/Sudah dibangun atau diterapkan dengan baik dan dapat ditularkan ke organisasi lain"),"Belum diisi")</f>
        <v>Belum diisi</v>
      </c>
      <c r="G149" s="238" t="str">
        <f t="shared" si="18"/>
        <v>Belum diisi</v>
      </c>
    </row>
    <row r="150" spans="2:7" ht="63.75" thickBot="1" x14ac:dyDescent="0.35">
      <c r="B150" s="181">
        <v>5</v>
      </c>
      <c r="C150" s="230"/>
      <c r="D150" s="239" t="s">
        <v>318</v>
      </c>
      <c r="E150" s="262"/>
      <c r="F150" s="237" t="str" cm="1">
        <f t="array" ref="F150">IFERROR(_xlfn.IFS(E150=1,"Tidak Setuju/Belum ada/ belum dibangun",E150=2,"Kurang Setuju/Telah dibangun/diterapkan, akan tetapi belum konsisten",E150=3,"Setuju/Sudah dibangun atau diterapkan dengan baik, tapi masih bisa ditingkatkan",E150=4,"Sangat Setuju/Sudah dibangun atau diterapkan dengan baik dan dapat ditularkan ke organisasi lain"),"Belum diisi")</f>
        <v>Belum diisi</v>
      </c>
      <c r="G150" s="238" t="str">
        <f t="shared" si="18"/>
        <v>Belum diisi</v>
      </c>
    </row>
    <row r="151" spans="2:7" ht="32.25" thickBot="1" x14ac:dyDescent="0.35">
      <c r="B151" s="181">
        <v>6</v>
      </c>
      <c r="C151" s="230"/>
      <c r="D151" s="239" t="s">
        <v>319</v>
      </c>
      <c r="E151" s="262"/>
      <c r="F151" s="237" t="str" cm="1">
        <f t="array" ref="F151">IFERROR(_xlfn.IFS(E151=1,"Tidak Setuju/Belum ada/ belum dibangun",E151=2,"Kurang Setuju/Telah dibangun/diterapkan, akan tetapi belum konsisten",E151=3,"Setuju/Sudah dibangun atau diterapkan dengan baik, tapi masih bisa ditingkatkan",E151=4,"Sangat Setuju/Sudah dibangun atau diterapkan dengan baik dan dapat ditularkan ke organisasi lain"),"Belum diisi")</f>
        <v>Belum diisi</v>
      </c>
      <c r="G151" s="238" t="str">
        <f t="shared" si="18"/>
        <v>Belum diisi</v>
      </c>
    </row>
    <row r="152" spans="2:7" ht="32.25" thickBot="1" x14ac:dyDescent="0.35">
      <c r="B152" s="181">
        <v>7</v>
      </c>
      <c r="C152" s="230"/>
      <c r="D152" s="239" t="s">
        <v>320</v>
      </c>
      <c r="E152" s="262"/>
      <c r="F152" s="237" t="str" cm="1">
        <f t="array" ref="F152">IFERROR(_xlfn.IFS(E152=1,"Tidak Setuju/Belum ada/ belum dibangun",E152=2,"Kurang Setuju/Telah dibangun/diterapkan, akan tetapi belum konsisten",E152=3,"Setuju/Sudah dibangun atau diterapkan dengan baik, tapi masih bisa ditingkatkan",E152=4,"Sangat Setuju/Sudah dibangun atau diterapkan dengan baik dan dapat ditularkan ke organisasi lain"),"Belum diisi")</f>
        <v>Belum diisi</v>
      </c>
      <c r="G152" s="238" t="str">
        <f t="shared" si="18"/>
        <v>Belum diisi</v>
      </c>
    </row>
    <row r="153" spans="2:7" ht="50.25" thickBot="1" x14ac:dyDescent="0.35">
      <c r="B153" s="182" t="s">
        <v>321</v>
      </c>
      <c r="C153" s="231"/>
      <c r="D153" s="535" t="s">
        <v>322</v>
      </c>
      <c r="E153" s="536"/>
      <c r="F153" s="536"/>
      <c r="G153" s="241" t="s">
        <v>281</v>
      </c>
    </row>
    <row r="154" spans="2:7" ht="48" thickBot="1" x14ac:dyDescent="0.35">
      <c r="B154" s="181">
        <v>1</v>
      </c>
      <c r="C154" s="230"/>
      <c r="D154" s="239" t="s">
        <v>323</v>
      </c>
      <c r="E154" s="262"/>
      <c r="F154" s="237" t="str" cm="1">
        <f t="array" ref="F154">IFERROR(_xlfn.IFS(E154=1,"Tidak Setuju/Belum ada/ belum dibangun",E154=2,"Kurang Setuju/Telah dibangun/diterapkan, akan tetapi belum konsisten",E154=3,"Setuju/Sudah dibangun atau diterapkan dengan baik, tapi masih bisa ditingkatkan",E154=4,"Sangat Setuju/Sudah dibangun atau diterapkan dengan baik dan dapat ditularkan ke organisasi lain"),"Belum diisi")</f>
        <v>Belum diisi</v>
      </c>
      <c r="G154" s="238" t="str">
        <f t="shared" ref="G154:G158" si="19">IF(F154="Belum diisi","Belum diisi",(IF(E154&lt;=2,"Kurang Memadai","Memadai")))</f>
        <v>Belum diisi</v>
      </c>
    </row>
    <row r="155" spans="2:7" ht="32.25" thickBot="1" x14ac:dyDescent="0.35">
      <c r="B155" s="181">
        <v>2</v>
      </c>
      <c r="C155" s="230"/>
      <c r="D155" s="239" t="s">
        <v>324</v>
      </c>
      <c r="E155" s="262"/>
      <c r="F155" s="237" t="str" cm="1">
        <f t="array" ref="F155">IFERROR(_xlfn.IFS(E155=1,"Tidak Setuju/Belum ada/ belum dibangun",E155=2,"Kurang Setuju/Telah dibangun/diterapkan, akan tetapi belum konsisten",E155=3,"Setuju/Sudah dibangun atau diterapkan dengan baik, tapi masih bisa ditingkatkan",E155=4,"Sangat Setuju/Sudah dibangun atau diterapkan dengan baik dan dapat ditularkan ke organisasi lain"),"Belum diisi")</f>
        <v>Belum diisi</v>
      </c>
      <c r="G155" s="238" t="str">
        <f t="shared" si="19"/>
        <v>Belum diisi</v>
      </c>
    </row>
    <row r="156" spans="2:7" ht="32.25" thickBot="1" x14ac:dyDescent="0.35">
      <c r="B156" s="181">
        <v>3</v>
      </c>
      <c r="C156" s="230"/>
      <c r="D156" s="239" t="s">
        <v>325</v>
      </c>
      <c r="E156" s="262"/>
      <c r="F156" s="237" t="str" cm="1">
        <f t="array" ref="F156">IFERROR(_xlfn.IFS(E156=1,"Tidak Setuju/Belum ada/ belum dibangun",E156=2,"Kurang Setuju/Telah dibangun/diterapkan, akan tetapi belum konsisten",E156=3,"Setuju/Sudah dibangun atau diterapkan dengan baik, tapi masih bisa ditingkatkan",E156=4,"Sangat Setuju/Sudah dibangun atau diterapkan dengan baik dan dapat ditularkan ke organisasi lain"),"Belum diisi")</f>
        <v>Belum diisi</v>
      </c>
      <c r="G156" s="238" t="str">
        <f t="shared" si="19"/>
        <v>Belum diisi</v>
      </c>
    </row>
    <row r="157" spans="2:7" ht="32.25" thickBot="1" x14ac:dyDescent="0.35">
      <c r="B157" s="181">
        <v>4</v>
      </c>
      <c r="C157" s="230"/>
      <c r="D157" s="239" t="s">
        <v>326</v>
      </c>
      <c r="E157" s="262"/>
      <c r="F157" s="237" t="str" cm="1">
        <f t="array" ref="F157">IFERROR(_xlfn.IFS(E157=1,"Tidak Setuju/Belum ada/ belum dibangun",E157=2,"Kurang Setuju/Telah dibangun/diterapkan, akan tetapi belum konsisten",E157=3,"Setuju/Sudah dibangun atau diterapkan dengan baik, tapi masih bisa ditingkatkan",E157=4,"Sangat Setuju/Sudah dibangun atau diterapkan dengan baik dan dapat ditularkan ke organisasi lain"),"Belum diisi")</f>
        <v>Belum diisi</v>
      </c>
      <c r="G157" s="238" t="str">
        <f t="shared" si="19"/>
        <v>Belum diisi</v>
      </c>
    </row>
    <row r="158" spans="2:7" ht="32.25" thickBot="1" x14ac:dyDescent="0.35">
      <c r="B158" s="181">
        <v>5</v>
      </c>
      <c r="C158" s="230"/>
      <c r="D158" s="239" t="s">
        <v>327</v>
      </c>
      <c r="E158" s="262"/>
      <c r="F158" s="237" t="str" cm="1">
        <f t="array" ref="F158">IFERROR(_xlfn.IFS(E158=1,"Tidak Setuju/Belum ada/ belum dibangun",E158=2,"Kurang Setuju/Telah dibangun/diterapkan, akan tetapi belum konsisten",E158=3,"Setuju/Sudah dibangun atau diterapkan dengan baik, tapi masih bisa ditingkatkan",E158=4,"Sangat Setuju/Sudah dibangun atau diterapkan dengan baik dan dapat ditularkan ke organisasi lain"),"Belum diisi")</f>
        <v>Belum diisi</v>
      </c>
      <c r="G158" s="238" t="str">
        <f t="shared" si="19"/>
        <v>Belum diisi</v>
      </c>
    </row>
    <row r="159" spans="2:7" ht="50.25" thickBot="1" x14ac:dyDescent="0.35">
      <c r="B159" s="182" t="s">
        <v>328</v>
      </c>
      <c r="C159" s="231"/>
      <c r="D159" s="537" t="s">
        <v>329</v>
      </c>
      <c r="E159" s="538"/>
      <c r="F159" s="538"/>
      <c r="G159" s="228" t="s">
        <v>281</v>
      </c>
    </row>
    <row r="160" spans="2:7" ht="36.75" customHeight="1" thickBot="1" x14ac:dyDescent="0.35">
      <c r="B160" s="181">
        <v>1</v>
      </c>
      <c r="C160" s="230"/>
      <c r="D160" s="229" t="s">
        <v>330</v>
      </c>
      <c r="E160" s="263"/>
      <c r="F160" s="237" t="str" cm="1">
        <f t="array" ref="F160">IFERROR(_xlfn.IFS(E160=1,"Tidak Setuju/Belum ada/ belum dibangun",E160=2,"Kurang Setuju/Telah dibangun/diterapkan, akan tetapi belum konsisten",E160=3,"Setuju/Sudah dibangun atau diterapkan dengan baik, tapi masih bisa ditingkatkan",E160=4,"Sangat Setuju/Sudah dibangun atau diterapkan dengan baik dan dapat ditularkan ke organisasi lain"),"Belum diisi")</f>
        <v>Belum diisi</v>
      </c>
      <c r="G160" s="238" t="str">
        <f t="shared" ref="G160:G161" si="20">IF(F160="Belum diisi","Belum diisi",(IF(E160&lt;=2,"Kurang Memadai","Memadai")))</f>
        <v>Belum diisi</v>
      </c>
    </row>
    <row r="161" spans="1:7" ht="48" thickBot="1" x14ac:dyDescent="0.35">
      <c r="B161" s="181">
        <v>2</v>
      </c>
      <c r="C161" s="230"/>
      <c r="D161" s="229" t="s">
        <v>331</v>
      </c>
      <c r="E161" s="263"/>
      <c r="F161" s="237" t="str" cm="1">
        <f t="array" ref="F161">IFERROR(_xlfn.IFS(E161=1,"Tidak Setuju/Belum ada/ belum dibangun",E161=2,"Kurang Setuju/Telah dibangun/diterapkan, akan tetapi belum konsisten",E161=3,"Setuju/Sudah dibangun atau diterapkan dengan baik, tapi masih bisa ditingkatkan",E161=4,"Sangat Setuju/Sudah dibangun atau diterapkan dengan baik dan dapat ditularkan ke organisasi lain"),"Belum diisi")</f>
        <v>Belum diisi</v>
      </c>
      <c r="G161" s="238" t="str">
        <f t="shared" si="20"/>
        <v>Belum diisi</v>
      </c>
    </row>
    <row r="162" spans="1:7" x14ac:dyDescent="0.3">
      <c r="B162" s="252"/>
      <c r="C162" s="252"/>
      <c r="D162" s="253"/>
      <c r="E162" s="254"/>
      <c r="F162" s="255"/>
      <c r="G162" s="256"/>
    </row>
    <row r="163" spans="1:7" ht="21" customHeight="1" x14ac:dyDescent="0.3">
      <c r="B163" s="543" t="s">
        <v>379</v>
      </c>
      <c r="C163" s="543"/>
      <c r="D163" s="543"/>
      <c r="E163" s="543"/>
      <c r="F163" s="543"/>
      <c r="G163" s="543"/>
    </row>
    <row r="164" spans="1:7" ht="14.25" customHeight="1" x14ac:dyDescent="0.3">
      <c r="B164" s="169"/>
      <c r="C164" s="169"/>
      <c r="D164" s="234" t="s">
        <v>390</v>
      </c>
      <c r="E164" s="235" t="s">
        <v>253</v>
      </c>
      <c r="F164" s="170"/>
    </row>
    <row r="165" spans="1:7" ht="14.25" customHeight="1" x14ac:dyDescent="0.3">
      <c r="B165" s="169"/>
      <c r="C165" s="169"/>
      <c r="D165" s="234" t="s">
        <v>52</v>
      </c>
      <c r="E165" s="236" t="s">
        <v>391</v>
      </c>
      <c r="F165" s="170"/>
    </row>
    <row r="166" spans="1:7" ht="14.25" customHeight="1" thickBot="1" x14ac:dyDescent="0.35">
      <c r="B166" s="169"/>
      <c r="C166" s="169"/>
      <c r="D166" s="170"/>
      <c r="E166" s="169"/>
      <c r="F166" s="171"/>
    </row>
    <row r="167" spans="1:7" ht="15.75" customHeight="1" thickBot="1" x14ac:dyDescent="0.35">
      <c r="A167" s="258" t="s">
        <v>276</v>
      </c>
      <c r="B167" s="544" t="s">
        <v>269</v>
      </c>
      <c r="C167" s="546"/>
      <c r="D167" s="548" t="s">
        <v>270</v>
      </c>
      <c r="E167" s="550" t="s">
        <v>271</v>
      </c>
      <c r="F167" s="551"/>
      <c r="G167" s="552" t="s">
        <v>388</v>
      </c>
    </row>
    <row r="168" spans="1:7" ht="13.5" customHeight="1" thickBot="1" x14ac:dyDescent="0.35">
      <c r="B168" s="545"/>
      <c r="C168" s="547"/>
      <c r="D168" s="549"/>
      <c r="E168" s="172" t="s">
        <v>387</v>
      </c>
      <c r="F168" s="173" t="s">
        <v>126</v>
      </c>
      <c r="G168" s="552"/>
    </row>
    <row r="169" spans="1:7" ht="17.25" thickBot="1" x14ac:dyDescent="0.35">
      <c r="B169" s="275" t="s">
        <v>65</v>
      </c>
      <c r="C169" s="176"/>
      <c r="D169" s="177" t="s">
        <v>66</v>
      </c>
      <c r="E169" s="539" t="s">
        <v>67</v>
      </c>
      <c r="F169" s="540"/>
      <c r="G169" s="178" t="s">
        <v>68</v>
      </c>
    </row>
    <row r="170" spans="1:7" ht="30.95" customHeight="1" thickBot="1" x14ac:dyDescent="0.35">
      <c r="B170" s="228" t="s">
        <v>102</v>
      </c>
      <c r="C170" s="226"/>
      <c r="D170" s="541" t="s">
        <v>280</v>
      </c>
      <c r="E170" s="541"/>
      <c r="F170" s="541"/>
      <c r="G170" s="227" t="s">
        <v>281</v>
      </c>
    </row>
    <row r="171" spans="1:7" ht="47.25" customHeight="1" thickBot="1" x14ac:dyDescent="0.35">
      <c r="B171" s="270">
        <v>1</v>
      </c>
      <c r="C171" s="230"/>
      <c r="D171" s="239" t="s">
        <v>282</v>
      </c>
      <c r="E171" s="262"/>
      <c r="F171" s="237" t="str">
        <f>IFERROR(_xlfn.IFS(E171=1,"Tidak Setuju/Belum ada/ belum dibangun",E171=2,"Kurang Setuju/Telah dibangun/diterapkan, akan tetapi belum konsisten",E171=3,"Setuju/Sudah dibangun atau diterapkan dengan baik, tapi masih bisa ditingkatkan",E171=4,"Sangat Setuju/Sudah dibangun atau diterapkan dengan baik dan dapat ditularkan ke organisasi lain"),"Belum diisi")</f>
        <v>Belum diisi</v>
      </c>
      <c r="G171" s="238" t="str">
        <f>IF(F171="Belum diisi","Belum diisi",(IF(E171&lt;=2,"Kurang Memadai","Memadai")))</f>
        <v>Belum diisi</v>
      </c>
    </row>
    <row r="172" spans="1:7" ht="48" thickBot="1" x14ac:dyDescent="0.35">
      <c r="B172" s="181">
        <v>2</v>
      </c>
      <c r="C172" s="230"/>
      <c r="D172" s="239" t="s">
        <v>283</v>
      </c>
      <c r="E172" s="262"/>
      <c r="F172" s="237" t="str">
        <f>IFERROR(_xlfn.IFS(E172=1,"Tidak Setuju/Belum ada/ belum dibangun",E172=2,"Kurang Setuju/Telah dibangun/diterapkan, akan tetapi belum konsisten",E172=3,"Setuju/Sudah dibangun atau diterapkan dengan baik, tapi masih bisa ditingkatkan",E172=4,"Sangat Setuju/Sudah dibangun atau diterapkan dengan baik dan dapat ditularkan ke organisasi lain"),"Belum diisi")</f>
        <v>Belum diisi</v>
      </c>
      <c r="G172" s="238" t="str">
        <f>IF(F172="Belum diisi","Belum diisi",(IF(E172&lt;=2,"Kurang Memadai","Memadai")))</f>
        <v>Belum diisi</v>
      </c>
    </row>
    <row r="173" spans="1:7" ht="48" thickBot="1" x14ac:dyDescent="0.35">
      <c r="B173" s="181">
        <v>3</v>
      </c>
      <c r="C173" s="230"/>
      <c r="D173" s="239" t="s">
        <v>284</v>
      </c>
      <c r="E173" s="262"/>
      <c r="F173" s="237" t="str">
        <f>IFERROR(_xlfn.IFS(E173=1,"Tidak Setuju/Belum ada/ belum dibangun",E173=2,"Kurang Setuju/Telah dibangun/diterapkan, akan tetapi belum konsisten",E173=3,"Setuju/Sudah dibangun atau diterapkan dengan baik, tapi masih bisa ditingkatkan",E173=4,"Sangat Setuju/Sudah dibangun atau diterapkan dengan baik dan dapat ditularkan ke organisasi lain"),"Belum diisi")</f>
        <v>Belum diisi</v>
      </c>
      <c r="G173" s="238" t="str">
        <f>IF(F173="Belum diisi","Belum diisi",(IF(E173&lt;=2,"Kurang Memadai","Memadai")))</f>
        <v>Belum diisi</v>
      </c>
    </row>
    <row r="174" spans="1:7" ht="51.75" customHeight="1" thickBot="1" x14ac:dyDescent="0.35">
      <c r="B174" s="265">
        <v>4</v>
      </c>
      <c r="C174" s="230"/>
      <c r="D174" s="240" t="s">
        <v>285</v>
      </c>
      <c r="E174" s="262"/>
      <c r="F174" s="237" t="str">
        <f>IFERROR(_xlfn.IFS(E174=1,"Tidak Setuju/Belum ada/ belum dibangun",E174=2,"Kurang Setuju/Telah dibangun/diterapkan, akan tetapi belum konsisten",E174=3,"Setuju/Sudah dibangun atau diterapkan dengan baik, tapi masih bisa ditingkatkan",E174=4,"Sangat Setuju/Sudah dibangun atau diterapkan dengan baik dan dapat ditularkan ke organisasi lain"),"Belum diisi")</f>
        <v>Belum diisi</v>
      </c>
      <c r="G174" s="238" t="str">
        <f>IF(F174="Belum diisi","Belum diisi",(IF(E174&lt;=2,"Kurang Memadai","Memadai")))</f>
        <v>Belum diisi</v>
      </c>
    </row>
    <row r="175" spans="1:7" ht="50.25" thickBot="1" x14ac:dyDescent="0.35">
      <c r="B175" s="228" t="s">
        <v>286</v>
      </c>
      <c r="C175" s="231"/>
      <c r="D175" s="535" t="s">
        <v>287</v>
      </c>
      <c r="E175" s="536"/>
      <c r="F175" s="536"/>
      <c r="G175" s="241" t="s">
        <v>281</v>
      </c>
    </row>
    <row r="176" spans="1:7" ht="32.25" thickBot="1" x14ac:dyDescent="0.35">
      <c r="B176" s="270">
        <v>1</v>
      </c>
      <c r="C176" s="230"/>
      <c r="D176" s="239" t="s">
        <v>288</v>
      </c>
      <c r="E176" s="262"/>
      <c r="F176" s="237" t="str">
        <f>IFERROR(_xlfn.IFS(E176=1,"Tidak Setuju/Belum ada/ belum dibangun",E176=2,"Kurang Setuju/Telah dibangun/diterapkan, akan tetapi belum konsisten",E176=3,"Setuju/Sudah dibangun atau diterapkan dengan baik, tapi masih bisa ditingkatkan",E176=4,"Sangat Setuju/Sudah dibangun atau diterapkan dengan baik dan dapat ditularkan ke organisasi lain"),"Belum diisi")</f>
        <v>Belum diisi</v>
      </c>
      <c r="G176" s="238" t="str">
        <f>IF(F176="Belum diisi","Belum diisi",(IF(E176&lt;=2,"Kurang Memadai","Memadai")))</f>
        <v>Belum diisi</v>
      </c>
    </row>
    <row r="177" spans="2:7" ht="32.25" thickBot="1" x14ac:dyDescent="0.35">
      <c r="B177" s="181">
        <v>2</v>
      </c>
      <c r="C177" s="230"/>
      <c r="D177" s="239" t="s">
        <v>289</v>
      </c>
      <c r="E177" s="262"/>
      <c r="F177" s="237" t="str" cm="1">
        <f t="array" ref="F177">IFERROR(_xlfn.IFS(E177=1,"Tidak Setuju/Belum ada/ belum dibangun",E177=2,"Kurang Setuju/Telah dibangun/diterapkan, akan tetapi belum konsisten",E177=3,"Setuju/Sudah dibangun atau diterapkan dengan baik, tapi masih bisa ditingkatkan",E177=4,"Sangat Setuju/Sudah dibangun atau diterapkan dengan baik dan dapat ditularkan ke organisasi lain"),"Belum diisi")</f>
        <v>Belum diisi</v>
      </c>
      <c r="G177" s="238" t="str">
        <f t="shared" ref="G177:G179" si="21">IF(F177="Belum diisi","Belum diisi",(IF(E177&lt;=2,"Kurang Memadai","Memadai")))</f>
        <v>Belum diisi</v>
      </c>
    </row>
    <row r="178" spans="2:7" ht="32.25" thickBot="1" x14ac:dyDescent="0.35">
      <c r="B178" s="181">
        <v>3</v>
      </c>
      <c r="C178" s="230"/>
      <c r="D178" s="239" t="s">
        <v>290</v>
      </c>
      <c r="E178" s="262"/>
      <c r="F178" s="237" t="str" cm="1">
        <f t="array" ref="F178">IFERROR(_xlfn.IFS(E178=1,"Tidak Setuju/Belum ada/ belum dibangun",E178=2,"Kurang Setuju/Telah dibangun/diterapkan, akan tetapi belum konsisten",E178=3,"Setuju/Sudah dibangun atau diterapkan dengan baik, tapi masih bisa ditingkatkan",E178=4,"Sangat Setuju/Sudah dibangun atau diterapkan dengan baik dan dapat ditularkan ke organisasi lain"),"Belum diisi")</f>
        <v>Belum diisi</v>
      </c>
      <c r="G178" s="238" t="str">
        <f t="shared" si="21"/>
        <v>Belum diisi</v>
      </c>
    </row>
    <row r="179" spans="2:7" ht="47.25" customHeight="1" thickBot="1" x14ac:dyDescent="0.35">
      <c r="B179" s="265">
        <v>4</v>
      </c>
      <c r="C179" s="230"/>
      <c r="D179" s="239" t="s">
        <v>291</v>
      </c>
      <c r="E179" s="262"/>
      <c r="F179" s="237" t="str" cm="1">
        <f t="array" ref="F179">IFERROR(_xlfn.IFS(E179=1,"Tidak Setuju/Belum ada/ belum dibangun",E179=2,"Kurang Setuju/Telah dibangun/diterapkan, akan tetapi belum konsisten",E179=3,"Setuju/Sudah dibangun atau diterapkan dengan baik, tapi masih bisa ditingkatkan",E179=4,"Sangat Setuju/Sudah dibangun atau diterapkan dengan baik dan dapat ditularkan ke organisasi lain"),"Belum diisi")</f>
        <v>Belum diisi</v>
      </c>
      <c r="G179" s="238" t="str">
        <f t="shared" si="21"/>
        <v>Belum diisi</v>
      </c>
    </row>
    <row r="180" spans="2:7" ht="50.25" thickBot="1" x14ac:dyDescent="0.35">
      <c r="B180" s="228" t="s">
        <v>90</v>
      </c>
      <c r="C180" s="231"/>
      <c r="D180" s="535" t="s">
        <v>292</v>
      </c>
      <c r="E180" s="536"/>
      <c r="F180" s="536"/>
      <c r="G180" s="241" t="s">
        <v>281</v>
      </c>
    </row>
    <row r="181" spans="2:7" ht="32.25" thickBot="1" x14ac:dyDescent="0.35">
      <c r="B181" s="270">
        <v>1</v>
      </c>
      <c r="C181" s="230"/>
      <c r="D181" s="239" t="s">
        <v>293</v>
      </c>
      <c r="E181" s="262"/>
      <c r="F181" s="237" t="str" cm="1">
        <f t="array" ref="F181">IFERROR(_xlfn.IFS(E181=1,"Tidak Setuju/Belum ada/ belum dibangun",E181=2,"Kurang Setuju/Telah dibangun/diterapkan, akan tetapi belum konsisten",E181=3,"Setuju/Sudah dibangun atau diterapkan dengan baik, tapi masih bisa ditingkatkan",E181=4,"Sangat Setuju/Sudah dibangun atau diterapkan dengan baik dan dapat ditularkan ke organisasi lain"),"Belum diisi")</f>
        <v>Belum diisi</v>
      </c>
      <c r="G181" s="238" t="str">
        <f t="shared" ref="G181:G188" si="22">IF(F181="Belum diisi","Belum diisi",(IF(E181&lt;=2,"Kurang Memadai","Memadai")))</f>
        <v>Belum diisi</v>
      </c>
    </row>
    <row r="182" spans="2:7" ht="33" customHeight="1" thickBot="1" x14ac:dyDescent="0.35">
      <c r="B182" s="181">
        <v>2</v>
      </c>
      <c r="C182" s="230"/>
      <c r="D182" s="239" t="s">
        <v>294</v>
      </c>
      <c r="E182" s="262"/>
      <c r="F182" s="237" t="str" cm="1">
        <f t="array" ref="F182">IFERROR(_xlfn.IFS(E182=1,"Tidak Setuju/Belum ada/ belum dibangun",E182=2,"Kurang Setuju/Telah dibangun/diterapkan, akan tetapi belum konsisten",E182=3,"Setuju/Sudah dibangun atau diterapkan dengan baik, tapi masih bisa ditingkatkan",E182=4,"Sangat Setuju/Sudah dibangun atau diterapkan dengan baik dan dapat ditularkan ke organisasi lain"),"Belum diisi")</f>
        <v>Belum diisi</v>
      </c>
      <c r="G182" s="238" t="str">
        <f t="shared" si="22"/>
        <v>Belum diisi</v>
      </c>
    </row>
    <row r="183" spans="2:7" ht="63.75" thickBot="1" x14ac:dyDescent="0.35">
      <c r="B183" s="181">
        <v>3</v>
      </c>
      <c r="C183" s="230"/>
      <c r="D183" s="239" t="s">
        <v>295</v>
      </c>
      <c r="E183" s="262"/>
      <c r="F183" s="237" t="str" cm="1">
        <f t="array" ref="F183">IFERROR(_xlfn.IFS(E183=1,"Tidak Setuju/Belum ada/ belum dibangun",E183=2,"Kurang Setuju/Telah dibangun/diterapkan, akan tetapi belum konsisten",E183=3,"Setuju/Sudah dibangun atau diterapkan dengan baik, tapi masih bisa ditingkatkan",E183=4,"Sangat Setuju/Sudah dibangun atau diterapkan dengan baik dan dapat ditularkan ke organisasi lain"),"Belum diisi")</f>
        <v>Belum diisi</v>
      </c>
      <c r="G183" s="238" t="str">
        <f t="shared" si="22"/>
        <v>Belum diisi</v>
      </c>
    </row>
    <row r="184" spans="2:7" ht="32.25" thickBot="1" x14ac:dyDescent="0.35">
      <c r="B184" s="181">
        <v>4</v>
      </c>
      <c r="C184" s="230"/>
      <c r="D184" s="239" t="s">
        <v>296</v>
      </c>
      <c r="E184" s="262"/>
      <c r="F184" s="237" t="str" cm="1">
        <f t="array" ref="F184">IFERROR(_xlfn.IFS(E184=1,"Tidak Setuju/Belum ada/ belum dibangun",E184=2,"Kurang Setuju/Telah dibangun/diterapkan, akan tetapi belum konsisten",E184=3,"Setuju/Sudah dibangun atau diterapkan dengan baik, tapi masih bisa ditingkatkan",E184=4,"Sangat Setuju/Sudah dibangun atau diterapkan dengan baik dan dapat ditularkan ke organisasi lain"),"Belum diisi")</f>
        <v>Belum diisi</v>
      </c>
      <c r="G184" s="238" t="str">
        <f t="shared" si="22"/>
        <v>Belum diisi</v>
      </c>
    </row>
    <row r="185" spans="2:7" ht="31.5" customHeight="1" thickBot="1" x14ac:dyDescent="0.35">
      <c r="B185" s="181">
        <v>5</v>
      </c>
      <c r="C185" s="230"/>
      <c r="D185" s="239" t="s">
        <v>297</v>
      </c>
      <c r="E185" s="262"/>
      <c r="F185" s="237" t="str" cm="1">
        <f t="array" ref="F185">IFERROR(_xlfn.IFS(E185=1,"Tidak Setuju/Belum ada/ belum dibangun",E185=2,"Kurang Setuju/Telah dibangun/diterapkan, akan tetapi belum konsisten",E185=3,"Setuju/Sudah dibangun atau diterapkan dengan baik, tapi masih bisa ditingkatkan",E185=4,"Sangat Setuju/Sudah dibangun atau diterapkan dengan baik dan dapat ditularkan ke organisasi lain"),"Belum diisi")</f>
        <v>Belum diisi</v>
      </c>
      <c r="G185" s="238" t="str">
        <f t="shared" si="22"/>
        <v>Belum diisi</v>
      </c>
    </row>
    <row r="186" spans="2:7" ht="33" customHeight="1" thickBot="1" x14ac:dyDescent="0.35">
      <c r="B186" s="181">
        <v>6</v>
      </c>
      <c r="C186" s="230"/>
      <c r="D186" s="239" t="s">
        <v>298</v>
      </c>
      <c r="E186" s="262"/>
      <c r="F186" s="237" t="str" cm="1">
        <f t="array" ref="F186">IFERROR(_xlfn.IFS(E186=1,"Tidak Setuju/Belum ada/ belum dibangun",E186=2,"Kurang Setuju/Telah dibangun/diterapkan, akan tetapi belum konsisten",E186=3,"Setuju/Sudah dibangun atau diterapkan dengan baik, tapi masih bisa ditingkatkan",E186=4,"Sangat Setuju/Sudah dibangun atau diterapkan dengan baik dan dapat ditularkan ke organisasi lain"),"Belum diisi")</f>
        <v>Belum diisi</v>
      </c>
      <c r="G186" s="238" t="str">
        <f t="shared" si="22"/>
        <v>Belum diisi</v>
      </c>
    </row>
    <row r="187" spans="2:7" ht="32.25" thickBot="1" x14ac:dyDescent="0.35">
      <c r="B187" s="181">
        <v>7</v>
      </c>
      <c r="C187" s="230"/>
      <c r="D187" s="239" t="s">
        <v>299</v>
      </c>
      <c r="E187" s="262"/>
      <c r="F187" s="237" t="str" cm="1">
        <f t="array" ref="F187">IFERROR(_xlfn.IFS(E187=1,"Tidak Setuju/Belum ada/ belum dibangun",E187=2,"Kurang Setuju/Telah dibangun/diterapkan, akan tetapi belum konsisten",E187=3,"Setuju/Sudah dibangun atau diterapkan dengan baik, tapi masih bisa ditingkatkan",E187=4,"Sangat Setuju/Sudah dibangun atau diterapkan dengan baik dan dapat ditularkan ke organisasi lain"),"Belum diisi")</f>
        <v>Belum diisi</v>
      </c>
      <c r="G187" s="238" t="str">
        <f t="shared" si="22"/>
        <v>Belum diisi</v>
      </c>
    </row>
    <row r="188" spans="2:7" ht="32.25" customHeight="1" thickBot="1" x14ac:dyDescent="0.35">
      <c r="B188" s="265">
        <v>8</v>
      </c>
      <c r="C188" s="230"/>
      <c r="D188" s="239" t="s">
        <v>300</v>
      </c>
      <c r="E188" s="262"/>
      <c r="F188" s="237" t="str" cm="1">
        <f t="array" ref="F188">IFERROR(_xlfn.IFS(E188=1,"Tidak Setuju/Belum ada/ belum dibangun",E188=2,"Kurang Setuju/Telah dibangun/diterapkan, akan tetapi belum konsisten",E188=3,"Setuju/Sudah dibangun atau diterapkan dengan baik, tapi masih bisa ditingkatkan",E188=4,"Sangat Setuju/Sudah dibangun atau diterapkan dengan baik dan dapat ditularkan ke organisasi lain"),"Belum diisi")</f>
        <v>Belum diisi</v>
      </c>
      <c r="G188" s="238" t="str">
        <f t="shared" si="22"/>
        <v>Belum diisi</v>
      </c>
    </row>
    <row r="189" spans="2:7" ht="50.25" thickBot="1" x14ac:dyDescent="0.35">
      <c r="B189" s="276" t="s">
        <v>301</v>
      </c>
      <c r="C189" s="232"/>
      <c r="D189" s="535" t="s">
        <v>302</v>
      </c>
      <c r="E189" s="536"/>
      <c r="F189" s="536"/>
      <c r="G189" s="241" t="s">
        <v>281</v>
      </c>
    </row>
    <row r="190" spans="2:7" ht="32.25" thickBot="1" x14ac:dyDescent="0.35">
      <c r="B190" s="270">
        <v>1</v>
      </c>
      <c r="C190" s="230"/>
      <c r="D190" s="239" t="s">
        <v>303</v>
      </c>
      <c r="E190" s="262"/>
      <c r="F190" s="237" t="str" cm="1">
        <f t="array" ref="F190">IFERROR(_xlfn.IFS(E190=1,"Tidak Setuju/Belum ada/ belum dibangun",E190=2,"Kurang Setuju/Telah dibangun/diterapkan, akan tetapi belum konsisten",E190=3,"Setuju/Sudah dibangun atau diterapkan dengan baik, tapi masih bisa ditingkatkan",E190=4,"Sangat Setuju/Sudah dibangun atau diterapkan dengan baik dan dapat ditularkan ke organisasi lain"),"Belum diisi")</f>
        <v>Belum diisi</v>
      </c>
      <c r="G190" s="238" t="str">
        <f t="shared" ref="G190:G193" si="23">IF(F190="Belum diisi","Belum diisi",(IF(E190&lt;=2,"Kurang Memadai","Memadai")))</f>
        <v>Belum diisi</v>
      </c>
    </row>
    <row r="191" spans="2:7" ht="49.5" customHeight="1" thickBot="1" x14ac:dyDescent="0.35">
      <c r="B191" s="181">
        <v>2</v>
      </c>
      <c r="C191" s="230"/>
      <c r="D191" s="239" t="s">
        <v>304</v>
      </c>
      <c r="E191" s="262"/>
      <c r="F191" s="237" t="str" cm="1">
        <f t="array" ref="F191">IFERROR(_xlfn.IFS(E191=1,"Tidak Setuju/Belum ada/ belum dibangun",E191=2,"Kurang Setuju/Telah dibangun/diterapkan, akan tetapi belum konsisten",E191=3,"Setuju/Sudah dibangun atau diterapkan dengan baik, tapi masih bisa ditingkatkan",E191=4,"Sangat Setuju/Sudah dibangun atau diterapkan dengan baik dan dapat ditularkan ke organisasi lain"),"Belum diisi")</f>
        <v>Belum diisi</v>
      </c>
      <c r="G191" s="238" t="str">
        <f t="shared" si="23"/>
        <v>Belum diisi</v>
      </c>
    </row>
    <row r="192" spans="2:7" ht="32.25" thickBot="1" x14ac:dyDescent="0.35">
      <c r="B192" s="181">
        <v>3</v>
      </c>
      <c r="C192" s="230"/>
      <c r="D192" s="239" t="s">
        <v>305</v>
      </c>
      <c r="E192" s="262"/>
      <c r="F192" s="237" t="str" cm="1">
        <f t="array" ref="F192">IFERROR(_xlfn.IFS(E192=1,"Tidak Setuju/Belum ada/ belum dibangun",E192=2,"Kurang Setuju/Telah dibangun/diterapkan, akan tetapi belum konsisten",E192=3,"Setuju/Sudah dibangun atau diterapkan dengan baik, tapi masih bisa ditingkatkan",E192=4,"Sangat Setuju/Sudah dibangun atau diterapkan dengan baik dan dapat ditularkan ke organisasi lain"),"Belum diisi")</f>
        <v>Belum diisi</v>
      </c>
      <c r="G192" s="238" t="str">
        <f t="shared" si="23"/>
        <v>Belum diisi</v>
      </c>
    </row>
    <row r="193" spans="2:7" ht="48" thickBot="1" x14ac:dyDescent="0.35">
      <c r="B193" s="265">
        <v>4</v>
      </c>
      <c r="C193" s="230"/>
      <c r="D193" s="239" t="s">
        <v>306</v>
      </c>
      <c r="E193" s="262"/>
      <c r="F193" s="237" t="str" cm="1">
        <f t="array" ref="F193">IFERROR(_xlfn.IFS(E193=1,"Tidak Setuju/Belum ada/ belum dibangun",E193=2,"Kurang Setuju/Telah dibangun/diterapkan, akan tetapi belum konsisten",E193=3,"Setuju/Sudah dibangun atau diterapkan dengan baik, tapi masih bisa ditingkatkan",E193=4,"Sangat Setuju/Sudah dibangun atau diterapkan dengan baik dan dapat ditularkan ke organisasi lain"),"Belum diisi")</f>
        <v>Belum diisi</v>
      </c>
      <c r="G193" s="238" t="str">
        <f t="shared" si="23"/>
        <v>Belum diisi</v>
      </c>
    </row>
    <row r="194" spans="2:7" ht="50.25" thickBot="1" x14ac:dyDescent="0.35">
      <c r="B194" s="228" t="s">
        <v>307</v>
      </c>
      <c r="C194" s="231"/>
      <c r="D194" s="535" t="s">
        <v>308</v>
      </c>
      <c r="E194" s="536"/>
      <c r="F194" s="536"/>
      <c r="G194" s="241" t="s">
        <v>281</v>
      </c>
    </row>
    <row r="195" spans="2:7" ht="32.25" thickBot="1" x14ac:dyDescent="0.35">
      <c r="B195" s="270">
        <v>1</v>
      </c>
      <c r="C195" s="230"/>
      <c r="D195" s="240" t="s">
        <v>309</v>
      </c>
      <c r="E195" s="262"/>
      <c r="F195" s="237" t="str" cm="1">
        <f t="array" ref="F195">IFERROR(_xlfn.IFS(E195=1,"Tidak Setuju/Belum ada/ belum dibangun",E195=2,"Kurang Setuju/Telah dibangun/diterapkan, akan tetapi belum konsisten",E195=3,"Setuju/Sudah dibangun atau diterapkan dengan baik, tapi masih bisa ditingkatkan",E195=4,"Sangat Setuju/Sudah dibangun atau diterapkan dengan baik dan dapat ditularkan ke organisasi lain"),"Belum diisi")</f>
        <v>Belum diisi</v>
      </c>
      <c r="G195" s="238" t="str">
        <f t="shared" ref="G195:G197" si="24">IF(F195="Belum diisi","Belum diisi",(IF(E195&lt;=2,"Kurang Memadai","Memadai")))</f>
        <v>Belum diisi</v>
      </c>
    </row>
    <row r="196" spans="2:7" ht="32.25" thickBot="1" x14ac:dyDescent="0.35">
      <c r="B196" s="181">
        <v>2</v>
      </c>
      <c r="C196" s="230"/>
      <c r="D196" s="239" t="s">
        <v>310</v>
      </c>
      <c r="E196" s="262"/>
      <c r="F196" s="237" t="str" cm="1">
        <f t="array" ref="F196">IFERROR(_xlfn.IFS(E196=1,"Tidak Setuju/Belum ada/ belum dibangun",E196=2,"Kurang Setuju/Telah dibangun/diterapkan, akan tetapi belum konsisten",E196=3,"Setuju/Sudah dibangun atau diterapkan dengan baik, tapi masih bisa ditingkatkan",E196=4,"Sangat Setuju/Sudah dibangun atau diterapkan dengan baik dan dapat ditularkan ke organisasi lain"),"Belum diisi")</f>
        <v>Belum diisi</v>
      </c>
      <c r="G196" s="238" t="str">
        <f t="shared" si="24"/>
        <v>Belum diisi</v>
      </c>
    </row>
    <row r="197" spans="2:7" ht="17.25" thickBot="1" x14ac:dyDescent="0.35">
      <c r="B197" s="265">
        <v>3</v>
      </c>
      <c r="C197" s="230"/>
      <c r="D197" s="239" t="s">
        <v>311</v>
      </c>
      <c r="E197" s="262"/>
      <c r="F197" s="237" t="str" cm="1">
        <f t="array" ref="F197">IFERROR(_xlfn.IFS(E197=1,"Tidak Setuju/Belum ada/ belum dibangun",E197=2,"Kurang Setuju/Telah dibangun/diterapkan, akan tetapi belum konsisten",E197=3,"Setuju/Sudah dibangun atau diterapkan dengan baik, tapi masih bisa ditingkatkan",E197=4,"Sangat Setuju/Sudah dibangun atau diterapkan dengan baik dan dapat ditularkan ke organisasi lain"),"Belum diisi")</f>
        <v>Belum diisi</v>
      </c>
      <c r="G197" s="238" t="str">
        <f t="shared" si="24"/>
        <v>Belum diisi</v>
      </c>
    </row>
    <row r="198" spans="2:7" ht="50.25" thickBot="1" x14ac:dyDescent="0.35">
      <c r="B198" s="228" t="s">
        <v>312</v>
      </c>
      <c r="C198" s="231"/>
      <c r="D198" s="535" t="s">
        <v>313</v>
      </c>
      <c r="E198" s="536"/>
      <c r="F198" s="536"/>
      <c r="G198" s="241" t="s">
        <v>281</v>
      </c>
    </row>
    <row r="199" spans="2:7" ht="48" customHeight="1" thickBot="1" x14ac:dyDescent="0.35">
      <c r="B199" s="270">
        <v>1</v>
      </c>
      <c r="C199" s="230"/>
      <c r="D199" s="239" t="s">
        <v>314</v>
      </c>
      <c r="E199" s="262"/>
      <c r="F199" s="237" t="str" cm="1">
        <f t="array" ref="F199">IFERROR(_xlfn.IFS(E199=1,"Tidak Setuju/Belum ada/ belum dibangun",E199=2,"Kurang Setuju/Telah dibangun/diterapkan, akan tetapi belum konsisten",E199=3,"Setuju/Sudah dibangun atau diterapkan dengan baik, tapi masih bisa ditingkatkan",E199=4,"Sangat Setuju/Sudah dibangun atau diterapkan dengan baik dan dapat ditularkan ke organisasi lain"),"Belum diisi")</f>
        <v>Belum diisi</v>
      </c>
      <c r="G199" s="238" t="str">
        <f t="shared" ref="G199:G205" si="25">IF(F199="Belum diisi","Belum diisi",(IF(E199&lt;=2,"Kurang Memadai","Memadai")))</f>
        <v>Belum diisi</v>
      </c>
    </row>
    <row r="200" spans="2:7" ht="32.25" thickBot="1" x14ac:dyDescent="0.35">
      <c r="B200" s="181">
        <v>2</v>
      </c>
      <c r="C200" s="230"/>
      <c r="D200" s="239" t="s">
        <v>315</v>
      </c>
      <c r="E200" s="262"/>
      <c r="F200" s="237" t="str" cm="1">
        <f t="array" ref="F200">IFERROR(_xlfn.IFS(E200=1,"Tidak Setuju/Belum ada/ belum dibangun",E200=2,"Kurang Setuju/Telah dibangun/diterapkan, akan tetapi belum konsisten",E200=3,"Setuju/Sudah dibangun atau diterapkan dengan baik, tapi masih bisa ditingkatkan",E200=4,"Sangat Setuju/Sudah dibangun atau diterapkan dengan baik dan dapat ditularkan ke organisasi lain"),"Belum diisi")</f>
        <v>Belum diisi</v>
      </c>
      <c r="G200" s="238" t="str">
        <f t="shared" si="25"/>
        <v>Belum diisi</v>
      </c>
    </row>
    <row r="201" spans="2:7" ht="33.75" customHeight="1" thickBot="1" x14ac:dyDescent="0.35">
      <c r="B201" s="181">
        <v>3</v>
      </c>
      <c r="C201" s="230"/>
      <c r="D201" s="239" t="s">
        <v>316</v>
      </c>
      <c r="E201" s="262"/>
      <c r="F201" s="237" t="str" cm="1">
        <f t="array" ref="F201">IFERROR(_xlfn.IFS(E201=1,"Tidak Setuju/Belum ada/ belum dibangun",E201=2,"Kurang Setuju/Telah dibangun/diterapkan, akan tetapi belum konsisten",E201=3,"Setuju/Sudah dibangun atau diterapkan dengan baik, tapi masih bisa ditingkatkan",E201=4,"Sangat Setuju/Sudah dibangun atau diterapkan dengan baik dan dapat ditularkan ke organisasi lain"),"Belum diisi")</f>
        <v>Belum diisi</v>
      </c>
      <c r="G201" s="238" t="str">
        <f t="shared" si="25"/>
        <v>Belum diisi</v>
      </c>
    </row>
    <row r="202" spans="2:7" ht="17.25" thickBot="1" x14ac:dyDescent="0.35">
      <c r="B202" s="181">
        <v>4</v>
      </c>
      <c r="C202" s="230"/>
      <c r="D202" s="239" t="s">
        <v>317</v>
      </c>
      <c r="E202" s="262"/>
      <c r="F202" s="237" t="str" cm="1">
        <f t="array" ref="F202">IFERROR(_xlfn.IFS(E202=1,"Tidak Setuju/Belum ada/ belum dibangun",E202=2,"Kurang Setuju/Telah dibangun/diterapkan, akan tetapi belum konsisten",E202=3,"Setuju/Sudah dibangun atau diterapkan dengan baik, tapi masih bisa ditingkatkan",E202=4,"Sangat Setuju/Sudah dibangun atau diterapkan dengan baik dan dapat ditularkan ke organisasi lain"),"Belum diisi")</f>
        <v>Belum diisi</v>
      </c>
      <c r="G202" s="238" t="str">
        <f t="shared" si="25"/>
        <v>Belum diisi</v>
      </c>
    </row>
    <row r="203" spans="2:7" ht="63.75" thickBot="1" x14ac:dyDescent="0.35">
      <c r="B203" s="181">
        <v>5</v>
      </c>
      <c r="C203" s="230"/>
      <c r="D203" s="239" t="s">
        <v>318</v>
      </c>
      <c r="E203" s="262"/>
      <c r="F203" s="237" t="str" cm="1">
        <f t="array" ref="F203">IFERROR(_xlfn.IFS(E203=1,"Tidak Setuju/Belum ada/ belum dibangun",E203=2,"Kurang Setuju/Telah dibangun/diterapkan, akan tetapi belum konsisten",E203=3,"Setuju/Sudah dibangun atau diterapkan dengan baik, tapi masih bisa ditingkatkan",E203=4,"Sangat Setuju/Sudah dibangun atau diterapkan dengan baik dan dapat ditularkan ke organisasi lain"),"Belum diisi")</f>
        <v>Belum diisi</v>
      </c>
      <c r="G203" s="238" t="str">
        <f t="shared" si="25"/>
        <v>Belum diisi</v>
      </c>
    </row>
    <row r="204" spans="2:7" ht="32.25" thickBot="1" x14ac:dyDescent="0.35">
      <c r="B204" s="181">
        <v>6</v>
      </c>
      <c r="C204" s="230"/>
      <c r="D204" s="239" t="s">
        <v>319</v>
      </c>
      <c r="E204" s="262"/>
      <c r="F204" s="237" t="str" cm="1">
        <f t="array" ref="F204">IFERROR(_xlfn.IFS(E204=1,"Tidak Setuju/Belum ada/ belum dibangun",E204=2,"Kurang Setuju/Telah dibangun/diterapkan, akan tetapi belum konsisten",E204=3,"Setuju/Sudah dibangun atau diterapkan dengan baik, tapi masih bisa ditingkatkan",E204=4,"Sangat Setuju/Sudah dibangun atau diterapkan dengan baik dan dapat ditularkan ke organisasi lain"),"Belum diisi")</f>
        <v>Belum diisi</v>
      </c>
      <c r="G204" s="238" t="str">
        <f t="shared" si="25"/>
        <v>Belum diisi</v>
      </c>
    </row>
    <row r="205" spans="2:7" ht="32.25" thickBot="1" x14ac:dyDescent="0.35">
      <c r="B205" s="265">
        <v>7</v>
      </c>
      <c r="C205" s="266"/>
      <c r="D205" s="267" t="s">
        <v>320</v>
      </c>
      <c r="E205" s="268"/>
      <c r="F205" s="269" t="str" cm="1">
        <f t="array" ref="F205">IFERROR(_xlfn.IFS(E205=1,"Tidak Setuju/Belum ada/ belum dibangun",E205=2,"Kurang Setuju/Telah dibangun/diterapkan, akan tetapi belum konsisten",E205=3,"Setuju/Sudah dibangun atau diterapkan dengan baik, tapi masih bisa ditingkatkan",E205=4,"Sangat Setuju/Sudah dibangun atau diterapkan dengan baik dan dapat ditularkan ke organisasi lain"),"Belum diisi")</f>
        <v>Belum diisi</v>
      </c>
      <c r="G205" s="238" t="str">
        <f t="shared" si="25"/>
        <v>Belum diisi</v>
      </c>
    </row>
    <row r="206" spans="2:7" ht="50.25" thickBot="1" x14ac:dyDescent="0.35">
      <c r="B206" s="228" t="s">
        <v>321</v>
      </c>
      <c r="C206" s="231"/>
      <c r="D206" s="535" t="s">
        <v>322</v>
      </c>
      <c r="E206" s="536"/>
      <c r="F206" s="536"/>
      <c r="G206" s="241" t="s">
        <v>281</v>
      </c>
    </row>
    <row r="207" spans="2:7" ht="48" thickBot="1" x14ac:dyDescent="0.35">
      <c r="B207" s="270">
        <v>1</v>
      </c>
      <c r="C207" s="271"/>
      <c r="D207" s="272" t="s">
        <v>323</v>
      </c>
      <c r="E207" s="273"/>
      <c r="F207" s="274" t="str" cm="1">
        <f t="array" ref="F207">IFERROR(_xlfn.IFS(E207=1,"Tidak Setuju/Belum ada/ belum dibangun",E207=2,"Kurang Setuju/Telah dibangun/diterapkan, akan tetapi belum konsisten",E207=3,"Setuju/Sudah dibangun atau diterapkan dengan baik, tapi masih bisa ditingkatkan",E207=4,"Sangat Setuju/Sudah dibangun atau diterapkan dengan baik dan dapat ditularkan ke organisasi lain"),"Belum diisi")</f>
        <v>Belum diisi</v>
      </c>
      <c r="G207" s="238" t="str">
        <f t="shared" ref="G207:G211" si="26">IF(F207="Belum diisi","Belum diisi",(IF(E207&lt;=2,"Kurang Memadai","Memadai")))</f>
        <v>Belum diisi</v>
      </c>
    </row>
    <row r="208" spans="2:7" ht="32.25" thickBot="1" x14ac:dyDescent="0.35">
      <c r="B208" s="181">
        <v>2</v>
      </c>
      <c r="C208" s="230"/>
      <c r="D208" s="239" t="s">
        <v>324</v>
      </c>
      <c r="E208" s="262"/>
      <c r="F208" s="237" t="str" cm="1">
        <f t="array" ref="F208">IFERROR(_xlfn.IFS(E208=1,"Tidak Setuju/Belum ada/ belum dibangun",E208=2,"Kurang Setuju/Telah dibangun/diterapkan, akan tetapi belum konsisten",E208=3,"Setuju/Sudah dibangun atau diterapkan dengan baik, tapi masih bisa ditingkatkan",E208=4,"Sangat Setuju/Sudah dibangun atau diterapkan dengan baik dan dapat ditularkan ke organisasi lain"),"Belum diisi")</f>
        <v>Belum diisi</v>
      </c>
      <c r="G208" s="238" t="str">
        <f t="shared" si="26"/>
        <v>Belum diisi</v>
      </c>
    </row>
    <row r="209" spans="1:7" ht="32.25" thickBot="1" x14ac:dyDescent="0.35">
      <c r="B209" s="181">
        <v>3</v>
      </c>
      <c r="C209" s="230"/>
      <c r="D209" s="239" t="s">
        <v>325</v>
      </c>
      <c r="E209" s="262"/>
      <c r="F209" s="237" t="str" cm="1">
        <f t="array" ref="F209">IFERROR(_xlfn.IFS(E209=1,"Tidak Setuju/Belum ada/ belum dibangun",E209=2,"Kurang Setuju/Telah dibangun/diterapkan, akan tetapi belum konsisten",E209=3,"Setuju/Sudah dibangun atau diterapkan dengan baik, tapi masih bisa ditingkatkan",E209=4,"Sangat Setuju/Sudah dibangun atau diterapkan dengan baik dan dapat ditularkan ke organisasi lain"),"Belum diisi")</f>
        <v>Belum diisi</v>
      </c>
      <c r="G209" s="238" t="str">
        <f t="shared" si="26"/>
        <v>Belum diisi</v>
      </c>
    </row>
    <row r="210" spans="1:7" ht="32.25" thickBot="1" x14ac:dyDescent="0.35">
      <c r="B210" s="181">
        <v>4</v>
      </c>
      <c r="C210" s="230"/>
      <c r="D210" s="239" t="s">
        <v>326</v>
      </c>
      <c r="E210" s="262"/>
      <c r="F210" s="237" t="str" cm="1">
        <f t="array" ref="F210">IFERROR(_xlfn.IFS(E210=1,"Tidak Setuju/Belum ada/ belum dibangun",E210=2,"Kurang Setuju/Telah dibangun/diterapkan, akan tetapi belum konsisten",E210=3,"Setuju/Sudah dibangun atau diterapkan dengan baik, tapi masih bisa ditingkatkan",E210=4,"Sangat Setuju/Sudah dibangun atau diterapkan dengan baik dan dapat ditularkan ke organisasi lain"),"Belum diisi")</f>
        <v>Belum diisi</v>
      </c>
      <c r="G210" s="238" t="str">
        <f t="shared" si="26"/>
        <v>Belum diisi</v>
      </c>
    </row>
    <row r="211" spans="1:7" ht="32.25" thickBot="1" x14ac:dyDescent="0.35">
      <c r="B211" s="265">
        <v>5</v>
      </c>
      <c r="C211" s="230"/>
      <c r="D211" s="239" t="s">
        <v>327</v>
      </c>
      <c r="E211" s="262"/>
      <c r="F211" s="237" t="str" cm="1">
        <f t="array" ref="F211">IFERROR(_xlfn.IFS(E211=1,"Tidak Setuju/Belum ada/ belum dibangun",E211=2,"Kurang Setuju/Telah dibangun/diterapkan, akan tetapi belum konsisten",E211=3,"Setuju/Sudah dibangun atau diterapkan dengan baik, tapi masih bisa ditingkatkan",E211=4,"Sangat Setuju/Sudah dibangun atau diterapkan dengan baik dan dapat ditularkan ke organisasi lain"),"Belum diisi")</f>
        <v>Belum diisi</v>
      </c>
      <c r="G211" s="238" t="str">
        <f t="shared" si="26"/>
        <v>Belum diisi</v>
      </c>
    </row>
    <row r="212" spans="1:7" ht="50.25" thickBot="1" x14ac:dyDescent="0.35">
      <c r="B212" s="228" t="s">
        <v>328</v>
      </c>
      <c r="C212" s="231"/>
      <c r="D212" s="537" t="s">
        <v>329</v>
      </c>
      <c r="E212" s="538"/>
      <c r="F212" s="538"/>
      <c r="G212" s="228" t="s">
        <v>281</v>
      </c>
    </row>
    <row r="213" spans="1:7" ht="36.75" customHeight="1" thickBot="1" x14ac:dyDescent="0.35">
      <c r="B213" s="270">
        <v>1</v>
      </c>
      <c r="C213" s="230"/>
      <c r="D213" s="229" t="s">
        <v>330</v>
      </c>
      <c r="E213" s="263"/>
      <c r="F213" s="237" t="str" cm="1">
        <f t="array" ref="F213">IFERROR(_xlfn.IFS(E213=1,"Tidak Setuju/Belum ada/ belum dibangun",E213=2,"Kurang Setuju/Telah dibangun/diterapkan, akan tetapi belum konsisten",E213=3,"Setuju/Sudah dibangun atau diterapkan dengan baik, tapi masih bisa ditingkatkan",E213=4,"Sangat Setuju/Sudah dibangun atau diterapkan dengan baik dan dapat ditularkan ke organisasi lain"),"Belum diisi")</f>
        <v>Belum diisi</v>
      </c>
      <c r="G213" s="238" t="str">
        <f t="shared" ref="G213:G214" si="27">IF(F213="Belum diisi","Belum diisi",(IF(E213&lt;=2,"Kurang Memadai","Memadai")))</f>
        <v>Belum diisi</v>
      </c>
    </row>
    <row r="214" spans="1:7" ht="48" thickBot="1" x14ac:dyDescent="0.35">
      <c r="B214" s="181">
        <v>2</v>
      </c>
      <c r="C214" s="230"/>
      <c r="D214" s="229" t="s">
        <v>331</v>
      </c>
      <c r="E214" s="263"/>
      <c r="F214" s="237" t="str" cm="1">
        <f t="array" ref="F214">IFERROR(_xlfn.IFS(E214=1,"Tidak Setuju/Belum ada/ belum dibangun",E214=2,"Kurang Setuju/Telah dibangun/diterapkan, akan tetapi belum konsisten",E214=3,"Setuju/Sudah dibangun atau diterapkan dengan baik, tapi masih bisa ditingkatkan",E214=4,"Sangat Setuju/Sudah dibangun atau diterapkan dengan baik dan dapat ditularkan ke organisasi lain"),"Belum diisi")</f>
        <v>Belum diisi</v>
      </c>
      <c r="G214" s="238" t="str">
        <f t="shared" si="27"/>
        <v>Belum diisi</v>
      </c>
    </row>
    <row r="215" spans="1:7" x14ac:dyDescent="0.3">
      <c r="B215" s="252"/>
      <c r="C215" s="252"/>
      <c r="D215" s="253"/>
      <c r="E215" s="254"/>
      <c r="F215" s="255"/>
      <c r="G215" s="256"/>
    </row>
    <row r="216" spans="1:7" ht="21" customHeight="1" x14ac:dyDescent="0.3">
      <c r="B216" s="543" t="s">
        <v>379</v>
      </c>
      <c r="C216" s="543"/>
      <c r="D216" s="543"/>
      <c r="E216" s="543"/>
      <c r="F216" s="543"/>
      <c r="G216" s="543"/>
    </row>
    <row r="217" spans="1:7" ht="14.25" customHeight="1" x14ac:dyDescent="0.3">
      <c r="B217" s="169"/>
      <c r="C217" s="169"/>
      <c r="D217" s="234" t="s">
        <v>390</v>
      </c>
      <c r="E217" s="235" t="s">
        <v>253</v>
      </c>
      <c r="F217" s="170"/>
    </row>
    <row r="218" spans="1:7" ht="14.25" customHeight="1" x14ac:dyDescent="0.3">
      <c r="B218" s="169"/>
      <c r="C218" s="169"/>
      <c r="D218" s="234" t="s">
        <v>52</v>
      </c>
      <c r="E218" s="236" t="s">
        <v>391</v>
      </c>
      <c r="F218" s="170"/>
    </row>
    <row r="219" spans="1:7" ht="14.25" customHeight="1" thickBot="1" x14ac:dyDescent="0.35">
      <c r="B219" s="169"/>
      <c r="C219" s="169"/>
      <c r="D219" s="170"/>
      <c r="E219" s="169"/>
      <c r="F219" s="171"/>
    </row>
    <row r="220" spans="1:7" ht="15.75" customHeight="1" thickBot="1" x14ac:dyDescent="0.35">
      <c r="A220" s="258" t="s">
        <v>277</v>
      </c>
      <c r="B220" s="544" t="s">
        <v>269</v>
      </c>
      <c r="C220" s="546"/>
      <c r="D220" s="548" t="s">
        <v>270</v>
      </c>
      <c r="E220" s="550" t="s">
        <v>271</v>
      </c>
      <c r="F220" s="551"/>
      <c r="G220" s="552" t="s">
        <v>388</v>
      </c>
    </row>
    <row r="221" spans="1:7" ht="13.5" customHeight="1" thickBot="1" x14ac:dyDescent="0.35">
      <c r="B221" s="545"/>
      <c r="C221" s="547"/>
      <c r="D221" s="549"/>
      <c r="E221" s="172" t="s">
        <v>387</v>
      </c>
      <c r="F221" s="173" t="s">
        <v>126</v>
      </c>
      <c r="G221" s="552"/>
    </row>
    <row r="222" spans="1:7" ht="17.25" thickBot="1" x14ac:dyDescent="0.35">
      <c r="B222" s="175" t="s">
        <v>65</v>
      </c>
      <c r="C222" s="176"/>
      <c r="D222" s="177" t="s">
        <v>66</v>
      </c>
      <c r="E222" s="539" t="s">
        <v>67</v>
      </c>
      <c r="F222" s="540"/>
      <c r="G222" s="178" t="s">
        <v>68</v>
      </c>
    </row>
    <row r="223" spans="1:7" ht="30.95" customHeight="1" thickBot="1" x14ac:dyDescent="0.35">
      <c r="B223" s="179" t="s">
        <v>102</v>
      </c>
      <c r="C223" s="226"/>
      <c r="D223" s="541" t="s">
        <v>280</v>
      </c>
      <c r="E223" s="541"/>
      <c r="F223" s="541"/>
      <c r="G223" s="227" t="s">
        <v>281</v>
      </c>
    </row>
    <row r="224" spans="1:7" ht="47.25" customHeight="1" thickBot="1" x14ac:dyDescent="0.35">
      <c r="B224" s="181">
        <v>1</v>
      </c>
      <c r="C224" s="230"/>
      <c r="D224" s="239" t="s">
        <v>282</v>
      </c>
      <c r="E224" s="262"/>
      <c r="F224" s="237" t="str">
        <f>IFERROR(_xlfn.IFS(E224=1,"Tidak Setuju/Belum ada/ belum dibangun",E224=2,"Kurang Setuju/Telah dibangun/diterapkan, akan tetapi belum konsisten",E224=3,"Setuju/Sudah dibangun atau diterapkan dengan baik, tapi masih bisa ditingkatkan",E224=4,"Sangat Setuju/Sudah dibangun atau diterapkan dengan baik dan dapat ditularkan ke organisasi lain"),"Belum diisi")</f>
        <v>Belum diisi</v>
      </c>
      <c r="G224" s="238" t="str">
        <f>IF(F224="Belum diisi","Belum diisi",(IF(E224&lt;=2,"Kurang Memadai","Memadai")))</f>
        <v>Belum diisi</v>
      </c>
    </row>
    <row r="225" spans="2:7" ht="48" thickBot="1" x14ac:dyDescent="0.35">
      <c r="B225" s="181">
        <v>2</v>
      </c>
      <c r="C225" s="230"/>
      <c r="D225" s="239" t="s">
        <v>283</v>
      </c>
      <c r="E225" s="262"/>
      <c r="F225" s="237" t="str">
        <f>IFERROR(_xlfn.IFS(E225=1,"Tidak Setuju/Belum ada/ belum dibangun",E225=2,"Kurang Setuju/Telah dibangun/diterapkan, akan tetapi belum konsisten",E225=3,"Setuju/Sudah dibangun atau diterapkan dengan baik, tapi masih bisa ditingkatkan",E225=4,"Sangat Setuju/Sudah dibangun atau diterapkan dengan baik dan dapat ditularkan ke organisasi lain"),"Belum diisi")</f>
        <v>Belum diisi</v>
      </c>
      <c r="G225" s="238" t="str">
        <f>IF(F225="Belum diisi","Belum diisi",(IF(E225&lt;=2,"Kurang Memadai","Memadai")))</f>
        <v>Belum diisi</v>
      </c>
    </row>
    <row r="226" spans="2:7" ht="48" thickBot="1" x14ac:dyDescent="0.35">
      <c r="B226" s="181">
        <v>3</v>
      </c>
      <c r="C226" s="230"/>
      <c r="D226" s="239" t="s">
        <v>284</v>
      </c>
      <c r="E226" s="262"/>
      <c r="F226" s="237" t="str">
        <f>IFERROR(_xlfn.IFS(E226=1,"Tidak Setuju/Belum ada/ belum dibangun",E226=2,"Kurang Setuju/Telah dibangun/diterapkan, akan tetapi belum konsisten",E226=3,"Setuju/Sudah dibangun atau diterapkan dengan baik, tapi masih bisa ditingkatkan",E226=4,"Sangat Setuju/Sudah dibangun atau diterapkan dengan baik dan dapat ditularkan ke organisasi lain"),"Belum diisi")</f>
        <v>Belum diisi</v>
      </c>
      <c r="G226" s="238" t="str">
        <f>IF(F226="Belum diisi","Belum diisi",(IF(E226&lt;=2,"Kurang Memadai","Memadai")))</f>
        <v>Belum diisi</v>
      </c>
    </row>
    <row r="227" spans="2:7" ht="51.75" customHeight="1" thickBot="1" x14ac:dyDescent="0.35">
      <c r="B227" s="181">
        <v>4</v>
      </c>
      <c r="C227" s="230"/>
      <c r="D227" s="240" t="s">
        <v>285</v>
      </c>
      <c r="E227" s="262"/>
      <c r="F227" s="237" t="str">
        <f>IFERROR(_xlfn.IFS(E227=1,"Tidak Setuju/Belum ada/ belum dibangun",E227=2,"Kurang Setuju/Telah dibangun/diterapkan, akan tetapi belum konsisten",E227=3,"Setuju/Sudah dibangun atau diterapkan dengan baik, tapi masih bisa ditingkatkan",E227=4,"Sangat Setuju/Sudah dibangun atau diterapkan dengan baik dan dapat ditularkan ke organisasi lain"),"Belum diisi")</f>
        <v>Belum diisi</v>
      </c>
      <c r="G227" s="238" t="str">
        <f>IF(F227="Belum diisi","Belum diisi",(IF(E227&lt;=2,"Kurang Memadai","Memadai")))</f>
        <v>Belum diisi</v>
      </c>
    </row>
    <row r="228" spans="2:7" ht="50.25" thickBot="1" x14ac:dyDescent="0.35">
      <c r="B228" s="182" t="s">
        <v>286</v>
      </c>
      <c r="C228" s="231"/>
      <c r="D228" s="535" t="s">
        <v>287</v>
      </c>
      <c r="E228" s="536"/>
      <c r="F228" s="536"/>
      <c r="G228" s="241" t="s">
        <v>281</v>
      </c>
    </row>
    <row r="229" spans="2:7" ht="32.25" thickBot="1" x14ac:dyDescent="0.35">
      <c r="B229" s="181">
        <v>1</v>
      </c>
      <c r="C229" s="230"/>
      <c r="D229" s="239" t="s">
        <v>288</v>
      </c>
      <c r="E229" s="262"/>
      <c r="F229" s="237" t="str">
        <f>IFERROR(_xlfn.IFS(E229=1,"Tidak Setuju/Belum ada/ belum dibangun",E229=2,"Kurang Setuju/Telah dibangun/diterapkan, akan tetapi belum konsisten",E229=3,"Setuju/Sudah dibangun atau diterapkan dengan baik, tapi masih bisa ditingkatkan",E229=4,"Sangat Setuju/Sudah dibangun atau diterapkan dengan baik dan dapat ditularkan ke organisasi lain"),"Belum diisi")</f>
        <v>Belum diisi</v>
      </c>
      <c r="G229" s="238" t="str">
        <f>IF(F229="Belum diisi","Belum diisi",(IF(E229&lt;=2,"Kurang Memadai","Memadai")))</f>
        <v>Belum diisi</v>
      </c>
    </row>
    <row r="230" spans="2:7" ht="32.25" thickBot="1" x14ac:dyDescent="0.35">
      <c r="B230" s="181">
        <v>2</v>
      </c>
      <c r="C230" s="230"/>
      <c r="D230" s="239" t="s">
        <v>289</v>
      </c>
      <c r="E230" s="262"/>
      <c r="F230" s="237" t="str" cm="1">
        <f t="array" ref="F230">IFERROR(_xlfn.IFS(E230=1,"Tidak Setuju/Belum ada/ belum dibangun",E230=2,"Kurang Setuju/Telah dibangun/diterapkan, akan tetapi belum konsisten",E230=3,"Setuju/Sudah dibangun atau diterapkan dengan baik, tapi masih bisa ditingkatkan",E230=4,"Sangat Setuju/Sudah dibangun atau diterapkan dengan baik dan dapat ditularkan ke organisasi lain"),"Belum diisi")</f>
        <v>Belum diisi</v>
      </c>
      <c r="G230" s="238" t="str">
        <f t="shared" ref="G230:G232" si="28">IF(F230="Belum diisi","Belum diisi",(IF(E230&lt;=2,"Kurang Memadai","Memadai")))</f>
        <v>Belum diisi</v>
      </c>
    </row>
    <row r="231" spans="2:7" ht="32.25" thickBot="1" x14ac:dyDescent="0.35">
      <c r="B231" s="181">
        <v>3</v>
      </c>
      <c r="C231" s="230"/>
      <c r="D231" s="239" t="s">
        <v>290</v>
      </c>
      <c r="E231" s="262"/>
      <c r="F231" s="237" t="str" cm="1">
        <f t="array" ref="F231">IFERROR(_xlfn.IFS(E231=1,"Tidak Setuju/Belum ada/ belum dibangun",E231=2,"Kurang Setuju/Telah dibangun/diterapkan, akan tetapi belum konsisten",E231=3,"Setuju/Sudah dibangun atau diterapkan dengan baik, tapi masih bisa ditingkatkan",E231=4,"Sangat Setuju/Sudah dibangun atau diterapkan dengan baik dan dapat ditularkan ke organisasi lain"),"Belum diisi")</f>
        <v>Belum diisi</v>
      </c>
      <c r="G231" s="238" t="str">
        <f t="shared" si="28"/>
        <v>Belum diisi</v>
      </c>
    </row>
    <row r="232" spans="2:7" ht="47.25" customHeight="1" thickBot="1" x14ac:dyDescent="0.35">
      <c r="B232" s="181">
        <v>4</v>
      </c>
      <c r="C232" s="230"/>
      <c r="D232" s="239" t="s">
        <v>291</v>
      </c>
      <c r="E232" s="262"/>
      <c r="F232" s="237" t="str" cm="1">
        <f t="array" ref="F232">IFERROR(_xlfn.IFS(E232=1,"Tidak Setuju/Belum ada/ belum dibangun",E232=2,"Kurang Setuju/Telah dibangun/diterapkan, akan tetapi belum konsisten",E232=3,"Setuju/Sudah dibangun atau diterapkan dengan baik, tapi masih bisa ditingkatkan",E232=4,"Sangat Setuju/Sudah dibangun atau diterapkan dengan baik dan dapat ditularkan ke organisasi lain"),"Belum diisi")</f>
        <v>Belum diisi</v>
      </c>
      <c r="G232" s="238" t="str">
        <f t="shared" si="28"/>
        <v>Belum diisi</v>
      </c>
    </row>
    <row r="233" spans="2:7" ht="50.25" thickBot="1" x14ac:dyDescent="0.35">
      <c r="B233" s="182" t="s">
        <v>90</v>
      </c>
      <c r="C233" s="231"/>
      <c r="D233" s="535" t="s">
        <v>292</v>
      </c>
      <c r="E233" s="536"/>
      <c r="F233" s="536"/>
      <c r="G233" s="241" t="s">
        <v>281</v>
      </c>
    </row>
    <row r="234" spans="2:7" ht="32.25" thickBot="1" x14ac:dyDescent="0.35">
      <c r="B234" s="181">
        <v>1</v>
      </c>
      <c r="C234" s="230"/>
      <c r="D234" s="239" t="s">
        <v>293</v>
      </c>
      <c r="E234" s="262"/>
      <c r="F234" s="237" t="str" cm="1">
        <f t="array" ref="F234">IFERROR(_xlfn.IFS(E234=1,"Tidak Setuju/Belum ada/ belum dibangun",E234=2,"Kurang Setuju/Telah dibangun/diterapkan, akan tetapi belum konsisten",E234=3,"Setuju/Sudah dibangun atau diterapkan dengan baik, tapi masih bisa ditingkatkan",E234=4,"Sangat Setuju/Sudah dibangun atau diterapkan dengan baik dan dapat ditularkan ke organisasi lain"),"Belum diisi")</f>
        <v>Belum diisi</v>
      </c>
      <c r="G234" s="238" t="str">
        <f t="shared" ref="G234:G241" si="29">IF(F234="Belum diisi","Belum diisi",(IF(E234&lt;=2,"Kurang Memadai","Memadai")))</f>
        <v>Belum diisi</v>
      </c>
    </row>
    <row r="235" spans="2:7" ht="33" customHeight="1" thickBot="1" x14ac:dyDescent="0.35">
      <c r="B235" s="181">
        <v>2</v>
      </c>
      <c r="C235" s="230"/>
      <c r="D235" s="239" t="s">
        <v>294</v>
      </c>
      <c r="E235" s="262"/>
      <c r="F235" s="237" t="str" cm="1">
        <f t="array" ref="F235">IFERROR(_xlfn.IFS(E235=1,"Tidak Setuju/Belum ada/ belum dibangun",E235=2,"Kurang Setuju/Telah dibangun/diterapkan, akan tetapi belum konsisten",E235=3,"Setuju/Sudah dibangun atau diterapkan dengan baik, tapi masih bisa ditingkatkan",E235=4,"Sangat Setuju/Sudah dibangun atau diterapkan dengan baik dan dapat ditularkan ke organisasi lain"),"Belum diisi")</f>
        <v>Belum diisi</v>
      </c>
      <c r="G235" s="238" t="str">
        <f t="shared" si="29"/>
        <v>Belum diisi</v>
      </c>
    </row>
    <row r="236" spans="2:7" ht="63.75" thickBot="1" x14ac:dyDescent="0.35">
      <c r="B236" s="181">
        <v>3</v>
      </c>
      <c r="C236" s="230"/>
      <c r="D236" s="239" t="s">
        <v>295</v>
      </c>
      <c r="E236" s="262"/>
      <c r="F236" s="237" t="str" cm="1">
        <f t="array" ref="F236">IFERROR(_xlfn.IFS(E236=1,"Tidak Setuju/Belum ada/ belum dibangun",E236=2,"Kurang Setuju/Telah dibangun/diterapkan, akan tetapi belum konsisten",E236=3,"Setuju/Sudah dibangun atau diterapkan dengan baik, tapi masih bisa ditingkatkan",E236=4,"Sangat Setuju/Sudah dibangun atau diterapkan dengan baik dan dapat ditularkan ke organisasi lain"),"Belum diisi")</f>
        <v>Belum diisi</v>
      </c>
      <c r="G236" s="238" t="str">
        <f t="shared" si="29"/>
        <v>Belum diisi</v>
      </c>
    </row>
    <row r="237" spans="2:7" ht="32.25" thickBot="1" x14ac:dyDescent="0.35">
      <c r="B237" s="181">
        <v>4</v>
      </c>
      <c r="C237" s="230"/>
      <c r="D237" s="239" t="s">
        <v>296</v>
      </c>
      <c r="E237" s="262"/>
      <c r="F237" s="237" t="str" cm="1">
        <f t="array" ref="F237">IFERROR(_xlfn.IFS(E237=1,"Tidak Setuju/Belum ada/ belum dibangun",E237=2,"Kurang Setuju/Telah dibangun/diterapkan, akan tetapi belum konsisten",E237=3,"Setuju/Sudah dibangun atau diterapkan dengan baik, tapi masih bisa ditingkatkan",E237=4,"Sangat Setuju/Sudah dibangun atau diterapkan dengan baik dan dapat ditularkan ke organisasi lain"),"Belum diisi")</f>
        <v>Belum diisi</v>
      </c>
      <c r="G237" s="238" t="str">
        <f t="shared" si="29"/>
        <v>Belum diisi</v>
      </c>
    </row>
    <row r="238" spans="2:7" ht="31.5" customHeight="1" thickBot="1" x14ac:dyDescent="0.35">
      <c r="B238" s="181">
        <v>5</v>
      </c>
      <c r="C238" s="230"/>
      <c r="D238" s="239" t="s">
        <v>297</v>
      </c>
      <c r="E238" s="262"/>
      <c r="F238" s="237" t="str" cm="1">
        <f t="array" ref="F238">IFERROR(_xlfn.IFS(E238=1,"Tidak Setuju/Belum ada/ belum dibangun",E238=2,"Kurang Setuju/Telah dibangun/diterapkan, akan tetapi belum konsisten",E238=3,"Setuju/Sudah dibangun atau diterapkan dengan baik, tapi masih bisa ditingkatkan",E238=4,"Sangat Setuju/Sudah dibangun atau diterapkan dengan baik dan dapat ditularkan ke organisasi lain"),"Belum diisi")</f>
        <v>Belum diisi</v>
      </c>
      <c r="G238" s="238" t="str">
        <f t="shared" si="29"/>
        <v>Belum diisi</v>
      </c>
    </row>
    <row r="239" spans="2:7" ht="33" customHeight="1" thickBot="1" x14ac:dyDescent="0.35">
      <c r="B239" s="181">
        <v>6</v>
      </c>
      <c r="C239" s="230"/>
      <c r="D239" s="239" t="s">
        <v>298</v>
      </c>
      <c r="E239" s="262"/>
      <c r="F239" s="237" t="str" cm="1">
        <f t="array" ref="F239">IFERROR(_xlfn.IFS(E239=1,"Tidak Setuju/Belum ada/ belum dibangun",E239=2,"Kurang Setuju/Telah dibangun/diterapkan, akan tetapi belum konsisten",E239=3,"Setuju/Sudah dibangun atau diterapkan dengan baik, tapi masih bisa ditingkatkan",E239=4,"Sangat Setuju/Sudah dibangun atau diterapkan dengan baik dan dapat ditularkan ke organisasi lain"),"Belum diisi")</f>
        <v>Belum diisi</v>
      </c>
      <c r="G239" s="238" t="str">
        <f t="shared" si="29"/>
        <v>Belum diisi</v>
      </c>
    </row>
    <row r="240" spans="2:7" ht="32.25" thickBot="1" x14ac:dyDescent="0.35">
      <c r="B240" s="181">
        <v>7</v>
      </c>
      <c r="C240" s="230"/>
      <c r="D240" s="239" t="s">
        <v>299</v>
      </c>
      <c r="E240" s="262"/>
      <c r="F240" s="237" t="str" cm="1">
        <f t="array" ref="F240">IFERROR(_xlfn.IFS(E240=1,"Tidak Setuju/Belum ada/ belum dibangun",E240=2,"Kurang Setuju/Telah dibangun/diterapkan, akan tetapi belum konsisten",E240=3,"Setuju/Sudah dibangun atau diterapkan dengan baik, tapi masih bisa ditingkatkan",E240=4,"Sangat Setuju/Sudah dibangun atau diterapkan dengan baik dan dapat ditularkan ke organisasi lain"),"Belum diisi")</f>
        <v>Belum diisi</v>
      </c>
      <c r="G240" s="238" t="str">
        <f t="shared" si="29"/>
        <v>Belum diisi</v>
      </c>
    </row>
    <row r="241" spans="2:7" ht="32.25" customHeight="1" thickBot="1" x14ac:dyDescent="0.35">
      <c r="B241" s="181">
        <v>8</v>
      </c>
      <c r="C241" s="230"/>
      <c r="D241" s="239" t="s">
        <v>300</v>
      </c>
      <c r="E241" s="262"/>
      <c r="F241" s="237" t="str" cm="1">
        <f t="array" ref="F241">IFERROR(_xlfn.IFS(E241=1,"Tidak Setuju/Belum ada/ belum dibangun",E241=2,"Kurang Setuju/Telah dibangun/diterapkan, akan tetapi belum konsisten",E241=3,"Setuju/Sudah dibangun atau diterapkan dengan baik, tapi masih bisa ditingkatkan",E241=4,"Sangat Setuju/Sudah dibangun atau diterapkan dengan baik dan dapat ditularkan ke organisasi lain"),"Belum diisi")</f>
        <v>Belum diisi</v>
      </c>
      <c r="G241" s="238" t="str">
        <f t="shared" si="29"/>
        <v>Belum diisi</v>
      </c>
    </row>
    <row r="242" spans="2:7" ht="50.25" thickBot="1" x14ac:dyDescent="0.35">
      <c r="B242" s="185" t="s">
        <v>301</v>
      </c>
      <c r="C242" s="232"/>
      <c r="D242" s="535" t="s">
        <v>302</v>
      </c>
      <c r="E242" s="536"/>
      <c r="F242" s="536"/>
      <c r="G242" s="241" t="s">
        <v>281</v>
      </c>
    </row>
    <row r="243" spans="2:7" ht="32.25" thickBot="1" x14ac:dyDescent="0.35">
      <c r="B243" s="181">
        <v>1</v>
      </c>
      <c r="C243" s="230"/>
      <c r="D243" s="239" t="s">
        <v>303</v>
      </c>
      <c r="E243" s="262"/>
      <c r="F243" s="237" t="str" cm="1">
        <f t="array" ref="F243">IFERROR(_xlfn.IFS(E243=1,"Tidak Setuju/Belum ada/ belum dibangun",E243=2,"Kurang Setuju/Telah dibangun/diterapkan, akan tetapi belum konsisten",E243=3,"Setuju/Sudah dibangun atau diterapkan dengan baik, tapi masih bisa ditingkatkan",E243=4,"Sangat Setuju/Sudah dibangun atau diterapkan dengan baik dan dapat ditularkan ke organisasi lain"),"Belum diisi")</f>
        <v>Belum diisi</v>
      </c>
      <c r="G243" s="238" t="str">
        <f t="shared" ref="G243:G246" si="30">IF(F243="Belum diisi","Belum diisi",(IF(E243&lt;=2,"Kurang Memadai","Memadai")))</f>
        <v>Belum diisi</v>
      </c>
    </row>
    <row r="244" spans="2:7" ht="49.5" customHeight="1" thickBot="1" x14ac:dyDescent="0.35">
      <c r="B244" s="181">
        <v>2</v>
      </c>
      <c r="C244" s="230"/>
      <c r="D244" s="239" t="s">
        <v>304</v>
      </c>
      <c r="E244" s="262"/>
      <c r="F244" s="237" t="str" cm="1">
        <f t="array" ref="F244">IFERROR(_xlfn.IFS(E244=1,"Tidak Setuju/Belum ada/ belum dibangun",E244=2,"Kurang Setuju/Telah dibangun/diterapkan, akan tetapi belum konsisten",E244=3,"Setuju/Sudah dibangun atau diterapkan dengan baik, tapi masih bisa ditingkatkan",E244=4,"Sangat Setuju/Sudah dibangun atau diterapkan dengan baik dan dapat ditularkan ke organisasi lain"),"Belum diisi")</f>
        <v>Belum diisi</v>
      </c>
      <c r="G244" s="238" t="str">
        <f t="shared" si="30"/>
        <v>Belum diisi</v>
      </c>
    </row>
    <row r="245" spans="2:7" ht="32.25" thickBot="1" x14ac:dyDescent="0.35">
      <c r="B245" s="181">
        <v>3</v>
      </c>
      <c r="C245" s="230"/>
      <c r="D245" s="239" t="s">
        <v>305</v>
      </c>
      <c r="E245" s="262"/>
      <c r="F245" s="237" t="str" cm="1">
        <f t="array" ref="F245">IFERROR(_xlfn.IFS(E245=1,"Tidak Setuju/Belum ada/ belum dibangun",E245=2,"Kurang Setuju/Telah dibangun/diterapkan, akan tetapi belum konsisten",E245=3,"Setuju/Sudah dibangun atau diterapkan dengan baik, tapi masih bisa ditingkatkan",E245=4,"Sangat Setuju/Sudah dibangun atau diterapkan dengan baik dan dapat ditularkan ke organisasi lain"),"Belum diisi")</f>
        <v>Belum diisi</v>
      </c>
      <c r="G245" s="238" t="str">
        <f t="shared" si="30"/>
        <v>Belum diisi</v>
      </c>
    </row>
    <row r="246" spans="2:7" ht="48" thickBot="1" x14ac:dyDescent="0.35">
      <c r="B246" s="181">
        <v>4</v>
      </c>
      <c r="C246" s="230"/>
      <c r="D246" s="239" t="s">
        <v>306</v>
      </c>
      <c r="E246" s="262"/>
      <c r="F246" s="237" t="str" cm="1">
        <f t="array" ref="F246">IFERROR(_xlfn.IFS(E246=1,"Tidak Setuju/Belum ada/ belum dibangun",E246=2,"Kurang Setuju/Telah dibangun/diterapkan, akan tetapi belum konsisten",E246=3,"Setuju/Sudah dibangun atau diterapkan dengan baik, tapi masih bisa ditingkatkan",E246=4,"Sangat Setuju/Sudah dibangun atau diterapkan dengan baik dan dapat ditularkan ke organisasi lain"),"Belum diisi")</f>
        <v>Belum diisi</v>
      </c>
      <c r="G246" s="238" t="str">
        <f t="shared" si="30"/>
        <v>Belum diisi</v>
      </c>
    </row>
    <row r="247" spans="2:7" ht="50.25" thickBot="1" x14ac:dyDescent="0.35">
      <c r="B247" s="182" t="s">
        <v>307</v>
      </c>
      <c r="C247" s="231"/>
      <c r="D247" s="535" t="s">
        <v>308</v>
      </c>
      <c r="E247" s="536"/>
      <c r="F247" s="536"/>
      <c r="G247" s="241" t="s">
        <v>281</v>
      </c>
    </row>
    <row r="248" spans="2:7" ht="32.25" thickBot="1" x14ac:dyDescent="0.35">
      <c r="B248" s="181">
        <v>1</v>
      </c>
      <c r="C248" s="230"/>
      <c r="D248" s="240" t="s">
        <v>309</v>
      </c>
      <c r="E248" s="262"/>
      <c r="F248" s="237" t="str" cm="1">
        <f t="array" ref="F248">IFERROR(_xlfn.IFS(E248=1,"Tidak Setuju/Belum ada/ belum dibangun",E248=2,"Kurang Setuju/Telah dibangun/diterapkan, akan tetapi belum konsisten",E248=3,"Setuju/Sudah dibangun atau diterapkan dengan baik, tapi masih bisa ditingkatkan",E248=4,"Sangat Setuju/Sudah dibangun atau diterapkan dengan baik dan dapat ditularkan ke organisasi lain"),"Belum diisi")</f>
        <v>Belum diisi</v>
      </c>
      <c r="G248" s="238" t="str">
        <f t="shared" ref="G248:G250" si="31">IF(F248="Belum diisi","Belum diisi",(IF(E248&lt;=2,"Kurang Memadai","Memadai")))</f>
        <v>Belum diisi</v>
      </c>
    </row>
    <row r="249" spans="2:7" ht="32.25" thickBot="1" x14ac:dyDescent="0.35">
      <c r="B249" s="181">
        <v>2</v>
      </c>
      <c r="C249" s="230"/>
      <c r="D249" s="239" t="s">
        <v>310</v>
      </c>
      <c r="E249" s="262"/>
      <c r="F249" s="237" t="str" cm="1">
        <f t="array" ref="F249">IFERROR(_xlfn.IFS(E249=1,"Tidak Setuju/Belum ada/ belum dibangun",E249=2,"Kurang Setuju/Telah dibangun/diterapkan, akan tetapi belum konsisten",E249=3,"Setuju/Sudah dibangun atau diterapkan dengan baik, tapi masih bisa ditingkatkan",E249=4,"Sangat Setuju/Sudah dibangun atau diterapkan dengan baik dan dapat ditularkan ke organisasi lain"),"Belum diisi")</f>
        <v>Belum diisi</v>
      </c>
      <c r="G249" s="238" t="str">
        <f t="shared" si="31"/>
        <v>Belum diisi</v>
      </c>
    </row>
    <row r="250" spans="2:7" ht="17.25" thickBot="1" x14ac:dyDescent="0.35">
      <c r="B250" s="181">
        <v>3</v>
      </c>
      <c r="C250" s="230"/>
      <c r="D250" s="239" t="s">
        <v>311</v>
      </c>
      <c r="E250" s="262"/>
      <c r="F250" s="237" t="str" cm="1">
        <f t="array" ref="F250">IFERROR(_xlfn.IFS(E250=1,"Tidak Setuju/Belum ada/ belum dibangun",E250=2,"Kurang Setuju/Telah dibangun/diterapkan, akan tetapi belum konsisten",E250=3,"Setuju/Sudah dibangun atau diterapkan dengan baik, tapi masih bisa ditingkatkan",E250=4,"Sangat Setuju/Sudah dibangun atau diterapkan dengan baik dan dapat ditularkan ke organisasi lain"),"Belum diisi")</f>
        <v>Belum diisi</v>
      </c>
      <c r="G250" s="238" t="str">
        <f t="shared" si="31"/>
        <v>Belum diisi</v>
      </c>
    </row>
    <row r="251" spans="2:7" ht="50.25" thickBot="1" x14ac:dyDescent="0.35">
      <c r="B251" s="182" t="s">
        <v>312</v>
      </c>
      <c r="C251" s="231"/>
      <c r="D251" s="535" t="s">
        <v>313</v>
      </c>
      <c r="E251" s="536"/>
      <c r="F251" s="536"/>
      <c r="G251" s="241" t="s">
        <v>281</v>
      </c>
    </row>
    <row r="252" spans="2:7" ht="48" customHeight="1" thickBot="1" x14ac:dyDescent="0.35">
      <c r="B252" s="181">
        <v>1</v>
      </c>
      <c r="C252" s="230"/>
      <c r="D252" s="239" t="s">
        <v>314</v>
      </c>
      <c r="E252" s="262"/>
      <c r="F252" s="237" t="str" cm="1">
        <f t="array" ref="F252">IFERROR(_xlfn.IFS(E252=1,"Tidak Setuju/Belum ada/ belum dibangun",E252=2,"Kurang Setuju/Telah dibangun/diterapkan, akan tetapi belum konsisten",E252=3,"Setuju/Sudah dibangun atau diterapkan dengan baik, tapi masih bisa ditingkatkan",E252=4,"Sangat Setuju/Sudah dibangun atau diterapkan dengan baik dan dapat ditularkan ke organisasi lain"),"Belum diisi")</f>
        <v>Belum diisi</v>
      </c>
      <c r="G252" s="238" t="str">
        <f t="shared" ref="G252:G258" si="32">IF(F252="Belum diisi","Belum diisi",(IF(E252&lt;=2,"Kurang Memadai","Memadai")))</f>
        <v>Belum diisi</v>
      </c>
    </row>
    <row r="253" spans="2:7" ht="32.25" thickBot="1" x14ac:dyDescent="0.35">
      <c r="B253" s="181">
        <v>2</v>
      </c>
      <c r="C253" s="230"/>
      <c r="D253" s="239" t="s">
        <v>315</v>
      </c>
      <c r="E253" s="262"/>
      <c r="F253" s="237" t="str" cm="1">
        <f t="array" ref="F253">IFERROR(_xlfn.IFS(E253=1,"Tidak Setuju/Belum ada/ belum dibangun",E253=2,"Kurang Setuju/Telah dibangun/diterapkan, akan tetapi belum konsisten",E253=3,"Setuju/Sudah dibangun atau diterapkan dengan baik, tapi masih bisa ditingkatkan",E253=4,"Sangat Setuju/Sudah dibangun atau diterapkan dengan baik dan dapat ditularkan ke organisasi lain"),"Belum diisi")</f>
        <v>Belum diisi</v>
      </c>
      <c r="G253" s="238" t="str">
        <f t="shared" si="32"/>
        <v>Belum diisi</v>
      </c>
    </row>
    <row r="254" spans="2:7" ht="33.75" customHeight="1" thickBot="1" x14ac:dyDescent="0.35">
      <c r="B254" s="181">
        <v>3</v>
      </c>
      <c r="C254" s="230"/>
      <c r="D254" s="239" t="s">
        <v>316</v>
      </c>
      <c r="E254" s="262"/>
      <c r="F254" s="237" t="str" cm="1">
        <f t="array" ref="F254">IFERROR(_xlfn.IFS(E254=1,"Tidak Setuju/Belum ada/ belum dibangun",E254=2,"Kurang Setuju/Telah dibangun/diterapkan, akan tetapi belum konsisten",E254=3,"Setuju/Sudah dibangun atau diterapkan dengan baik, tapi masih bisa ditingkatkan",E254=4,"Sangat Setuju/Sudah dibangun atau diterapkan dengan baik dan dapat ditularkan ke organisasi lain"),"Belum diisi")</f>
        <v>Belum diisi</v>
      </c>
      <c r="G254" s="238" t="str">
        <f t="shared" si="32"/>
        <v>Belum diisi</v>
      </c>
    </row>
    <row r="255" spans="2:7" ht="17.25" thickBot="1" x14ac:dyDescent="0.35">
      <c r="B255" s="181">
        <v>4</v>
      </c>
      <c r="C255" s="230"/>
      <c r="D255" s="239" t="s">
        <v>317</v>
      </c>
      <c r="E255" s="262"/>
      <c r="F255" s="237" t="str" cm="1">
        <f t="array" ref="F255">IFERROR(_xlfn.IFS(E255=1,"Tidak Setuju/Belum ada/ belum dibangun",E255=2,"Kurang Setuju/Telah dibangun/diterapkan, akan tetapi belum konsisten",E255=3,"Setuju/Sudah dibangun atau diterapkan dengan baik, tapi masih bisa ditingkatkan",E255=4,"Sangat Setuju/Sudah dibangun atau diterapkan dengan baik dan dapat ditularkan ke organisasi lain"),"Belum diisi")</f>
        <v>Belum diisi</v>
      </c>
      <c r="G255" s="238" t="str">
        <f t="shared" si="32"/>
        <v>Belum diisi</v>
      </c>
    </row>
    <row r="256" spans="2:7" ht="63.75" thickBot="1" x14ac:dyDescent="0.35">
      <c r="B256" s="181">
        <v>5</v>
      </c>
      <c r="C256" s="230"/>
      <c r="D256" s="239" t="s">
        <v>318</v>
      </c>
      <c r="E256" s="262"/>
      <c r="F256" s="237" t="str" cm="1">
        <f t="array" ref="F256">IFERROR(_xlfn.IFS(E256=1,"Tidak Setuju/Belum ada/ belum dibangun",E256=2,"Kurang Setuju/Telah dibangun/diterapkan, akan tetapi belum konsisten",E256=3,"Setuju/Sudah dibangun atau diterapkan dengan baik, tapi masih bisa ditingkatkan",E256=4,"Sangat Setuju/Sudah dibangun atau diterapkan dengan baik dan dapat ditularkan ke organisasi lain"),"Belum diisi")</f>
        <v>Belum diisi</v>
      </c>
      <c r="G256" s="238" t="str">
        <f t="shared" si="32"/>
        <v>Belum diisi</v>
      </c>
    </row>
    <row r="257" spans="2:7" ht="32.25" thickBot="1" x14ac:dyDescent="0.35">
      <c r="B257" s="181">
        <v>6</v>
      </c>
      <c r="C257" s="230"/>
      <c r="D257" s="239" t="s">
        <v>319</v>
      </c>
      <c r="E257" s="262"/>
      <c r="F257" s="237" t="str" cm="1">
        <f t="array" ref="F257">IFERROR(_xlfn.IFS(E257=1,"Tidak Setuju/Belum ada/ belum dibangun",E257=2,"Kurang Setuju/Telah dibangun/diterapkan, akan tetapi belum konsisten",E257=3,"Setuju/Sudah dibangun atau diterapkan dengan baik, tapi masih bisa ditingkatkan",E257=4,"Sangat Setuju/Sudah dibangun atau diterapkan dengan baik dan dapat ditularkan ke organisasi lain"),"Belum diisi")</f>
        <v>Belum diisi</v>
      </c>
      <c r="G257" s="238" t="str">
        <f t="shared" si="32"/>
        <v>Belum diisi</v>
      </c>
    </row>
    <row r="258" spans="2:7" ht="32.25" thickBot="1" x14ac:dyDescent="0.35">
      <c r="B258" s="181">
        <v>7</v>
      </c>
      <c r="C258" s="230"/>
      <c r="D258" s="239" t="s">
        <v>320</v>
      </c>
      <c r="E258" s="262"/>
      <c r="F258" s="237" t="str" cm="1">
        <f t="array" ref="F258">IFERROR(_xlfn.IFS(E258=1,"Tidak Setuju/Belum ada/ belum dibangun",E258=2,"Kurang Setuju/Telah dibangun/diterapkan, akan tetapi belum konsisten",E258=3,"Setuju/Sudah dibangun atau diterapkan dengan baik, tapi masih bisa ditingkatkan",E258=4,"Sangat Setuju/Sudah dibangun atau diterapkan dengan baik dan dapat ditularkan ke organisasi lain"),"Belum diisi")</f>
        <v>Belum diisi</v>
      </c>
      <c r="G258" s="238" t="str">
        <f t="shared" si="32"/>
        <v>Belum diisi</v>
      </c>
    </row>
    <row r="259" spans="2:7" ht="50.25" thickBot="1" x14ac:dyDescent="0.35">
      <c r="B259" s="182" t="s">
        <v>321</v>
      </c>
      <c r="C259" s="231"/>
      <c r="D259" s="535" t="s">
        <v>322</v>
      </c>
      <c r="E259" s="536"/>
      <c r="F259" s="536"/>
      <c r="G259" s="241" t="s">
        <v>281</v>
      </c>
    </row>
    <row r="260" spans="2:7" ht="48" thickBot="1" x14ac:dyDescent="0.35">
      <c r="B260" s="181">
        <v>1</v>
      </c>
      <c r="C260" s="230"/>
      <c r="D260" s="239" t="s">
        <v>323</v>
      </c>
      <c r="E260" s="262"/>
      <c r="F260" s="237" t="str" cm="1">
        <f t="array" ref="F260">IFERROR(_xlfn.IFS(E260=1,"Tidak Setuju/Belum ada/ belum dibangun",E260=2,"Kurang Setuju/Telah dibangun/diterapkan, akan tetapi belum konsisten",E260=3,"Setuju/Sudah dibangun atau diterapkan dengan baik, tapi masih bisa ditingkatkan",E260=4,"Sangat Setuju/Sudah dibangun atau diterapkan dengan baik dan dapat ditularkan ke organisasi lain"),"Belum diisi")</f>
        <v>Belum diisi</v>
      </c>
      <c r="G260" s="238" t="str">
        <f t="shared" ref="G260:G264" si="33">IF(F260="Belum diisi","Belum diisi",(IF(E260&lt;=2,"Kurang Memadai","Memadai")))</f>
        <v>Belum diisi</v>
      </c>
    </row>
    <row r="261" spans="2:7" ht="32.25" thickBot="1" x14ac:dyDescent="0.35">
      <c r="B261" s="181">
        <v>2</v>
      </c>
      <c r="C261" s="230"/>
      <c r="D261" s="239" t="s">
        <v>324</v>
      </c>
      <c r="E261" s="262"/>
      <c r="F261" s="237" t="str" cm="1">
        <f t="array" ref="F261">IFERROR(_xlfn.IFS(E261=1,"Tidak Setuju/Belum ada/ belum dibangun",E261=2,"Kurang Setuju/Telah dibangun/diterapkan, akan tetapi belum konsisten",E261=3,"Setuju/Sudah dibangun atau diterapkan dengan baik, tapi masih bisa ditingkatkan",E261=4,"Sangat Setuju/Sudah dibangun atau diterapkan dengan baik dan dapat ditularkan ke organisasi lain"),"Belum diisi")</f>
        <v>Belum diisi</v>
      </c>
      <c r="G261" s="238" t="str">
        <f t="shared" si="33"/>
        <v>Belum diisi</v>
      </c>
    </row>
    <row r="262" spans="2:7" ht="32.25" thickBot="1" x14ac:dyDescent="0.35">
      <c r="B262" s="181">
        <v>3</v>
      </c>
      <c r="C262" s="230"/>
      <c r="D262" s="239" t="s">
        <v>325</v>
      </c>
      <c r="E262" s="262"/>
      <c r="F262" s="237" t="str" cm="1">
        <f t="array" ref="F262">IFERROR(_xlfn.IFS(E262=1,"Tidak Setuju/Belum ada/ belum dibangun",E262=2,"Kurang Setuju/Telah dibangun/diterapkan, akan tetapi belum konsisten",E262=3,"Setuju/Sudah dibangun atau diterapkan dengan baik, tapi masih bisa ditingkatkan",E262=4,"Sangat Setuju/Sudah dibangun atau diterapkan dengan baik dan dapat ditularkan ke organisasi lain"),"Belum diisi")</f>
        <v>Belum diisi</v>
      </c>
      <c r="G262" s="238" t="str">
        <f t="shared" si="33"/>
        <v>Belum diisi</v>
      </c>
    </row>
    <row r="263" spans="2:7" ht="32.25" thickBot="1" x14ac:dyDescent="0.35">
      <c r="B263" s="181">
        <v>4</v>
      </c>
      <c r="C263" s="230"/>
      <c r="D263" s="239" t="s">
        <v>326</v>
      </c>
      <c r="E263" s="262"/>
      <c r="F263" s="237" t="str" cm="1">
        <f t="array" ref="F263">IFERROR(_xlfn.IFS(E263=1,"Tidak Setuju/Belum ada/ belum dibangun",E263=2,"Kurang Setuju/Telah dibangun/diterapkan, akan tetapi belum konsisten",E263=3,"Setuju/Sudah dibangun atau diterapkan dengan baik, tapi masih bisa ditingkatkan",E263=4,"Sangat Setuju/Sudah dibangun atau diterapkan dengan baik dan dapat ditularkan ke organisasi lain"),"Belum diisi")</f>
        <v>Belum diisi</v>
      </c>
      <c r="G263" s="238" t="str">
        <f t="shared" si="33"/>
        <v>Belum diisi</v>
      </c>
    </row>
    <row r="264" spans="2:7" ht="32.25" thickBot="1" x14ac:dyDescent="0.35">
      <c r="B264" s="181">
        <v>5</v>
      </c>
      <c r="C264" s="230"/>
      <c r="D264" s="239" t="s">
        <v>327</v>
      </c>
      <c r="E264" s="262"/>
      <c r="F264" s="237" t="str" cm="1">
        <f t="array" ref="F264">IFERROR(_xlfn.IFS(E264=1,"Tidak Setuju/Belum ada/ belum dibangun",E264=2,"Kurang Setuju/Telah dibangun/diterapkan, akan tetapi belum konsisten",E264=3,"Setuju/Sudah dibangun atau diterapkan dengan baik, tapi masih bisa ditingkatkan",E264=4,"Sangat Setuju/Sudah dibangun atau diterapkan dengan baik dan dapat ditularkan ke organisasi lain"),"Belum diisi")</f>
        <v>Belum diisi</v>
      </c>
      <c r="G264" s="238" t="str">
        <f t="shared" si="33"/>
        <v>Belum diisi</v>
      </c>
    </row>
    <row r="265" spans="2:7" ht="50.25" thickBot="1" x14ac:dyDescent="0.35">
      <c r="B265" s="182" t="s">
        <v>328</v>
      </c>
      <c r="C265" s="231"/>
      <c r="D265" s="537" t="s">
        <v>329</v>
      </c>
      <c r="E265" s="538"/>
      <c r="F265" s="538"/>
      <c r="G265" s="228" t="s">
        <v>281</v>
      </c>
    </row>
    <row r="266" spans="2:7" ht="36.75" customHeight="1" thickBot="1" x14ac:dyDescent="0.35">
      <c r="B266" s="181">
        <v>1</v>
      </c>
      <c r="C266" s="230"/>
      <c r="D266" s="229" t="s">
        <v>330</v>
      </c>
      <c r="E266" s="263"/>
      <c r="F266" s="237" t="str" cm="1">
        <f t="array" ref="F266">IFERROR(_xlfn.IFS(E266=1,"Tidak Setuju/Belum ada/ belum dibangun",E266=2,"Kurang Setuju/Telah dibangun/diterapkan, akan tetapi belum konsisten",E266=3,"Setuju/Sudah dibangun atau diterapkan dengan baik, tapi masih bisa ditingkatkan",E266=4,"Sangat Setuju/Sudah dibangun atau diterapkan dengan baik dan dapat ditularkan ke organisasi lain"),"Belum diisi")</f>
        <v>Belum diisi</v>
      </c>
      <c r="G266" s="238" t="str">
        <f t="shared" ref="G266:G267" si="34">IF(F266="Belum diisi","Belum diisi",(IF(E266&lt;=2,"Kurang Memadai","Memadai")))</f>
        <v>Belum diisi</v>
      </c>
    </row>
    <row r="267" spans="2:7" ht="48" thickBot="1" x14ac:dyDescent="0.35">
      <c r="B267" s="181">
        <v>2</v>
      </c>
      <c r="C267" s="230"/>
      <c r="D267" s="229" t="s">
        <v>331</v>
      </c>
      <c r="E267" s="263"/>
      <c r="F267" s="237" t="str" cm="1">
        <f t="array" ref="F267">IFERROR(_xlfn.IFS(E267=1,"Tidak Setuju/Belum ada/ belum dibangun",E267=2,"Kurang Setuju/Telah dibangun/diterapkan, akan tetapi belum konsisten",E267=3,"Setuju/Sudah dibangun atau diterapkan dengan baik, tapi masih bisa ditingkatkan",E267=4,"Sangat Setuju/Sudah dibangun atau diterapkan dengan baik dan dapat ditularkan ke organisasi lain"),"Belum diisi")</f>
        <v>Belum diisi</v>
      </c>
      <c r="G267" s="238" t="str">
        <f t="shared" si="34"/>
        <v>Belum diisi</v>
      </c>
    </row>
    <row r="268" spans="2:7" x14ac:dyDescent="0.3">
      <c r="B268" s="252"/>
      <c r="C268" s="252"/>
      <c r="D268" s="253"/>
      <c r="E268" s="254"/>
      <c r="F268" s="255"/>
      <c r="G268" s="256"/>
    </row>
    <row r="269" spans="2:7" ht="21" customHeight="1" x14ac:dyDescent="0.3">
      <c r="B269" s="543" t="s">
        <v>379</v>
      </c>
      <c r="C269" s="543"/>
      <c r="D269" s="543"/>
      <c r="E269" s="543"/>
      <c r="F269" s="543"/>
      <c r="G269" s="543"/>
    </row>
    <row r="270" spans="2:7" ht="14.25" customHeight="1" x14ac:dyDescent="0.3">
      <c r="B270" s="169"/>
      <c r="C270" s="169"/>
      <c r="D270" s="234" t="s">
        <v>390</v>
      </c>
      <c r="E270" s="235" t="s">
        <v>253</v>
      </c>
      <c r="F270" s="170"/>
    </row>
    <row r="271" spans="2:7" ht="14.25" customHeight="1" x14ac:dyDescent="0.3">
      <c r="B271" s="169"/>
      <c r="C271" s="169"/>
      <c r="D271" s="234" t="s">
        <v>52</v>
      </c>
      <c r="E271" s="236" t="s">
        <v>391</v>
      </c>
      <c r="F271" s="170"/>
    </row>
    <row r="272" spans="2:7" ht="14.25" customHeight="1" thickBot="1" x14ac:dyDescent="0.35">
      <c r="B272" s="169"/>
      <c r="C272" s="169"/>
      <c r="D272" s="170"/>
      <c r="E272" s="169"/>
      <c r="F272" s="171"/>
    </row>
    <row r="273" spans="1:7" ht="15.75" customHeight="1" thickBot="1" x14ac:dyDescent="0.35">
      <c r="A273" s="258" t="s">
        <v>278</v>
      </c>
      <c r="B273" s="544" t="s">
        <v>269</v>
      </c>
      <c r="C273" s="546"/>
      <c r="D273" s="548" t="s">
        <v>270</v>
      </c>
      <c r="E273" s="550" t="s">
        <v>271</v>
      </c>
      <c r="F273" s="551"/>
      <c r="G273" s="552" t="s">
        <v>388</v>
      </c>
    </row>
    <row r="274" spans="1:7" ht="13.5" customHeight="1" thickBot="1" x14ac:dyDescent="0.35">
      <c r="B274" s="545"/>
      <c r="C274" s="547"/>
      <c r="D274" s="549"/>
      <c r="E274" s="172" t="s">
        <v>387</v>
      </c>
      <c r="F274" s="173" t="s">
        <v>126</v>
      </c>
      <c r="G274" s="552"/>
    </row>
    <row r="275" spans="1:7" ht="17.25" thickBot="1" x14ac:dyDescent="0.35">
      <c r="B275" s="175" t="s">
        <v>65</v>
      </c>
      <c r="C275" s="176"/>
      <c r="D275" s="177" t="s">
        <v>66</v>
      </c>
      <c r="E275" s="539" t="s">
        <v>67</v>
      </c>
      <c r="F275" s="540"/>
      <c r="G275" s="178" t="s">
        <v>68</v>
      </c>
    </row>
    <row r="276" spans="1:7" ht="30.95" customHeight="1" thickBot="1" x14ac:dyDescent="0.35">
      <c r="B276" s="179" t="s">
        <v>102</v>
      </c>
      <c r="C276" s="226"/>
      <c r="D276" s="541" t="s">
        <v>280</v>
      </c>
      <c r="E276" s="541"/>
      <c r="F276" s="541"/>
      <c r="G276" s="227" t="s">
        <v>281</v>
      </c>
    </row>
    <row r="277" spans="1:7" ht="47.25" customHeight="1" thickBot="1" x14ac:dyDescent="0.35">
      <c r="B277" s="181">
        <v>1</v>
      </c>
      <c r="C277" s="230"/>
      <c r="D277" s="239" t="s">
        <v>282</v>
      </c>
      <c r="E277" s="262"/>
      <c r="F277" s="237" t="str">
        <f>IFERROR(_xlfn.IFS(E277=1,"Tidak Setuju/Belum ada/ belum dibangun",E277=2,"Kurang Setuju/Telah dibangun/diterapkan, akan tetapi belum konsisten",E277=3,"Setuju/Sudah dibangun atau diterapkan dengan baik, tapi masih bisa ditingkatkan",E277=4,"Sangat Setuju/Sudah dibangun atau diterapkan dengan baik dan dapat ditularkan ke organisasi lain"),"Belum diisi")</f>
        <v>Belum diisi</v>
      </c>
      <c r="G277" s="238" t="str">
        <f>IF(F277="Belum diisi","Belum diisi",(IF(E277&lt;=2,"Kurang Memadai","Memadai")))</f>
        <v>Belum diisi</v>
      </c>
    </row>
    <row r="278" spans="1:7" ht="48" thickBot="1" x14ac:dyDescent="0.35">
      <c r="B278" s="181">
        <v>2</v>
      </c>
      <c r="C278" s="230"/>
      <c r="D278" s="239" t="s">
        <v>283</v>
      </c>
      <c r="E278" s="262"/>
      <c r="F278" s="237" t="str">
        <f>IFERROR(_xlfn.IFS(E278=1,"Tidak Setuju/Belum ada/ belum dibangun",E278=2,"Kurang Setuju/Telah dibangun/diterapkan, akan tetapi belum konsisten",E278=3,"Setuju/Sudah dibangun atau diterapkan dengan baik, tapi masih bisa ditingkatkan",E278=4,"Sangat Setuju/Sudah dibangun atau diterapkan dengan baik dan dapat ditularkan ke organisasi lain"),"Belum diisi")</f>
        <v>Belum diisi</v>
      </c>
      <c r="G278" s="238" t="str">
        <f>IF(F278="Belum diisi","Belum diisi",(IF(E278&lt;=2,"Kurang Memadai","Memadai")))</f>
        <v>Belum diisi</v>
      </c>
    </row>
    <row r="279" spans="1:7" ht="48" thickBot="1" x14ac:dyDescent="0.35">
      <c r="B279" s="181">
        <v>3</v>
      </c>
      <c r="C279" s="230"/>
      <c r="D279" s="239" t="s">
        <v>284</v>
      </c>
      <c r="E279" s="262"/>
      <c r="F279" s="237" t="str">
        <f>IFERROR(_xlfn.IFS(E279=1,"Tidak Setuju/Belum ada/ belum dibangun",E279=2,"Kurang Setuju/Telah dibangun/diterapkan, akan tetapi belum konsisten",E279=3,"Setuju/Sudah dibangun atau diterapkan dengan baik, tapi masih bisa ditingkatkan",E279=4,"Sangat Setuju/Sudah dibangun atau diterapkan dengan baik dan dapat ditularkan ke organisasi lain"),"Belum diisi")</f>
        <v>Belum diisi</v>
      </c>
      <c r="G279" s="238" t="str">
        <f>IF(F279="Belum diisi","Belum diisi",(IF(E279&lt;=2,"Kurang Memadai","Memadai")))</f>
        <v>Belum diisi</v>
      </c>
    </row>
    <row r="280" spans="1:7" ht="51.75" customHeight="1" thickBot="1" x14ac:dyDescent="0.35">
      <c r="B280" s="181">
        <v>4</v>
      </c>
      <c r="C280" s="230"/>
      <c r="D280" s="240" t="s">
        <v>285</v>
      </c>
      <c r="E280" s="262"/>
      <c r="F280" s="237" t="str">
        <f>IFERROR(_xlfn.IFS(E280=1,"Tidak Setuju/Belum ada/ belum dibangun",E280=2,"Kurang Setuju/Telah dibangun/diterapkan, akan tetapi belum konsisten",E280=3,"Setuju/Sudah dibangun atau diterapkan dengan baik, tapi masih bisa ditingkatkan",E280=4,"Sangat Setuju/Sudah dibangun atau diterapkan dengan baik dan dapat ditularkan ke organisasi lain"),"Belum diisi")</f>
        <v>Belum diisi</v>
      </c>
      <c r="G280" s="238" t="str">
        <f>IF(F280="Belum diisi","Belum diisi",(IF(E280&lt;=2,"Kurang Memadai","Memadai")))</f>
        <v>Belum diisi</v>
      </c>
    </row>
    <row r="281" spans="1:7" ht="50.25" thickBot="1" x14ac:dyDescent="0.35">
      <c r="B281" s="182" t="s">
        <v>286</v>
      </c>
      <c r="C281" s="231"/>
      <c r="D281" s="535" t="s">
        <v>287</v>
      </c>
      <c r="E281" s="536"/>
      <c r="F281" s="536"/>
      <c r="G281" s="241" t="s">
        <v>281</v>
      </c>
    </row>
    <row r="282" spans="1:7" ht="32.25" thickBot="1" x14ac:dyDescent="0.35">
      <c r="B282" s="181">
        <v>1</v>
      </c>
      <c r="C282" s="230"/>
      <c r="D282" s="239" t="s">
        <v>288</v>
      </c>
      <c r="E282" s="262"/>
      <c r="F282" s="237" t="str">
        <f>IFERROR(_xlfn.IFS(E282=1,"Tidak Setuju/Belum ada/ belum dibangun",E282=2,"Kurang Setuju/Telah dibangun/diterapkan, akan tetapi belum konsisten",E282=3,"Setuju/Sudah dibangun atau diterapkan dengan baik, tapi masih bisa ditingkatkan",E282=4,"Sangat Setuju/Sudah dibangun atau diterapkan dengan baik dan dapat ditularkan ke organisasi lain"),"Belum diisi")</f>
        <v>Belum diisi</v>
      </c>
      <c r="G282" s="238" t="str">
        <f>IF(F282="Belum diisi","Belum diisi",(IF(E282&lt;=2,"Kurang Memadai","Memadai")))</f>
        <v>Belum diisi</v>
      </c>
    </row>
    <row r="283" spans="1:7" ht="32.25" thickBot="1" x14ac:dyDescent="0.35">
      <c r="B283" s="181">
        <v>2</v>
      </c>
      <c r="C283" s="230"/>
      <c r="D283" s="239" t="s">
        <v>289</v>
      </c>
      <c r="E283" s="262"/>
      <c r="F283" s="237" t="str" cm="1">
        <f t="array" ref="F283">IFERROR(_xlfn.IFS(E283=1,"Tidak Setuju/Belum ada/ belum dibangun",E283=2,"Kurang Setuju/Telah dibangun/diterapkan, akan tetapi belum konsisten",E283=3,"Setuju/Sudah dibangun atau diterapkan dengan baik, tapi masih bisa ditingkatkan",E283=4,"Sangat Setuju/Sudah dibangun atau diterapkan dengan baik dan dapat ditularkan ke organisasi lain"),"Belum diisi")</f>
        <v>Belum diisi</v>
      </c>
      <c r="G283" s="238" t="str">
        <f t="shared" ref="G283:G285" si="35">IF(F283="Belum diisi","Belum diisi",(IF(E283&lt;=2,"Kurang Memadai","Memadai")))</f>
        <v>Belum diisi</v>
      </c>
    </row>
    <row r="284" spans="1:7" ht="32.25" thickBot="1" x14ac:dyDescent="0.35">
      <c r="B284" s="181">
        <v>3</v>
      </c>
      <c r="C284" s="230"/>
      <c r="D284" s="239" t="s">
        <v>290</v>
      </c>
      <c r="E284" s="262"/>
      <c r="F284" s="237" t="str" cm="1">
        <f t="array" ref="F284">IFERROR(_xlfn.IFS(E284=1,"Tidak Setuju/Belum ada/ belum dibangun",E284=2,"Kurang Setuju/Telah dibangun/diterapkan, akan tetapi belum konsisten",E284=3,"Setuju/Sudah dibangun atau diterapkan dengan baik, tapi masih bisa ditingkatkan",E284=4,"Sangat Setuju/Sudah dibangun atau diterapkan dengan baik dan dapat ditularkan ke organisasi lain"),"Belum diisi")</f>
        <v>Belum diisi</v>
      </c>
      <c r="G284" s="238" t="str">
        <f t="shared" si="35"/>
        <v>Belum diisi</v>
      </c>
    </row>
    <row r="285" spans="1:7" ht="47.25" customHeight="1" thickBot="1" x14ac:dyDescent="0.35">
      <c r="B285" s="181">
        <v>4</v>
      </c>
      <c r="C285" s="230"/>
      <c r="D285" s="239" t="s">
        <v>291</v>
      </c>
      <c r="E285" s="262"/>
      <c r="F285" s="237" t="str" cm="1">
        <f t="array" ref="F285">IFERROR(_xlfn.IFS(E285=1,"Tidak Setuju/Belum ada/ belum dibangun",E285=2,"Kurang Setuju/Telah dibangun/diterapkan, akan tetapi belum konsisten",E285=3,"Setuju/Sudah dibangun atau diterapkan dengan baik, tapi masih bisa ditingkatkan",E285=4,"Sangat Setuju/Sudah dibangun atau diterapkan dengan baik dan dapat ditularkan ke organisasi lain"),"Belum diisi")</f>
        <v>Belum diisi</v>
      </c>
      <c r="G285" s="238" t="str">
        <f t="shared" si="35"/>
        <v>Belum diisi</v>
      </c>
    </row>
    <row r="286" spans="1:7" ht="50.25" thickBot="1" x14ac:dyDescent="0.35">
      <c r="B286" s="182" t="s">
        <v>90</v>
      </c>
      <c r="C286" s="231"/>
      <c r="D286" s="535" t="s">
        <v>292</v>
      </c>
      <c r="E286" s="536"/>
      <c r="F286" s="536"/>
      <c r="G286" s="241" t="s">
        <v>281</v>
      </c>
    </row>
    <row r="287" spans="1:7" ht="32.25" thickBot="1" x14ac:dyDescent="0.35">
      <c r="B287" s="181">
        <v>1</v>
      </c>
      <c r="C287" s="230"/>
      <c r="D287" s="239" t="s">
        <v>293</v>
      </c>
      <c r="E287" s="262"/>
      <c r="F287" s="237" t="str" cm="1">
        <f t="array" ref="F287">IFERROR(_xlfn.IFS(E287=1,"Tidak Setuju/Belum ada/ belum dibangun",E287=2,"Kurang Setuju/Telah dibangun/diterapkan, akan tetapi belum konsisten",E287=3,"Setuju/Sudah dibangun atau diterapkan dengan baik, tapi masih bisa ditingkatkan",E287=4,"Sangat Setuju/Sudah dibangun atau diterapkan dengan baik dan dapat ditularkan ke organisasi lain"),"Belum diisi")</f>
        <v>Belum diisi</v>
      </c>
      <c r="G287" s="238" t="str">
        <f t="shared" ref="G287:G294" si="36">IF(F287="Belum diisi","Belum diisi",(IF(E287&lt;=2,"Kurang Memadai","Memadai")))</f>
        <v>Belum diisi</v>
      </c>
    </row>
    <row r="288" spans="1:7" ht="33" customHeight="1" thickBot="1" x14ac:dyDescent="0.35">
      <c r="B288" s="181">
        <v>2</v>
      </c>
      <c r="C288" s="230"/>
      <c r="D288" s="239" t="s">
        <v>294</v>
      </c>
      <c r="E288" s="262"/>
      <c r="F288" s="237" t="str" cm="1">
        <f t="array" ref="F288">IFERROR(_xlfn.IFS(E288=1,"Tidak Setuju/Belum ada/ belum dibangun",E288=2,"Kurang Setuju/Telah dibangun/diterapkan, akan tetapi belum konsisten",E288=3,"Setuju/Sudah dibangun atau diterapkan dengan baik, tapi masih bisa ditingkatkan",E288=4,"Sangat Setuju/Sudah dibangun atau diterapkan dengan baik dan dapat ditularkan ke organisasi lain"),"Belum diisi")</f>
        <v>Belum diisi</v>
      </c>
      <c r="G288" s="238" t="str">
        <f t="shared" si="36"/>
        <v>Belum diisi</v>
      </c>
    </row>
    <row r="289" spans="2:7" ht="63.75" thickBot="1" x14ac:dyDescent="0.35">
      <c r="B289" s="181">
        <v>3</v>
      </c>
      <c r="C289" s="230"/>
      <c r="D289" s="239" t="s">
        <v>295</v>
      </c>
      <c r="E289" s="262"/>
      <c r="F289" s="237" t="str" cm="1">
        <f t="array" ref="F289">IFERROR(_xlfn.IFS(E289=1,"Tidak Setuju/Belum ada/ belum dibangun",E289=2,"Kurang Setuju/Telah dibangun/diterapkan, akan tetapi belum konsisten",E289=3,"Setuju/Sudah dibangun atau diterapkan dengan baik, tapi masih bisa ditingkatkan",E289=4,"Sangat Setuju/Sudah dibangun atau diterapkan dengan baik dan dapat ditularkan ke organisasi lain"),"Belum diisi")</f>
        <v>Belum diisi</v>
      </c>
      <c r="G289" s="238" t="str">
        <f t="shared" si="36"/>
        <v>Belum diisi</v>
      </c>
    </row>
    <row r="290" spans="2:7" ht="32.25" thickBot="1" x14ac:dyDescent="0.35">
      <c r="B290" s="181">
        <v>4</v>
      </c>
      <c r="C290" s="230"/>
      <c r="D290" s="239" t="s">
        <v>296</v>
      </c>
      <c r="E290" s="262"/>
      <c r="F290" s="237" t="str" cm="1">
        <f t="array" ref="F290">IFERROR(_xlfn.IFS(E290=1,"Tidak Setuju/Belum ada/ belum dibangun",E290=2,"Kurang Setuju/Telah dibangun/diterapkan, akan tetapi belum konsisten",E290=3,"Setuju/Sudah dibangun atau diterapkan dengan baik, tapi masih bisa ditingkatkan",E290=4,"Sangat Setuju/Sudah dibangun atau diterapkan dengan baik dan dapat ditularkan ke organisasi lain"),"Belum diisi")</f>
        <v>Belum diisi</v>
      </c>
      <c r="G290" s="238" t="str">
        <f t="shared" si="36"/>
        <v>Belum diisi</v>
      </c>
    </row>
    <row r="291" spans="2:7" ht="31.5" customHeight="1" thickBot="1" x14ac:dyDescent="0.35">
      <c r="B291" s="181">
        <v>5</v>
      </c>
      <c r="C291" s="230"/>
      <c r="D291" s="239" t="s">
        <v>297</v>
      </c>
      <c r="E291" s="262"/>
      <c r="F291" s="237" t="str" cm="1">
        <f t="array" ref="F291">IFERROR(_xlfn.IFS(E291=1,"Tidak Setuju/Belum ada/ belum dibangun",E291=2,"Kurang Setuju/Telah dibangun/diterapkan, akan tetapi belum konsisten",E291=3,"Setuju/Sudah dibangun atau diterapkan dengan baik, tapi masih bisa ditingkatkan",E291=4,"Sangat Setuju/Sudah dibangun atau diterapkan dengan baik dan dapat ditularkan ke organisasi lain"),"Belum diisi")</f>
        <v>Belum diisi</v>
      </c>
      <c r="G291" s="238" t="str">
        <f t="shared" si="36"/>
        <v>Belum diisi</v>
      </c>
    </row>
    <row r="292" spans="2:7" ht="33" customHeight="1" thickBot="1" x14ac:dyDescent="0.35">
      <c r="B292" s="181">
        <v>6</v>
      </c>
      <c r="C292" s="230"/>
      <c r="D292" s="239" t="s">
        <v>298</v>
      </c>
      <c r="E292" s="262"/>
      <c r="F292" s="237" t="str" cm="1">
        <f t="array" ref="F292">IFERROR(_xlfn.IFS(E292=1,"Tidak Setuju/Belum ada/ belum dibangun",E292=2,"Kurang Setuju/Telah dibangun/diterapkan, akan tetapi belum konsisten",E292=3,"Setuju/Sudah dibangun atau diterapkan dengan baik, tapi masih bisa ditingkatkan",E292=4,"Sangat Setuju/Sudah dibangun atau diterapkan dengan baik dan dapat ditularkan ke organisasi lain"),"Belum diisi")</f>
        <v>Belum diisi</v>
      </c>
      <c r="G292" s="238" t="str">
        <f t="shared" si="36"/>
        <v>Belum diisi</v>
      </c>
    </row>
    <row r="293" spans="2:7" ht="32.25" thickBot="1" x14ac:dyDescent="0.35">
      <c r="B293" s="181">
        <v>7</v>
      </c>
      <c r="C293" s="230"/>
      <c r="D293" s="239" t="s">
        <v>299</v>
      </c>
      <c r="E293" s="262"/>
      <c r="F293" s="237" t="str" cm="1">
        <f t="array" ref="F293">IFERROR(_xlfn.IFS(E293=1,"Tidak Setuju/Belum ada/ belum dibangun",E293=2,"Kurang Setuju/Telah dibangun/diterapkan, akan tetapi belum konsisten",E293=3,"Setuju/Sudah dibangun atau diterapkan dengan baik, tapi masih bisa ditingkatkan",E293=4,"Sangat Setuju/Sudah dibangun atau diterapkan dengan baik dan dapat ditularkan ke organisasi lain"),"Belum diisi")</f>
        <v>Belum diisi</v>
      </c>
      <c r="G293" s="238" t="str">
        <f t="shared" si="36"/>
        <v>Belum diisi</v>
      </c>
    </row>
    <row r="294" spans="2:7" ht="32.25" customHeight="1" thickBot="1" x14ac:dyDescent="0.35">
      <c r="B294" s="181">
        <v>8</v>
      </c>
      <c r="C294" s="230"/>
      <c r="D294" s="239" t="s">
        <v>300</v>
      </c>
      <c r="E294" s="262"/>
      <c r="F294" s="237" t="str" cm="1">
        <f t="array" ref="F294">IFERROR(_xlfn.IFS(E294=1,"Tidak Setuju/Belum ada/ belum dibangun",E294=2,"Kurang Setuju/Telah dibangun/diterapkan, akan tetapi belum konsisten",E294=3,"Setuju/Sudah dibangun atau diterapkan dengan baik, tapi masih bisa ditingkatkan",E294=4,"Sangat Setuju/Sudah dibangun atau diterapkan dengan baik dan dapat ditularkan ke organisasi lain"),"Belum diisi")</f>
        <v>Belum diisi</v>
      </c>
      <c r="G294" s="238" t="str">
        <f t="shared" si="36"/>
        <v>Belum diisi</v>
      </c>
    </row>
    <row r="295" spans="2:7" ht="50.25" thickBot="1" x14ac:dyDescent="0.35">
      <c r="B295" s="185" t="s">
        <v>301</v>
      </c>
      <c r="C295" s="232"/>
      <c r="D295" s="535" t="s">
        <v>302</v>
      </c>
      <c r="E295" s="536"/>
      <c r="F295" s="536"/>
      <c r="G295" s="241" t="s">
        <v>281</v>
      </c>
    </row>
    <row r="296" spans="2:7" ht="32.25" thickBot="1" x14ac:dyDescent="0.35">
      <c r="B296" s="181">
        <v>1</v>
      </c>
      <c r="C296" s="230"/>
      <c r="D296" s="239" t="s">
        <v>303</v>
      </c>
      <c r="E296" s="262"/>
      <c r="F296" s="237" t="str" cm="1">
        <f t="array" ref="F296">IFERROR(_xlfn.IFS(E296=1,"Tidak Setuju/Belum ada/ belum dibangun",E296=2,"Kurang Setuju/Telah dibangun/diterapkan, akan tetapi belum konsisten",E296=3,"Setuju/Sudah dibangun atau diterapkan dengan baik, tapi masih bisa ditingkatkan",E296=4,"Sangat Setuju/Sudah dibangun atau diterapkan dengan baik dan dapat ditularkan ke organisasi lain"),"Belum diisi")</f>
        <v>Belum diisi</v>
      </c>
      <c r="G296" s="238" t="str">
        <f t="shared" ref="G296:G299" si="37">IF(F296="Belum diisi","Belum diisi",(IF(E296&lt;=2,"Kurang Memadai","Memadai")))</f>
        <v>Belum diisi</v>
      </c>
    </row>
    <row r="297" spans="2:7" ht="49.5" customHeight="1" thickBot="1" x14ac:dyDescent="0.35">
      <c r="B297" s="181">
        <v>2</v>
      </c>
      <c r="C297" s="230"/>
      <c r="D297" s="239" t="s">
        <v>304</v>
      </c>
      <c r="E297" s="262"/>
      <c r="F297" s="237" t="str" cm="1">
        <f t="array" ref="F297">IFERROR(_xlfn.IFS(E297=1,"Tidak Setuju/Belum ada/ belum dibangun",E297=2,"Kurang Setuju/Telah dibangun/diterapkan, akan tetapi belum konsisten",E297=3,"Setuju/Sudah dibangun atau diterapkan dengan baik, tapi masih bisa ditingkatkan",E297=4,"Sangat Setuju/Sudah dibangun atau diterapkan dengan baik dan dapat ditularkan ke organisasi lain"),"Belum diisi")</f>
        <v>Belum diisi</v>
      </c>
      <c r="G297" s="238" t="str">
        <f t="shared" si="37"/>
        <v>Belum diisi</v>
      </c>
    </row>
    <row r="298" spans="2:7" ht="32.25" thickBot="1" x14ac:dyDescent="0.35">
      <c r="B298" s="181">
        <v>3</v>
      </c>
      <c r="C298" s="230"/>
      <c r="D298" s="239" t="s">
        <v>305</v>
      </c>
      <c r="E298" s="262"/>
      <c r="F298" s="237" t="str" cm="1">
        <f t="array" ref="F298">IFERROR(_xlfn.IFS(E298=1,"Tidak Setuju/Belum ada/ belum dibangun",E298=2,"Kurang Setuju/Telah dibangun/diterapkan, akan tetapi belum konsisten",E298=3,"Setuju/Sudah dibangun atau diterapkan dengan baik, tapi masih bisa ditingkatkan",E298=4,"Sangat Setuju/Sudah dibangun atau diterapkan dengan baik dan dapat ditularkan ke organisasi lain"),"Belum diisi")</f>
        <v>Belum diisi</v>
      </c>
      <c r="G298" s="238" t="str">
        <f t="shared" si="37"/>
        <v>Belum diisi</v>
      </c>
    </row>
    <row r="299" spans="2:7" ht="48" thickBot="1" x14ac:dyDescent="0.35">
      <c r="B299" s="181">
        <v>4</v>
      </c>
      <c r="C299" s="230"/>
      <c r="D299" s="239" t="s">
        <v>306</v>
      </c>
      <c r="E299" s="262"/>
      <c r="F299" s="237" t="str" cm="1">
        <f t="array" ref="F299">IFERROR(_xlfn.IFS(E299=1,"Tidak Setuju/Belum ada/ belum dibangun",E299=2,"Kurang Setuju/Telah dibangun/diterapkan, akan tetapi belum konsisten",E299=3,"Setuju/Sudah dibangun atau diterapkan dengan baik, tapi masih bisa ditingkatkan",E299=4,"Sangat Setuju/Sudah dibangun atau diterapkan dengan baik dan dapat ditularkan ke organisasi lain"),"Belum diisi")</f>
        <v>Belum diisi</v>
      </c>
      <c r="G299" s="238" t="str">
        <f t="shared" si="37"/>
        <v>Belum diisi</v>
      </c>
    </row>
    <row r="300" spans="2:7" ht="50.25" thickBot="1" x14ac:dyDescent="0.35">
      <c r="B300" s="182" t="s">
        <v>307</v>
      </c>
      <c r="C300" s="231"/>
      <c r="D300" s="535" t="s">
        <v>308</v>
      </c>
      <c r="E300" s="536"/>
      <c r="F300" s="536"/>
      <c r="G300" s="241" t="s">
        <v>281</v>
      </c>
    </row>
    <row r="301" spans="2:7" ht="32.25" thickBot="1" x14ac:dyDescent="0.35">
      <c r="B301" s="181">
        <v>1</v>
      </c>
      <c r="C301" s="230"/>
      <c r="D301" s="240" t="s">
        <v>309</v>
      </c>
      <c r="E301" s="262"/>
      <c r="F301" s="237" t="str" cm="1">
        <f t="array" ref="F301">IFERROR(_xlfn.IFS(E301=1,"Tidak Setuju/Belum ada/ belum dibangun",E301=2,"Kurang Setuju/Telah dibangun/diterapkan, akan tetapi belum konsisten",E301=3,"Setuju/Sudah dibangun atau diterapkan dengan baik, tapi masih bisa ditingkatkan",E301=4,"Sangat Setuju/Sudah dibangun atau diterapkan dengan baik dan dapat ditularkan ke organisasi lain"),"Belum diisi")</f>
        <v>Belum diisi</v>
      </c>
      <c r="G301" s="238" t="str">
        <f t="shared" ref="G301:G303" si="38">IF(F301="Belum diisi","Belum diisi",(IF(E301&lt;=2,"Kurang Memadai","Memadai")))</f>
        <v>Belum diisi</v>
      </c>
    </row>
    <row r="302" spans="2:7" ht="32.25" thickBot="1" x14ac:dyDescent="0.35">
      <c r="B302" s="181">
        <v>2</v>
      </c>
      <c r="C302" s="230"/>
      <c r="D302" s="239" t="s">
        <v>310</v>
      </c>
      <c r="E302" s="262"/>
      <c r="F302" s="237" t="str" cm="1">
        <f t="array" ref="F302">IFERROR(_xlfn.IFS(E302=1,"Tidak Setuju/Belum ada/ belum dibangun",E302=2,"Kurang Setuju/Telah dibangun/diterapkan, akan tetapi belum konsisten",E302=3,"Setuju/Sudah dibangun atau diterapkan dengan baik, tapi masih bisa ditingkatkan",E302=4,"Sangat Setuju/Sudah dibangun atau diterapkan dengan baik dan dapat ditularkan ke organisasi lain"),"Belum diisi")</f>
        <v>Belum diisi</v>
      </c>
      <c r="G302" s="238" t="str">
        <f t="shared" si="38"/>
        <v>Belum diisi</v>
      </c>
    </row>
    <row r="303" spans="2:7" ht="17.25" thickBot="1" x14ac:dyDescent="0.35">
      <c r="B303" s="181">
        <v>3</v>
      </c>
      <c r="C303" s="230"/>
      <c r="D303" s="239" t="s">
        <v>311</v>
      </c>
      <c r="E303" s="262"/>
      <c r="F303" s="237" t="str" cm="1">
        <f t="array" ref="F303">IFERROR(_xlfn.IFS(E303=1,"Tidak Setuju/Belum ada/ belum dibangun",E303=2,"Kurang Setuju/Telah dibangun/diterapkan, akan tetapi belum konsisten",E303=3,"Setuju/Sudah dibangun atau diterapkan dengan baik, tapi masih bisa ditingkatkan",E303=4,"Sangat Setuju/Sudah dibangun atau diterapkan dengan baik dan dapat ditularkan ke organisasi lain"),"Belum diisi")</f>
        <v>Belum diisi</v>
      </c>
      <c r="G303" s="238" t="str">
        <f t="shared" si="38"/>
        <v>Belum diisi</v>
      </c>
    </row>
    <row r="304" spans="2:7" ht="50.25" thickBot="1" x14ac:dyDescent="0.35">
      <c r="B304" s="182" t="s">
        <v>312</v>
      </c>
      <c r="C304" s="231"/>
      <c r="D304" s="535" t="s">
        <v>313</v>
      </c>
      <c r="E304" s="536"/>
      <c r="F304" s="536"/>
      <c r="G304" s="241" t="s">
        <v>281</v>
      </c>
    </row>
    <row r="305" spans="2:7" ht="48" customHeight="1" thickBot="1" x14ac:dyDescent="0.35">
      <c r="B305" s="181">
        <v>1</v>
      </c>
      <c r="C305" s="230"/>
      <c r="D305" s="239" t="s">
        <v>314</v>
      </c>
      <c r="E305" s="262"/>
      <c r="F305" s="237" t="str" cm="1">
        <f t="array" ref="F305">IFERROR(_xlfn.IFS(E305=1,"Tidak Setuju/Belum ada/ belum dibangun",E305=2,"Kurang Setuju/Telah dibangun/diterapkan, akan tetapi belum konsisten",E305=3,"Setuju/Sudah dibangun atau diterapkan dengan baik, tapi masih bisa ditingkatkan",E305=4,"Sangat Setuju/Sudah dibangun atau diterapkan dengan baik dan dapat ditularkan ke organisasi lain"),"Belum diisi")</f>
        <v>Belum diisi</v>
      </c>
      <c r="G305" s="238" t="str">
        <f>IF(F305="Belum diisi","Belum diisi",(IF(E305&lt;=2,"Kurang Memadai","Memadai")))</f>
        <v>Belum diisi</v>
      </c>
    </row>
    <row r="306" spans="2:7" ht="32.25" thickBot="1" x14ac:dyDescent="0.35">
      <c r="B306" s="181">
        <v>2</v>
      </c>
      <c r="C306" s="230"/>
      <c r="D306" s="239" t="s">
        <v>315</v>
      </c>
      <c r="E306" s="262"/>
      <c r="F306" s="237" t="str" cm="1">
        <f t="array" ref="F306">IFERROR(_xlfn.IFS(E306=1,"Tidak Setuju/Belum ada/ belum dibangun",E306=2,"Kurang Setuju/Telah dibangun/diterapkan, akan tetapi belum konsisten",E306=3,"Setuju/Sudah dibangun atau diterapkan dengan baik, tapi masih bisa ditingkatkan",E306=4,"Sangat Setuju/Sudah dibangun atau diterapkan dengan baik dan dapat ditularkan ke organisasi lain"),"Belum diisi")</f>
        <v>Belum diisi</v>
      </c>
      <c r="G306" s="238" t="str">
        <f t="shared" ref="G306:G311" si="39">IF(F306="Belum diisi","Belum diisi",(IF(E306&lt;=2,"Kurang Memadai","Memadai")))</f>
        <v>Belum diisi</v>
      </c>
    </row>
    <row r="307" spans="2:7" ht="33.75" customHeight="1" thickBot="1" x14ac:dyDescent="0.35">
      <c r="B307" s="181">
        <v>3</v>
      </c>
      <c r="C307" s="230"/>
      <c r="D307" s="239" t="s">
        <v>316</v>
      </c>
      <c r="E307" s="262"/>
      <c r="F307" s="237" t="str" cm="1">
        <f t="array" ref="F307">IFERROR(_xlfn.IFS(E307=1,"Tidak Setuju/Belum ada/ belum dibangun",E307=2,"Kurang Setuju/Telah dibangun/diterapkan, akan tetapi belum konsisten",E307=3,"Setuju/Sudah dibangun atau diterapkan dengan baik, tapi masih bisa ditingkatkan",E307=4,"Sangat Setuju/Sudah dibangun atau diterapkan dengan baik dan dapat ditularkan ke organisasi lain"),"Belum diisi")</f>
        <v>Belum diisi</v>
      </c>
      <c r="G307" s="238" t="str">
        <f t="shared" si="39"/>
        <v>Belum diisi</v>
      </c>
    </row>
    <row r="308" spans="2:7" ht="17.25" thickBot="1" x14ac:dyDescent="0.35">
      <c r="B308" s="181">
        <v>4</v>
      </c>
      <c r="C308" s="230"/>
      <c r="D308" s="239" t="s">
        <v>317</v>
      </c>
      <c r="E308" s="262"/>
      <c r="F308" s="237" t="str" cm="1">
        <f t="array" ref="F308">IFERROR(_xlfn.IFS(E308=1,"Tidak Setuju/Belum ada/ belum dibangun",E308=2,"Kurang Setuju/Telah dibangun/diterapkan, akan tetapi belum konsisten",E308=3,"Setuju/Sudah dibangun atau diterapkan dengan baik, tapi masih bisa ditingkatkan",E308=4,"Sangat Setuju/Sudah dibangun atau diterapkan dengan baik dan dapat ditularkan ke organisasi lain"),"Belum diisi")</f>
        <v>Belum diisi</v>
      </c>
      <c r="G308" s="238" t="str">
        <f t="shared" si="39"/>
        <v>Belum diisi</v>
      </c>
    </row>
    <row r="309" spans="2:7" ht="63.75" thickBot="1" x14ac:dyDescent="0.35">
      <c r="B309" s="181">
        <v>5</v>
      </c>
      <c r="C309" s="230"/>
      <c r="D309" s="239" t="s">
        <v>318</v>
      </c>
      <c r="E309" s="262"/>
      <c r="F309" s="237" t="str" cm="1">
        <f t="array" ref="F309">IFERROR(_xlfn.IFS(E309=1,"Tidak Setuju/Belum ada/ belum dibangun",E309=2,"Kurang Setuju/Telah dibangun/diterapkan, akan tetapi belum konsisten",E309=3,"Setuju/Sudah dibangun atau diterapkan dengan baik, tapi masih bisa ditingkatkan",E309=4,"Sangat Setuju/Sudah dibangun atau diterapkan dengan baik dan dapat ditularkan ke organisasi lain"),"Belum diisi")</f>
        <v>Belum diisi</v>
      </c>
      <c r="G309" s="238" t="str">
        <f t="shared" si="39"/>
        <v>Belum diisi</v>
      </c>
    </row>
    <row r="310" spans="2:7" ht="32.25" thickBot="1" x14ac:dyDescent="0.35">
      <c r="B310" s="181">
        <v>6</v>
      </c>
      <c r="C310" s="230"/>
      <c r="D310" s="239" t="s">
        <v>319</v>
      </c>
      <c r="E310" s="262"/>
      <c r="F310" s="237" t="str" cm="1">
        <f t="array" ref="F310">IFERROR(_xlfn.IFS(E310=1,"Tidak Setuju/Belum ada/ belum dibangun",E310=2,"Kurang Setuju/Telah dibangun/diterapkan, akan tetapi belum konsisten",E310=3,"Setuju/Sudah dibangun atau diterapkan dengan baik, tapi masih bisa ditingkatkan",E310=4,"Sangat Setuju/Sudah dibangun atau diterapkan dengan baik dan dapat ditularkan ke organisasi lain"),"Belum diisi")</f>
        <v>Belum diisi</v>
      </c>
      <c r="G310" s="238" t="str">
        <f t="shared" si="39"/>
        <v>Belum diisi</v>
      </c>
    </row>
    <row r="311" spans="2:7" ht="32.25" thickBot="1" x14ac:dyDescent="0.35">
      <c r="B311" s="181">
        <v>7</v>
      </c>
      <c r="C311" s="230"/>
      <c r="D311" s="239" t="s">
        <v>320</v>
      </c>
      <c r="E311" s="262"/>
      <c r="F311" s="237" t="str" cm="1">
        <f t="array" ref="F311">IFERROR(_xlfn.IFS(E311=1,"Tidak Setuju/Belum ada/ belum dibangun",E311=2,"Kurang Setuju/Telah dibangun/diterapkan, akan tetapi belum konsisten",E311=3,"Setuju/Sudah dibangun atau diterapkan dengan baik, tapi masih bisa ditingkatkan",E311=4,"Sangat Setuju/Sudah dibangun atau diterapkan dengan baik dan dapat ditularkan ke organisasi lain"),"Belum diisi")</f>
        <v>Belum diisi</v>
      </c>
      <c r="G311" s="238" t="str">
        <f t="shared" si="39"/>
        <v>Belum diisi</v>
      </c>
    </row>
    <row r="312" spans="2:7" ht="50.25" thickBot="1" x14ac:dyDescent="0.35">
      <c r="B312" s="182" t="s">
        <v>321</v>
      </c>
      <c r="C312" s="231"/>
      <c r="D312" s="535" t="s">
        <v>322</v>
      </c>
      <c r="E312" s="536"/>
      <c r="F312" s="536"/>
      <c r="G312" s="241" t="s">
        <v>281</v>
      </c>
    </row>
    <row r="313" spans="2:7" ht="48" thickBot="1" x14ac:dyDescent="0.35">
      <c r="B313" s="181">
        <v>1</v>
      </c>
      <c r="C313" s="230"/>
      <c r="D313" s="239" t="s">
        <v>323</v>
      </c>
      <c r="E313" s="262"/>
      <c r="F313" s="237" t="str" cm="1">
        <f t="array" ref="F313">IFERROR(_xlfn.IFS(E313=1,"Tidak Setuju/Belum ada/ belum dibangun",E313=2,"Kurang Setuju/Telah dibangun/diterapkan, akan tetapi belum konsisten",E313=3,"Setuju/Sudah dibangun atau diterapkan dengan baik, tapi masih bisa ditingkatkan",E313=4,"Sangat Setuju/Sudah dibangun atau diterapkan dengan baik dan dapat ditularkan ke organisasi lain"),"Belum diisi")</f>
        <v>Belum diisi</v>
      </c>
      <c r="G313" s="238" t="str">
        <f t="shared" ref="G313:G317" si="40">IF(F313="Belum diisi","Belum diisi",(IF(E313&lt;=2,"Kurang Memadai","Memadai")))</f>
        <v>Belum diisi</v>
      </c>
    </row>
    <row r="314" spans="2:7" ht="32.25" thickBot="1" x14ac:dyDescent="0.35">
      <c r="B314" s="181">
        <v>2</v>
      </c>
      <c r="C314" s="230"/>
      <c r="D314" s="239" t="s">
        <v>324</v>
      </c>
      <c r="E314" s="262"/>
      <c r="F314" s="237" t="str" cm="1">
        <f t="array" ref="F314">IFERROR(_xlfn.IFS(E314=1,"Tidak Setuju/Belum ada/ belum dibangun",E314=2,"Kurang Setuju/Telah dibangun/diterapkan, akan tetapi belum konsisten",E314=3,"Setuju/Sudah dibangun atau diterapkan dengan baik, tapi masih bisa ditingkatkan",E314=4,"Sangat Setuju/Sudah dibangun atau diterapkan dengan baik dan dapat ditularkan ke organisasi lain"),"Belum diisi")</f>
        <v>Belum diisi</v>
      </c>
      <c r="G314" s="238" t="str">
        <f t="shared" si="40"/>
        <v>Belum diisi</v>
      </c>
    </row>
    <row r="315" spans="2:7" ht="32.25" thickBot="1" x14ac:dyDescent="0.35">
      <c r="B315" s="181">
        <v>3</v>
      </c>
      <c r="C315" s="230"/>
      <c r="D315" s="239" t="s">
        <v>325</v>
      </c>
      <c r="E315" s="262"/>
      <c r="F315" s="237" t="str" cm="1">
        <f t="array" ref="F315">IFERROR(_xlfn.IFS(E315=1,"Tidak Setuju/Belum ada/ belum dibangun",E315=2,"Kurang Setuju/Telah dibangun/diterapkan, akan tetapi belum konsisten",E315=3,"Setuju/Sudah dibangun atau diterapkan dengan baik, tapi masih bisa ditingkatkan",E315=4,"Sangat Setuju/Sudah dibangun atau diterapkan dengan baik dan dapat ditularkan ke organisasi lain"),"Belum diisi")</f>
        <v>Belum diisi</v>
      </c>
      <c r="G315" s="238" t="str">
        <f t="shared" si="40"/>
        <v>Belum diisi</v>
      </c>
    </row>
    <row r="316" spans="2:7" ht="32.25" thickBot="1" x14ac:dyDescent="0.35">
      <c r="B316" s="181">
        <v>4</v>
      </c>
      <c r="C316" s="230"/>
      <c r="D316" s="239" t="s">
        <v>326</v>
      </c>
      <c r="E316" s="262"/>
      <c r="F316" s="237" t="str" cm="1">
        <f t="array" ref="F316">IFERROR(_xlfn.IFS(E316=1,"Tidak Setuju/Belum ada/ belum dibangun",E316=2,"Kurang Setuju/Telah dibangun/diterapkan, akan tetapi belum konsisten",E316=3,"Setuju/Sudah dibangun atau diterapkan dengan baik, tapi masih bisa ditingkatkan",E316=4,"Sangat Setuju/Sudah dibangun atau diterapkan dengan baik dan dapat ditularkan ke organisasi lain"),"Belum diisi")</f>
        <v>Belum diisi</v>
      </c>
      <c r="G316" s="238" t="str">
        <f t="shared" si="40"/>
        <v>Belum diisi</v>
      </c>
    </row>
    <row r="317" spans="2:7" ht="32.25" thickBot="1" x14ac:dyDescent="0.35">
      <c r="B317" s="181">
        <v>5</v>
      </c>
      <c r="C317" s="230"/>
      <c r="D317" s="239" t="s">
        <v>327</v>
      </c>
      <c r="E317" s="262"/>
      <c r="F317" s="237" t="str" cm="1">
        <f t="array" ref="F317">IFERROR(_xlfn.IFS(E317=1,"Tidak Setuju/Belum ada/ belum dibangun",E317=2,"Kurang Setuju/Telah dibangun/diterapkan, akan tetapi belum konsisten",E317=3,"Setuju/Sudah dibangun atau diterapkan dengan baik, tapi masih bisa ditingkatkan",E317=4,"Sangat Setuju/Sudah dibangun atau diterapkan dengan baik dan dapat ditularkan ke organisasi lain"),"Belum diisi")</f>
        <v>Belum diisi</v>
      </c>
      <c r="G317" s="238" t="str">
        <f t="shared" si="40"/>
        <v>Belum diisi</v>
      </c>
    </row>
    <row r="318" spans="2:7" ht="50.25" thickBot="1" x14ac:dyDescent="0.35">
      <c r="B318" s="182" t="s">
        <v>328</v>
      </c>
      <c r="C318" s="231"/>
      <c r="D318" s="537" t="s">
        <v>329</v>
      </c>
      <c r="E318" s="538"/>
      <c r="F318" s="538"/>
      <c r="G318" s="228" t="s">
        <v>281</v>
      </c>
    </row>
    <row r="319" spans="2:7" ht="36.75" customHeight="1" thickBot="1" x14ac:dyDescent="0.35">
      <c r="B319" s="181">
        <v>1</v>
      </c>
      <c r="C319" s="230"/>
      <c r="D319" s="229" t="s">
        <v>330</v>
      </c>
      <c r="E319" s="263"/>
      <c r="F319" s="237" t="str" cm="1">
        <f t="array" ref="F319">IFERROR(_xlfn.IFS(E319=1,"Tidak Setuju/Belum ada/ belum dibangun",E319=2,"Kurang Setuju/Telah dibangun/diterapkan, akan tetapi belum konsisten",E319=3,"Setuju/Sudah dibangun atau diterapkan dengan baik, tapi masih bisa ditingkatkan",E319=4,"Sangat Setuju/Sudah dibangun atau diterapkan dengan baik dan dapat ditularkan ke organisasi lain"),"Belum diisi")</f>
        <v>Belum diisi</v>
      </c>
      <c r="G319" s="238" t="str">
        <f t="shared" ref="G319:G320" si="41">IF(F319="Belum diisi","Belum diisi",(IF(E319&lt;=2,"Kurang Memadai","Memadai")))</f>
        <v>Belum diisi</v>
      </c>
    </row>
    <row r="320" spans="2:7" ht="48" thickBot="1" x14ac:dyDescent="0.35">
      <c r="B320" s="181">
        <v>2</v>
      </c>
      <c r="C320" s="230"/>
      <c r="D320" s="229" t="s">
        <v>331</v>
      </c>
      <c r="E320" s="263"/>
      <c r="F320" s="237" t="str" cm="1">
        <f t="array" ref="F320">IFERROR(_xlfn.IFS(E320=1,"Tidak Setuju/Belum ada/ belum dibangun",E320=2,"Kurang Setuju/Telah dibangun/diterapkan, akan tetapi belum konsisten",E320=3,"Setuju/Sudah dibangun atau diterapkan dengan baik, tapi masih bisa ditingkatkan",E320=4,"Sangat Setuju/Sudah dibangun atau diterapkan dengan baik dan dapat ditularkan ke organisasi lain"),"Belum diisi")</f>
        <v>Belum diisi</v>
      </c>
      <c r="G320" s="238" t="str">
        <f t="shared" si="41"/>
        <v>Belum diisi</v>
      </c>
    </row>
    <row r="321" spans="2:7" ht="13.5" customHeight="1" x14ac:dyDescent="0.3">
      <c r="B321" s="187"/>
      <c r="C321" s="188"/>
      <c r="D321" s="187"/>
      <c r="E321" s="187"/>
      <c r="F321" s="187"/>
    </row>
    <row r="322" spans="2:7" ht="13.5" customHeight="1" x14ac:dyDescent="0.3">
      <c r="B322" s="233" t="s">
        <v>159</v>
      </c>
      <c r="C322" s="190"/>
      <c r="D322" s="191"/>
    </row>
    <row r="323" spans="2:7" ht="13.5" customHeight="1" x14ac:dyDescent="0.3">
      <c r="B323" s="534" t="s">
        <v>332</v>
      </c>
      <c r="C323" s="534"/>
      <c r="D323" s="534"/>
    </row>
    <row r="324" spans="2:7" x14ac:dyDescent="0.3">
      <c r="D324" s="168" t="s">
        <v>333</v>
      </c>
    </row>
    <row r="325" spans="2:7" x14ac:dyDescent="0.3">
      <c r="B325" s="168">
        <v>1</v>
      </c>
      <c r="C325" s="168" t="s">
        <v>22</v>
      </c>
      <c r="D325" s="168" t="s">
        <v>334</v>
      </c>
    </row>
    <row r="326" spans="2:7" x14ac:dyDescent="0.3">
      <c r="B326" s="168">
        <v>2</v>
      </c>
      <c r="C326" s="168" t="s">
        <v>22</v>
      </c>
      <c r="D326" s="168" t="s">
        <v>335</v>
      </c>
    </row>
    <row r="327" spans="2:7" x14ac:dyDescent="0.3">
      <c r="B327" s="168">
        <v>3</v>
      </c>
      <c r="C327" s="168" t="s">
        <v>22</v>
      </c>
      <c r="D327" s="168" t="s">
        <v>336</v>
      </c>
    </row>
    <row r="328" spans="2:7" ht="15.75" customHeight="1" x14ac:dyDescent="0.3">
      <c r="B328" s="168">
        <v>4</v>
      </c>
      <c r="C328" s="168" t="s">
        <v>22</v>
      </c>
      <c r="D328" s="168" t="s">
        <v>337</v>
      </c>
    </row>
    <row r="329" spans="2:7" ht="16.5" customHeight="1" x14ac:dyDescent="0.3">
      <c r="B329" s="534" t="s">
        <v>338</v>
      </c>
      <c r="C329" s="534"/>
      <c r="D329" s="534"/>
      <c r="E329" s="534"/>
      <c r="F329" s="534"/>
      <c r="G329" s="534"/>
    </row>
    <row r="330" spans="2:7" ht="39.75" customHeight="1" x14ac:dyDescent="0.3">
      <c r="B330" s="192"/>
      <c r="C330" s="192"/>
      <c r="D330" s="534" t="s">
        <v>339</v>
      </c>
      <c r="E330" s="534"/>
      <c r="F330" s="534"/>
      <c r="G330" s="534"/>
    </row>
    <row r="331" spans="2:7" ht="39" customHeight="1" x14ac:dyDescent="0.3">
      <c r="B331" s="192"/>
      <c r="C331" s="192"/>
      <c r="D331" s="534" t="s">
        <v>340</v>
      </c>
      <c r="E331" s="534"/>
      <c r="F331" s="534"/>
      <c r="G331" s="534"/>
    </row>
    <row r="333" spans="2:7" x14ac:dyDescent="0.3">
      <c r="B333" s="264" t="s">
        <v>389</v>
      </c>
    </row>
    <row r="334" spans="2:7" x14ac:dyDescent="0.3">
      <c r="D334" s="193" t="s">
        <v>392</v>
      </c>
    </row>
    <row r="335" spans="2:7" x14ac:dyDescent="0.3">
      <c r="D335" s="193" t="s">
        <v>393</v>
      </c>
    </row>
  </sheetData>
  <mergeCells count="95">
    <mergeCell ref="D247:F247"/>
    <mergeCell ref="D251:F251"/>
    <mergeCell ref="D259:F259"/>
    <mergeCell ref="D265:F265"/>
    <mergeCell ref="E222:F222"/>
    <mergeCell ref="D223:F223"/>
    <mergeCell ref="D228:F228"/>
    <mergeCell ref="D233:F233"/>
    <mergeCell ref="D242:F242"/>
    <mergeCell ref="B220:B221"/>
    <mergeCell ref="C220:C221"/>
    <mergeCell ref="D220:D221"/>
    <mergeCell ref="E220:F220"/>
    <mergeCell ref="G220:G221"/>
    <mergeCell ref="D88:F88"/>
    <mergeCell ref="D92:F92"/>
    <mergeCell ref="D100:F100"/>
    <mergeCell ref="D106:F106"/>
    <mergeCell ref="B216:G216"/>
    <mergeCell ref="D194:F194"/>
    <mergeCell ref="D198:F198"/>
    <mergeCell ref="D206:F206"/>
    <mergeCell ref="D212:F212"/>
    <mergeCell ref="B110:G110"/>
    <mergeCell ref="B114:B115"/>
    <mergeCell ref="C114:C115"/>
    <mergeCell ref="D114:D115"/>
    <mergeCell ref="E114:F114"/>
    <mergeCell ref="G114:G115"/>
    <mergeCell ref="E116:F116"/>
    <mergeCell ref="E63:F63"/>
    <mergeCell ref="D64:F64"/>
    <mergeCell ref="D69:F69"/>
    <mergeCell ref="D74:F74"/>
    <mergeCell ref="D83:F83"/>
    <mergeCell ref="D117:F117"/>
    <mergeCell ref="D122:F122"/>
    <mergeCell ref="D127:F127"/>
    <mergeCell ref="D136:F136"/>
    <mergeCell ref="D141:F141"/>
    <mergeCell ref="E169:F169"/>
    <mergeCell ref="D170:F170"/>
    <mergeCell ref="D175:F175"/>
    <mergeCell ref="D180:F180"/>
    <mergeCell ref="D189:F189"/>
    <mergeCell ref="B4:G4"/>
    <mergeCell ref="B163:G163"/>
    <mergeCell ref="B167:B168"/>
    <mergeCell ref="C167:C168"/>
    <mergeCell ref="D167:D168"/>
    <mergeCell ref="E167:F167"/>
    <mergeCell ref="G167:G168"/>
    <mergeCell ref="D145:F145"/>
    <mergeCell ref="D153:F153"/>
    <mergeCell ref="D159:F159"/>
    <mergeCell ref="B57:G57"/>
    <mergeCell ref="B61:B62"/>
    <mergeCell ref="C61:C62"/>
    <mergeCell ref="D61:D62"/>
    <mergeCell ref="E61:F61"/>
    <mergeCell ref="G61:G62"/>
    <mergeCell ref="D30:F30"/>
    <mergeCell ref="D35:F35"/>
    <mergeCell ref="D39:F39"/>
    <mergeCell ref="D47:F47"/>
    <mergeCell ref="D53:F53"/>
    <mergeCell ref="B3:G3"/>
    <mergeCell ref="B269:G269"/>
    <mergeCell ref="B273:B274"/>
    <mergeCell ref="C273:C274"/>
    <mergeCell ref="D273:D274"/>
    <mergeCell ref="E273:F273"/>
    <mergeCell ref="G273:G274"/>
    <mergeCell ref="B8:B9"/>
    <mergeCell ref="C8:C9"/>
    <mergeCell ref="D8:D9"/>
    <mergeCell ref="E8:F8"/>
    <mergeCell ref="G8:G9"/>
    <mergeCell ref="E10:F10"/>
    <mergeCell ref="D11:F11"/>
    <mergeCell ref="D16:F16"/>
    <mergeCell ref="D21:F21"/>
    <mergeCell ref="D295:F295"/>
    <mergeCell ref="E275:F275"/>
    <mergeCell ref="D276:F276"/>
    <mergeCell ref="D281:F281"/>
    <mergeCell ref="D286:F286"/>
    <mergeCell ref="D330:G330"/>
    <mergeCell ref="D331:G331"/>
    <mergeCell ref="D300:F300"/>
    <mergeCell ref="D304:F304"/>
    <mergeCell ref="D312:F312"/>
    <mergeCell ref="D318:F318"/>
    <mergeCell ref="B323:D323"/>
    <mergeCell ref="B329:G329"/>
  </mergeCells>
  <conditionalFormatting sqref="G277:G280">
    <cfRule type="cellIs" dxfId="113" priority="97" operator="equal">
      <formula>"Belum diisi"</formula>
    </cfRule>
    <cfRule type="cellIs" dxfId="112" priority="98" operator="equal">
      <formula>"Kurang Memadai"</formula>
    </cfRule>
  </conditionalFormatting>
  <conditionalFormatting sqref="G282:G285">
    <cfRule type="cellIs" dxfId="111" priority="95" operator="equal">
      <formula>"Belum diisi"</formula>
    </cfRule>
    <cfRule type="cellIs" dxfId="110" priority="96" operator="equal">
      <formula>"Kurang Memadai"</formula>
    </cfRule>
  </conditionalFormatting>
  <conditionalFormatting sqref="G287:G294">
    <cfRule type="cellIs" dxfId="109" priority="93" operator="equal">
      <formula>"Belum diisi"</formula>
    </cfRule>
    <cfRule type="cellIs" dxfId="108" priority="94" operator="equal">
      <formula>"Kurang Memadai"</formula>
    </cfRule>
  </conditionalFormatting>
  <conditionalFormatting sqref="G296:G299">
    <cfRule type="cellIs" dxfId="107" priority="91" operator="equal">
      <formula>"Belum diisi"</formula>
    </cfRule>
    <cfRule type="cellIs" dxfId="106" priority="92" operator="equal">
      <formula>"Kurang Memadai"</formula>
    </cfRule>
  </conditionalFormatting>
  <conditionalFormatting sqref="G301:G303">
    <cfRule type="cellIs" dxfId="105" priority="89" operator="equal">
      <formula>"Belum diisi"</formula>
    </cfRule>
    <cfRule type="cellIs" dxfId="104" priority="90" operator="equal">
      <formula>"Kurang Memadai"</formula>
    </cfRule>
  </conditionalFormatting>
  <conditionalFormatting sqref="G305:G311">
    <cfRule type="cellIs" dxfId="103" priority="87" operator="equal">
      <formula>"Belum diisi"</formula>
    </cfRule>
    <cfRule type="cellIs" dxfId="102" priority="88" operator="equal">
      <formula>"Kurang Memadai"</formula>
    </cfRule>
  </conditionalFormatting>
  <conditionalFormatting sqref="G313:G317">
    <cfRule type="cellIs" dxfId="101" priority="85" operator="equal">
      <formula>"Belum diisi"</formula>
    </cfRule>
    <cfRule type="cellIs" dxfId="100" priority="86" operator="equal">
      <formula>"Kurang Memadai"</formula>
    </cfRule>
  </conditionalFormatting>
  <conditionalFormatting sqref="G319:G320">
    <cfRule type="cellIs" dxfId="99" priority="83" operator="equal">
      <formula>"Belum diisi"</formula>
    </cfRule>
    <cfRule type="cellIs" dxfId="98" priority="84" operator="equal">
      <formula>"Kurang Memadai"</formula>
    </cfRule>
  </conditionalFormatting>
  <conditionalFormatting sqref="G12:G15">
    <cfRule type="cellIs" dxfId="97" priority="81" operator="equal">
      <formula>"Belum diisi"</formula>
    </cfRule>
    <cfRule type="cellIs" dxfId="96" priority="82" operator="equal">
      <formula>"Kurang Memadai"</formula>
    </cfRule>
  </conditionalFormatting>
  <conditionalFormatting sqref="G17:G20">
    <cfRule type="cellIs" dxfId="95" priority="79" operator="equal">
      <formula>"Belum diisi"</formula>
    </cfRule>
    <cfRule type="cellIs" dxfId="94" priority="80" operator="equal">
      <formula>"Kurang Memadai"</formula>
    </cfRule>
  </conditionalFormatting>
  <conditionalFormatting sqref="G22:G29">
    <cfRule type="cellIs" dxfId="93" priority="77" operator="equal">
      <formula>"Belum diisi"</formula>
    </cfRule>
    <cfRule type="cellIs" dxfId="92" priority="78" operator="equal">
      <formula>"Kurang Memadai"</formula>
    </cfRule>
  </conditionalFormatting>
  <conditionalFormatting sqref="G31:G34">
    <cfRule type="cellIs" dxfId="91" priority="75" operator="equal">
      <formula>"Belum diisi"</formula>
    </cfRule>
    <cfRule type="cellIs" dxfId="90" priority="76" operator="equal">
      <formula>"Kurang Memadai"</formula>
    </cfRule>
  </conditionalFormatting>
  <conditionalFormatting sqref="G36:G38">
    <cfRule type="cellIs" dxfId="89" priority="73" operator="equal">
      <formula>"Belum diisi"</formula>
    </cfRule>
    <cfRule type="cellIs" dxfId="88" priority="74" operator="equal">
      <formula>"Kurang Memadai"</formula>
    </cfRule>
  </conditionalFormatting>
  <conditionalFormatting sqref="G40:G46">
    <cfRule type="cellIs" dxfId="87" priority="71" operator="equal">
      <formula>"Belum diisi"</formula>
    </cfRule>
    <cfRule type="cellIs" dxfId="86" priority="72" operator="equal">
      <formula>"Kurang Memadai"</formula>
    </cfRule>
  </conditionalFormatting>
  <conditionalFormatting sqref="G48:G52">
    <cfRule type="cellIs" dxfId="85" priority="69" operator="equal">
      <formula>"Belum diisi"</formula>
    </cfRule>
    <cfRule type="cellIs" dxfId="84" priority="70" operator="equal">
      <formula>"Kurang Memadai"</formula>
    </cfRule>
  </conditionalFormatting>
  <conditionalFormatting sqref="G268 G162 G109 G54:G56">
    <cfRule type="cellIs" dxfId="83" priority="67" operator="equal">
      <formula>"Belum diisi"</formula>
    </cfRule>
    <cfRule type="cellIs" dxfId="82" priority="68" operator="equal">
      <formula>"Kurang Memadai"</formula>
    </cfRule>
  </conditionalFormatting>
  <conditionalFormatting sqref="G171:G174">
    <cfRule type="cellIs" dxfId="81" priority="65" operator="equal">
      <formula>"Belum diisi"</formula>
    </cfRule>
    <cfRule type="cellIs" dxfId="80" priority="66" operator="equal">
      <formula>"Kurang Memadai"</formula>
    </cfRule>
  </conditionalFormatting>
  <conditionalFormatting sqref="G176:G179">
    <cfRule type="cellIs" dxfId="79" priority="63" operator="equal">
      <formula>"Belum diisi"</formula>
    </cfRule>
    <cfRule type="cellIs" dxfId="78" priority="64" operator="equal">
      <formula>"Kurang Memadai"</formula>
    </cfRule>
  </conditionalFormatting>
  <conditionalFormatting sqref="G181:G188">
    <cfRule type="cellIs" dxfId="77" priority="61" operator="equal">
      <formula>"Belum diisi"</formula>
    </cfRule>
    <cfRule type="cellIs" dxfId="76" priority="62" operator="equal">
      <formula>"Kurang Memadai"</formula>
    </cfRule>
  </conditionalFormatting>
  <conditionalFormatting sqref="G190:G193">
    <cfRule type="cellIs" dxfId="75" priority="59" operator="equal">
      <formula>"Belum diisi"</formula>
    </cfRule>
    <cfRule type="cellIs" dxfId="74" priority="60" operator="equal">
      <formula>"Kurang Memadai"</formula>
    </cfRule>
  </conditionalFormatting>
  <conditionalFormatting sqref="G195:G197">
    <cfRule type="cellIs" dxfId="73" priority="57" operator="equal">
      <formula>"Belum diisi"</formula>
    </cfRule>
    <cfRule type="cellIs" dxfId="72" priority="58" operator="equal">
      <formula>"Kurang Memadai"</formula>
    </cfRule>
  </conditionalFormatting>
  <conditionalFormatting sqref="G199:G205">
    <cfRule type="cellIs" dxfId="71" priority="55" operator="equal">
      <formula>"Belum diisi"</formula>
    </cfRule>
    <cfRule type="cellIs" dxfId="70" priority="56" operator="equal">
      <formula>"Kurang Memadai"</formula>
    </cfRule>
  </conditionalFormatting>
  <conditionalFormatting sqref="G207:G211">
    <cfRule type="cellIs" dxfId="69" priority="53" operator="equal">
      <formula>"Belum diisi"</formula>
    </cfRule>
    <cfRule type="cellIs" dxfId="68" priority="54" operator="equal">
      <formula>"Kurang Memadai"</formula>
    </cfRule>
  </conditionalFormatting>
  <conditionalFormatting sqref="G213:G214">
    <cfRule type="cellIs" dxfId="67" priority="51" operator="equal">
      <formula>"Belum diisi"</formula>
    </cfRule>
    <cfRule type="cellIs" dxfId="66" priority="52" operator="equal">
      <formula>"Kurang Memadai"</formula>
    </cfRule>
  </conditionalFormatting>
  <conditionalFormatting sqref="G118:G121">
    <cfRule type="cellIs" dxfId="65" priority="49" operator="equal">
      <formula>"Belum diisi"</formula>
    </cfRule>
    <cfRule type="cellIs" dxfId="64" priority="50" operator="equal">
      <formula>"Kurang Memadai"</formula>
    </cfRule>
  </conditionalFormatting>
  <conditionalFormatting sqref="G123:G126">
    <cfRule type="cellIs" dxfId="63" priority="47" operator="equal">
      <formula>"Belum diisi"</formula>
    </cfRule>
    <cfRule type="cellIs" dxfId="62" priority="48" operator="equal">
      <formula>"Kurang Memadai"</formula>
    </cfRule>
  </conditionalFormatting>
  <conditionalFormatting sqref="G128:G135">
    <cfRule type="cellIs" dxfId="61" priority="45" operator="equal">
      <formula>"Belum diisi"</formula>
    </cfRule>
    <cfRule type="cellIs" dxfId="60" priority="46" operator="equal">
      <formula>"Kurang Memadai"</formula>
    </cfRule>
  </conditionalFormatting>
  <conditionalFormatting sqref="G137:G140">
    <cfRule type="cellIs" dxfId="59" priority="43" operator="equal">
      <formula>"Belum diisi"</formula>
    </cfRule>
    <cfRule type="cellIs" dxfId="58" priority="44" operator="equal">
      <formula>"Kurang Memadai"</formula>
    </cfRule>
  </conditionalFormatting>
  <conditionalFormatting sqref="G142:G144">
    <cfRule type="cellIs" dxfId="57" priority="41" operator="equal">
      <formula>"Belum diisi"</formula>
    </cfRule>
    <cfRule type="cellIs" dxfId="56" priority="42" operator="equal">
      <formula>"Kurang Memadai"</formula>
    </cfRule>
  </conditionalFormatting>
  <conditionalFormatting sqref="G146:G152">
    <cfRule type="cellIs" dxfId="55" priority="39" operator="equal">
      <formula>"Belum diisi"</formula>
    </cfRule>
    <cfRule type="cellIs" dxfId="54" priority="40" operator="equal">
      <formula>"Kurang Memadai"</formula>
    </cfRule>
  </conditionalFormatting>
  <conditionalFormatting sqref="G154:G158">
    <cfRule type="cellIs" dxfId="53" priority="37" operator="equal">
      <formula>"Belum diisi"</formula>
    </cfRule>
    <cfRule type="cellIs" dxfId="52" priority="38" operator="equal">
      <formula>"Kurang Memadai"</formula>
    </cfRule>
  </conditionalFormatting>
  <conditionalFormatting sqref="G160:G161">
    <cfRule type="cellIs" dxfId="51" priority="35" operator="equal">
      <formula>"Belum diisi"</formula>
    </cfRule>
    <cfRule type="cellIs" dxfId="50" priority="36" operator="equal">
      <formula>"Kurang Memadai"</formula>
    </cfRule>
  </conditionalFormatting>
  <conditionalFormatting sqref="G65:G68">
    <cfRule type="cellIs" dxfId="49" priority="33" operator="equal">
      <formula>"Belum diisi"</formula>
    </cfRule>
    <cfRule type="cellIs" dxfId="48" priority="34" operator="equal">
      <formula>"Kurang Memadai"</formula>
    </cfRule>
  </conditionalFormatting>
  <conditionalFormatting sqref="G70:G73">
    <cfRule type="cellIs" dxfId="47" priority="31" operator="equal">
      <formula>"Belum diisi"</formula>
    </cfRule>
    <cfRule type="cellIs" dxfId="46" priority="32" operator="equal">
      <formula>"Kurang Memadai"</formula>
    </cfRule>
  </conditionalFormatting>
  <conditionalFormatting sqref="G75:G82">
    <cfRule type="cellIs" dxfId="45" priority="29" operator="equal">
      <formula>"Belum diisi"</formula>
    </cfRule>
    <cfRule type="cellIs" dxfId="44" priority="30" operator="equal">
      <formula>"Kurang Memadai"</formula>
    </cfRule>
  </conditionalFormatting>
  <conditionalFormatting sqref="G84:G87">
    <cfRule type="cellIs" dxfId="43" priority="27" operator="equal">
      <formula>"Belum diisi"</formula>
    </cfRule>
    <cfRule type="cellIs" dxfId="42" priority="28" operator="equal">
      <formula>"Kurang Memadai"</formula>
    </cfRule>
  </conditionalFormatting>
  <conditionalFormatting sqref="G89:G91">
    <cfRule type="cellIs" dxfId="41" priority="25" operator="equal">
      <formula>"Belum diisi"</formula>
    </cfRule>
    <cfRule type="cellIs" dxfId="40" priority="26" operator="equal">
      <formula>"Kurang Memadai"</formula>
    </cfRule>
  </conditionalFormatting>
  <conditionalFormatting sqref="G93:G99">
    <cfRule type="cellIs" dxfId="39" priority="23" operator="equal">
      <formula>"Belum diisi"</formula>
    </cfRule>
    <cfRule type="cellIs" dxfId="38" priority="24" operator="equal">
      <formula>"Kurang Memadai"</formula>
    </cfRule>
  </conditionalFormatting>
  <conditionalFormatting sqref="G101:G105">
    <cfRule type="cellIs" dxfId="37" priority="21" operator="equal">
      <formula>"Belum diisi"</formula>
    </cfRule>
    <cfRule type="cellIs" dxfId="36" priority="22" operator="equal">
      <formula>"Kurang Memadai"</formula>
    </cfRule>
  </conditionalFormatting>
  <conditionalFormatting sqref="G107:G108">
    <cfRule type="cellIs" dxfId="35" priority="19" operator="equal">
      <formula>"Belum diisi"</formula>
    </cfRule>
    <cfRule type="cellIs" dxfId="34" priority="20" operator="equal">
      <formula>"Kurang Memadai"</formula>
    </cfRule>
  </conditionalFormatting>
  <conditionalFormatting sqref="G224:G227">
    <cfRule type="cellIs" dxfId="33" priority="17" operator="equal">
      <formula>"Belum diisi"</formula>
    </cfRule>
    <cfRule type="cellIs" dxfId="32" priority="18" operator="equal">
      <formula>"Kurang Memadai"</formula>
    </cfRule>
  </conditionalFormatting>
  <conditionalFormatting sqref="G229:G232">
    <cfRule type="cellIs" dxfId="31" priority="15" operator="equal">
      <formula>"Belum diisi"</formula>
    </cfRule>
    <cfRule type="cellIs" dxfId="30" priority="16" operator="equal">
      <formula>"Kurang Memadai"</formula>
    </cfRule>
  </conditionalFormatting>
  <conditionalFormatting sqref="G234:G241">
    <cfRule type="cellIs" dxfId="29" priority="13" operator="equal">
      <formula>"Belum diisi"</formula>
    </cfRule>
    <cfRule type="cellIs" dxfId="28" priority="14" operator="equal">
      <formula>"Kurang Memadai"</formula>
    </cfRule>
  </conditionalFormatting>
  <conditionalFormatting sqref="G243:G246">
    <cfRule type="cellIs" dxfId="27" priority="11" operator="equal">
      <formula>"Belum diisi"</formula>
    </cfRule>
    <cfRule type="cellIs" dxfId="26" priority="12" operator="equal">
      <formula>"Kurang Memadai"</formula>
    </cfRule>
  </conditionalFormatting>
  <conditionalFormatting sqref="G248:G250">
    <cfRule type="cellIs" dxfId="25" priority="9" operator="equal">
      <formula>"Belum diisi"</formula>
    </cfRule>
    <cfRule type="cellIs" dxfId="24" priority="10" operator="equal">
      <formula>"Kurang Memadai"</formula>
    </cfRule>
  </conditionalFormatting>
  <conditionalFormatting sqref="G252:G258">
    <cfRule type="cellIs" dxfId="23" priority="7" operator="equal">
      <formula>"Belum diisi"</formula>
    </cfRule>
    <cfRule type="cellIs" dxfId="22" priority="8" operator="equal">
      <formula>"Kurang Memadai"</formula>
    </cfRule>
  </conditionalFormatting>
  <conditionalFormatting sqref="G260:G264">
    <cfRule type="cellIs" dxfId="21" priority="5" operator="equal">
      <formula>"Belum diisi"</formula>
    </cfRule>
    <cfRule type="cellIs" dxfId="20" priority="6" operator="equal">
      <formula>"Kurang Memadai"</formula>
    </cfRule>
  </conditionalFormatting>
  <conditionalFormatting sqref="G266:G267">
    <cfRule type="cellIs" dxfId="19" priority="3" operator="equal">
      <formula>"Belum diisi"</formula>
    </cfRule>
    <cfRule type="cellIs" dxfId="18" priority="4" operator="equal">
      <formula>"Kurang Memadai"</formula>
    </cfRule>
  </conditionalFormatting>
  <conditionalFormatting sqref="G215">
    <cfRule type="cellIs" dxfId="17" priority="1" operator="equal">
      <formula>"Belum diisi"</formula>
    </cfRule>
    <cfRule type="cellIs" dxfId="16" priority="2" operator="equal">
      <formula>"Kurang Memadai"</formula>
    </cfRule>
  </conditionalFormatting>
  <dataValidations count="1">
    <dataValidation type="list" allowBlank="1" showInputMessage="1" showErrorMessage="1" error="Harus Diisi angka 1 sampai 4" sqref="E277:E280 E282:E285 E287:E294 E296:E299 E301:E303 E305:E311 E313:E317 E319:E320 E12:E15 E17:E20 E22:E29 E31:E34 E36:E38 E40:E46 E48:E52 E207:E211 E89:E91 E171:E174 E176:E179 E181:E188 E190:E193 E195:E197 E199:E205 E146:E152 E160:E162 E154:E158 E118:E121 E123:E126 E128:E135 E137:E140 E142:E144 E54:E56 E107:E109 E93:E99 E101:E105 E65:E68 E70:E73 E75:E82 E84:E87 E213:E215 E266:E268 E224:E227 E229:E232 E234:E241 E243:E246 E248:E250 E252:E258 E260:E264">
      <formula1>"1,2,3,4"</formula1>
    </dataValidation>
  </dataValidations>
  <pageMargins left="0.70833333333333304" right="0.70833333333333304" top="0.74791666666666701" bottom="1.53541666666667" header="0.31458333333333299" footer="0.31458333333333299"/>
  <pageSetup paperSize="9" scale="6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0"/>
    <outlinePr summaryBelow="0" summaryRight="0"/>
  </sheetPr>
  <dimension ref="A1:BZ31"/>
  <sheetViews>
    <sheetView zoomScale="110" zoomScaleNormal="110" workbookViewId="0">
      <pane xSplit="3" ySplit="1" topLeftCell="D2" activePane="bottomRight" state="frozen"/>
      <selection pane="topRight" activeCell="D1" sqref="D1"/>
      <selection pane="bottomLeft" activeCell="A2" sqref="A2"/>
      <selection pane="bottomRight" activeCell="A27" sqref="A27"/>
    </sheetView>
  </sheetViews>
  <sheetFormatPr defaultColWidth="11.625" defaultRowHeight="15.75" customHeight="1" x14ac:dyDescent="0.2"/>
  <cols>
    <col min="1" max="1" width="5.875" style="302" customWidth="1"/>
    <col min="2" max="2" width="17.375" style="303" hidden="1" customWidth="1"/>
    <col min="3" max="3" width="27.625" style="304" hidden="1" customWidth="1"/>
    <col min="4" max="4" width="17.375" style="301" customWidth="1"/>
    <col min="5" max="5" width="7.5" style="304" bestFit="1" customWidth="1"/>
    <col min="6" max="6" width="17.375" style="301" customWidth="1"/>
    <col min="7" max="7" width="7.5" style="304" bestFit="1" customWidth="1"/>
    <col min="8" max="8" width="17.375" style="301" customWidth="1"/>
    <col min="9" max="9" width="7.5" style="304" bestFit="1" customWidth="1"/>
    <col min="10" max="10" width="17.375" style="301" customWidth="1"/>
    <col min="11" max="11" width="7.5" style="304" bestFit="1" customWidth="1"/>
    <col min="12" max="12" width="17.375" style="301" customWidth="1"/>
    <col min="13" max="13" width="7.5" style="304" bestFit="1" customWidth="1"/>
    <col min="14" max="14" width="17.375" style="301" customWidth="1"/>
    <col min="15" max="15" width="7.5" style="304" bestFit="1" customWidth="1"/>
    <col min="16" max="16" width="17.375" style="301" customWidth="1"/>
    <col min="17" max="17" width="7.5" style="304" bestFit="1" customWidth="1"/>
    <col min="18" max="18" width="17.375" style="301" customWidth="1"/>
    <col min="19" max="19" width="7.5" style="304" bestFit="1" customWidth="1"/>
    <col min="20" max="20" width="17.375" style="301" customWidth="1"/>
    <col min="21" max="21" width="7.5" style="304" bestFit="1" customWidth="1"/>
    <col min="22" max="22" width="17.375" style="301" customWidth="1"/>
    <col min="23" max="23" width="7.5" style="304" bestFit="1" customWidth="1"/>
    <col min="24" max="24" width="20.625" style="301" customWidth="1"/>
    <col min="25" max="25" width="7.5" style="304" bestFit="1" customWidth="1"/>
    <col min="26" max="26" width="17.375" style="301" customWidth="1"/>
    <col min="27" max="27" width="7.5" style="304" bestFit="1" customWidth="1"/>
    <col min="28" max="28" width="17.375" style="301" customWidth="1"/>
    <col min="29" max="29" width="7.5" style="304" bestFit="1" customWidth="1"/>
    <col min="30" max="30" width="17.375" style="301" customWidth="1"/>
    <col min="31" max="31" width="7.5" style="304" bestFit="1" customWidth="1"/>
    <col min="32" max="32" width="17.375" style="301" customWidth="1"/>
    <col min="33" max="33" width="7.5" style="304" bestFit="1" customWidth="1"/>
    <col min="34" max="34" width="17.375" style="301" customWidth="1"/>
    <col min="35" max="35" width="7.5" style="304" bestFit="1" customWidth="1"/>
    <col min="36" max="36" width="17.375" style="301" customWidth="1"/>
    <col min="37" max="37" width="7.5" style="304" bestFit="1" customWidth="1"/>
    <col min="38" max="38" width="17.375" style="301" customWidth="1"/>
    <col min="39" max="39" width="7.5" style="304" bestFit="1" customWidth="1"/>
    <col min="40" max="40" width="17.375" style="301" customWidth="1"/>
    <col min="41" max="41" width="7.5" style="304" bestFit="1" customWidth="1"/>
    <col min="42" max="42" width="17.375" style="301" customWidth="1"/>
    <col min="43" max="43" width="7.5" style="304" bestFit="1" customWidth="1"/>
    <col min="44" max="44" width="17.375" style="301" customWidth="1"/>
    <col min="45" max="45" width="7.5" style="304" bestFit="1" customWidth="1"/>
    <col min="46" max="46" width="17.375" style="301" customWidth="1"/>
    <col min="47" max="47" width="7.5" style="304" bestFit="1" customWidth="1"/>
    <col min="48" max="48" width="17.375" style="301" customWidth="1"/>
    <col min="49" max="49" width="7.5" style="304" bestFit="1" customWidth="1"/>
    <col min="50" max="50" width="17.375" style="301" customWidth="1"/>
    <col min="51" max="51" width="7.5" style="304" bestFit="1" customWidth="1"/>
    <col min="52" max="52" width="17.375" style="301" customWidth="1"/>
    <col min="53" max="53" width="7.5" style="304" bestFit="1" customWidth="1"/>
    <col min="54" max="54" width="17.375" style="301" customWidth="1"/>
    <col min="55" max="55" width="7.5" style="304" bestFit="1" customWidth="1"/>
    <col min="56" max="56" width="17.375" style="301" customWidth="1"/>
    <col min="57" max="57" width="7.5" style="304" bestFit="1" customWidth="1"/>
    <col min="58" max="58" width="17.375" style="301" customWidth="1"/>
    <col min="59" max="59" width="7.5" style="304" bestFit="1" customWidth="1"/>
    <col min="60" max="60" width="17.375" style="301" customWidth="1"/>
    <col min="61" max="61" width="7.5" style="304" bestFit="1" customWidth="1"/>
    <col min="62" max="62" width="17.375" style="301" customWidth="1"/>
    <col min="63" max="63" width="7.5" style="304" bestFit="1" customWidth="1"/>
    <col min="64" max="64" width="17.375" style="301" customWidth="1"/>
    <col min="65" max="65" width="7.5" style="304" bestFit="1" customWidth="1"/>
    <col min="66" max="66" width="17.375" style="301" customWidth="1"/>
    <col min="67" max="67" width="7.5" style="304" bestFit="1" customWidth="1"/>
    <col min="68" max="68" width="17.375" style="301" customWidth="1"/>
    <col min="69" max="69" width="7.5" style="304" bestFit="1" customWidth="1"/>
    <col min="70" max="70" width="17.375" style="301" customWidth="1"/>
    <col min="71" max="71" width="7.5" style="304" bestFit="1" customWidth="1"/>
    <col min="72" max="72" width="17.375" style="301" customWidth="1"/>
    <col min="73" max="73" width="7.5" style="304" bestFit="1" customWidth="1"/>
    <col min="74" max="74" width="17.375" style="301" customWidth="1"/>
    <col min="75" max="75" width="7.5" style="304" bestFit="1" customWidth="1"/>
    <col min="76" max="76" width="17.375" style="301" customWidth="1"/>
    <col min="77" max="77" width="7.5" style="304" bestFit="1" customWidth="1"/>
    <col min="78" max="78" width="17.375" style="290" customWidth="1"/>
    <col min="79" max="82" width="17.375" style="291" customWidth="1"/>
    <col min="83" max="16384" width="11.625" style="291"/>
  </cols>
  <sheetData>
    <row r="1" spans="1:78" s="286" customFormat="1" ht="114.75" x14ac:dyDescent="0.2">
      <c r="A1" s="280" t="s">
        <v>421</v>
      </c>
      <c r="B1" s="281" t="s">
        <v>422</v>
      </c>
      <c r="C1" s="282" t="s">
        <v>423</v>
      </c>
      <c r="D1" s="283" t="s">
        <v>424</v>
      </c>
      <c r="E1" s="284" t="s">
        <v>387</v>
      </c>
      <c r="F1" s="283" t="s">
        <v>425</v>
      </c>
      <c r="G1" s="284" t="s">
        <v>387</v>
      </c>
      <c r="H1" s="283" t="s">
        <v>426</v>
      </c>
      <c r="I1" s="284" t="s">
        <v>387</v>
      </c>
      <c r="J1" s="283" t="s">
        <v>427</v>
      </c>
      <c r="K1" s="284" t="s">
        <v>387</v>
      </c>
      <c r="L1" s="283" t="s">
        <v>428</v>
      </c>
      <c r="M1" s="284" t="s">
        <v>387</v>
      </c>
      <c r="N1" s="283" t="s">
        <v>429</v>
      </c>
      <c r="O1" s="284" t="s">
        <v>387</v>
      </c>
      <c r="P1" s="283" t="s">
        <v>430</v>
      </c>
      <c r="Q1" s="284" t="s">
        <v>387</v>
      </c>
      <c r="R1" s="283" t="s">
        <v>431</v>
      </c>
      <c r="S1" s="284" t="s">
        <v>387</v>
      </c>
      <c r="T1" s="283" t="s">
        <v>432</v>
      </c>
      <c r="U1" s="284" t="s">
        <v>387</v>
      </c>
      <c r="V1" s="283" t="s">
        <v>433</v>
      </c>
      <c r="W1" s="284" t="s">
        <v>387</v>
      </c>
      <c r="X1" s="283" t="s">
        <v>434</v>
      </c>
      <c r="Y1" s="284" t="s">
        <v>387</v>
      </c>
      <c r="Z1" s="283" t="s">
        <v>435</v>
      </c>
      <c r="AA1" s="284" t="s">
        <v>387</v>
      </c>
      <c r="AB1" s="283" t="s">
        <v>436</v>
      </c>
      <c r="AC1" s="284" t="s">
        <v>387</v>
      </c>
      <c r="AD1" s="283" t="s">
        <v>437</v>
      </c>
      <c r="AE1" s="284" t="s">
        <v>387</v>
      </c>
      <c r="AF1" s="283" t="s">
        <v>438</v>
      </c>
      <c r="AG1" s="284" t="s">
        <v>387</v>
      </c>
      <c r="AH1" s="283" t="s">
        <v>439</v>
      </c>
      <c r="AI1" s="284" t="s">
        <v>387</v>
      </c>
      <c r="AJ1" s="283" t="s">
        <v>440</v>
      </c>
      <c r="AK1" s="284" t="s">
        <v>387</v>
      </c>
      <c r="AL1" s="283" t="s">
        <v>441</v>
      </c>
      <c r="AM1" s="284" t="s">
        <v>387</v>
      </c>
      <c r="AN1" s="283" t="s">
        <v>442</v>
      </c>
      <c r="AO1" s="284" t="s">
        <v>387</v>
      </c>
      <c r="AP1" s="283" t="s">
        <v>443</v>
      </c>
      <c r="AQ1" s="284" t="s">
        <v>387</v>
      </c>
      <c r="AR1" s="283" t="s">
        <v>444</v>
      </c>
      <c r="AS1" s="284" t="s">
        <v>387</v>
      </c>
      <c r="AT1" s="283" t="s">
        <v>445</v>
      </c>
      <c r="AU1" s="284" t="s">
        <v>387</v>
      </c>
      <c r="AV1" s="283" t="s">
        <v>446</v>
      </c>
      <c r="AW1" s="284" t="s">
        <v>387</v>
      </c>
      <c r="AX1" s="283" t="s">
        <v>447</v>
      </c>
      <c r="AY1" s="284" t="s">
        <v>387</v>
      </c>
      <c r="AZ1" s="283" t="s">
        <v>448</v>
      </c>
      <c r="BA1" s="284" t="s">
        <v>387</v>
      </c>
      <c r="BB1" s="283" t="s">
        <v>449</v>
      </c>
      <c r="BC1" s="284" t="s">
        <v>387</v>
      </c>
      <c r="BD1" s="283" t="s">
        <v>450</v>
      </c>
      <c r="BE1" s="284" t="s">
        <v>387</v>
      </c>
      <c r="BF1" s="283" t="s">
        <v>451</v>
      </c>
      <c r="BG1" s="284" t="s">
        <v>387</v>
      </c>
      <c r="BH1" s="283" t="s">
        <v>452</v>
      </c>
      <c r="BI1" s="284" t="s">
        <v>387</v>
      </c>
      <c r="BJ1" s="283" t="s">
        <v>453</v>
      </c>
      <c r="BK1" s="284" t="s">
        <v>387</v>
      </c>
      <c r="BL1" s="283" t="s">
        <v>454</v>
      </c>
      <c r="BM1" s="284" t="s">
        <v>387</v>
      </c>
      <c r="BN1" s="283" t="s">
        <v>455</v>
      </c>
      <c r="BO1" s="284" t="s">
        <v>387</v>
      </c>
      <c r="BP1" s="283" t="s">
        <v>456</v>
      </c>
      <c r="BQ1" s="284" t="s">
        <v>387</v>
      </c>
      <c r="BR1" s="283" t="s">
        <v>457</v>
      </c>
      <c r="BS1" s="284" t="s">
        <v>387</v>
      </c>
      <c r="BT1" s="283" t="s">
        <v>458</v>
      </c>
      <c r="BU1" s="284" t="s">
        <v>387</v>
      </c>
      <c r="BV1" s="283" t="s">
        <v>459</v>
      </c>
      <c r="BW1" s="284" t="s">
        <v>387</v>
      </c>
      <c r="BX1" s="283" t="s">
        <v>460</v>
      </c>
      <c r="BY1" s="284" t="s">
        <v>387</v>
      </c>
      <c r="BZ1" s="285"/>
    </row>
    <row r="2" spans="1:78" ht="63.75" x14ac:dyDescent="0.2">
      <c r="A2" s="287">
        <v>1</v>
      </c>
      <c r="B2" s="288">
        <v>44812.601432037038</v>
      </c>
      <c r="C2" s="289" t="s">
        <v>461</v>
      </c>
      <c r="D2" s="520" t="s">
        <v>337</v>
      </c>
      <c r="E2" s="521">
        <f>IF(D2="Tidak Setuju/Belum ada/ belum dibangun",1,IF(D2="Kurang Setuju/Telah dibangun/diterapkan, akan tetapi belum konsisten",2,IF(D2="Setuju/Sudah dibangun atau diterapkan dengan baik, tapi masih bisa ditingkatkan",3,IF(D2="Sangat Setuju/Sudah dibangun atau diterapkan dengan baik dan dapat ditularkan ke organisasi lain",4,"Error"))))</f>
        <v>4</v>
      </c>
      <c r="F2" s="520" t="s">
        <v>337</v>
      </c>
      <c r="G2" s="521">
        <f>IF(F2="Tidak Setuju/Belum ada/ belum dibangun",1,IF(F2="Kurang Setuju/Telah dibangun/diterapkan, akan tetapi belum konsisten",2,IF(F2="Setuju/Sudah dibangun atau diterapkan dengan baik, tapi masih bisa ditingkatkan",3,IF(F2="Sangat Setuju/Sudah dibangun atau diterapkan dengan baik dan dapat ditularkan ke organisasi lain",4,"Error"))))</f>
        <v>4</v>
      </c>
      <c r="H2" s="520" t="s">
        <v>336</v>
      </c>
      <c r="I2" s="521">
        <f>IF(H2="Tidak Setuju/Belum ada/ belum dibangun",1,IF(H2="Kurang Setuju/Telah dibangun/diterapkan, akan tetapi belum konsisten",2,IF(H2="Setuju/Sudah dibangun atau diterapkan dengan baik, tapi masih bisa ditingkatkan",3,IF(H2="Sangat Setuju/Sudah dibangun atau diterapkan dengan baik dan dapat ditularkan ke organisasi lain",4,"Error"))))</f>
        <v>3</v>
      </c>
      <c r="J2" s="520" t="s">
        <v>336</v>
      </c>
      <c r="K2" s="521">
        <f>IF(J2="Tidak Setuju/Belum ada/ belum dibangun",1,IF(J2="Kurang Setuju/Telah dibangun/diterapkan, akan tetapi belum konsisten",2,IF(J2="Setuju/Sudah dibangun atau diterapkan dengan baik, tapi masih bisa ditingkatkan",3,IF(J2="Sangat Setuju/Sudah dibangun atau diterapkan dengan baik dan dapat ditularkan ke organisasi lain",4,"Error"))))</f>
        <v>3</v>
      </c>
      <c r="L2" s="520" t="s">
        <v>336</v>
      </c>
      <c r="M2" s="521">
        <f>IF(L2="Tidak Setuju/Belum ada/ belum dibangun",1,IF(L2="Kurang Setuju/Telah dibangun/diterapkan, akan tetapi belum konsisten",2,IF(L2="Setuju/Sudah dibangun atau diterapkan dengan baik, tapi masih bisa ditingkatkan",3,IF(L2="Sangat Setuju/Sudah dibangun atau diterapkan dengan baik dan dapat ditularkan ke organisasi lain",4,"Error"))))</f>
        <v>3</v>
      </c>
      <c r="N2" s="520" t="s">
        <v>336</v>
      </c>
      <c r="O2" s="521">
        <f>IF(N2="Tidak Setuju/Belum ada/ belum dibangun",1,IF(N2="Kurang Setuju/Telah dibangun/diterapkan, akan tetapi belum konsisten",2,IF(N2="Setuju/Sudah dibangun atau diterapkan dengan baik, tapi masih bisa ditingkatkan",3,IF(N2="Sangat Setuju/Sudah dibangun atau diterapkan dengan baik dan dapat ditularkan ke organisasi lain",4,"Error"))))</f>
        <v>3</v>
      </c>
      <c r="P2" s="520" t="s">
        <v>336</v>
      </c>
      <c r="Q2" s="521">
        <f>IF(P2="Tidak Setuju/Belum ada/ belum dibangun",1,IF(P2="Kurang Setuju/Telah dibangun/diterapkan, akan tetapi belum konsisten",2,IF(P2="Setuju/Sudah dibangun atau diterapkan dengan baik, tapi masih bisa ditingkatkan",3,IF(P2="Sangat Setuju/Sudah dibangun atau diterapkan dengan baik dan dapat ditularkan ke organisasi lain",4,"Error"))))</f>
        <v>3</v>
      </c>
      <c r="R2" s="520" t="s">
        <v>336</v>
      </c>
      <c r="S2" s="521">
        <f>IF(R2="Tidak Setuju/Belum ada/ belum dibangun",1,IF(R2="Kurang Setuju/Telah dibangun/diterapkan, akan tetapi belum konsisten",2,IF(R2="Setuju/Sudah dibangun atau diterapkan dengan baik, tapi masih bisa ditingkatkan",3,IF(R2="Sangat Setuju/Sudah dibangun atau diterapkan dengan baik dan dapat ditularkan ke organisasi lain",4,"Error"))))</f>
        <v>3</v>
      </c>
      <c r="T2" s="520" t="s">
        <v>336</v>
      </c>
      <c r="U2" s="521">
        <f>IF(T2="Tidak Setuju/Belum ada/ belum dibangun",1,IF(T2="Kurang Setuju/Telah dibangun/diterapkan, akan tetapi belum konsisten",2,IF(T2="Setuju/Sudah dibangun atau diterapkan dengan baik, tapi masih bisa ditingkatkan",3,IF(T2="Sangat Setuju/Sudah dibangun atau diterapkan dengan baik dan dapat ditularkan ke organisasi lain",4,"Error"))))</f>
        <v>3</v>
      </c>
      <c r="V2" s="520" t="s">
        <v>337</v>
      </c>
      <c r="W2" s="521">
        <f>IF(V2="Tidak Setuju/Belum ada/ belum dibangun",1,IF(V2="Kurang Setuju/Telah dibangun/diterapkan, akan tetapi belum konsisten",2,IF(V2="Setuju/Sudah dibangun atau diterapkan dengan baik, tapi masih bisa ditingkatkan",3,IF(V2="Sangat Setuju/Sudah dibangun atau diterapkan dengan baik dan dapat ditularkan ke organisasi lain",4,"Error"))))</f>
        <v>4</v>
      </c>
      <c r="X2" s="520" t="s">
        <v>337</v>
      </c>
      <c r="Y2" s="521">
        <f>IF(X2="Tidak Setuju/Belum ada/ belum dibangun",1,IF(X2="Kurang Setuju/Telah dibangun/diterapkan, akan tetapi belum konsisten",2,IF(X2="Setuju/Sudah dibangun atau diterapkan dengan baik, tapi masih bisa ditingkatkan",3,IF(X2="Sangat Setuju/Sudah dibangun atau diterapkan dengan baik dan dapat ditularkan ke organisasi lain",4,"Error"))))</f>
        <v>4</v>
      </c>
      <c r="Z2" s="520" t="s">
        <v>336</v>
      </c>
      <c r="AA2" s="521">
        <f>IF(Z2="Tidak Setuju/Belum ada/ belum dibangun",1,IF(Z2="Kurang Setuju/Telah dibangun/diterapkan, akan tetapi belum konsisten",2,IF(Z2="Setuju/Sudah dibangun atau diterapkan dengan baik, tapi masih bisa ditingkatkan",3,IF(Z2="Sangat Setuju/Sudah dibangun atau diterapkan dengan baik dan dapat ditularkan ke organisasi lain",4,"Error"))))</f>
        <v>3</v>
      </c>
      <c r="AB2" s="520" t="s">
        <v>337</v>
      </c>
      <c r="AC2" s="521">
        <f>IF(AB2="Tidak Setuju/Belum ada/ belum dibangun",1,IF(AB2="Kurang Setuju/Telah dibangun/diterapkan, akan tetapi belum konsisten",2,IF(AB2="Setuju/Sudah dibangun atau diterapkan dengan baik, tapi masih bisa ditingkatkan",3,IF(AB2="Sangat Setuju/Sudah dibangun atau diterapkan dengan baik dan dapat ditularkan ke organisasi lain",4,"Error"))))</f>
        <v>4</v>
      </c>
      <c r="AD2" s="520" t="s">
        <v>336</v>
      </c>
      <c r="AE2" s="521">
        <f>IF(AD2="Tidak Setuju/Belum ada/ belum dibangun",1,IF(AD2="Kurang Setuju/Telah dibangun/diterapkan, akan tetapi belum konsisten",2,IF(AD2="Setuju/Sudah dibangun atau diterapkan dengan baik, tapi masih bisa ditingkatkan",3,IF(AD2="Sangat Setuju/Sudah dibangun atau diterapkan dengan baik dan dapat ditularkan ke organisasi lain",4,"Error"))))</f>
        <v>3</v>
      </c>
      <c r="AF2" s="520" t="s">
        <v>336</v>
      </c>
      <c r="AG2" s="521">
        <f>IF(AF2="Tidak Setuju/Belum ada/ belum dibangun",1,IF(AF2="Kurang Setuju/Telah dibangun/diterapkan, akan tetapi belum konsisten",2,IF(AF2="Setuju/Sudah dibangun atau diterapkan dengan baik, tapi masih bisa ditingkatkan",3,IF(AF2="Sangat Setuju/Sudah dibangun atau diterapkan dengan baik dan dapat ditularkan ke organisasi lain",4,"Error"))))</f>
        <v>3</v>
      </c>
      <c r="AH2" s="520" t="s">
        <v>336</v>
      </c>
      <c r="AI2" s="521">
        <f>IF(AH2="Tidak Setuju/Belum ada/ belum dibangun",1,IF(AH2="Kurang Setuju/Telah dibangun/diterapkan, akan tetapi belum konsisten",2,IF(AH2="Setuju/Sudah dibangun atau diterapkan dengan baik, tapi masih bisa ditingkatkan",3,IF(AH2="Sangat Setuju/Sudah dibangun atau diterapkan dengan baik dan dapat ditularkan ke organisasi lain",4,"Error"))))</f>
        <v>3</v>
      </c>
      <c r="AJ2" s="520" t="s">
        <v>336</v>
      </c>
      <c r="AK2" s="521">
        <f>IF(AJ2="Tidak Setuju/Belum ada/ belum dibangun",1,IF(AJ2="Kurang Setuju/Telah dibangun/diterapkan, akan tetapi belum konsisten",2,IF(AJ2="Setuju/Sudah dibangun atau diterapkan dengan baik, tapi masih bisa ditingkatkan",3,IF(AJ2="Sangat Setuju/Sudah dibangun atau diterapkan dengan baik dan dapat ditularkan ke organisasi lain",4,"Error"))))</f>
        <v>3</v>
      </c>
      <c r="AL2" s="520" t="s">
        <v>336</v>
      </c>
      <c r="AM2" s="521">
        <f>IF(AL2="Tidak Setuju/Belum ada/ belum dibangun",1,IF(AL2="Kurang Setuju/Telah dibangun/diterapkan, akan tetapi belum konsisten",2,IF(AL2="Setuju/Sudah dibangun atau diterapkan dengan baik, tapi masih bisa ditingkatkan",3,IF(AL2="Sangat Setuju/Sudah dibangun atau diterapkan dengan baik dan dapat ditularkan ke organisasi lain",4,"Error"))))</f>
        <v>3</v>
      </c>
      <c r="AN2" s="520" t="s">
        <v>336</v>
      </c>
      <c r="AO2" s="521">
        <f>IF(AN2="Tidak Setuju/Belum ada/ belum dibangun",1,IF(AN2="Kurang Setuju/Telah dibangun/diterapkan, akan tetapi belum konsisten",2,IF(AN2="Setuju/Sudah dibangun atau diterapkan dengan baik, tapi masih bisa ditingkatkan",3,IF(AN2="Sangat Setuju/Sudah dibangun atau diterapkan dengan baik dan dapat ditularkan ke organisasi lain",4,"Error"))))</f>
        <v>3</v>
      </c>
      <c r="AP2" s="520" t="s">
        <v>336</v>
      </c>
      <c r="AQ2" s="521">
        <f>IF(AP2="Tidak Setuju/Belum ada/ belum dibangun",1,IF(AP2="Kurang Setuju/Telah dibangun/diterapkan, akan tetapi belum konsisten",2,IF(AP2="Setuju/Sudah dibangun atau diterapkan dengan baik, tapi masih bisa ditingkatkan",3,IF(AP2="Sangat Setuju/Sudah dibangun atau diterapkan dengan baik dan dapat ditularkan ke organisasi lain",4,"Error"))))</f>
        <v>3</v>
      </c>
      <c r="AR2" s="520" t="s">
        <v>336</v>
      </c>
      <c r="AS2" s="521">
        <f>IF(AR2="Tidak Setuju/Belum ada/ belum dibangun",1,IF(AR2="Kurang Setuju/Telah dibangun/diterapkan, akan tetapi belum konsisten",2,IF(AR2="Setuju/Sudah dibangun atau diterapkan dengan baik, tapi masih bisa ditingkatkan",3,IF(AR2="Sangat Setuju/Sudah dibangun atau diterapkan dengan baik dan dapat ditularkan ke organisasi lain",4,"Error"))))</f>
        <v>3</v>
      </c>
      <c r="AT2" s="520" t="s">
        <v>336</v>
      </c>
      <c r="AU2" s="521">
        <f>IF(AT2="Tidak Setuju/Belum ada/ belum dibangun",1,IF(AT2="Kurang Setuju/Telah dibangun/diterapkan, akan tetapi belum konsisten",2,IF(AT2="Setuju/Sudah dibangun atau diterapkan dengan baik, tapi masih bisa ditingkatkan",3,IF(AT2="Sangat Setuju/Sudah dibangun atau diterapkan dengan baik dan dapat ditularkan ke organisasi lain",4,"Error"))))</f>
        <v>3</v>
      </c>
      <c r="AV2" s="520" t="s">
        <v>336</v>
      </c>
      <c r="AW2" s="521">
        <f>IF(AV2="Tidak Setuju/Belum ada/ belum dibangun",1,IF(AV2="Kurang Setuju/Telah dibangun/diterapkan, akan tetapi belum konsisten",2,IF(AV2="Setuju/Sudah dibangun atau diterapkan dengan baik, tapi masih bisa ditingkatkan",3,IF(AV2="Sangat Setuju/Sudah dibangun atau diterapkan dengan baik dan dapat ditularkan ke organisasi lain",4,"Error"))))</f>
        <v>3</v>
      </c>
      <c r="AX2" s="520" t="s">
        <v>336</v>
      </c>
      <c r="AY2" s="521">
        <f>IF(AX2="Tidak Setuju/Belum ada/ belum dibangun",1,IF(AX2="Kurang Setuju/Telah dibangun/diterapkan, akan tetapi belum konsisten",2,IF(AX2="Setuju/Sudah dibangun atau diterapkan dengan baik, tapi masih bisa ditingkatkan",3,IF(AX2="Sangat Setuju/Sudah dibangun atau diterapkan dengan baik dan dapat ditularkan ke organisasi lain",4,"Error"))))</f>
        <v>3</v>
      </c>
      <c r="AZ2" s="520" t="s">
        <v>336</v>
      </c>
      <c r="BA2" s="521">
        <f>IF(AZ2="Tidak Setuju/Belum ada/ belum dibangun",1,IF(AZ2="Kurang Setuju/Telah dibangun/diterapkan, akan tetapi belum konsisten",2,IF(AZ2="Setuju/Sudah dibangun atau diterapkan dengan baik, tapi masih bisa ditingkatkan",3,IF(AZ2="Sangat Setuju/Sudah dibangun atau diterapkan dengan baik dan dapat ditularkan ke organisasi lain",4,"Error"))))</f>
        <v>3</v>
      </c>
      <c r="BB2" s="520" t="s">
        <v>336</v>
      </c>
      <c r="BC2" s="521">
        <f>IF(BB2="Tidak Setuju/Belum ada/ belum dibangun",1,IF(BB2="Kurang Setuju/Telah dibangun/diterapkan, akan tetapi belum konsisten",2,IF(BB2="Setuju/Sudah dibangun atau diterapkan dengan baik, tapi masih bisa ditingkatkan",3,IF(BB2="Sangat Setuju/Sudah dibangun atau diterapkan dengan baik dan dapat ditularkan ke organisasi lain",4,"Error"))))</f>
        <v>3</v>
      </c>
      <c r="BD2" s="520" t="s">
        <v>336</v>
      </c>
      <c r="BE2" s="521">
        <f>IF(BD2="Tidak Setuju/Belum ada/ belum dibangun",1,IF(BD2="Kurang Setuju/Telah dibangun/diterapkan, akan tetapi belum konsisten",2,IF(BD2="Setuju/Sudah dibangun atau diterapkan dengan baik, tapi masih bisa ditingkatkan",3,IF(BD2="Sangat Setuju/Sudah dibangun atau diterapkan dengan baik dan dapat ditularkan ke organisasi lain",4,"Error"))))</f>
        <v>3</v>
      </c>
      <c r="BF2" s="520" t="s">
        <v>336</v>
      </c>
      <c r="BG2" s="521">
        <f>IF(BF2="Tidak Setuju/Belum ada/ belum dibangun",1,IF(BF2="Kurang Setuju/Telah dibangun/diterapkan, akan tetapi belum konsisten",2,IF(BF2="Setuju/Sudah dibangun atau diterapkan dengan baik, tapi masih bisa ditingkatkan",3,IF(BF2="Sangat Setuju/Sudah dibangun atau diterapkan dengan baik dan dapat ditularkan ke organisasi lain",4,"Error"))))</f>
        <v>3</v>
      </c>
      <c r="BH2" s="520" t="s">
        <v>337</v>
      </c>
      <c r="BI2" s="521">
        <f>IF(BH2="Tidak Setuju/Belum ada/ belum dibangun",1,IF(BH2="Kurang Setuju/Telah dibangun/diterapkan, akan tetapi belum konsisten",2,IF(BH2="Setuju/Sudah dibangun atau diterapkan dengan baik, tapi masih bisa ditingkatkan",3,IF(BH2="Sangat Setuju/Sudah dibangun atau diterapkan dengan baik dan dapat ditularkan ke organisasi lain",4,"Error"))))</f>
        <v>4</v>
      </c>
      <c r="BJ2" s="520" t="s">
        <v>336</v>
      </c>
      <c r="BK2" s="521">
        <f>IF(BJ2="Tidak Setuju/Belum ada/ belum dibangun",1,IF(BJ2="Kurang Setuju/Telah dibangun/diterapkan, akan tetapi belum konsisten",2,IF(BJ2="Setuju/Sudah dibangun atau diterapkan dengan baik, tapi masih bisa ditingkatkan",3,IF(BJ2="Sangat Setuju/Sudah dibangun atau diterapkan dengan baik dan dapat ditularkan ke organisasi lain",4,"Error"))))</f>
        <v>3</v>
      </c>
      <c r="BL2" s="520" t="s">
        <v>337</v>
      </c>
      <c r="BM2" s="521">
        <f>IF(BL2="Tidak Setuju/Belum ada/ belum dibangun",1,IF(BL2="Kurang Setuju/Telah dibangun/diterapkan, akan tetapi belum konsisten",2,IF(BL2="Setuju/Sudah dibangun atau diterapkan dengan baik, tapi masih bisa ditingkatkan",3,IF(BL2="Sangat Setuju/Sudah dibangun atau diterapkan dengan baik dan dapat ditularkan ke organisasi lain",4,"Error"))))</f>
        <v>4</v>
      </c>
      <c r="BN2" s="520" t="s">
        <v>337</v>
      </c>
      <c r="BO2" s="521">
        <f>IF(BN2="Tidak Setuju/Belum ada/ belum dibangun",1,IF(BN2="Kurang Setuju/Telah dibangun/diterapkan, akan tetapi belum konsisten",2,IF(BN2="Setuju/Sudah dibangun atau diterapkan dengan baik, tapi masih bisa ditingkatkan",3,IF(BN2="Sangat Setuju/Sudah dibangun atau diterapkan dengan baik dan dapat ditularkan ke organisasi lain",4,"Error"))))</f>
        <v>4</v>
      </c>
      <c r="BP2" s="520" t="s">
        <v>337</v>
      </c>
      <c r="BQ2" s="521">
        <f>IF(BP2="Tidak Setuju/Belum ada/ belum dibangun",1,IF(BP2="Kurang Setuju/Telah dibangun/diterapkan, akan tetapi belum konsisten",2,IF(BP2="Setuju/Sudah dibangun atau diterapkan dengan baik, tapi masih bisa ditingkatkan",3,IF(BP2="Sangat Setuju/Sudah dibangun atau diterapkan dengan baik dan dapat ditularkan ke organisasi lain",4,"Error"))))</f>
        <v>4</v>
      </c>
      <c r="BR2" s="520" t="s">
        <v>337</v>
      </c>
      <c r="BS2" s="521">
        <f>IF(BR2="Tidak Setuju/Belum ada/ belum dibangun",1,IF(BR2="Kurang Setuju/Telah dibangun/diterapkan, akan tetapi belum konsisten",2,IF(BR2="Setuju/Sudah dibangun atau diterapkan dengan baik, tapi masih bisa ditingkatkan",3,IF(BR2="Sangat Setuju/Sudah dibangun atau diterapkan dengan baik dan dapat ditularkan ke organisasi lain",4,"Error"))))</f>
        <v>4</v>
      </c>
      <c r="BT2" s="520" t="s">
        <v>337</v>
      </c>
      <c r="BU2" s="521">
        <f>IF(BT2="Tidak Setuju/Belum ada/ belum dibangun",1,IF(BT2="Kurang Setuju/Telah dibangun/diterapkan, akan tetapi belum konsisten",2,IF(BT2="Setuju/Sudah dibangun atau diterapkan dengan baik, tapi masih bisa ditingkatkan",3,IF(BT2="Sangat Setuju/Sudah dibangun atau diterapkan dengan baik dan dapat ditularkan ke organisasi lain",4,"Error"))))</f>
        <v>4</v>
      </c>
      <c r="BV2" s="520" t="s">
        <v>336</v>
      </c>
      <c r="BW2" s="521">
        <f>IF(BV2="Tidak Setuju/Belum ada/ belum dibangun",1,IF(BV2="Kurang Setuju/Telah dibangun/diterapkan, akan tetapi belum konsisten",2,IF(BV2="Setuju/Sudah dibangun atau diterapkan dengan baik, tapi masih bisa ditingkatkan",3,IF(BV2="Sangat Setuju/Sudah dibangun atau diterapkan dengan baik dan dapat ditularkan ke organisasi lain",4,"Error"))))</f>
        <v>3</v>
      </c>
      <c r="BX2" s="520" t="s">
        <v>337</v>
      </c>
      <c r="BY2" s="289">
        <f>IF(BX2="Tidak Setuju/Belum ada/ belum dibangun",1,IF(BX2="Kurang Setuju/Telah dibangun/diterapkan, akan tetapi belum konsisten",2,IF(BX2="Setuju/Sudah dibangun atau diterapkan dengan baik, tapi masih bisa ditingkatkan",3,IF(BX2="Sangat Setuju/Sudah dibangun atau diterapkan dengan baik dan dapat ditularkan ke organisasi lain",4,"Error"))))</f>
        <v>4</v>
      </c>
    </row>
    <row r="3" spans="1:78" ht="63.75" x14ac:dyDescent="0.2">
      <c r="A3" s="287">
        <v>2</v>
      </c>
      <c r="B3" s="288">
        <v>44812.647569166671</v>
      </c>
      <c r="C3" s="292" t="s">
        <v>462</v>
      </c>
      <c r="D3" s="520" t="s">
        <v>337</v>
      </c>
      <c r="E3" s="521">
        <f>IF(D3="Tidak Setuju/Belum ada/ belum dibangun",1,IF(D3="Kurang Setuju/Telah dibangun/diterapkan, akan tetapi belum konsisten",2,IF(D3="Setuju/Sudah dibangun atau diterapkan dengan baik, tapi masih bisa ditingkatkan",3,IF(D3="Sangat Setuju/Sudah dibangun atau diterapkan dengan baik dan dapat ditularkan ke organisasi lain",4,"Error"))))</f>
        <v>4</v>
      </c>
      <c r="F3" s="520" t="s">
        <v>337</v>
      </c>
      <c r="G3" s="521">
        <f>IF(F3="Tidak Setuju/Belum ada/ belum dibangun",1,IF(F3="Kurang Setuju/Telah dibangun/diterapkan, akan tetapi belum konsisten",2,IF(F3="Setuju/Sudah dibangun atau diterapkan dengan baik, tapi masih bisa ditingkatkan",3,IF(F3="Sangat Setuju/Sudah dibangun atau diterapkan dengan baik dan dapat ditularkan ke organisasi lain",4,"Error"))))</f>
        <v>4</v>
      </c>
      <c r="H3" s="520" t="s">
        <v>336</v>
      </c>
      <c r="I3" s="521">
        <f>IF(H3="Tidak Setuju/Belum ada/ belum dibangun",1,IF(H3="Kurang Setuju/Telah dibangun/diterapkan, akan tetapi belum konsisten",2,IF(H3="Setuju/Sudah dibangun atau diterapkan dengan baik, tapi masih bisa ditingkatkan",3,IF(H3="Sangat Setuju/Sudah dibangun atau diterapkan dengan baik dan dapat ditularkan ke organisasi lain",4,"Error"))))</f>
        <v>3</v>
      </c>
      <c r="J3" s="520" t="s">
        <v>337</v>
      </c>
      <c r="K3" s="521">
        <f>IF(J3="Tidak Setuju/Belum ada/ belum dibangun",1,IF(J3="Kurang Setuju/Telah dibangun/diterapkan, akan tetapi belum konsisten",2,IF(J3="Setuju/Sudah dibangun atau diterapkan dengan baik, tapi masih bisa ditingkatkan",3,IF(J3="Sangat Setuju/Sudah dibangun atau diterapkan dengan baik dan dapat ditularkan ke organisasi lain",4,"Error"))))</f>
        <v>4</v>
      </c>
      <c r="L3" s="520" t="s">
        <v>336</v>
      </c>
      <c r="M3" s="521">
        <f>IF(L3="Tidak Setuju/Belum ada/ belum dibangun",1,IF(L3="Kurang Setuju/Telah dibangun/diterapkan, akan tetapi belum konsisten",2,IF(L3="Setuju/Sudah dibangun atau diterapkan dengan baik, tapi masih bisa ditingkatkan",3,IF(L3="Sangat Setuju/Sudah dibangun atau diterapkan dengan baik dan dapat ditularkan ke organisasi lain",4,"Error"))))</f>
        <v>3</v>
      </c>
      <c r="N3" s="520" t="s">
        <v>336</v>
      </c>
      <c r="O3" s="521">
        <f>IF(N3="Tidak Setuju/Belum ada/ belum dibangun",1,IF(N3="Kurang Setuju/Telah dibangun/diterapkan, akan tetapi belum konsisten",2,IF(N3="Setuju/Sudah dibangun atau diterapkan dengan baik, tapi masih bisa ditingkatkan",3,IF(N3="Sangat Setuju/Sudah dibangun atau diterapkan dengan baik dan dapat ditularkan ke organisasi lain",4,"Error"))))</f>
        <v>3</v>
      </c>
      <c r="P3" s="520" t="s">
        <v>337</v>
      </c>
      <c r="Q3" s="521">
        <f>IF(P3="Tidak Setuju/Belum ada/ belum dibangun",1,IF(P3="Kurang Setuju/Telah dibangun/diterapkan, akan tetapi belum konsisten",2,IF(P3="Setuju/Sudah dibangun atau diterapkan dengan baik, tapi masih bisa ditingkatkan",3,IF(P3="Sangat Setuju/Sudah dibangun atau diterapkan dengan baik dan dapat ditularkan ke organisasi lain",4,"Error"))))</f>
        <v>4</v>
      </c>
      <c r="R3" s="520" t="s">
        <v>336</v>
      </c>
      <c r="S3" s="521">
        <f>IF(R3="Tidak Setuju/Belum ada/ belum dibangun",1,IF(R3="Kurang Setuju/Telah dibangun/diterapkan, akan tetapi belum konsisten",2,IF(R3="Setuju/Sudah dibangun atau diterapkan dengan baik, tapi masih bisa ditingkatkan",3,IF(R3="Sangat Setuju/Sudah dibangun atau diterapkan dengan baik dan dapat ditularkan ke organisasi lain",4,"Error"))))</f>
        <v>3</v>
      </c>
      <c r="T3" s="520" t="s">
        <v>336</v>
      </c>
      <c r="U3" s="521">
        <f>IF(T3="Tidak Setuju/Belum ada/ belum dibangun",1,IF(T3="Kurang Setuju/Telah dibangun/diterapkan, akan tetapi belum konsisten",2,IF(T3="Setuju/Sudah dibangun atau diterapkan dengan baik, tapi masih bisa ditingkatkan",3,IF(T3="Sangat Setuju/Sudah dibangun atau diterapkan dengan baik dan dapat ditularkan ke organisasi lain",4,"Error"))))</f>
        <v>3</v>
      </c>
      <c r="V3" s="520" t="s">
        <v>336</v>
      </c>
      <c r="W3" s="521">
        <f>IF(V3="Tidak Setuju/Belum ada/ belum dibangun",1,IF(V3="Kurang Setuju/Telah dibangun/diterapkan, akan tetapi belum konsisten",2,IF(V3="Setuju/Sudah dibangun atau diterapkan dengan baik, tapi masih bisa ditingkatkan",3,IF(V3="Sangat Setuju/Sudah dibangun atau diterapkan dengan baik dan dapat ditularkan ke organisasi lain",4,"Error"))))</f>
        <v>3</v>
      </c>
      <c r="X3" s="520" t="s">
        <v>337</v>
      </c>
      <c r="Y3" s="521">
        <f>IF(X3="Tidak Setuju/Belum ada/ belum dibangun",1,IF(X3="Kurang Setuju/Telah dibangun/diterapkan, akan tetapi belum konsisten",2,IF(X3="Setuju/Sudah dibangun atau diterapkan dengan baik, tapi masih bisa ditingkatkan",3,IF(X3="Sangat Setuju/Sudah dibangun atau diterapkan dengan baik dan dapat ditularkan ke organisasi lain",4,"Error"))))</f>
        <v>4</v>
      </c>
      <c r="Z3" s="520" t="s">
        <v>337</v>
      </c>
      <c r="AA3" s="521">
        <f>IF(Z3="Tidak Setuju/Belum ada/ belum dibangun",1,IF(Z3="Kurang Setuju/Telah dibangun/diterapkan, akan tetapi belum konsisten",2,IF(Z3="Setuju/Sudah dibangun atau diterapkan dengan baik, tapi masih bisa ditingkatkan",3,IF(Z3="Sangat Setuju/Sudah dibangun atau diterapkan dengan baik dan dapat ditularkan ke organisasi lain",4,"Error"))))</f>
        <v>4</v>
      </c>
      <c r="AB3" s="520" t="s">
        <v>337</v>
      </c>
      <c r="AC3" s="521">
        <f>IF(AB3="Tidak Setuju/Belum ada/ belum dibangun",1,IF(AB3="Kurang Setuju/Telah dibangun/diterapkan, akan tetapi belum konsisten",2,IF(AB3="Setuju/Sudah dibangun atau diterapkan dengan baik, tapi masih bisa ditingkatkan",3,IF(AB3="Sangat Setuju/Sudah dibangun atau diterapkan dengan baik dan dapat ditularkan ke organisasi lain",4,"Error"))))</f>
        <v>4</v>
      </c>
      <c r="AD3" s="520" t="s">
        <v>337</v>
      </c>
      <c r="AE3" s="521">
        <f>IF(AD3="Tidak Setuju/Belum ada/ belum dibangun",1,IF(AD3="Kurang Setuju/Telah dibangun/diterapkan, akan tetapi belum konsisten",2,IF(AD3="Setuju/Sudah dibangun atau diterapkan dengan baik, tapi masih bisa ditingkatkan",3,IF(AD3="Sangat Setuju/Sudah dibangun atau diterapkan dengan baik dan dapat ditularkan ke organisasi lain",4,"Error"))))</f>
        <v>4</v>
      </c>
      <c r="AF3" s="520" t="s">
        <v>337</v>
      </c>
      <c r="AG3" s="521">
        <f>IF(AF3="Tidak Setuju/Belum ada/ belum dibangun",1,IF(AF3="Kurang Setuju/Telah dibangun/diterapkan, akan tetapi belum konsisten",2,IF(AF3="Setuju/Sudah dibangun atau diterapkan dengan baik, tapi masih bisa ditingkatkan",3,IF(AF3="Sangat Setuju/Sudah dibangun atau diterapkan dengan baik dan dapat ditularkan ke organisasi lain",4,"Error"))))</f>
        <v>4</v>
      </c>
      <c r="AH3" s="520" t="s">
        <v>337</v>
      </c>
      <c r="AI3" s="521">
        <f>IF(AH3="Tidak Setuju/Belum ada/ belum dibangun",1,IF(AH3="Kurang Setuju/Telah dibangun/diterapkan, akan tetapi belum konsisten",2,IF(AH3="Setuju/Sudah dibangun atau diterapkan dengan baik, tapi masih bisa ditingkatkan",3,IF(AH3="Sangat Setuju/Sudah dibangun atau diterapkan dengan baik dan dapat ditularkan ke organisasi lain",4,"Error"))))</f>
        <v>4</v>
      </c>
      <c r="AJ3" s="520" t="s">
        <v>337</v>
      </c>
      <c r="AK3" s="521">
        <f>IF(AJ3="Tidak Setuju/Belum ada/ belum dibangun",1,IF(AJ3="Kurang Setuju/Telah dibangun/diterapkan, akan tetapi belum konsisten",2,IF(AJ3="Setuju/Sudah dibangun atau diterapkan dengan baik, tapi masih bisa ditingkatkan",3,IF(AJ3="Sangat Setuju/Sudah dibangun atau diterapkan dengan baik dan dapat ditularkan ke organisasi lain",4,"Error"))))</f>
        <v>4</v>
      </c>
      <c r="AL3" s="520" t="s">
        <v>336</v>
      </c>
      <c r="AM3" s="521">
        <f>IF(AL3="Tidak Setuju/Belum ada/ belum dibangun",1,IF(AL3="Kurang Setuju/Telah dibangun/diterapkan, akan tetapi belum konsisten",2,IF(AL3="Setuju/Sudah dibangun atau diterapkan dengan baik, tapi masih bisa ditingkatkan",3,IF(AL3="Sangat Setuju/Sudah dibangun atau diterapkan dengan baik dan dapat ditularkan ke organisasi lain",4,"Error"))))</f>
        <v>3</v>
      </c>
      <c r="AN3" s="520" t="s">
        <v>337</v>
      </c>
      <c r="AO3" s="521">
        <f>IF(AN3="Tidak Setuju/Belum ada/ belum dibangun",1,IF(AN3="Kurang Setuju/Telah dibangun/diterapkan, akan tetapi belum konsisten",2,IF(AN3="Setuju/Sudah dibangun atau diterapkan dengan baik, tapi masih bisa ditingkatkan",3,IF(AN3="Sangat Setuju/Sudah dibangun atau diterapkan dengan baik dan dapat ditularkan ke organisasi lain",4,"Error"))))</f>
        <v>4</v>
      </c>
      <c r="AP3" s="520" t="s">
        <v>336</v>
      </c>
      <c r="AQ3" s="521">
        <f>IF(AP3="Tidak Setuju/Belum ada/ belum dibangun",1,IF(AP3="Kurang Setuju/Telah dibangun/diterapkan, akan tetapi belum konsisten",2,IF(AP3="Setuju/Sudah dibangun atau diterapkan dengan baik, tapi masih bisa ditingkatkan",3,IF(AP3="Sangat Setuju/Sudah dibangun atau diterapkan dengan baik dan dapat ditularkan ke organisasi lain",4,"Error"))))</f>
        <v>3</v>
      </c>
      <c r="AR3" s="520" t="s">
        <v>336</v>
      </c>
      <c r="AS3" s="521">
        <f>IF(AR3="Tidak Setuju/Belum ada/ belum dibangun",1,IF(AR3="Kurang Setuju/Telah dibangun/diterapkan, akan tetapi belum konsisten",2,IF(AR3="Setuju/Sudah dibangun atau diterapkan dengan baik, tapi masih bisa ditingkatkan",3,IF(AR3="Sangat Setuju/Sudah dibangun atau diterapkan dengan baik dan dapat ditularkan ke organisasi lain",4,"Error"))))</f>
        <v>3</v>
      </c>
      <c r="AT3" s="520" t="s">
        <v>337</v>
      </c>
      <c r="AU3" s="521">
        <f>IF(AT3="Tidak Setuju/Belum ada/ belum dibangun",1,IF(AT3="Kurang Setuju/Telah dibangun/diterapkan, akan tetapi belum konsisten",2,IF(AT3="Setuju/Sudah dibangun atau diterapkan dengan baik, tapi masih bisa ditingkatkan",3,IF(AT3="Sangat Setuju/Sudah dibangun atau diterapkan dengan baik dan dapat ditularkan ke organisasi lain",4,"Error"))))</f>
        <v>4</v>
      </c>
      <c r="AV3" s="520" t="s">
        <v>336</v>
      </c>
      <c r="AW3" s="521">
        <f>IF(AV3="Tidak Setuju/Belum ada/ belum dibangun",1,IF(AV3="Kurang Setuju/Telah dibangun/diterapkan, akan tetapi belum konsisten",2,IF(AV3="Setuju/Sudah dibangun atau diterapkan dengan baik, tapi masih bisa ditingkatkan",3,IF(AV3="Sangat Setuju/Sudah dibangun atau diterapkan dengan baik dan dapat ditularkan ke organisasi lain",4,"Error"))))</f>
        <v>3</v>
      </c>
      <c r="AX3" s="520" t="s">
        <v>337</v>
      </c>
      <c r="AY3" s="521">
        <f>IF(AX3="Tidak Setuju/Belum ada/ belum dibangun",1,IF(AX3="Kurang Setuju/Telah dibangun/diterapkan, akan tetapi belum konsisten",2,IF(AX3="Setuju/Sudah dibangun atau diterapkan dengan baik, tapi masih bisa ditingkatkan",3,IF(AX3="Sangat Setuju/Sudah dibangun atau diterapkan dengan baik dan dapat ditularkan ke organisasi lain",4,"Error"))))</f>
        <v>4</v>
      </c>
      <c r="AZ3" s="520" t="s">
        <v>336</v>
      </c>
      <c r="BA3" s="521">
        <f>IF(AZ3="Tidak Setuju/Belum ada/ belum dibangun",1,IF(AZ3="Kurang Setuju/Telah dibangun/diterapkan, akan tetapi belum konsisten",2,IF(AZ3="Setuju/Sudah dibangun atau diterapkan dengan baik, tapi masih bisa ditingkatkan",3,IF(AZ3="Sangat Setuju/Sudah dibangun atau diterapkan dengan baik dan dapat ditularkan ke organisasi lain",4,"Error"))))</f>
        <v>3</v>
      </c>
      <c r="BB3" s="520" t="s">
        <v>336</v>
      </c>
      <c r="BC3" s="521">
        <f>IF(BB3="Tidak Setuju/Belum ada/ belum dibangun",1,IF(BB3="Kurang Setuju/Telah dibangun/diterapkan, akan tetapi belum konsisten",2,IF(BB3="Setuju/Sudah dibangun atau diterapkan dengan baik, tapi masih bisa ditingkatkan",3,IF(BB3="Sangat Setuju/Sudah dibangun atau diterapkan dengan baik dan dapat ditularkan ke organisasi lain",4,"Error"))))</f>
        <v>3</v>
      </c>
      <c r="BD3" s="520" t="s">
        <v>336</v>
      </c>
      <c r="BE3" s="521">
        <f>IF(BD3="Tidak Setuju/Belum ada/ belum dibangun",1,IF(BD3="Kurang Setuju/Telah dibangun/diterapkan, akan tetapi belum konsisten",2,IF(BD3="Setuju/Sudah dibangun atau diterapkan dengan baik, tapi masih bisa ditingkatkan",3,IF(BD3="Sangat Setuju/Sudah dibangun atau diterapkan dengan baik dan dapat ditularkan ke organisasi lain",4,"Error"))))</f>
        <v>3</v>
      </c>
      <c r="BF3" s="520" t="s">
        <v>336</v>
      </c>
      <c r="BG3" s="521">
        <f>IF(BF3="Tidak Setuju/Belum ada/ belum dibangun",1,IF(BF3="Kurang Setuju/Telah dibangun/diterapkan, akan tetapi belum konsisten",2,IF(BF3="Setuju/Sudah dibangun atau diterapkan dengan baik, tapi masih bisa ditingkatkan",3,IF(BF3="Sangat Setuju/Sudah dibangun atau diterapkan dengan baik dan dapat ditularkan ke organisasi lain",4,"Error"))))</f>
        <v>3</v>
      </c>
      <c r="BH3" s="520" t="s">
        <v>336</v>
      </c>
      <c r="BI3" s="521">
        <f>IF(BH3="Tidak Setuju/Belum ada/ belum dibangun",1,IF(BH3="Kurang Setuju/Telah dibangun/diterapkan, akan tetapi belum konsisten",2,IF(BH3="Setuju/Sudah dibangun atau diterapkan dengan baik, tapi masih bisa ditingkatkan",3,IF(BH3="Sangat Setuju/Sudah dibangun atau diterapkan dengan baik dan dapat ditularkan ke organisasi lain",4,"Error"))))</f>
        <v>3</v>
      </c>
      <c r="BJ3" s="520" t="s">
        <v>336</v>
      </c>
      <c r="BK3" s="521">
        <f>IF(BJ3="Tidak Setuju/Belum ada/ belum dibangun",1,IF(BJ3="Kurang Setuju/Telah dibangun/diterapkan, akan tetapi belum konsisten",2,IF(BJ3="Setuju/Sudah dibangun atau diterapkan dengan baik, tapi masih bisa ditingkatkan",3,IF(BJ3="Sangat Setuju/Sudah dibangun atau diterapkan dengan baik dan dapat ditularkan ke organisasi lain",4,"Error"))))</f>
        <v>3</v>
      </c>
      <c r="BL3" s="520" t="s">
        <v>336</v>
      </c>
      <c r="BM3" s="521">
        <f>IF(BL3="Tidak Setuju/Belum ada/ belum dibangun",1,IF(BL3="Kurang Setuju/Telah dibangun/diterapkan, akan tetapi belum konsisten",2,IF(BL3="Setuju/Sudah dibangun atau diterapkan dengan baik, tapi masih bisa ditingkatkan",3,IF(BL3="Sangat Setuju/Sudah dibangun atau diterapkan dengan baik dan dapat ditularkan ke organisasi lain",4,"Error"))))</f>
        <v>3</v>
      </c>
      <c r="BN3" s="520" t="s">
        <v>336</v>
      </c>
      <c r="BO3" s="521">
        <f>IF(BN3="Tidak Setuju/Belum ada/ belum dibangun",1,IF(BN3="Kurang Setuju/Telah dibangun/diterapkan, akan tetapi belum konsisten",2,IF(BN3="Setuju/Sudah dibangun atau diterapkan dengan baik, tapi masih bisa ditingkatkan",3,IF(BN3="Sangat Setuju/Sudah dibangun atau diterapkan dengan baik dan dapat ditularkan ke organisasi lain",4,"Error"))))</f>
        <v>3</v>
      </c>
      <c r="BP3" s="520" t="s">
        <v>337</v>
      </c>
      <c r="BQ3" s="521">
        <f>IF(BP3="Tidak Setuju/Belum ada/ belum dibangun",1,IF(BP3="Kurang Setuju/Telah dibangun/diterapkan, akan tetapi belum konsisten",2,IF(BP3="Setuju/Sudah dibangun atau diterapkan dengan baik, tapi masih bisa ditingkatkan",3,IF(BP3="Sangat Setuju/Sudah dibangun atau diterapkan dengan baik dan dapat ditularkan ke organisasi lain",4,"Error"))))</f>
        <v>4</v>
      </c>
      <c r="BR3" s="520" t="s">
        <v>336</v>
      </c>
      <c r="BS3" s="521">
        <f>IF(BR3="Tidak Setuju/Belum ada/ belum dibangun",1,IF(BR3="Kurang Setuju/Telah dibangun/diterapkan, akan tetapi belum konsisten",2,IF(BR3="Setuju/Sudah dibangun atau diterapkan dengan baik, tapi masih bisa ditingkatkan",3,IF(BR3="Sangat Setuju/Sudah dibangun atau diterapkan dengan baik dan dapat ditularkan ke organisasi lain",4,"Error"))))</f>
        <v>3</v>
      </c>
      <c r="BT3" s="520" t="s">
        <v>336</v>
      </c>
      <c r="BU3" s="521">
        <f>IF(BT3="Tidak Setuju/Belum ada/ belum dibangun",1,IF(BT3="Kurang Setuju/Telah dibangun/diterapkan, akan tetapi belum konsisten",2,IF(BT3="Setuju/Sudah dibangun atau diterapkan dengan baik, tapi masih bisa ditingkatkan",3,IF(BT3="Sangat Setuju/Sudah dibangun atau diterapkan dengan baik dan dapat ditularkan ke organisasi lain",4,"Error"))))</f>
        <v>3</v>
      </c>
      <c r="BV3" s="520" t="s">
        <v>337</v>
      </c>
      <c r="BW3" s="521">
        <f>IF(BV3="Tidak Setuju/Belum ada/ belum dibangun",1,IF(BV3="Kurang Setuju/Telah dibangun/diterapkan, akan tetapi belum konsisten",2,IF(BV3="Setuju/Sudah dibangun atau diterapkan dengan baik, tapi masih bisa ditingkatkan",3,IF(BV3="Sangat Setuju/Sudah dibangun atau diterapkan dengan baik dan dapat ditularkan ke organisasi lain",4,"Error"))))</f>
        <v>4</v>
      </c>
      <c r="BX3" s="520" t="s">
        <v>337</v>
      </c>
      <c r="BY3" s="289">
        <f>IF(BX3="Tidak Setuju/Belum ada/ belum dibangun",1,IF(BX3="Kurang Setuju/Telah dibangun/diterapkan, akan tetapi belum konsisten",2,IF(BX3="Setuju/Sudah dibangun atau diterapkan dengan baik, tapi masih bisa ditingkatkan",3,IF(BX3="Sangat Setuju/Sudah dibangun atau diterapkan dengan baik dan dapat ditularkan ke organisasi lain",4,"Error"))))</f>
        <v>4</v>
      </c>
    </row>
    <row r="4" spans="1:78" ht="63.75" x14ac:dyDescent="0.2">
      <c r="A4" s="287">
        <v>3</v>
      </c>
      <c r="B4" s="288">
        <v>44812.662186701389</v>
      </c>
      <c r="C4" s="289" t="s">
        <v>463</v>
      </c>
      <c r="D4" s="520" t="s">
        <v>337</v>
      </c>
      <c r="E4" s="521">
        <f t="shared" ref="E4:E25" si="0">IF(D4="Tidak Setuju/Belum ada/ belum dibangun",1,IF(D4="Kurang Setuju/Telah dibangun/diterapkan, akan tetapi belum konsisten",2,IF(D4="Setuju/Sudah dibangun atau diterapkan dengan baik, tapi masih bisa ditingkatkan",3,IF(D4="Sangat Setuju/Sudah dibangun atau diterapkan dengan baik dan dapat ditularkan ke organisasi lain",4,"Error"))))</f>
        <v>4</v>
      </c>
      <c r="F4" s="520" t="s">
        <v>337</v>
      </c>
      <c r="G4" s="521">
        <f t="shared" ref="G4:G25" si="1">IF(F4="Tidak Setuju/Belum ada/ belum dibangun",1,IF(F4="Kurang Setuju/Telah dibangun/diterapkan, akan tetapi belum konsisten",2,IF(F4="Setuju/Sudah dibangun atau diterapkan dengan baik, tapi masih bisa ditingkatkan",3,IF(F4="Sangat Setuju/Sudah dibangun atau diterapkan dengan baik dan dapat ditularkan ke organisasi lain",4,"Error"))))</f>
        <v>4</v>
      </c>
      <c r="H4" s="520" t="s">
        <v>336</v>
      </c>
      <c r="I4" s="521">
        <f t="shared" ref="I4:I25" si="2">IF(H4="Tidak Setuju/Belum ada/ belum dibangun",1,IF(H4="Kurang Setuju/Telah dibangun/diterapkan, akan tetapi belum konsisten",2,IF(H4="Setuju/Sudah dibangun atau diterapkan dengan baik, tapi masih bisa ditingkatkan",3,IF(H4="Sangat Setuju/Sudah dibangun atau diterapkan dengan baik dan dapat ditularkan ke organisasi lain",4,"Error"))))</f>
        <v>3</v>
      </c>
      <c r="J4" s="520" t="s">
        <v>336</v>
      </c>
      <c r="K4" s="521">
        <f t="shared" ref="K4:K25" si="3">IF(J4="Tidak Setuju/Belum ada/ belum dibangun",1,IF(J4="Kurang Setuju/Telah dibangun/diterapkan, akan tetapi belum konsisten",2,IF(J4="Setuju/Sudah dibangun atau diterapkan dengan baik, tapi masih bisa ditingkatkan",3,IF(J4="Sangat Setuju/Sudah dibangun atau diterapkan dengan baik dan dapat ditularkan ke organisasi lain",4,"Error"))))</f>
        <v>3</v>
      </c>
      <c r="L4" s="520" t="s">
        <v>336</v>
      </c>
      <c r="M4" s="521">
        <f t="shared" ref="M4:M25" si="4">IF(L4="Tidak Setuju/Belum ada/ belum dibangun",1,IF(L4="Kurang Setuju/Telah dibangun/diterapkan, akan tetapi belum konsisten",2,IF(L4="Setuju/Sudah dibangun atau diterapkan dengan baik, tapi masih bisa ditingkatkan",3,IF(L4="Sangat Setuju/Sudah dibangun atau diterapkan dengan baik dan dapat ditularkan ke organisasi lain",4,"Error"))))</f>
        <v>3</v>
      </c>
      <c r="N4" s="520" t="s">
        <v>335</v>
      </c>
      <c r="O4" s="521">
        <f t="shared" ref="O4:O25" si="5">IF(N4="Tidak Setuju/Belum ada/ belum dibangun",1,IF(N4="Kurang Setuju/Telah dibangun/diterapkan, akan tetapi belum konsisten",2,IF(N4="Setuju/Sudah dibangun atau diterapkan dengan baik, tapi masih bisa ditingkatkan",3,IF(N4="Sangat Setuju/Sudah dibangun atau diterapkan dengan baik dan dapat ditularkan ke organisasi lain",4,"Error"))))</f>
        <v>2</v>
      </c>
      <c r="P4" s="520" t="s">
        <v>336</v>
      </c>
      <c r="Q4" s="521">
        <f t="shared" ref="Q4:Q25" si="6">IF(P4="Tidak Setuju/Belum ada/ belum dibangun",1,IF(P4="Kurang Setuju/Telah dibangun/diterapkan, akan tetapi belum konsisten",2,IF(P4="Setuju/Sudah dibangun atau diterapkan dengan baik, tapi masih bisa ditingkatkan",3,IF(P4="Sangat Setuju/Sudah dibangun atau diterapkan dengan baik dan dapat ditularkan ke organisasi lain",4,"Error"))))</f>
        <v>3</v>
      </c>
      <c r="R4" s="520" t="s">
        <v>336</v>
      </c>
      <c r="S4" s="521">
        <f t="shared" ref="S4:S25" si="7">IF(R4="Tidak Setuju/Belum ada/ belum dibangun",1,IF(R4="Kurang Setuju/Telah dibangun/diterapkan, akan tetapi belum konsisten",2,IF(R4="Setuju/Sudah dibangun atau diterapkan dengan baik, tapi masih bisa ditingkatkan",3,IF(R4="Sangat Setuju/Sudah dibangun atau diterapkan dengan baik dan dapat ditularkan ke organisasi lain",4,"Error"))))</f>
        <v>3</v>
      </c>
      <c r="T4" s="520" t="s">
        <v>337</v>
      </c>
      <c r="U4" s="521">
        <f t="shared" ref="U4:U25" si="8">IF(T4="Tidak Setuju/Belum ada/ belum dibangun",1,IF(T4="Kurang Setuju/Telah dibangun/diterapkan, akan tetapi belum konsisten",2,IF(T4="Setuju/Sudah dibangun atau diterapkan dengan baik, tapi masih bisa ditingkatkan",3,IF(T4="Sangat Setuju/Sudah dibangun atau diterapkan dengan baik dan dapat ditularkan ke organisasi lain",4,"Error"))))</f>
        <v>4</v>
      </c>
      <c r="V4" s="520" t="s">
        <v>336</v>
      </c>
      <c r="W4" s="521">
        <f t="shared" ref="W4:W25" si="9">IF(V4="Tidak Setuju/Belum ada/ belum dibangun",1,IF(V4="Kurang Setuju/Telah dibangun/diterapkan, akan tetapi belum konsisten",2,IF(V4="Setuju/Sudah dibangun atau diterapkan dengan baik, tapi masih bisa ditingkatkan",3,IF(V4="Sangat Setuju/Sudah dibangun atau diterapkan dengan baik dan dapat ditularkan ke organisasi lain",4,"Error"))))</f>
        <v>3</v>
      </c>
      <c r="X4" s="520" t="s">
        <v>337</v>
      </c>
      <c r="Y4" s="521">
        <f t="shared" ref="Y4:Y25" si="10">IF(X4="Tidak Setuju/Belum ada/ belum dibangun",1,IF(X4="Kurang Setuju/Telah dibangun/diterapkan, akan tetapi belum konsisten",2,IF(X4="Setuju/Sudah dibangun atau diterapkan dengan baik, tapi masih bisa ditingkatkan",3,IF(X4="Sangat Setuju/Sudah dibangun atau diterapkan dengan baik dan dapat ditularkan ke organisasi lain",4,"Error"))))</f>
        <v>4</v>
      </c>
      <c r="Z4" s="520" t="s">
        <v>336</v>
      </c>
      <c r="AA4" s="521">
        <f t="shared" ref="AA4:AA25" si="11">IF(Z4="Tidak Setuju/Belum ada/ belum dibangun",1,IF(Z4="Kurang Setuju/Telah dibangun/diterapkan, akan tetapi belum konsisten",2,IF(Z4="Setuju/Sudah dibangun atau diterapkan dengan baik, tapi masih bisa ditingkatkan",3,IF(Z4="Sangat Setuju/Sudah dibangun atau diterapkan dengan baik dan dapat ditularkan ke organisasi lain",4,"Error"))))</f>
        <v>3</v>
      </c>
      <c r="AB4" s="520" t="s">
        <v>336</v>
      </c>
      <c r="AC4" s="521">
        <f t="shared" ref="AC4:AC25" si="12">IF(AB4="Tidak Setuju/Belum ada/ belum dibangun",1,IF(AB4="Kurang Setuju/Telah dibangun/diterapkan, akan tetapi belum konsisten",2,IF(AB4="Setuju/Sudah dibangun atau diterapkan dengan baik, tapi masih bisa ditingkatkan",3,IF(AB4="Sangat Setuju/Sudah dibangun atau diterapkan dengan baik dan dapat ditularkan ke organisasi lain",4,"Error"))))</f>
        <v>3</v>
      </c>
      <c r="AD4" s="520" t="s">
        <v>336</v>
      </c>
      <c r="AE4" s="521">
        <f t="shared" ref="AE4:AE25" si="13">IF(AD4="Tidak Setuju/Belum ada/ belum dibangun",1,IF(AD4="Kurang Setuju/Telah dibangun/diterapkan, akan tetapi belum konsisten",2,IF(AD4="Setuju/Sudah dibangun atau diterapkan dengan baik, tapi masih bisa ditingkatkan",3,IF(AD4="Sangat Setuju/Sudah dibangun atau diterapkan dengan baik dan dapat ditularkan ke organisasi lain",4,"Error"))))</f>
        <v>3</v>
      </c>
      <c r="AF4" s="520" t="s">
        <v>337</v>
      </c>
      <c r="AG4" s="521">
        <f t="shared" ref="AG4:AG25" si="14">IF(AF4="Tidak Setuju/Belum ada/ belum dibangun",1,IF(AF4="Kurang Setuju/Telah dibangun/diterapkan, akan tetapi belum konsisten",2,IF(AF4="Setuju/Sudah dibangun atau diterapkan dengan baik, tapi masih bisa ditingkatkan",3,IF(AF4="Sangat Setuju/Sudah dibangun atau diterapkan dengan baik dan dapat ditularkan ke organisasi lain",4,"Error"))))</f>
        <v>4</v>
      </c>
      <c r="AH4" s="520" t="s">
        <v>336</v>
      </c>
      <c r="AI4" s="521">
        <f t="shared" ref="AI4:AI25" si="15">IF(AH4="Tidak Setuju/Belum ada/ belum dibangun",1,IF(AH4="Kurang Setuju/Telah dibangun/diterapkan, akan tetapi belum konsisten",2,IF(AH4="Setuju/Sudah dibangun atau diterapkan dengan baik, tapi masih bisa ditingkatkan",3,IF(AH4="Sangat Setuju/Sudah dibangun atau diterapkan dengan baik dan dapat ditularkan ke organisasi lain",4,"Error"))))</f>
        <v>3</v>
      </c>
      <c r="AJ4" s="520" t="s">
        <v>336</v>
      </c>
      <c r="AK4" s="521">
        <f t="shared" ref="AK4:AK25" si="16">IF(AJ4="Tidak Setuju/Belum ada/ belum dibangun",1,IF(AJ4="Kurang Setuju/Telah dibangun/diterapkan, akan tetapi belum konsisten",2,IF(AJ4="Setuju/Sudah dibangun atau diterapkan dengan baik, tapi masih bisa ditingkatkan",3,IF(AJ4="Sangat Setuju/Sudah dibangun atau diterapkan dengan baik dan dapat ditularkan ke organisasi lain",4,"Error"))))</f>
        <v>3</v>
      </c>
      <c r="AL4" s="520" t="s">
        <v>336</v>
      </c>
      <c r="AM4" s="521">
        <f t="shared" ref="AM4:AM25" si="17">IF(AL4="Tidak Setuju/Belum ada/ belum dibangun",1,IF(AL4="Kurang Setuju/Telah dibangun/diterapkan, akan tetapi belum konsisten",2,IF(AL4="Setuju/Sudah dibangun atau diterapkan dengan baik, tapi masih bisa ditingkatkan",3,IF(AL4="Sangat Setuju/Sudah dibangun atau diterapkan dengan baik dan dapat ditularkan ke organisasi lain",4,"Error"))))</f>
        <v>3</v>
      </c>
      <c r="AN4" s="520" t="s">
        <v>336</v>
      </c>
      <c r="AO4" s="521">
        <f t="shared" ref="AO4:AO25" si="18">IF(AN4="Tidak Setuju/Belum ada/ belum dibangun",1,IF(AN4="Kurang Setuju/Telah dibangun/diterapkan, akan tetapi belum konsisten",2,IF(AN4="Setuju/Sudah dibangun atau diterapkan dengan baik, tapi masih bisa ditingkatkan",3,IF(AN4="Sangat Setuju/Sudah dibangun atau diterapkan dengan baik dan dapat ditularkan ke organisasi lain",4,"Error"))))</f>
        <v>3</v>
      </c>
      <c r="AP4" s="520" t="s">
        <v>337</v>
      </c>
      <c r="AQ4" s="521">
        <f t="shared" ref="AQ4:AQ25" si="19">IF(AP4="Tidak Setuju/Belum ada/ belum dibangun",1,IF(AP4="Kurang Setuju/Telah dibangun/diterapkan, akan tetapi belum konsisten",2,IF(AP4="Setuju/Sudah dibangun atau diterapkan dengan baik, tapi masih bisa ditingkatkan",3,IF(AP4="Sangat Setuju/Sudah dibangun atau diterapkan dengan baik dan dapat ditularkan ke organisasi lain",4,"Error"))))</f>
        <v>4</v>
      </c>
      <c r="AR4" s="520" t="s">
        <v>337</v>
      </c>
      <c r="AS4" s="521">
        <f t="shared" ref="AS4:AS25" si="20">IF(AR4="Tidak Setuju/Belum ada/ belum dibangun",1,IF(AR4="Kurang Setuju/Telah dibangun/diterapkan, akan tetapi belum konsisten",2,IF(AR4="Setuju/Sudah dibangun atau diterapkan dengan baik, tapi masih bisa ditingkatkan",3,IF(AR4="Sangat Setuju/Sudah dibangun atau diterapkan dengan baik dan dapat ditularkan ke organisasi lain",4,"Error"))))</f>
        <v>4</v>
      </c>
      <c r="AT4" s="520" t="s">
        <v>336</v>
      </c>
      <c r="AU4" s="521">
        <f t="shared" ref="AU4:AU25" si="21">IF(AT4="Tidak Setuju/Belum ada/ belum dibangun",1,IF(AT4="Kurang Setuju/Telah dibangun/diterapkan, akan tetapi belum konsisten",2,IF(AT4="Setuju/Sudah dibangun atau diterapkan dengan baik, tapi masih bisa ditingkatkan",3,IF(AT4="Sangat Setuju/Sudah dibangun atau diterapkan dengan baik dan dapat ditularkan ke organisasi lain",4,"Error"))))</f>
        <v>3</v>
      </c>
      <c r="AV4" s="520" t="s">
        <v>336</v>
      </c>
      <c r="AW4" s="521">
        <f t="shared" ref="AW4:AW25" si="22">IF(AV4="Tidak Setuju/Belum ada/ belum dibangun",1,IF(AV4="Kurang Setuju/Telah dibangun/diterapkan, akan tetapi belum konsisten",2,IF(AV4="Setuju/Sudah dibangun atau diterapkan dengan baik, tapi masih bisa ditingkatkan",3,IF(AV4="Sangat Setuju/Sudah dibangun atau diterapkan dengan baik dan dapat ditularkan ke organisasi lain",4,"Error"))))</f>
        <v>3</v>
      </c>
      <c r="AX4" s="520" t="s">
        <v>337</v>
      </c>
      <c r="AY4" s="521">
        <f t="shared" ref="AY4:AY25" si="23">IF(AX4="Tidak Setuju/Belum ada/ belum dibangun",1,IF(AX4="Kurang Setuju/Telah dibangun/diterapkan, akan tetapi belum konsisten",2,IF(AX4="Setuju/Sudah dibangun atau diterapkan dengan baik, tapi masih bisa ditingkatkan",3,IF(AX4="Sangat Setuju/Sudah dibangun atau diterapkan dengan baik dan dapat ditularkan ke organisasi lain",4,"Error"))))</f>
        <v>4</v>
      </c>
      <c r="AZ4" s="520" t="s">
        <v>336</v>
      </c>
      <c r="BA4" s="521">
        <f t="shared" ref="BA4:BA25" si="24">IF(AZ4="Tidak Setuju/Belum ada/ belum dibangun",1,IF(AZ4="Kurang Setuju/Telah dibangun/diterapkan, akan tetapi belum konsisten",2,IF(AZ4="Setuju/Sudah dibangun atau diterapkan dengan baik, tapi masih bisa ditingkatkan",3,IF(AZ4="Sangat Setuju/Sudah dibangun atau diterapkan dengan baik dan dapat ditularkan ke organisasi lain",4,"Error"))))</f>
        <v>3</v>
      </c>
      <c r="BB4" s="520" t="s">
        <v>336</v>
      </c>
      <c r="BC4" s="521">
        <f t="shared" ref="BC4:BC25" si="25">IF(BB4="Tidak Setuju/Belum ada/ belum dibangun",1,IF(BB4="Kurang Setuju/Telah dibangun/diterapkan, akan tetapi belum konsisten",2,IF(BB4="Setuju/Sudah dibangun atau diterapkan dengan baik, tapi masih bisa ditingkatkan",3,IF(BB4="Sangat Setuju/Sudah dibangun atau diterapkan dengan baik dan dapat ditularkan ke organisasi lain",4,"Error"))))</f>
        <v>3</v>
      </c>
      <c r="BD4" s="520" t="s">
        <v>336</v>
      </c>
      <c r="BE4" s="521">
        <f t="shared" ref="BE4:BE25" si="26">IF(BD4="Tidak Setuju/Belum ada/ belum dibangun",1,IF(BD4="Kurang Setuju/Telah dibangun/diterapkan, akan tetapi belum konsisten",2,IF(BD4="Setuju/Sudah dibangun atau diterapkan dengan baik, tapi masih bisa ditingkatkan",3,IF(BD4="Sangat Setuju/Sudah dibangun atau diterapkan dengan baik dan dapat ditularkan ke organisasi lain",4,"Error"))))</f>
        <v>3</v>
      </c>
      <c r="BF4" s="520" t="s">
        <v>336</v>
      </c>
      <c r="BG4" s="521">
        <f t="shared" ref="BG4:BG25" si="27">IF(BF4="Tidak Setuju/Belum ada/ belum dibangun",1,IF(BF4="Kurang Setuju/Telah dibangun/diterapkan, akan tetapi belum konsisten",2,IF(BF4="Setuju/Sudah dibangun atau diterapkan dengan baik, tapi masih bisa ditingkatkan",3,IF(BF4="Sangat Setuju/Sudah dibangun atau diterapkan dengan baik dan dapat ditularkan ke organisasi lain",4,"Error"))))</f>
        <v>3</v>
      </c>
      <c r="BH4" s="520" t="s">
        <v>337</v>
      </c>
      <c r="BI4" s="521">
        <f t="shared" ref="BI4:BI25" si="28">IF(BH4="Tidak Setuju/Belum ada/ belum dibangun",1,IF(BH4="Kurang Setuju/Telah dibangun/diterapkan, akan tetapi belum konsisten",2,IF(BH4="Setuju/Sudah dibangun atau diterapkan dengan baik, tapi masih bisa ditingkatkan",3,IF(BH4="Sangat Setuju/Sudah dibangun atau diterapkan dengan baik dan dapat ditularkan ke organisasi lain",4,"Error"))))</f>
        <v>4</v>
      </c>
      <c r="BJ4" s="520" t="s">
        <v>336</v>
      </c>
      <c r="BK4" s="521">
        <f t="shared" ref="BK4:BK25" si="29">IF(BJ4="Tidak Setuju/Belum ada/ belum dibangun",1,IF(BJ4="Kurang Setuju/Telah dibangun/diterapkan, akan tetapi belum konsisten",2,IF(BJ4="Setuju/Sudah dibangun atau diterapkan dengan baik, tapi masih bisa ditingkatkan",3,IF(BJ4="Sangat Setuju/Sudah dibangun atau diterapkan dengan baik dan dapat ditularkan ke organisasi lain",4,"Error"))))</f>
        <v>3</v>
      </c>
      <c r="BL4" s="520" t="s">
        <v>336</v>
      </c>
      <c r="BM4" s="521">
        <f t="shared" ref="BM4:BM25" si="30">IF(BL4="Tidak Setuju/Belum ada/ belum dibangun",1,IF(BL4="Kurang Setuju/Telah dibangun/diterapkan, akan tetapi belum konsisten",2,IF(BL4="Setuju/Sudah dibangun atau diterapkan dengan baik, tapi masih bisa ditingkatkan",3,IF(BL4="Sangat Setuju/Sudah dibangun atau diterapkan dengan baik dan dapat ditularkan ke organisasi lain",4,"Error"))))</f>
        <v>3</v>
      </c>
      <c r="BN4" s="520" t="s">
        <v>337</v>
      </c>
      <c r="BO4" s="521">
        <f t="shared" ref="BO4:BO25" si="31">IF(BN4="Tidak Setuju/Belum ada/ belum dibangun",1,IF(BN4="Kurang Setuju/Telah dibangun/diterapkan, akan tetapi belum konsisten",2,IF(BN4="Setuju/Sudah dibangun atau diterapkan dengan baik, tapi masih bisa ditingkatkan",3,IF(BN4="Sangat Setuju/Sudah dibangun atau diterapkan dengan baik dan dapat ditularkan ke organisasi lain",4,"Error"))))</f>
        <v>4</v>
      </c>
      <c r="BP4" s="520" t="s">
        <v>337</v>
      </c>
      <c r="BQ4" s="521">
        <f t="shared" ref="BQ4:BQ25" si="32">IF(BP4="Tidak Setuju/Belum ada/ belum dibangun",1,IF(BP4="Kurang Setuju/Telah dibangun/diterapkan, akan tetapi belum konsisten",2,IF(BP4="Setuju/Sudah dibangun atau diterapkan dengan baik, tapi masih bisa ditingkatkan",3,IF(BP4="Sangat Setuju/Sudah dibangun atau diterapkan dengan baik dan dapat ditularkan ke organisasi lain",4,"Error"))))</f>
        <v>4</v>
      </c>
      <c r="BR4" s="520" t="s">
        <v>336</v>
      </c>
      <c r="BS4" s="521">
        <f t="shared" ref="BS4:BS25" si="33">IF(BR4="Tidak Setuju/Belum ada/ belum dibangun",1,IF(BR4="Kurang Setuju/Telah dibangun/diterapkan, akan tetapi belum konsisten",2,IF(BR4="Setuju/Sudah dibangun atau diterapkan dengan baik, tapi masih bisa ditingkatkan",3,IF(BR4="Sangat Setuju/Sudah dibangun atau diterapkan dengan baik dan dapat ditularkan ke organisasi lain",4,"Error"))))</f>
        <v>3</v>
      </c>
      <c r="BT4" s="520" t="s">
        <v>337</v>
      </c>
      <c r="BU4" s="521">
        <f t="shared" ref="BU4:BU25" si="34">IF(BT4="Tidak Setuju/Belum ada/ belum dibangun",1,IF(BT4="Kurang Setuju/Telah dibangun/diterapkan, akan tetapi belum konsisten",2,IF(BT4="Setuju/Sudah dibangun atau diterapkan dengan baik, tapi masih bisa ditingkatkan",3,IF(BT4="Sangat Setuju/Sudah dibangun atau diterapkan dengan baik dan dapat ditularkan ke organisasi lain",4,"Error"))))</f>
        <v>4</v>
      </c>
      <c r="BV4" s="520" t="s">
        <v>336</v>
      </c>
      <c r="BW4" s="521">
        <f t="shared" ref="BW4:BW25" si="35">IF(BV4="Tidak Setuju/Belum ada/ belum dibangun",1,IF(BV4="Kurang Setuju/Telah dibangun/diterapkan, akan tetapi belum konsisten",2,IF(BV4="Setuju/Sudah dibangun atau diterapkan dengan baik, tapi masih bisa ditingkatkan",3,IF(BV4="Sangat Setuju/Sudah dibangun atau diterapkan dengan baik dan dapat ditularkan ke organisasi lain",4,"Error"))))</f>
        <v>3</v>
      </c>
      <c r="BX4" s="520" t="s">
        <v>336</v>
      </c>
      <c r="BY4" s="289">
        <f t="shared" ref="BY4:BY25" si="36">IF(BX4="Tidak Setuju/Belum ada/ belum dibangun",1,IF(BX4="Kurang Setuju/Telah dibangun/diterapkan, akan tetapi belum konsisten",2,IF(BX4="Setuju/Sudah dibangun atau diterapkan dengan baik, tapi masih bisa ditingkatkan",3,IF(BX4="Sangat Setuju/Sudah dibangun atau diterapkan dengan baik dan dapat ditularkan ke organisasi lain",4,"Error"))))</f>
        <v>3</v>
      </c>
    </row>
    <row r="5" spans="1:78" ht="63.75" x14ac:dyDescent="0.2">
      <c r="A5" s="287">
        <v>4</v>
      </c>
      <c r="B5" s="288">
        <v>44812.662349224542</v>
      </c>
      <c r="C5" s="289" t="s">
        <v>464</v>
      </c>
      <c r="D5" s="520" t="s">
        <v>337</v>
      </c>
      <c r="E5" s="521">
        <f t="shared" si="0"/>
        <v>4</v>
      </c>
      <c r="F5" s="520" t="s">
        <v>337</v>
      </c>
      <c r="G5" s="521">
        <f t="shared" si="1"/>
        <v>4</v>
      </c>
      <c r="H5" s="520" t="s">
        <v>337</v>
      </c>
      <c r="I5" s="521">
        <f t="shared" si="2"/>
        <v>4</v>
      </c>
      <c r="J5" s="520" t="s">
        <v>337</v>
      </c>
      <c r="K5" s="521">
        <f t="shared" si="3"/>
        <v>4</v>
      </c>
      <c r="L5" s="520" t="s">
        <v>337</v>
      </c>
      <c r="M5" s="521">
        <f t="shared" si="4"/>
        <v>4</v>
      </c>
      <c r="N5" s="520" t="s">
        <v>337</v>
      </c>
      <c r="O5" s="521">
        <f t="shared" si="5"/>
        <v>4</v>
      </c>
      <c r="P5" s="520" t="s">
        <v>337</v>
      </c>
      <c r="Q5" s="521">
        <f t="shared" si="6"/>
        <v>4</v>
      </c>
      <c r="R5" s="520" t="s">
        <v>337</v>
      </c>
      <c r="S5" s="521">
        <f t="shared" si="7"/>
        <v>4</v>
      </c>
      <c r="T5" s="520" t="s">
        <v>337</v>
      </c>
      <c r="U5" s="521">
        <f t="shared" si="8"/>
        <v>4</v>
      </c>
      <c r="V5" s="520" t="s">
        <v>337</v>
      </c>
      <c r="W5" s="521">
        <f t="shared" si="9"/>
        <v>4</v>
      </c>
      <c r="X5" s="520" t="s">
        <v>337</v>
      </c>
      <c r="Y5" s="521">
        <f t="shared" si="10"/>
        <v>4</v>
      </c>
      <c r="Z5" s="520" t="s">
        <v>337</v>
      </c>
      <c r="AA5" s="521">
        <f t="shared" si="11"/>
        <v>4</v>
      </c>
      <c r="AB5" s="520" t="s">
        <v>337</v>
      </c>
      <c r="AC5" s="521">
        <f t="shared" si="12"/>
        <v>4</v>
      </c>
      <c r="AD5" s="520" t="s">
        <v>337</v>
      </c>
      <c r="AE5" s="521">
        <f t="shared" si="13"/>
        <v>4</v>
      </c>
      <c r="AF5" s="520" t="s">
        <v>337</v>
      </c>
      <c r="AG5" s="521">
        <f t="shared" si="14"/>
        <v>4</v>
      </c>
      <c r="AH5" s="520" t="s">
        <v>337</v>
      </c>
      <c r="AI5" s="521">
        <f t="shared" si="15"/>
        <v>4</v>
      </c>
      <c r="AJ5" s="520" t="s">
        <v>337</v>
      </c>
      <c r="AK5" s="521">
        <f t="shared" si="16"/>
        <v>4</v>
      </c>
      <c r="AL5" s="520" t="s">
        <v>337</v>
      </c>
      <c r="AM5" s="521">
        <f t="shared" si="17"/>
        <v>4</v>
      </c>
      <c r="AN5" s="520" t="s">
        <v>337</v>
      </c>
      <c r="AO5" s="521">
        <f t="shared" si="18"/>
        <v>4</v>
      </c>
      <c r="AP5" s="520" t="s">
        <v>337</v>
      </c>
      <c r="AQ5" s="521">
        <f t="shared" si="19"/>
        <v>4</v>
      </c>
      <c r="AR5" s="520" t="s">
        <v>337</v>
      </c>
      <c r="AS5" s="521">
        <f t="shared" si="20"/>
        <v>4</v>
      </c>
      <c r="AT5" s="520" t="s">
        <v>337</v>
      </c>
      <c r="AU5" s="521">
        <f t="shared" si="21"/>
        <v>4</v>
      </c>
      <c r="AV5" s="520" t="s">
        <v>337</v>
      </c>
      <c r="AW5" s="521">
        <f t="shared" si="22"/>
        <v>4</v>
      </c>
      <c r="AX5" s="520" t="s">
        <v>337</v>
      </c>
      <c r="AY5" s="521">
        <f t="shared" si="23"/>
        <v>4</v>
      </c>
      <c r="AZ5" s="520" t="s">
        <v>337</v>
      </c>
      <c r="BA5" s="521">
        <f t="shared" si="24"/>
        <v>4</v>
      </c>
      <c r="BB5" s="520" t="s">
        <v>337</v>
      </c>
      <c r="BC5" s="521">
        <f t="shared" si="25"/>
        <v>4</v>
      </c>
      <c r="BD5" s="520" t="s">
        <v>337</v>
      </c>
      <c r="BE5" s="521">
        <f t="shared" si="26"/>
        <v>4</v>
      </c>
      <c r="BF5" s="520" t="s">
        <v>337</v>
      </c>
      <c r="BG5" s="521">
        <f t="shared" si="27"/>
        <v>4</v>
      </c>
      <c r="BH5" s="520" t="s">
        <v>337</v>
      </c>
      <c r="BI5" s="521">
        <f t="shared" si="28"/>
        <v>4</v>
      </c>
      <c r="BJ5" s="520" t="s">
        <v>337</v>
      </c>
      <c r="BK5" s="521">
        <f t="shared" si="29"/>
        <v>4</v>
      </c>
      <c r="BL5" s="520" t="s">
        <v>337</v>
      </c>
      <c r="BM5" s="521">
        <f t="shared" si="30"/>
        <v>4</v>
      </c>
      <c r="BN5" s="520" t="s">
        <v>337</v>
      </c>
      <c r="BO5" s="521">
        <f t="shared" si="31"/>
        <v>4</v>
      </c>
      <c r="BP5" s="520" t="s">
        <v>337</v>
      </c>
      <c r="BQ5" s="521">
        <f t="shared" si="32"/>
        <v>4</v>
      </c>
      <c r="BR5" s="520" t="s">
        <v>337</v>
      </c>
      <c r="BS5" s="521">
        <f t="shared" si="33"/>
        <v>4</v>
      </c>
      <c r="BT5" s="520" t="s">
        <v>337</v>
      </c>
      <c r="BU5" s="521">
        <f t="shared" si="34"/>
        <v>4</v>
      </c>
      <c r="BV5" s="520" t="s">
        <v>337</v>
      </c>
      <c r="BW5" s="521">
        <f t="shared" si="35"/>
        <v>4</v>
      </c>
      <c r="BX5" s="520" t="s">
        <v>337</v>
      </c>
      <c r="BY5" s="289">
        <f t="shared" si="36"/>
        <v>4</v>
      </c>
    </row>
    <row r="6" spans="1:78" ht="63.75" x14ac:dyDescent="0.2">
      <c r="A6" s="287">
        <v>5</v>
      </c>
      <c r="B6" s="288">
        <v>44812.673353067134</v>
      </c>
      <c r="C6" s="289" t="s">
        <v>465</v>
      </c>
      <c r="D6" s="520" t="s">
        <v>336</v>
      </c>
      <c r="E6" s="521">
        <f t="shared" si="0"/>
        <v>3</v>
      </c>
      <c r="F6" s="520" t="s">
        <v>336</v>
      </c>
      <c r="G6" s="521">
        <f t="shared" si="1"/>
        <v>3</v>
      </c>
      <c r="H6" s="520" t="s">
        <v>336</v>
      </c>
      <c r="I6" s="521">
        <f t="shared" si="2"/>
        <v>3</v>
      </c>
      <c r="J6" s="520" t="s">
        <v>336</v>
      </c>
      <c r="K6" s="521">
        <f t="shared" si="3"/>
        <v>3</v>
      </c>
      <c r="L6" s="520" t="s">
        <v>336</v>
      </c>
      <c r="M6" s="521">
        <f t="shared" si="4"/>
        <v>3</v>
      </c>
      <c r="N6" s="520" t="s">
        <v>336</v>
      </c>
      <c r="O6" s="521">
        <f t="shared" si="5"/>
        <v>3</v>
      </c>
      <c r="P6" s="520" t="s">
        <v>336</v>
      </c>
      <c r="Q6" s="521">
        <f t="shared" si="6"/>
        <v>3</v>
      </c>
      <c r="R6" s="520" t="s">
        <v>336</v>
      </c>
      <c r="S6" s="521">
        <f t="shared" si="7"/>
        <v>3</v>
      </c>
      <c r="T6" s="520" t="s">
        <v>336</v>
      </c>
      <c r="U6" s="521">
        <f t="shared" si="8"/>
        <v>3</v>
      </c>
      <c r="V6" s="520" t="s">
        <v>336</v>
      </c>
      <c r="W6" s="521">
        <f t="shared" si="9"/>
        <v>3</v>
      </c>
      <c r="X6" s="520" t="s">
        <v>337</v>
      </c>
      <c r="Y6" s="521">
        <f t="shared" si="10"/>
        <v>4</v>
      </c>
      <c r="Z6" s="520" t="s">
        <v>336</v>
      </c>
      <c r="AA6" s="521">
        <f t="shared" si="11"/>
        <v>3</v>
      </c>
      <c r="AB6" s="520" t="s">
        <v>336</v>
      </c>
      <c r="AC6" s="521">
        <f t="shared" si="12"/>
        <v>3</v>
      </c>
      <c r="AD6" s="520" t="s">
        <v>336</v>
      </c>
      <c r="AE6" s="521">
        <f t="shared" si="13"/>
        <v>3</v>
      </c>
      <c r="AF6" s="520" t="s">
        <v>336</v>
      </c>
      <c r="AG6" s="521">
        <f t="shared" si="14"/>
        <v>3</v>
      </c>
      <c r="AH6" s="520" t="s">
        <v>336</v>
      </c>
      <c r="AI6" s="521">
        <f t="shared" si="15"/>
        <v>3</v>
      </c>
      <c r="AJ6" s="520" t="s">
        <v>336</v>
      </c>
      <c r="AK6" s="521">
        <f t="shared" si="16"/>
        <v>3</v>
      </c>
      <c r="AL6" s="520" t="s">
        <v>336</v>
      </c>
      <c r="AM6" s="521">
        <f t="shared" si="17"/>
        <v>3</v>
      </c>
      <c r="AN6" s="520" t="s">
        <v>336</v>
      </c>
      <c r="AO6" s="521">
        <f t="shared" si="18"/>
        <v>3</v>
      </c>
      <c r="AP6" s="520" t="s">
        <v>336</v>
      </c>
      <c r="AQ6" s="521">
        <f t="shared" si="19"/>
        <v>3</v>
      </c>
      <c r="AR6" s="520" t="s">
        <v>336</v>
      </c>
      <c r="AS6" s="521">
        <f t="shared" si="20"/>
        <v>3</v>
      </c>
      <c r="AT6" s="520" t="s">
        <v>336</v>
      </c>
      <c r="AU6" s="521">
        <f t="shared" si="21"/>
        <v>3</v>
      </c>
      <c r="AV6" s="520" t="s">
        <v>336</v>
      </c>
      <c r="AW6" s="521">
        <f t="shared" si="22"/>
        <v>3</v>
      </c>
      <c r="AX6" s="520" t="s">
        <v>336</v>
      </c>
      <c r="AY6" s="521">
        <f t="shared" si="23"/>
        <v>3</v>
      </c>
      <c r="AZ6" s="520" t="s">
        <v>336</v>
      </c>
      <c r="BA6" s="521">
        <f t="shared" si="24"/>
        <v>3</v>
      </c>
      <c r="BB6" s="520" t="s">
        <v>336</v>
      </c>
      <c r="BC6" s="521">
        <f t="shared" si="25"/>
        <v>3</v>
      </c>
      <c r="BD6" s="520" t="s">
        <v>336</v>
      </c>
      <c r="BE6" s="521">
        <f t="shared" si="26"/>
        <v>3</v>
      </c>
      <c r="BF6" s="520" t="s">
        <v>336</v>
      </c>
      <c r="BG6" s="521">
        <f t="shared" si="27"/>
        <v>3</v>
      </c>
      <c r="BH6" s="520" t="s">
        <v>337</v>
      </c>
      <c r="BI6" s="521">
        <f t="shared" si="28"/>
        <v>4</v>
      </c>
      <c r="BJ6" s="520" t="s">
        <v>336</v>
      </c>
      <c r="BK6" s="521">
        <f t="shared" si="29"/>
        <v>3</v>
      </c>
      <c r="BL6" s="520" t="s">
        <v>336</v>
      </c>
      <c r="BM6" s="521">
        <f t="shared" si="30"/>
        <v>3</v>
      </c>
      <c r="BN6" s="520" t="s">
        <v>336</v>
      </c>
      <c r="BO6" s="521">
        <f t="shared" si="31"/>
        <v>3</v>
      </c>
      <c r="BP6" s="520" t="s">
        <v>336</v>
      </c>
      <c r="BQ6" s="521">
        <f t="shared" si="32"/>
        <v>3</v>
      </c>
      <c r="BR6" s="520" t="s">
        <v>336</v>
      </c>
      <c r="BS6" s="521">
        <f t="shared" si="33"/>
        <v>3</v>
      </c>
      <c r="BT6" s="520" t="s">
        <v>336</v>
      </c>
      <c r="BU6" s="521">
        <f t="shared" si="34"/>
        <v>3</v>
      </c>
      <c r="BV6" s="520" t="s">
        <v>336</v>
      </c>
      <c r="BW6" s="521">
        <f t="shared" si="35"/>
        <v>3</v>
      </c>
      <c r="BX6" s="520" t="s">
        <v>336</v>
      </c>
      <c r="BY6" s="289">
        <f t="shared" si="36"/>
        <v>3</v>
      </c>
    </row>
    <row r="7" spans="1:78" ht="63.75" x14ac:dyDescent="0.2">
      <c r="A7" s="287">
        <v>6</v>
      </c>
      <c r="B7" s="288">
        <v>44812.675727835653</v>
      </c>
      <c r="C7" s="289" t="s">
        <v>466</v>
      </c>
      <c r="D7" s="520" t="s">
        <v>337</v>
      </c>
      <c r="E7" s="521">
        <f t="shared" si="0"/>
        <v>4</v>
      </c>
      <c r="F7" s="520" t="s">
        <v>337</v>
      </c>
      <c r="G7" s="521">
        <f t="shared" si="1"/>
        <v>4</v>
      </c>
      <c r="H7" s="520" t="s">
        <v>337</v>
      </c>
      <c r="I7" s="521">
        <f t="shared" si="2"/>
        <v>4</v>
      </c>
      <c r="J7" s="520" t="s">
        <v>337</v>
      </c>
      <c r="K7" s="521">
        <f t="shared" si="3"/>
        <v>4</v>
      </c>
      <c r="L7" s="520" t="s">
        <v>337</v>
      </c>
      <c r="M7" s="521">
        <f t="shared" si="4"/>
        <v>4</v>
      </c>
      <c r="N7" s="520" t="s">
        <v>337</v>
      </c>
      <c r="O7" s="521">
        <f t="shared" si="5"/>
        <v>4</v>
      </c>
      <c r="P7" s="520" t="s">
        <v>337</v>
      </c>
      <c r="Q7" s="521">
        <f t="shared" si="6"/>
        <v>4</v>
      </c>
      <c r="R7" s="520" t="s">
        <v>337</v>
      </c>
      <c r="S7" s="521">
        <f t="shared" si="7"/>
        <v>4</v>
      </c>
      <c r="T7" s="520" t="s">
        <v>337</v>
      </c>
      <c r="U7" s="521">
        <f t="shared" si="8"/>
        <v>4</v>
      </c>
      <c r="V7" s="520" t="s">
        <v>337</v>
      </c>
      <c r="W7" s="521">
        <f t="shared" si="9"/>
        <v>4</v>
      </c>
      <c r="X7" s="520" t="s">
        <v>337</v>
      </c>
      <c r="Y7" s="521">
        <f t="shared" si="10"/>
        <v>4</v>
      </c>
      <c r="Z7" s="520" t="s">
        <v>337</v>
      </c>
      <c r="AA7" s="521">
        <f t="shared" si="11"/>
        <v>4</v>
      </c>
      <c r="AB7" s="520" t="s">
        <v>337</v>
      </c>
      <c r="AC7" s="521">
        <f t="shared" si="12"/>
        <v>4</v>
      </c>
      <c r="AD7" s="520" t="s">
        <v>337</v>
      </c>
      <c r="AE7" s="521">
        <f t="shared" si="13"/>
        <v>4</v>
      </c>
      <c r="AF7" s="520" t="s">
        <v>337</v>
      </c>
      <c r="AG7" s="521">
        <f t="shared" si="14"/>
        <v>4</v>
      </c>
      <c r="AH7" s="520" t="s">
        <v>337</v>
      </c>
      <c r="AI7" s="521">
        <f t="shared" si="15"/>
        <v>4</v>
      </c>
      <c r="AJ7" s="520" t="s">
        <v>337</v>
      </c>
      <c r="AK7" s="521">
        <f t="shared" si="16"/>
        <v>4</v>
      </c>
      <c r="AL7" s="520" t="s">
        <v>336</v>
      </c>
      <c r="AM7" s="521">
        <f t="shared" si="17"/>
        <v>3</v>
      </c>
      <c r="AN7" s="520" t="s">
        <v>337</v>
      </c>
      <c r="AO7" s="521">
        <f t="shared" si="18"/>
        <v>4</v>
      </c>
      <c r="AP7" s="520" t="s">
        <v>337</v>
      </c>
      <c r="AQ7" s="521">
        <f t="shared" si="19"/>
        <v>4</v>
      </c>
      <c r="AR7" s="520" t="s">
        <v>337</v>
      </c>
      <c r="AS7" s="521">
        <f t="shared" si="20"/>
        <v>4</v>
      </c>
      <c r="AT7" s="520" t="s">
        <v>337</v>
      </c>
      <c r="AU7" s="521">
        <f t="shared" si="21"/>
        <v>4</v>
      </c>
      <c r="AV7" s="520" t="s">
        <v>337</v>
      </c>
      <c r="AW7" s="521">
        <f t="shared" si="22"/>
        <v>4</v>
      </c>
      <c r="AX7" s="520" t="s">
        <v>337</v>
      </c>
      <c r="AY7" s="521">
        <f t="shared" si="23"/>
        <v>4</v>
      </c>
      <c r="AZ7" s="520" t="s">
        <v>337</v>
      </c>
      <c r="BA7" s="521">
        <f t="shared" si="24"/>
        <v>4</v>
      </c>
      <c r="BB7" s="520" t="s">
        <v>337</v>
      </c>
      <c r="BC7" s="521">
        <f t="shared" si="25"/>
        <v>4</v>
      </c>
      <c r="BD7" s="520" t="s">
        <v>337</v>
      </c>
      <c r="BE7" s="521">
        <f t="shared" si="26"/>
        <v>4</v>
      </c>
      <c r="BF7" s="520" t="s">
        <v>337</v>
      </c>
      <c r="BG7" s="521">
        <f t="shared" si="27"/>
        <v>4</v>
      </c>
      <c r="BH7" s="520" t="s">
        <v>337</v>
      </c>
      <c r="BI7" s="521">
        <f t="shared" si="28"/>
        <v>4</v>
      </c>
      <c r="BJ7" s="520" t="s">
        <v>337</v>
      </c>
      <c r="BK7" s="521">
        <f t="shared" si="29"/>
        <v>4</v>
      </c>
      <c r="BL7" s="520" t="s">
        <v>337</v>
      </c>
      <c r="BM7" s="521">
        <f t="shared" si="30"/>
        <v>4</v>
      </c>
      <c r="BN7" s="520" t="s">
        <v>337</v>
      </c>
      <c r="BO7" s="521">
        <f t="shared" si="31"/>
        <v>4</v>
      </c>
      <c r="BP7" s="520" t="s">
        <v>336</v>
      </c>
      <c r="BQ7" s="521">
        <f t="shared" si="32"/>
        <v>3</v>
      </c>
      <c r="BR7" s="520" t="s">
        <v>337</v>
      </c>
      <c r="BS7" s="521">
        <f t="shared" si="33"/>
        <v>4</v>
      </c>
      <c r="BT7" s="520" t="s">
        <v>337</v>
      </c>
      <c r="BU7" s="521">
        <f t="shared" si="34"/>
        <v>4</v>
      </c>
      <c r="BV7" s="520" t="s">
        <v>337</v>
      </c>
      <c r="BW7" s="521">
        <f t="shared" si="35"/>
        <v>4</v>
      </c>
      <c r="BX7" s="520" t="s">
        <v>337</v>
      </c>
      <c r="BY7" s="289">
        <f t="shared" si="36"/>
        <v>4</v>
      </c>
    </row>
    <row r="8" spans="1:78" ht="63.75" x14ac:dyDescent="0.2">
      <c r="A8" s="287">
        <v>7</v>
      </c>
      <c r="B8" s="288">
        <v>44812.688633703699</v>
      </c>
      <c r="C8" s="289" t="s">
        <v>467</v>
      </c>
      <c r="D8" s="520" t="s">
        <v>337</v>
      </c>
      <c r="E8" s="521">
        <f t="shared" si="0"/>
        <v>4</v>
      </c>
      <c r="F8" s="520" t="s">
        <v>337</v>
      </c>
      <c r="G8" s="521">
        <f t="shared" si="1"/>
        <v>4</v>
      </c>
      <c r="H8" s="520" t="s">
        <v>337</v>
      </c>
      <c r="I8" s="521">
        <f t="shared" si="2"/>
        <v>4</v>
      </c>
      <c r="J8" s="520" t="s">
        <v>337</v>
      </c>
      <c r="K8" s="521">
        <f t="shared" si="3"/>
        <v>4</v>
      </c>
      <c r="L8" s="520" t="s">
        <v>337</v>
      </c>
      <c r="M8" s="521">
        <f t="shared" si="4"/>
        <v>4</v>
      </c>
      <c r="N8" s="520" t="s">
        <v>336</v>
      </c>
      <c r="O8" s="521">
        <f t="shared" si="5"/>
        <v>3</v>
      </c>
      <c r="P8" s="520" t="s">
        <v>336</v>
      </c>
      <c r="Q8" s="521">
        <f t="shared" si="6"/>
        <v>3</v>
      </c>
      <c r="R8" s="520" t="s">
        <v>336</v>
      </c>
      <c r="S8" s="521">
        <f t="shared" si="7"/>
        <v>3</v>
      </c>
      <c r="T8" s="520" t="s">
        <v>336</v>
      </c>
      <c r="U8" s="521">
        <f t="shared" si="8"/>
        <v>3</v>
      </c>
      <c r="V8" s="520" t="s">
        <v>337</v>
      </c>
      <c r="W8" s="521">
        <f t="shared" si="9"/>
        <v>4</v>
      </c>
      <c r="X8" s="520" t="s">
        <v>336</v>
      </c>
      <c r="Y8" s="521">
        <f t="shared" si="10"/>
        <v>3</v>
      </c>
      <c r="Z8" s="520" t="s">
        <v>337</v>
      </c>
      <c r="AA8" s="521">
        <f t="shared" si="11"/>
        <v>4</v>
      </c>
      <c r="AB8" s="520" t="s">
        <v>337</v>
      </c>
      <c r="AC8" s="521">
        <f t="shared" si="12"/>
        <v>4</v>
      </c>
      <c r="AD8" s="520" t="s">
        <v>336</v>
      </c>
      <c r="AE8" s="521">
        <f t="shared" si="13"/>
        <v>3</v>
      </c>
      <c r="AF8" s="520" t="s">
        <v>336</v>
      </c>
      <c r="AG8" s="521">
        <f t="shared" si="14"/>
        <v>3</v>
      </c>
      <c r="AH8" s="520" t="s">
        <v>336</v>
      </c>
      <c r="AI8" s="521">
        <f t="shared" si="15"/>
        <v>3</v>
      </c>
      <c r="AJ8" s="520" t="s">
        <v>336</v>
      </c>
      <c r="AK8" s="521">
        <f t="shared" si="16"/>
        <v>3</v>
      </c>
      <c r="AL8" s="520" t="s">
        <v>336</v>
      </c>
      <c r="AM8" s="521">
        <f t="shared" si="17"/>
        <v>3</v>
      </c>
      <c r="AN8" s="520" t="s">
        <v>336</v>
      </c>
      <c r="AO8" s="521">
        <f t="shared" si="18"/>
        <v>3</v>
      </c>
      <c r="AP8" s="520" t="s">
        <v>336</v>
      </c>
      <c r="AQ8" s="521">
        <f t="shared" si="19"/>
        <v>3</v>
      </c>
      <c r="AR8" s="520" t="s">
        <v>336</v>
      </c>
      <c r="AS8" s="521">
        <f t="shared" si="20"/>
        <v>3</v>
      </c>
      <c r="AT8" s="520" t="s">
        <v>336</v>
      </c>
      <c r="AU8" s="521">
        <f t="shared" si="21"/>
        <v>3</v>
      </c>
      <c r="AV8" s="520" t="s">
        <v>336</v>
      </c>
      <c r="AW8" s="521">
        <f t="shared" si="22"/>
        <v>3</v>
      </c>
      <c r="AX8" s="520" t="s">
        <v>336</v>
      </c>
      <c r="AY8" s="521">
        <f t="shared" si="23"/>
        <v>3</v>
      </c>
      <c r="AZ8" s="520" t="s">
        <v>336</v>
      </c>
      <c r="BA8" s="521">
        <f t="shared" si="24"/>
        <v>3</v>
      </c>
      <c r="BB8" s="520" t="s">
        <v>336</v>
      </c>
      <c r="BC8" s="521">
        <f t="shared" si="25"/>
        <v>3</v>
      </c>
      <c r="BD8" s="520" t="s">
        <v>336</v>
      </c>
      <c r="BE8" s="521">
        <f t="shared" si="26"/>
        <v>3</v>
      </c>
      <c r="BF8" s="520" t="s">
        <v>336</v>
      </c>
      <c r="BG8" s="521">
        <f t="shared" si="27"/>
        <v>3</v>
      </c>
      <c r="BH8" s="520" t="s">
        <v>337</v>
      </c>
      <c r="BI8" s="521">
        <f t="shared" si="28"/>
        <v>4</v>
      </c>
      <c r="BJ8" s="520" t="s">
        <v>336</v>
      </c>
      <c r="BK8" s="521">
        <f t="shared" si="29"/>
        <v>3</v>
      </c>
      <c r="BL8" s="520" t="s">
        <v>336</v>
      </c>
      <c r="BM8" s="521">
        <f t="shared" si="30"/>
        <v>3</v>
      </c>
      <c r="BN8" s="520" t="s">
        <v>336</v>
      </c>
      <c r="BO8" s="521">
        <f t="shared" si="31"/>
        <v>3</v>
      </c>
      <c r="BP8" s="520" t="s">
        <v>336</v>
      </c>
      <c r="BQ8" s="521">
        <f t="shared" si="32"/>
        <v>3</v>
      </c>
      <c r="BR8" s="520" t="s">
        <v>336</v>
      </c>
      <c r="BS8" s="521">
        <f t="shared" si="33"/>
        <v>3</v>
      </c>
      <c r="BT8" s="520" t="s">
        <v>336</v>
      </c>
      <c r="BU8" s="521">
        <f t="shared" si="34"/>
        <v>3</v>
      </c>
      <c r="BV8" s="520" t="s">
        <v>336</v>
      </c>
      <c r="BW8" s="521">
        <f t="shared" si="35"/>
        <v>3</v>
      </c>
      <c r="BX8" s="520" t="s">
        <v>336</v>
      </c>
      <c r="BY8" s="289">
        <f t="shared" si="36"/>
        <v>3</v>
      </c>
    </row>
    <row r="9" spans="1:78" ht="63.75" x14ac:dyDescent="0.2">
      <c r="A9" s="287">
        <v>8</v>
      </c>
      <c r="B9" s="288">
        <v>44812.689533229168</v>
      </c>
      <c r="C9" s="289" t="s">
        <v>468</v>
      </c>
      <c r="D9" s="520" t="s">
        <v>336</v>
      </c>
      <c r="E9" s="521">
        <f t="shared" si="0"/>
        <v>3</v>
      </c>
      <c r="F9" s="520" t="s">
        <v>336</v>
      </c>
      <c r="G9" s="521">
        <f t="shared" si="1"/>
        <v>3</v>
      </c>
      <c r="H9" s="520" t="s">
        <v>336</v>
      </c>
      <c r="I9" s="521">
        <f t="shared" si="2"/>
        <v>3</v>
      </c>
      <c r="J9" s="520" t="s">
        <v>336</v>
      </c>
      <c r="K9" s="521">
        <f t="shared" si="3"/>
        <v>3</v>
      </c>
      <c r="L9" s="520" t="s">
        <v>336</v>
      </c>
      <c r="M9" s="521">
        <f t="shared" si="4"/>
        <v>3</v>
      </c>
      <c r="N9" s="520" t="s">
        <v>336</v>
      </c>
      <c r="O9" s="521">
        <f t="shared" si="5"/>
        <v>3</v>
      </c>
      <c r="P9" s="520" t="s">
        <v>336</v>
      </c>
      <c r="Q9" s="521">
        <f t="shared" si="6"/>
        <v>3</v>
      </c>
      <c r="R9" s="520" t="s">
        <v>336</v>
      </c>
      <c r="S9" s="521">
        <f t="shared" si="7"/>
        <v>3</v>
      </c>
      <c r="T9" s="520" t="s">
        <v>336</v>
      </c>
      <c r="U9" s="521">
        <f t="shared" si="8"/>
        <v>3</v>
      </c>
      <c r="V9" s="520" t="s">
        <v>336</v>
      </c>
      <c r="W9" s="521">
        <f t="shared" si="9"/>
        <v>3</v>
      </c>
      <c r="X9" s="520" t="s">
        <v>337</v>
      </c>
      <c r="Y9" s="521">
        <f t="shared" si="10"/>
        <v>4</v>
      </c>
      <c r="Z9" s="520" t="s">
        <v>336</v>
      </c>
      <c r="AA9" s="521">
        <f t="shared" si="11"/>
        <v>3</v>
      </c>
      <c r="AB9" s="520" t="s">
        <v>336</v>
      </c>
      <c r="AC9" s="521">
        <f t="shared" si="12"/>
        <v>3</v>
      </c>
      <c r="AD9" s="520" t="s">
        <v>336</v>
      </c>
      <c r="AE9" s="521">
        <f t="shared" si="13"/>
        <v>3</v>
      </c>
      <c r="AF9" s="520" t="s">
        <v>336</v>
      </c>
      <c r="AG9" s="521">
        <f t="shared" si="14"/>
        <v>3</v>
      </c>
      <c r="AH9" s="520" t="s">
        <v>336</v>
      </c>
      <c r="AI9" s="521">
        <f t="shared" si="15"/>
        <v>3</v>
      </c>
      <c r="AJ9" s="520" t="s">
        <v>336</v>
      </c>
      <c r="AK9" s="521">
        <f t="shared" si="16"/>
        <v>3</v>
      </c>
      <c r="AL9" s="520" t="s">
        <v>336</v>
      </c>
      <c r="AM9" s="521">
        <f t="shared" si="17"/>
        <v>3</v>
      </c>
      <c r="AN9" s="520" t="s">
        <v>336</v>
      </c>
      <c r="AO9" s="521">
        <f t="shared" si="18"/>
        <v>3</v>
      </c>
      <c r="AP9" s="520" t="s">
        <v>336</v>
      </c>
      <c r="AQ9" s="521">
        <f t="shared" si="19"/>
        <v>3</v>
      </c>
      <c r="AR9" s="520" t="s">
        <v>336</v>
      </c>
      <c r="AS9" s="521">
        <f t="shared" si="20"/>
        <v>3</v>
      </c>
      <c r="AT9" s="520" t="s">
        <v>336</v>
      </c>
      <c r="AU9" s="521">
        <f t="shared" si="21"/>
        <v>3</v>
      </c>
      <c r="AV9" s="520" t="s">
        <v>336</v>
      </c>
      <c r="AW9" s="521">
        <f t="shared" si="22"/>
        <v>3</v>
      </c>
      <c r="AX9" s="520" t="s">
        <v>336</v>
      </c>
      <c r="AY9" s="521">
        <f t="shared" si="23"/>
        <v>3</v>
      </c>
      <c r="AZ9" s="520" t="s">
        <v>336</v>
      </c>
      <c r="BA9" s="521">
        <f t="shared" si="24"/>
        <v>3</v>
      </c>
      <c r="BB9" s="520" t="s">
        <v>336</v>
      </c>
      <c r="BC9" s="521">
        <f t="shared" si="25"/>
        <v>3</v>
      </c>
      <c r="BD9" s="520" t="s">
        <v>336</v>
      </c>
      <c r="BE9" s="521">
        <f t="shared" si="26"/>
        <v>3</v>
      </c>
      <c r="BF9" s="520" t="s">
        <v>336</v>
      </c>
      <c r="BG9" s="521">
        <f t="shared" si="27"/>
        <v>3</v>
      </c>
      <c r="BH9" s="520" t="s">
        <v>337</v>
      </c>
      <c r="BI9" s="521">
        <f t="shared" si="28"/>
        <v>4</v>
      </c>
      <c r="BJ9" s="520" t="s">
        <v>336</v>
      </c>
      <c r="BK9" s="521">
        <f t="shared" si="29"/>
        <v>3</v>
      </c>
      <c r="BL9" s="520" t="s">
        <v>336</v>
      </c>
      <c r="BM9" s="521">
        <f t="shared" si="30"/>
        <v>3</v>
      </c>
      <c r="BN9" s="520" t="s">
        <v>336</v>
      </c>
      <c r="BO9" s="521">
        <f t="shared" si="31"/>
        <v>3</v>
      </c>
      <c r="BP9" s="520" t="s">
        <v>337</v>
      </c>
      <c r="BQ9" s="521">
        <f t="shared" si="32"/>
        <v>4</v>
      </c>
      <c r="BR9" s="520" t="s">
        <v>336</v>
      </c>
      <c r="BS9" s="521">
        <f t="shared" si="33"/>
        <v>3</v>
      </c>
      <c r="BT9" s="520" t="s">
        <v>336</v>
      </c>
      <c r="BU9" s="521">
        <f t="shared" si="34"/>
        <v>3</v>
      </c>
      <c r="BV9" s="520" t="s">
        <v>336</v>
      </c>
      <c r="BW9" s="521">
        <f t="shared" si="35"/>
        <v>3</v>
      </c>
      <c r="BX9" s="520" t="s">
        <v>336</v>
      </c>
      <c r="BY9" s="289">
        <f t="shared" si="36"/>
        <v>3</v>
      </c>
    </row>
    <row r="10" spans="1:78" ht="63.75" x14ac:dyDescent="0.2">
      <c r="A10" s="287">
        <v>9</v>
      </c>
      <c r="B10" s="288">
        <v>44812.692646643518</v>
      </c>
      <c r="C10" s="289" t="s">
        <v>469</v>
      </c>
      <c r="D10" s="520" t="s">
        <v>337</v>
      </c>
      <c r="E10" s="521">
        <f t="shared" si="0"/>
        <v>4</v>
      </c>
      <c r="F10" s="520" t="s">
        <v>337</v>
      </c>
      <c r="G10" s="521">
        <f t="shared" si="1"/>
        <v>4</v>
      </c>
      <c r="H10" s="520" t="s">
        <v>337</v>
      </c>
      <c r="I10" s="521">
        <f t="shared" si="2"/>
        <v>4</v>
      </c>
      <c r="J10" s="520" t="s">
        <v>337</v>
      </c>
      <c r="K10" s="521">
        <f t="shared" si="3"/>
        <v>4</v>
      </c>
      <c r="L10" s="520" t="s">
        <v>336</v>
      </c>
      <c r="M10" s="521">
        <f t="shared" si="4"/>
        <v>3</v>
      </c>
      <c r="N10" s="520" t="s">
        <v>336</v>
      </c>
      <c r="O10" s="521">
        <f t="shared" si="5"/>
        <v>3</v>
      </c>
      <c r="P10" s="520" t="s">
        <v>336</v>
      </c>
      <c r="Q10" s="521">
        <f t="shared" si="6"/>
        <v>3</v>
      </c>
      <c r="R10" s="520" t="s">
        <v>336</v>
      </c>
      <c r="S10" s="521">
        <f t="shared" si="7"/>
        <v>3</v>
      </c>
      <c r="T10" s="520" t="s">
        <v>336</v>
      </c>
      <c r="U10" s="521">
        <f t="shared" si="8"/>
        <v>3</v>
      </c>
      <c r="V10" s="520" t="s">
        <v>336</v>
      </c>
      <c r="W10" s="521">
        <f t="shared" si="9"/>
        <v>3</v>
      </c>
      <c r="X10" s="520" t="s">
        <v>336</v>
      </c>
      <c r="Y10" s="521">
        <f t="shared" si="10"/>
        <v>3</v>
      </c>
      <c r="Z10" s="520" t="s">
        <v>337</v>
      </c>
      <c r="AA10" s="521">
        <f t="shared" si="11"/>
        <v>4</v>
      </c>
      <c r="AB10" s="520" t="s">
        <v>337</v>
      </c>
      <c r="AC10" s="521">
        <f t="shared" si="12"/>
        <v>4</v>
      </c>
      <c r="AD10" s="520" t="s">
        <v>336</v>
      </c>
      <c r="AE10" s="521">
        <f t="shared" si="13"/>
        <v>3</v>
      </c>
      <c r="AF10" s="520" t="s">
        <v>336</v>
      </c>
      <c r="AG10" s="521">
        <f t="shared" si="14"/>
        <v>3</v>
      </c>
      <c r="AH10" s="520" t="s">
        <v>336</v>
      </c>
      <c r="AI10" s="521">
        <f t="shared" si="15"/>
        <v>3</v>
      </c>
      <c r="AJ10" s="520" t="s">
        <v>336</v>
      </c>
      <c r="AK10" s="521">
        <f t="shared" si="16"/>
        <v>3</v>
      </c>
      <c r="AL10" s="520" t="s">
        <v>336</v>
      </c>
      <c r="AM10" s="521">
        <f t="shared" si="17"/>
        <v>3</v>
      </c>
      <c r="AN10" s="520" t="s">
        <v>336</v>
      </c>
      <c r="AO10" s="521">
        <f t="shared" si="18"/>
        <v>3</v>
      </c>
      <c r="AP10" s="520" t="s">
        <v>336</v>
      </c>
      <c r="AQ10" s="521">
        <f t="shared" si="19"/>
        <v>3</v>
      </c>
      <c r="AR10" s="520" t="s">
        <v>336</v>
      </c>
      <c r="AS10" s="521">
        <f t="shared" si="20"/>
        <v>3</v>
      </c>
      <c r="AT10" s="520" t="s">
        <v>336</v>
      </c>
      <c r="AU10" s="521">
        <f t="shared" si="21"/>
        <v>3</v>
      </c>
      <c r="AV10" s="520" t="s">
        <v>336</v>
      </c>
      <c r="AW10" s="521">
        <f t="shared" si="22"/>
        <v>3</v>
      </c>
      <c r="AX10" s="520" t="s">
        <v>336</v>
      </c>
      <c r="AY10" s="521">
        <f t="shared" si="23"/>
        <v>3</v>
      </c>
      <c r="AZ10" s="520" t="s">
        <v>336</v>
      </c>
      <c r="BA10" s="521">
        <f t="shared" si="24"/>
        <v>3</v>
      </c>
      <c r="BB10" s="520" t="s">
        <v>336</v>
      </c>
      <c r="BC10" s="521">
        <f t="shared" si="25"/>
        <v>3</v>
      </c>
      <c r="BD10" s="520" t="s">
        <v>336</v>
      </c>
      <c r="BE10" s="521">
        <f t="shared" si="26"/>
        <v>3</v>
      </c>
      <c r="BF10" s="520" t="s">
        <v>336</v>
      </c>
      <c r="BG10" s="521">
        <f t="shared" si="27"/>
        <v>3</v>
      </c>
      <c r="BH10" s="520" t="s">
        <v>336</v>
      </c>
      <c r="BI10" s="521">
        <f t="shared" si="28"/>
        <v>3</v>
      </c>
      <c r="BJ10" s="520" t="s">
        <v>336</v>
      </c>
      <c r="BK10" s="521">
        <f t="shared" si="29"/>
        <v>3</v>
      </c>
      <c r="BL10" s="520" t="s">
        <v>336</v>
      </c>
      <c r="BM10" s="521">
        <f t="shared" si="30"/>
        <v>3</v>
      </c>
      <c r="BN10" s="520" t="s">
        <v>336</v>
      </c>
      <c r="BO10" s="521">
        <f t="shared" si="31"/>
        <v>3</v>
      </c>
      <c r="BP10" s="520" t="s">
        <v>337</v>
      </c>
      <c r="BQ10" s="521">
        <f t="shared" si="32"/>
        <v>4</v>
      </c>
      <c r="BR10" s="520" t="s">
        <v>336</v>
      </c>
      <c r="BS10" s="521">
        <f t="shared" si="33"/>
        <v>3</v>
      </c>
      <c r="BT10" s="520" t="s">
        <v>336</v>
      </c>
      <c r="BU10" s="521">
        <f t="shared" si="34"/>
        <v>3</v>
      </c>
      <c r="BV10" s="520" t="s">
        <v>336</v>
      </c>
      <c r="BW10" s="521">
        <f t="shared" si="35"/>
        <v>3</v>
      </c>
      <c r="BX10" s="520" t="s">
        <v>336</v>
      </c>
      <c r="BY10" s="289">
        <f t="shared" si="36"/>
        <v>3</v>
      </c>
    </row>
    <row r="11" spans="1:78" ht="63.75" x14ac:dyDescent="0.2">
      <c r="A11" s="287">
        <v>10</v>
      </c>
      <c r="B11" s="288">
        <v>44812.693937048607</v>
      </c>
      <c r="C11" s="289" t="s">
        <v>470</v>
      </c>
      <c r="D11" s="520" t="s">
        <v>337</v>
      </c>
      <c r="E11" s="521">
        <f t="shared" si="0"/>
        <v>4</v>
      </c>
      <c r="F11" s="520" t="s">
        <v>337</v>
      </c>
      <c r="G11" s="521">
        <f t="shared" si="1"/>
        <v>4</v>
      </c>
      <c r="H11" s="520" t="s">
        <v>336</v>
      </c>
      <c r="I11" s="521">
        <f t="shared" si="2"/>
        <v>3</v>
      </c>
      <c r="J11" s="520" t="s">
        <v>337</v>
      </c>
      <c r="K11" s="521">
        <f t="shared" si="3"/>
        <v>4</v>
      </c>
      <c r="L11" s="520" t="s">
        <v>336</v>
      </c>
      <c r="M11" s="521">
        <f t="shared" si="4"/>
        <v>3</v>
      </c>
      <c r="N11" s="520" t="s">
        <v>336</v>
      </c>
      <c r="O11" s="521">
        <f t="shared" si="5"/>
        <v>3</v>
      </c>
      <c r="P11" s="520" t="s">
        <v>336</v>
      </c>
      <c r="Q11" s="521">
        <f t="shared" si="6"/>
        <v>3</v>
      </c>
      <c r="R11" s="520" t="s">
        <v>336</v>
      </c>
      <c r="S11" s="521">
        <f t="shared" si="7"/>
        <v>3</v>
      </c>
      <c r="T11" s="520" t="s">
        <v>336</v>
      </c>
      <c r="U11" s="521">
        <f t="shared" si="8"/>
        <v>3</v>
      </c>
      <c r="V11" s="520" t="s">
        <v>336</v>
      </c>
      <c r="W11" s="521">
        <f t="shared" si="9"/>
        <v>3</v>
      </c>
      <c r="X11" s="520" t="s">
        <v>336</v>
      </c>
      <c r="Y11" s="521">
        <f t="shared" si="10"/>
        <v>3</v>
      </c>
      <c r="Z11" s="520" t="s">
        <v>336</v>
      </c>
      <c r="AA11" s="521">
        <f t="shared" si="11"/>
        <v>3</v>
      </c>
      <c r="AB11" s="520" t="s">
        <v>337</v>
      </c>
      <c r="AC11" s="521">
        <f t="shared" si="12"/>
        <v>4</v>
      </c>
      <c r="AD11" s="520" t="s">
        <v>337</v>
      </c>
      <c r="AE11" s="521">
        <f t="shared" si="13"/>
        <v>4</v>
      </c>
      <c r="AF11" s="520" t="s">
        <v>336</v>
      </c>
      <c r="AG11" s="521">
        <f t="shared" si="14"/>
        <v>3</v>
      </c>
      <c r="AH11" s="520" t="s">
        <v>337</v>
      </c>
      <c r="AI11" s="521">
        <f t="shared" si="15"/>
        <v>4</v>
      </c>
      <c r="AJ11" s="520" t="s">
        <v>336</v>
      </c>
      <c r="AK11" s="521">
        <f t="shared" si="16"/>
        <v>3</v>
      </c>
      <c r="AL11" s="520" t="s">
        <v>336</v>
      </c>
      <c r="AM11" s="521">
        <f t="shared" si="17"/>
        <v>3</v>
      </c>
      <c r="AN11" s="520" t="s">
        <v>336</v>
      </c>
      <c r="AO11" s="521">
        <f t="shared" si="18"/>
        <v>3</v>
      </c>
      <c r="AP11" s="520" t="s">
        <v>336</v>
      </c>
      <c r="AQ11" s="521">
        <f t="shared" si="19"/>
        <v>3</v>
      </c>
      <c r="AR11" s="520" t="s">
        <v>336</v>
      </c>
      <c r="AS11" s="521">
        <f t="shared" si="20"/>
        <v>3</v>
      </c>
      <c r="AT11" s="520" t="s">
        <v>336</v>
      </c>
      <c r="AU11" s="521">
        <f t="shared" si="21"/>
        <v>3</v>
      </c>
      <c r="AV11" s="520" t="s">
        <v>336</v>
      </c>
      <c r="AW11" s="521">
        <f t="shared" si="22"/>
        <v>3</v>
      </c>
      <c r="AX11" s="520" t="s">
        <v>336</v>
      </c>
      <c r="AY11" s="521">
        <f t="shared" si="23"/>
        <v>3</v>
      </c>
      <c r="AZ11" s="520" t="s">
        <v>336</v>
      </c>
      <c r="BA11" s="521">
        <f t="shared" si="24"/>
        <v>3</v>
      </c>
      <c r="BB11" s="520" t="s">
        <v>336</v>
      </c>
      <c r="BC11" s="521">
        <f t="shared" si="25"/>
        <v>3</v>
      </c>
      <c r="BD11" s="520" t="s">
        <v>336</v>
      </c>
      <c r="BE11" s="521">
        <f t="shared" si="26"/>
        <v>3</v>
      </c>
      <c r="BF11" s="520" t="s">
        <v>336</v>
      </c>
      <c r="BG11" s="521">
        <f t="shared" si="27"/>
        <v>3</v>
      </c>
      <c r="BH11" s="520" t="s">
        <v>336</v>
      </c>
      <c r="BI11" s="521">
        <f t="shared" si="28"/>
        <v>3</v>
      </c>
      <c r="BJ11" s="520" t="s">
        <v>336</v>
      </c>
      <c r="BK11" s="521">
        <f t="shared" si="29"/>
        <v>3</v>
      </c>
      <c r="BL11" s="520" t="s">
        <v>336</v>
      </c>
      <c r="BM11" s="521">
        <f t="shared" si="30"/>
        <v>3</v>
      </c>
      <c r="BN11" s="520" t="s">
        <v>336</v>
      </c>
      <c r="BO11" s="521">
        <f t="shared" si="31"/>
        <v>3</v>
      </c>
      <c r="BP11" s="520" t="s">
        <v>337</v>
      </c>
      <c r="BQ11" s="521">
        <f t="shared" si="32"/>
        <v>4</v>
      </c>
      <c r="BR11" s="520" t="s">
        <v>336</v>
      </c>
      <c r="BS11" s="521">
        <f t="shared" si="33"/>
        <v>3</v>
      </c>
      <c r="BT11" s="520" t="s">
        <v>336</v>
      </c>
      <c r="BU11" s="521">
        <f t="shared" si="34"/>
        <v>3</v>
      </c>
      <c r="BV11" s="520" t="s">
        <v>336</v>
      </c>
      <c r="BW11" s="521">
        <f t="shared" si="35"/>
        <v>3</v>
      </c>
      <c r="BX11" s="520" t="s">
        <v>336</v>
      </c>
      <c r="BY11" s="289">
        <f t="shared" si="36"/>
        <v>3</v>
      </c>
    </row>
    <row r="12" spans="1:78" ht="63.75" x14ac:dyDescent="0.2">
      <c r="A12" s="287">
        <v>11</v>
      </c>
      <c r="B12" s="288">
        <v>44812.696529224537</v>
      </c>
      <c r="C12" s="289" t="s">
        <v>471</v>
      </c>
      <c r="D12" s="520" t="s">
        <v>336</v>
      </c>
      <c r="E12" s="521">
        <f t="shared" si="0"/>
        <v>3</v>
      </c>
      <c r="F12" s="520" t="s">
        <v>336</v>
      </c>
      <c r="G12" s="521">
        <f t="shared" si="1"/>
        <v>3</v>
      </c>
      <c r="H12" s="520" t="s">
        <v>336</v>
      </c>
      <c r="I12" s="521">
        <f t="shared" si="2"/>
        <v>3</v>
      </c>
      <c r="J12" s="520" t="s">
        <v>336</v>
      </c>
      <c r="K12" s="521">
        <f t="shared" si="3"/>
        <v>3</v>
      </c>
      <c r="L12" s="520" t="s">
        <v>336</v>
      </c>
      <c r="M12" s="521">
        <f t="shared" si="4"/>
        <v>3</v>
      </c>
      <c r="N12" s="520" t="s">
        <v>336</v>
      </c>
      <c r="O12" s="521">
        <f t="shared" si="5"/>
        <v>3</v>
      </c>
      <c r="P12" s="520" t="s">
        <v>336</v>
      </c>
      <c r="Q12" s="521">
        <f t="shared" si="6"/>
        <v>3</v>
      </c>
      <c r="R12" s="520" t="s">
        <v>336</v>
      </c>
      <c r="S12" s="521">
        <f t="shared" si="7"/>
        <v>3</v>
      </c>
      <c r="T12" s="520" t="s">
        <v>336</v>
      </c>
      <c r="U12" s="521">
        <f t="shared" si="8"/>
        <v>3</v>
      </c>
      <c r="V12" s="520" t="s">
        <v>336</v>
      </c>
      <c r="W12" s="521">
        <f t="shared" si="9"/>
        <v>3</v>
      </c>
      <c r="X12" s="520" t="s">
        <v>336</v>
      </c>
      <c r="Y12" s="521">
        <f t="shared" si="10"/>
        <v>3</v>
      </c>
      <c r="Z12" s="520" t="s">
        <v>335</v>
      </c>
      <c r="AA12" s="521">
        <f t="shared" si="11"/>
        <v>2</v>
      </c>
      <c r="AB12" s="520" t="s">
        <v>337</v>
      </c>
      <c r="AC12" s="521">
        <f t="shared" si="12"/>
        <v>4</v>
      </c>
      <c r="AD12" s="520" t="s">
        <v>336</v>
      </c>
      <c r="AE12" s="521">
        <f t="shared" si="13"/>
        <v>3</v>
      </c>
      <c r="AF12" s="520" t="s">
        <v>336</v>
      </c>
      <c r="AG12" s="521">
        <f t="shared" si="14"/>
        <v>3</v>
      </c>
      <c r="AH12" s="520" t="s">
        <v>336</v>
      </c>
      <c r="AI12" s="521">
        <f t="shared" si="15"/>
        <v>3</v>
      </c>
      <c r="AJ12" s="520" t="s">
        <v>336</v>
      </c>
      <c r="AK12" s="521">
        <f t="shared" si="16"/>
        <v>3</v>
      </c>
      <c r="AL12" s="520" t="s">
        <v>336</v>
      </c>
      <c r="AM12" s="521">
        <f t="shared" si="17"/>
        <v>3</v>
      </c>
      <c r="AN12" s="520" t="s">
        <v>336</v>
      </c>
      <c r="AO12" s="521">
        <f t="shared" si="18"/>
        <v>3</v>
      </c>
      <c r="AP12" s="520" t="s">
        <v>336</v>
      </c>
      <c r="AQ12" s="521">
        <f t="shared" si="19"/>
        <v>3</v>
      </c>
      <c r="AR12" s="520" t="s">
        <v>336</v>
      </c>
      <c r="AS12" s="521">
        <f t="shared" si="20"/>
        <v>3</v>
      </c>
      <c r="AT12" s="520" t="s">
        <v>336</v>
      </c>
      <c r="AU12" s="521">
        <f t="shared" si="21"/>
        <v>3</v>
      </c>
      <c r="AV12" s="520" t="s">
        <v>336</v>
      </c>
      <c r="AW12" s="521">
        <f t="shared" si="22"/>
        <v>3</v>
      </c>
      <c r="AX12" s="520" t="s">
        <v>336</v>
      </c>
      <c r="AY12" s="521">
        <f t="shared" si="23"/>
        <v>3</v>
      </c>
      <c r="AZ12" s="520" t="s">
        <v>335</v>
      </c>
      <c r="BA12" s="521">
        <f t="shared" si="24"/>
        <v>2</v>
      </c>
      <c r="BB12" s="520" t="s">
        <v>336</v>
      </c>
      <c r="BC12" s="521">
        <f t="shared" si="25"/>
        <v>3</v>
      </c>
      <c r="BD12" s="520" t="s">
        <v>336</v>
      </c>
      <c r="BE12" s="521">
        <f t="shared" si="26"/>
        <v>3</v>
      </c>
      <c r="BF12" s="520" t="s">
        <v>336</v>
      </c>
      <c r="BG12" s="521">
        <f t="shared" si="27"/>
        <v>3</v>
      </c>
      <c r="BH12" s="520" t="s">
        <v>336</v>
      </c>
      <c r="BI12" s="521">
        <f t="shared" si="28"/>
        <v>3</v>
      </c>
      <c r="BJ12" s="520" t="s">
        <v>336</v>
      </c>
      <c r="BK12" s="521">
        <f t="shared" si="29"/>
        <v>3</v>
      </c>
      <c r="BL12" s="520" t="s">
        <v>336</v>
      </c>
      <c r="BM12" s="521">
        <f t="shared" si="30"/>
        <v>3</v>
      </c>
      <c r="BN12" s="520" t="s">
        <v>336</v>
      </c>
      <c r="BO12" s="521">
        <f t="shared" si="31"/>
        <v>3</v>
      </c>
      <c r="BP12" s="520" t="s">
        <v>337</v>
      </c>
      <c r="BQ12" s="521">
        <f t="shared" si="32"/>
        <v>4</v>
      </c>
      <c r="BR12" s="520" t="s">
        <v>336</v>
      </c>
      <c r="BS12" s="521">
        <f t="shared" si="33"/>
        <v>3</v>
      </c>
      <c r="BT12" s="520" t="s">
        <v>336</v>
      </c>
      <c r="BU12" s="521">
        <f t="shared" si="34"/>
        <v>3</v>
      </c>
      <c r="BV12" s="520" t="s">
        <v>336</v>
      </c>
      <c r="BW12" s="521">
        <f t="shared" si="35"/>
        <v>3</v>
      </c>
      <c r="BX12" s="520" t="s">
        <v>336</v>
      </c>
      <c r="BY12" s="289">
        <f t="shared" si="36"/>
        <v>3</v>
      </c>
    </row>
    <row r="13" spans="1:78" ht="63.75" x14ac:dyDescent="0.2">
      <c r="A13" s="287">
        <v>12</v>
      </c>
      <c r="B13" s="288">
        <v>44812.69735451389</v>
      </c>
      <c r="C13" s="289" t="s">
        <v>472</v>
      </c>
      <c r="D13" s="520" t="s">
        <v>336</v>
      </c>
      <c r="E13" s="521">
        <f t="shared" si="0"/>
        <v>3</v>
      </c>
      <c r="F13" s="520" t="s">
        <v>336</v>
      </c>
      <c r="G13" s="521">
        <f t="shared" si="1"/>
        <v>3</v>
      </c>
      <c r="H13" s="520" t="s">
        <v>336</v>
      </c>
      <c r="I13" s="521">
        <f t="shared" si="2"/>
        <v>3</v>
      </c>
      <c r="J13" s="520" t="s">
        <v>336</v>
      </c>
      <c r="K13" s="521">
        <f t="shared" si="3"/>
        <v>3</v>
      </c>
      <c r="L13" s="520" t="s">
        <v>336</v>
      </c>
      <c r="M13" s="521">
        <f t="shared" si="4"/>
        <v>3</v>
      </c>
      <c r="N13" s="520" t="s">
        <v>336</v>
      </c>
      <c r="O13" s="521">
        <f t="shared" si="5"/>
        <v>3</v>
      </c>
      <c r="P13" s="520" t="s">
        <v>336</v>
      </c>
      <c r="Q13" s="521">
        <f t="shared" si="6"/>
        <v>3</v>
      </c>
      <c r="R13" s="520" t="s">
        <v>336</v>
      </c>
      <c r="S13" s="521">
        <f t="shared" si="7"/>
        <v>3</v>
      </c>
      <c r="T13" s="520" t="s">
        <v>337</v>
      </c>
      <c r="U13" s="521">
        <f t="shared" si="8"/>
        <v>4</v>
      </c>
      <c r="V13" s="520" t="s">
        <v>336</v>
      </c>
      <c r="W13" s="521">
        <f t="shared" si="9"/>
        <v>3</v>
      </c>
      <c r="X13" s="520" t="s">
        <v>336</v>
      </c>
      <c r="Y13" s="521">
        <f t="shared" si="10"/>
        <v>3</v>
      </c>
      <c r="Z13" s="520" t="s">
        <v>337</v>
      </c>
      <c r="AA13" s="521">
        <f t="shared" si="11"/>
        <v>4</v>
      </c>
      <c r="AB13" s="520" t="s">
        <v>337</v>
      </c>
      <c r="AC13" s="521">
        <f t="shared" si="12"/>
        <v>4</v>
      </c>
      <c r="AD13" s="520" t="s">
        <v>337</v>
      </c>
      <c r="AE13" s="521">
        <f t="shared" si="13"/>
        <v>4</v>
      </c>
      <c r="AF13" s="520" t="s">
        <v>337</v>
      </c>
      <c r="AG13" s="521">
        <f t="shared" si="14"/>
        <v>4</v>
      </c>
      <c r="AH13" s="520" t="s">
        <v>336</v>
      </c>
      <c r="AI13" s="521">
        <f t="shared" si="15"/>
        <v>3</v>
      </c>
      <c r="AJ13" s="520" t="s">
        <v>337</v>
      </c>
      <c r="AK13" s="521">
        <f t="shared" si="16"/>
        <v>4</v>
      </c>
      <c r="AL13" s="520" t="s">
        <v>336</v>
      </c>
      <c r="AM13" s="521">
        <f t="shared" si="17"/>
        <v>3</v>
      </c>
      <c r="AN13" s="520" t="s">
        <v>337</v>
      </c>
      <c r="AO13" s="521">
        <f t="shared" si="18"/>
        <v>4</v>
      </c>
      <c r="AP13" s="520" t="s">
        <v>336</v>
      </c>
      <c r="AQ13" s="521">
        <f t="shared" si="19"/>
        <v>3</v>
      </c>
      <c r="AR13" s="520" t="s">
        <v>336</v>
      </c>
      <c r="AS13" s="521">
        <f t="shared" si="20"/>
        <v>3</v>
      </c>
      <c r="AT13" s="520" t="s">
        <v>337</v>
      </c>
      <c r="AU13" s="521">
        <f t="shared" si="21"/>
        <v>4</v>
      </c>
      <c r="AV13" s="520" t="s">
        <v>336</v>
      </c>
      <c r="AW13" s="521">
        <f t="shared" si="22"/>
        <v>3</v>
      </c>
      <c r="AX13" s="520" t="s">
        <v>337</v>
      </c>
      <c r="AY13" s="521">
        <f t="shared" si="23"/>
        <v>4</v>
      </c>
      <c r="AZ13" s="520" t="s">
        <v>336</v>
      </c>
      <c r="BA13" s="521">
        <f t="shared" si="24"/>
        <v>3</v>
      </c>
      <c r="BB13" s="520" t="s">
        <v>337</v>
      </c>
      <c r="BC13" s="521">
        <f t="shared" si="25"/>
        <v>4</v>
      </c>
      <c r="BD13" s="520" t="s">
        <v>337</v>
      </c>
      <c r="BE13" s="521">
        <f t="shared" si="26"/>
        <v>4</v>
      </c>
      <c r="BF13" s="520" t="s">
        <v>337</v>
      </c>
      <c r="BG13" s="521">
        <f t="shared" si="27"/>
        <v>4</v>
      </c>
      <c r="BH13" s="520" t="s">
        <v>337</v>
      </c>
      <c r="BI13" s="521">
        <f t="shared" si="28"/>
        <v>4</v>
      </c>
      <c r="BJ13" s="520" t="s">
        <v>336</v>
      </c>
      <c r="BK13" s="521">
        <f t="shared" si="29"/>
        <v>3</v>
      </c>
      <c r="BL13" s="520" t="s">
        <v>337</v>
      </c>
      <c r="BM13" s="521">
        <f t="shared" si="30"/>
        <v>4</v>
      </c>
      <c r="BN13" s="520" t="s">
        <v>336</v>
      </c>
      <c r="BO13" s="521">
        <f t="shared" si="31"/>
        <v>3</v>
      </c>
      <c r="BP13" s="520" t="s">
        <v>337</v>
      </c>
      <c r="BQ13" s="521">
        <f t="shared" si="32"/>
        <v>4</v>
      </c>
      <c r="BR13" s="520" t="s">
        <v>336</v>
      </c>
      <c r="BS13" s="521">
        <f t="shared" si="33"/>
        <v>3</v>
      </c>
      <c r="BT13" s="520" t="s">
        <v>337</v>
      </c>
      <c r="BU13" s="521">
        <f t="shared" si="34"/>
        <v>4</v>
      </c>
      <c r="BV13" s="520" t="s">
        <v>337</v>
      </c>
      <c r="BW13" s="521">
        <f t="shared" si="35"/>
        <v>4</v>
      </c>
      <c r="BX13" s="520" t="s">
        <v>337</v>
      </c>
      <c r="BY13" s="289">
        <f t="shared" si="36"/>
        <v>4</v>
      </c>
    </row>
    <row r="14" spans="1:78" ht="63.75" x14ac:dyDescent="0.2">
      <c r="A14" s="287">
        <v>13</v>
      </c>
      <c r="B14" s="288">
        <v>44812.697790844904</v>
      </c>
      <c r="C14" s="289" t="s">
        <v>473</v>
      </c>
      <c r="D14" s="520" t="s">
        <v>334</v>
      </c>
      <c r="E14" s="521">
        <f t="shared" si="0"/>
        <v>1</v>
      </c>
      <c r="F14" s="520" t="s">
        <v>335</v>
      </c>
      <c r="G14" s="521">
        <f t="shared" si="1"/>
        <v>2</v>
      </c>
      <c r="H14" s="520" t="s">
        <v>336</v>
      </c>
      <c r="I14" s="521">
        <f t="shared" si="2"/>
        <v>3</v>
      </c>
      <c r="J14" s="520" t="s">
        <v>335</v>
      </c>
      <c r="K14" s="521">
        <f t="shared" si="3"/>
        <v>2</v>
      </c>
      <c r="L14" s="520" t="s">
        <v>335</v>
      </c>
      <c r="M14" s="521">
        <f t="shared" si="4"/>
        <v>2</v>
      </c>
      <c r="N14" s="520" t="s">
        <v>335</v>
      </c>
      <c r="O14" s="521">
        <f t="shared" si="5"/>
        <v>2</v>
      </c>
      <c r="P14" s="520" t="s">
        <v>335</v>
      </c>
      <c r="Q14" s="521">
        <f t="shared" si="6"/>
        <v>2</v>
      </c>
      <c r="R14" s="520" t="s">
        <v>334</v>
      </c>
      <c r="S14" s="521">
        <f t="shared" si="7"/>
        <v>1</v>
      </c>
      <c r="T14" s="520" t="s">
        <v>335</v>
      </c>
      <c r="U14" s="521">
        <f t="shared" si="8"/>
        <v>2</v>
      </c>
      <c r="V14" s="520" t="s">
        <v>335</v>
      </c>
      <c r="W14" s="521">
        <f t="shared" si="9"/>
        <v>2</v>
      </c>
      <c r="X14" s="520" t="s">
        <v>337</v>
      </c>
      <c r="Y14" s="521">
        <f t="shared" si="10"/>
        <v>4</v>
      </c>
      <c r="Z14" s="520" t="s">
        <v>336</v>
      </c>
      <c r="AA14" s="521">
        <f t="shared" si="11"/>
        <v>3</v>
      </c>
      <c r="AB14" s="520" t="s">
        <v>336</v>
      </c>
      <c r="AC14" s="521">
        <f t="shared" si="12"/>
        <v>3</v>
      </c>
      <c r="AD14" s="520" t="s">
        <v>336</v>
      </c>
      <c r="AE14" s="521">
        <f t="shared" si="13"/>
        <v>3</v>
      </c>
      <c r="AF14" s="520" t="s">
        <v>336</v>
      </c>
      <c r="AG14" s="521">
        <f t="shared" si="14"/>
        <v>3</v>
      </c>
      <c r="AH14" s="520" t="s">
        <v>336</v>
      </c>
      <c r="AI14" s="521">
        <f t="shared" si="15"/>
        <v>3</v>
      </c>
      <c r="AJ14" s="520" t="s">
        <v>336</v>
      </c>
      <c r="AK14" s="521">
        <f t="shared" si="16"/>
        <v>3</v>
      </c>
      <c r="AL14" s="520" t="s">
        <v>336</v>
      </c>
      <c r="AM14" s="521">
        <f t="shared" si="17"/>
        <v>3</v>
      </c>
      <c r="AN14" s="520" t="s">
        <v>336</v>
      </c>
      <c r="AO14" s="521">
        <f t="shared" si="18"/>
        <v>3</v>
      </c>
      <c r="AP14" s="520" t="s">
        <v>336</v>
      </c>
      <c r="AQ14" s="521">
        <f t="shared" si="19"/>
        <v>3</v>
      </c>
      <c r="AR14" s="520" t="s">
        <v>336</v>
      </c>
      <c r="AS14" s="521">
        <f t="shared" si="20"/>
        <v>3</v>
      </c>
      <c r="AT14" s="520" t="s">
        <v>336</v>
      </c>
      <c r="AU14" s="521">
        <f t="shared" si="21"/>
        <v>3</v>
      </c>
      <c r="AV14" s="520" t="s">
        <v>336</v>
      </c>
      <c r="AW14" s="521">
        <f t="shared" si="22"/>
        <v>3</v>
      </c>
      <c r="AX14" s="520" t="s">
        <v>336</v>
      </c>
      <c r="AY14" s="521">
        <f t="shared" si="23"/>
        <v>3</v>
      </c>
      <c r="AZ14" s="520" t="s">
        <v>335</v>
      </c>
      <c r="BA14" s="521">
        <f t="shared" si="24"/>
        <v>2</v>
      </c>
      <c r="BB14" s="520" t="s">
        <v>336</v>
      </c>
      <c r="BC14" s="521">
        <f t="shared" si="25"/>
        <v>3</v>
      </c>
      <c r="BD14" s="520" t="s">
        <v>335</v>
      </c>
      <c r="BE14" s="521">
        <f t="shared" si="26"/>
        <v>2</v>
      </c>
      <c r="BF14" s="520" t="s">
        <v>335</v>
      </c>
      <c r="BG14" s="521">
        <f t="shared" si="27"/>
        <v>2</v>
      </c>
      <c r="BH14" s="520" t="s">
        <v>337</v>
      </c>
      <c r="BI14" s="521">
        <f t="shared" si="28"/>
        <v>4</v>
      </c>
      <c r="BJ14" s="520" t="s">
        <v>335</v>
      </c>
      <c r="BK14" s="521">
        <f t="shared" si="29"/>
        <v>2</v>
      </c>
      <c r="BL14" s="520" t="s">
        <v>336</v>
      </c>
      <c r="BM14" s="521">
        <f t="shared" si="30"/>
        <v>3</v>
      </c>
      <c r="BN14" s="520" t="s">
        <v>336</v>
      </c>
      <c r="BO14" s="521">
        <f t="shared" si="31"/>
        <v>3</v>
      </c>
      <c r="BP14" s="520" t="s">
        <v>336</v>
      </c>
      <c r="BQ14" s="521">
        <f t="shared" si="32"/>
        <v>3</v>
      </c>
      <c r="BR14" s="520" t="s">
        <v>336</v>
      </c>
      <c r="BS14" s="521">
        <f t="shared" si="33"/>
        <v>3</v>
      </c>
      <c r="BT14" s="520" t="s">
        <v>336</v>
      </c>
      <c r="BU14" s="521">
        <f t="shared" si="34"/>
        <v>3</v>
      </c>
      <c r="BV14" s="520" t="s">
        <v>336</v>
      </c>
      <c r="BW14" s="521">
        <f t="shared" si="35"/>
        <v>3</v>
      </c>
      <c r="BX14" s="520" t="s">
        <v>336</v>
      </c>
      <c r="BY14" s="289">
        <f t="shared" si="36"/>
        <v>3</v>
      </c>
    </row>
    <row r="15" spans="1:78" ht="63.75" x14ac:dyDescent="0.2">
      <c r="A15" s="287">
        <v>14</v>
      </c>
      <c r="B15" s="288">
        <v>44812.703716770833</v>
      </c>
      <c r="C15" s="289" t="s">
        <v>474</v>
      </c>
      <c r="D15" s="520" t="s">
        <v>336</v>
      </c>
      <c r="E15" s="521">
        <f t="shared" si="0"/>
        <v>3</v>
      </c>
      <c r="F15" s="520" t="s">
        <v>336</v>
      </c>
      <c r="G15" s="521">
        <f t="shared" si="1"/>
        <v>3</v>
      </c>
      <c r="H15" s="520" t="s">
        <v>336</v>
      </c>
      <c r="I15" s="521">
        <f t="shared" si="2"/>
        <v>3</v>
      </c>
      <c r="J15" s="520" t="s">
        <v>336</v>
      </c>
      <c r="K15" s="521">
        <f t="shared" si="3"/>
        <v>3</v>
      </c>
      <c r="L15" s="520" t="s">
        <v>336</v>
      </c>
      <c r="M15" s="521">
        <f t="shared" si="4"/>
        <v>3</v>
      </c>
      <c r="N15" s="520" t="s">
        <v>336</v>
      </c>
      <c r="O15" s="521">
        <f t="shared" si="5"/>
        <v>3</v>
      </c>
      <c r="P15" s="520" t="s">
        <v>336</v>
      </c>
      <c r="Q15" s="521">
        <f t="shared" si="6"/>
        <v>3</v>
      </c>
      <c r="R15" s="520" t="s">
        <v>335</v>
      </c>
      <c r="S15" s="521">
        <f t="shared" si="7"/>
        <v>2</v>
      </c>
      <c r="T15" s="520" t="s">
        <v>335</v>
      </c>
      <c r="U15" s="521">
        <f t="shared" si="8"/>
        <v>2</v>
      </c>
      <c r="V15" s="520" t="s">
        <v>335</v>
      </c>
      <c r="W15" s="521">
        <f t="shared" si="9"/>
        <v>2</v>
      </c>
      <c r="X15" s="520" t="s">
        <v>336</v>
      </c>
      <c r="Y15" s="521">
        <f t="shared" si="10"/>
        <v>3</v>
      </c>
      <c r="Z15" s="520" t="s">
        <v>336</v>
      </c>
      <c r="AA15" s="521">
        <f t="shared" si="11"/>
        <v>3</v>
      </c>
      <c r="AB15" s="520" t="s">
        <v>336</v>
      </c>
      <c r="AC15" s="521">
        <f t="shared" si="12"/>
        <v>3</v>
      </c>
      <c r="AD15" s="520" t="s">
        <v>336</v>
      </c>
      <c r="AE15" s="521">
        <f t="shared" si="13"/>
        <v>3</v>
      </c>
      <c r="AF15" s="520" t="s">
        <v>336</v>
      </c>
      <c r="AG15" s="521">
        <f t="shared" si="14"/>
        <v>3</v>
      </c>
      <c r="AH15" s="520" t="s">
        <v>336</v>
      </c>
      <c r="AI15" s="521">
        <f t="shared" si="15"/>
        <v>3</v>
      </c>
      <c r="AJ15" s="520" t="s">
        <v>336</v>
      </c>
      <c r="AK15" s="521">
        <f t="shared" si="16"/>
        <v>3</v>
      </c>
      <c r="AL15" s="520" t="s">
        <v>336</v>
      </c>
      <c r="AM15" s="521">
        <f t="shared" si="17"/>
        <v>3</v>
      </c>
      <c r="AN15" s="520" t="s">
        <v>336</v>
      </c>
      <c r="AO15" s="521">
        <f t="shared" si="18"/>
        <v>3</v>
      </c>
      <c r="AP15" s="520" t="s">
        <v>336</v>
      </c>
      <c r="AQ15" s="521">
        <f t="shared" si="19"/>
        <v>3</v>
      </c>
      <c r="AR15" s="520" t="s">
        <v>336</v>
      </c>
      <c r="AS15" s="521">
        <f t="shared" si="20"/>
        <v>3</v>
      </c>
      <c r="AT15" s="520" t="s">
        <v>336</v>
      </c>
      <c r="AU15" s="521">
        <f t="shared" si="21"/>
        <v>3</v>
      </c>
      <c r="AV15" s="520" t="s">
        <v>336</v>
      </c>
      <c r="AW15" s="521">
        <f t="shared" si="22"/>
        <v>3</v>
      </c>
      <c r="AX15" s="520" t="s">
        <v>336</v>
      </c>
      <c r="AY15" s="521">
        <f t="shared" si="23"/>
        <v>3</v>
      </c>
      <c r="AZ15" s="520" t="s">
        <v>336</v>
      </c>
      <c r="BA15" s="521">
        <f t="shared" si="24"/>
        <v>3</v>
      </c>
      <c r="BB15" s="520" t="s">
        <v>336</v>
      </c>
      <c r="BC15" s="521">
        <f t="shared" si="25"/>
        <v>3</v>
      </c>
      <c r="BD15" s="520" t="s">
        <v>336</v>
      </c>
      <c r="BE15" s="521">
        <f t="shared" si="26"/>
        <v>3</v>
      </c>
      <c r="BF15" s="520" t="s">
        <v>336</v>
      </c>
      <c r="BG15" s="521">
        <f t="shared" si="27"/>
        <v>3</v>
      </c>
      <c r="BH15" s="520" t="s">
        <v>337</v>
      </c>
      <c r="BI15" s="521">
        <f t="shared" si="28"/>
        <v>4</v>
      </c>
      <c r="BJ15" s="520" t="s">
        <v>336</v>
      </c>
      <c r="BK15" s="521">
        <f t="shared" si="29"/>
        <v>3</v>
      </c>
      <c r="BL15" s="520" t="s">
        <v>336</v>
      </c>
      <c r="BM15" s="521">
        <f t="shared" si="30"/>
        <v>3</v>
      </c>
      <c r="BN15" s="520" t="s">
        <v>336</v>
      </c>
      <c r="BO15" s="521">
        <f t="shared" si="31"/>
        <v>3</v>
      </c>
      <c r="BP15" s="520" t="s">
        <v>336</v>
      </c>
      <c r="BQ15" s="521">
        <f t="shared" si="32"/>
        <v>3</v>
      </c>
      <c r="BR15" s="520" t="s">
        <v>336</v>
      </c>
      <c r="BS15" s="521">
        <f t="shared" si="33"/>
        <v>3</v>
      </c>
      <c r="BT15" s="520" t="s">
        <v>336</v>
      </c>
      <c r="BU15" s="521">
        <f t="shared" si="34"/>
        <v>3</v>
      </c>
      <c r="BV15" s="520" t="s">
        <v>336</v>
      </c>
      <c r="BW15" s="521">
        <f t="shared" si="35"/>
        <v>3</v>
      </c>
      <c r="BX15" s="520" t="s">
        <v>336</v>
      </c>
      <c r="BY15" s="289">
        <f t="shared" si="36"/>
        <v>3</v>
      </c>
    </row>
    <row r="16" spans="1:78" ht="63.75" x14ac:dyDescent="0.2">
      <c r="A16" s="287">
        <v>15</v>
      </c>
      <c r="B16" s="288">
        <v>44812.707587314813</v>
      </c>
      <c r="C16" s="289" t="s">
        <v>475</v>
      </c>
      <c r="D16" s="520" t="s">
        <v>336</v>
      </c>
      <c r="E16" s="521">
        <f t="shared" si="0"/>
        <v>3</v>
      </c>
      <c r="F16" s="520" t="s">
        <v>336</v>
      </c>
      <c r="G16" s="521">
        <f t="shared" si="1"/>
        <v>3</v>
      </c>
      <c r="H16" s="520" t="s">
        <v>336</v>
      </c>
      <c r="I16" s="521">
        <f t="shared" si="2"/>
        <v>3</v>
      </c>
      <c r="J16" s="520" t="s">
        <v>336</v>
      </c>
      <c r="K16" s="521">
        <f t="shared" si="3"/>
        <v>3</v>
      </c>
      <c r="L16" s="520" t="s">
        <v>336</v>
      </c>
      <c r="M16" s="521">
        <f t="shared" si="4"/>
        <v>3</v>
      </c>
      <c r="N16" s="520" t="s">
        <v>336</v>
      </c>
      <c r="O16" s="521">
        <f t="shared" si="5"/>
        <v>3</v>
      </c>
      <c r="P16" s="520" t="s">
        <v>336</v>
      </c>
      <c r="Q16" s="521">
        <f t="shared" si="6"/>
        <v>3</v>
      </c>
      <c r="R16" s="520" t="s">
        <v>336</v>
      </c>
      <c r="S16" s="521">
        <f t="shared" si="7"/>
        <v>3</v>
      </c>
      <c r="T16" s="520" t="s">
        <v>336</v>
      </c>
      <c r="U16" s="521">
        <f t="shared" si="8"/>
        <v>3</v>
      </c>
      <c r="V16" s="520" t="s">
        <v>336</v>
      </c>
      <c r="W16" s="521">
        <f t="shared" si="9"/>
        <v>3</v>
      </c>
      <c r="X16" s="520" t="s">
        <v>336</v>
      </c>
      <c r="Y16" s="521">
        <f t="shared" si="10"/>
        <v>3</v>
      </c>
      <c r="Z16" s="520" t="s">
        <v>336</v>
      </c>
      <c r="AA16" s="521">
        <f t="shared" si="11"/>
        <v>3</v>
      </c>
      <c r="AB16" s="520" t="s">
        <v>336</v>
      </c>
      <c r="AC16" s="521">
        <f t="shared" si="12"/>
        <v>3</v>
      </c>
      <c r="AD16" s="520" t="s">
        <v>336</v>
      </c>
      <c r="AE16" s="521">
        <f t="shared" si="13"/>
        <v>3</v>
      </c>
      <c r="AF16" s="520" t="s">
        <v>336</v>
      </c>
      <c r="AG16" s="521">
        <f t="shared" si="14"/>
        <v>3</v>
      </c>
      <c r="AH16" s="520" t="s">
        <v>336</v>
      </c>
      <c r="AI16" s="521">
        <f t="shared" si="15"/>
        <v>3</v>
      </c>
      <c r="AJ16" s="520" t="s">
        <v>336</v>
      </c>
      <c r="AK16" s="521">
        <f t="shared" si="16"/>
        <v>3</v>
      </c>
      <c r="AL16" s="520" t="s">
        <v>336</v>
      </c>
      <c r="AM16" s="521">
        <f t="shared" si="17"/>
        <v>3</v>
      </c>
      <c r="AN16" s="520" t="s">
        <v>336</v>
      </c>
      <c r="AO16" s="521">
        <f t="shared" si="18"/>
        <v>3</v>
      </c>
      <c r="AP16" s="520" t="s">
        <v>336</v>
      </c>
      <c r="AQ16" s="521">
        <f t="shared" si="19"/>
        <v>3</v>
      </c>
      <c r="AR16" s="520" t="s">
        <v>336</v>
      </c>
      <c r="AS16" s="521">
        <f t="shared" si="20"/>
        <v>3</v>
      </c>
      <c r="AT16" s="520" t="s">
        <v>336</v>
      </c>
      <c r="AU16" s="521">
        <f t="shared" si="21"/>
        <v>3</v>
      </c>
      <c r="AV16" s="520" t="s">
        <v>336</v>
      </c>
      <c r="AW16" s="521">
        <f t="shared" si="22"/>
        <v>3</v>
      </c>
      <c r="AX16" s="520" t="s">
        <v>336</v>
      </c>
      <c r="AY16" s="521">
        <f t="shared" si="23"/>
        <v>3</v>
      </c>
      <c r="AZ16" s="520" t="s">
        <v>336</v>
      </c>
      <c r="BA16" s="521">
        <f t="shared" si="24"/>
        <v>3</v>
      </c>
      <c r="BB16" s="520" t="s">
        <v>336</v>
      </c>
      <c r="BC16" s="521">
        <f t="shared" si="25"/>
        <v>3</v>
      </c>
      <c r="BD16" s="520" t="s">
        <v>336</v>
      </c>
      <c r="BE16" s="521">
        <f t="shared" si="26"/>
        <v>3</v>
      </c>
      <c r="BF16" s="520" t="s">
        <v>336</v>
      </c>
      <c r="BG16" s="521">
        <f t="shared" si="27"/>
        <v>3</v>
      </c>
      <c r="BH16" s="520" t="s">
        <v>336</v>
      </c>
      <c r="BI16" s="521">
        <f t="shared" si="28"/>
        <v>3</v>
      </c>
      <c r="BJ16" s="520" t="s">
        <v>336</v>
      </c>
      <c r="BK16" s="521">
        <f t="shared" si="29"/>
        <v>3</v>
      </c>
      <c r="BL16" s="520" t="s">
        <v>336</v>
      </c>
      <c r="BM16" s="521">
        <f t="shared" si="30"/>
        <v>3</v>
      </c>
      <c r="BN16" s="520" t="s">
        <v>336</v>
      </c>
      <c r="BO16" s="521">
        <f t="shared" si="31"/>
        <v>3</v>
      </c>
      <c r="BP16" s="520" t="s">
        <v>337</v>
      </c>
      <c r="BQ16" s="521">
        <f t="shared" si="32"/>
        <v>4</v>
      </c>
      <c r="BR16" s="520" t="s">
        <v>336</v>
      </c>
      <c r="BS16" s="521">
        <f t="shared" si="33"/>
        <v>3</v>
      </c>
      <c r="BT16" s="520" t="s">
        <v>336</v>
      </c>
      <c r="BU16" s="521">
        <f t="shared" si="34"/>
        <v>3</v>
      </c>
      <c r="BV16" s="520" t="s">
        <v>336</v>
      </c>
      <c r="BW16" s="521">
        <f t="shared" si="35"/>
        <v>3</v>
      </c>
      <c r="BX16" s="520" t="s">
        <v>336</v>
      </c>
      <c r="BY16" s="289">
        <f t="shared" si="36"/>
        <v>3</v>
      </c>
    </row>
    <row r="17" spans="1:78" ht="63.75" x14ac:dyDescent="0.2">
      <c r="A17" s="287">
        <v>16</v>
      </c>
      <c r="B17" s="288">
        <v>44812.708365509257</v>
      </c>
      <c r="C17" s="289" t="s">
        <v>476</v>
      </c>
      <c r="D17" s="520" t="s">
        <v>337</v>
      </c>
      <c r="E17" s="521">
        <f t="shared" si="0"/>
        <v>4</v>
      </c>
      <c r="F17" s="520" t="s">
        <v>337</v>
      </c>
      <c r="G17" s="521">
        <f t="shared" si="1"/>
        <v>4</v>
      </c>
      <c r="H17" s="520" t="s">
        <v>336</v>
      </c>
      <c r="I17" s="521">
        <f t="shared" si="2"/>
        <v>3</v>
      </c>
      <c r="J17" s="520" t="s">
        <v>337</v>
      </c>
      <c r="K17" s="521">
        <f t="shared" si="3"/>
        <v>4</v>
      </c>
      <c r="L17" s="520" t="s">
        <v>337</v>
      </c>
      <c r="M17" s="521">
        <f t="shared" si="4"/>
        <v>4</v>
      </c>
      <c r="N17" s="520" t="s">
        <v>336</v>
      </c>
      <c r="O17" s="521">
        <f t="shared" si="5"/>
        <v>3</v>
      </c>
      <c r="P17" s="520" t="s">
        <v>337</v>
      </c>
      <c r="Q17" s="521">
        <f t="shared" si="6"/>
        <v>4</v>
      </c>
      <c r="R17" s="520" t="s">
        <v>337</v>
      </c>
      <c r="S17" s="521">
        <f t="shared" si="7"/>
        <v>4</v>
      </c>
      <c r="T17" s="520" t="s">
        <v>337</v>
      </c>
      <c r="U17" s="521">
        <f t="shared" si="8"/>
        <v>4</v>
      </c>
      <c r="V17" s="520" t="s">
        <v>337</v>
      </c>
      <c r="W17" s="521">
        <f t="shared" si="9"/>
        <v>4</v>
      </c>
      <c r="X17" s="520" t="s">
        <v>337</v>
      </c>
      <c r="Y17" s="521">
        <f t="shared" si="10"/>
        <v>4</v>
      </c>
      <c r="Z17" s="520" t="s">
        <v>337</v>
      </c>
      <c r="AA17" s="521">
        <f t="shared" si="11"/>
        <v>4</v>
      </c>
      <c r="AB17" s="520" t="s">
        <v>337</v>
      </c>
      <c r="AC17" s="521">
        <f t="shared" si="12"/>
        <v>4</v>
      </c>
      <c r="AD17" s="520" t="s">
        <v>337</v>
      </c>
      <c r="AE17" s="521">
        <f t="shared" si="13"/>
        <v>4</v>
      </c>
      <c r="AF17" s="520" t="s">
        <v>336</v>
      </c>
      <c r="AG17" s="521">
        <f t="shared" si="14"/>
        <v>3</v>
      </c>
      <c r="AH17" s="520" t="s">
        <v>337</v>
      </c>
      <c r="AI17" s="521">
        <f t="shared" si="15"/>
        <v>4</v>
      </c>
      <c r="AJ17" s="520" t="s">
        <v>337</v>
      </c>
      <c r="AK17" s="521">
        <f t="shared" si="16"/>
        <v>4</v>
      </c>
      <c r="AL17" s="520" t="s">
        <v>337</v>
      </c>
      <c r="AM17" s="521">
        <f t="shared" si="17"/>
        <v>4</v>
      </c>
      <c r="AN17" s="520" t="s">
        <v>336</v>
      </c>
      <c r="AO17" s="521">
        <f t="shared" si="18"/>
        <v>3</v>
      </c>
      <c r="AP17" s="520" t="s">
        <v>337</v>
      </c>
      <c r="AQ17" s="521">
        <f t="shared" si="19"/>
        <v>4</v>
      </c>
      <c r="AR17" s="520" t="s">
        <v>337</v>
      </c>
      <c r="AS17" s="521">
        <f t="shared" si="20"/>
        <v>4</v>
      </c>
      <c r="AT17" s="520" t="s">
        <v>337</v>
      </c>
      <c r="AU17" s="521">
        <f t="shared" si="21"/>
        <v>4</v>
      </c>
      <c r="AV17" s="520" t="s">
        <v>336</v>
      </c>
      <c r="AW17" s="521">
        <f t="shared" si="22"/>
        <v>3</v>
      </c>
      <c r="AX17" s="520" t="s">
        <v>336</v>
      </c>
      <c r="AY17" s="521">
        <f t="shared" si="23"/>
        <v>3</v>
      </c>
      <c r="AZ17" s="520" t="s">
        <v>336</v>
      </c>
      <c r="BA17" s="521">
        <f t="shared" si="24"/>
        <v>3</v>
      </c>
      <c r="BB17" s="520" t="s">
        <v>337</v>
      </c>
      <c r="BC17" s="521">
        <f t="shared" si="25"/>
        <v>4</v>
      </c>
      <c r="BD17" s="520" t="s">
        <v>336</v>
      </c>
      <c r="BE17" s="521">
        <f t="shared" si="26"/>
        <v>3</v>
      </c>
      <c r="BF17" s="520" t="s">
        <v>337</v>
      </c>
      <c r="BG17" s="521">
        <f t="shared" si="27"/>
        <v>4</v>
      </c>
      <c r="BH17" s="520" t="s">
        <v>336</v>
      </c>
      <c r="BI17" s="521">
        <f t="shared" si="28"/>
        <v>3</v>
      </c>
      <c r="BJ17" s="520" t="s">
        <v>336</v>
      </c>
      <c r="BK17" s="521">
        <f t="shared" si="29"/>
        <v>3</v>
      </c>
      <c r="BL17" s="520" t="s">
        <v>337</v>
      </c>
      <c r="BM17" s="521">
        <f t="shared" si="30"/>
        <v>4</v>
      </c>
      <c r="BN17" s="520" t="s">
        <v>337</v>
      </c>
      <c r="BO17" s="521">
        <f t="shared" si="31"/>
        <v>4</v>
      </c>
      <c r="BP17" s="520" t="s">
        <v>337</v>
      </c>
      <c r="BQ17" s="521">
        <f t="shared" si="32"/>
        <v>4</v>
      </c>
      <c r="BR17" s="520" t="s">
        <v>337</v>
      </c>
      <c r="BS17" s="521">
        <f t="shared" si="33"/>
        <v>4</v>
      </c>
      <c r="BT17" s="520" t="s">
        <v>337</v>
      </c>
      <c r="BU17" s="521">
        <f t="shared" si="34"/>
        <v>4</v>
      </c>
      <c r="BV17" s="520" t="s">
        <v>337</v>
      </c>
      <c r="BW17" s="521">
        <f t="shared" si="35"/>
        <v>4</v>
      </c>
      <c r="BX17" s="520" t="s">
        <v>337</v>
      </c>
      <c r="BY17" s="289">
        <f t="shared" si="36"/>
        <v>4</v>
      </c>
    </row>
    <row r="18" spans="1:78" ht="63.75" x14ac:dyDescent="0.2">
      <c r="A18" s="287">
        <v>17</v>
      </c>
      <c r="B18" s="288">
        <v>44812.708400949079</v>
      </c>
      <c r="C18" s="292" t="s">
        <v>477</v>
      </c>
      <c r="D18" s="520" t="s">
        <v>336</v>
      </c>
      <c r="E18" s="521">
        <f t="shared" si="0"/>
        <v>3</v>
      </c>
      <c r="F18" s="520" t="s">
        <v>336</v>
      </c>
      <c r="G18" s="521">
        <f t="shared" si="1"/>
        <v>3</v>
      </c>
      <c r="H18" s="520" t="s">
        <v>336</v>
      </c>
      <c r="I18" s="521">
        <f t="shared" si="2"/>
        <v>3</v>
      </c>
      <c r="J18" s="520" t="s">
        <v>336</v>
      </c>
      <c r="K18" s="521">
        <f t="shared" si="3"/>
        <v>3</v>
      </c>
      <c r="L18" s="520" t="s">
        <v>336</v>
      </c>
      <c r="M18" s="521">
        <f t="shared" si="4"/>
        <v>3</v>
      </c>
      <c r="N18" s="520" t="s">
        <v>335</v>
      </c>
      <c r="O18" s="521">
        <f t="shared" si="5"/>
        <v>2</v>
      </c>
      <c r="P18" s="520" t="s">
        <v>337</v>
      </c>
      <c r="Q18" s="521">
        <f t="shared" si="6"/>
        <v>4</v>
      </c>
      <c r="R18" s="520" t="s">
        <v>336</v>
      </c>
      <c r="S18" s="521">
        <f t="shared" si="7"/>
        <v>3</v>
      </c>
      <c r="T18" s="520" t="s">
        <v>336</v>
      </c>
      <c r="U18" s="521">
        <f t="shared" si="8"/>
        <v>3</v>
      </c>
      <c r="V18" s="520" t="s">
        <v>336</v>
      </c>
      <c r="W18" s="521">
        <f t="shared" si="9"/>
        <v>3</v>
      </c>
      <c r="X18" s="520" t="s">
        <v>336</v>
      </c>
      <c r="Y18" s="521">
        <f t="shared" si="10"/>
        <v>3</v>
      </c>
      <c r="Z18" s="520" t="s">
        <v>336</v>
      </c>
      <c r="AA18" s="521">
        <f t="shared" si="11"/>
        <v>3</v>
      </c>
      <c r="AB18" s="520" t="s">
        <v>336</v>
      </c>
      <c r="AC18" s="521">
        <f t="shared" si="12"/>
        <v>3</v>
      </c>
      <c r="AD18" s="520" t="s">
        <v>336</v>
      </c>
      <c r="AE18" s="521">
        <f t="shared" si="13"/>
        <v>3</v>
      </c>
      <c r="AF18" s="520" t="s">
        <v>336</v>
      </c>
      <c r="AG18" s="521">
        <f t="shared" si="14"/>
        <v>3</v>
      </c>
      <c r="AH18" s="520" t="s">
        <v>336</v>
      </c>
      <c r="AI18" s="521">
        <f t="shared" si="15"/>
        <v>3</v>
      </c>
      <c r="AJ18" s="520" t="s">
        <v>336</v>
      </c>
      <c r="AK18" s="521">
        <f t="shared" si="16"/>
        <v>3</v>
      </c>
      <c r="AL18" s="520" t="s">
        <v>336</v>
      </c>
      <c r="AM18" s="521">
        <f t="shared" si="17"/>
        <v>3</v>
      </c>
      <c r="AN18" s="520" t="s">
        <v>336</v>
      </c>
      <c r="AO18" s="521">
        <f t="shared" si="18"/>
        <v>3</v>
      </c>
      <c r="AP18" s="520" t="s">
        <v>336</v>
      </c>
      <c r="AQ18" s="521">
        <f t="shared" si="19"/>
        <v>3</v>
      </c>
      <c r="AR18" s="520" t="s">
        <v>336</v>
      </c>
      <c r="AS18" s="521">
        <f t="shared" si="20"/>
        <v>3</v>
      </c>
      <c r="AT18" s="520" t="s">
        <v>336</v>
      </c>
      <c r="AU18" s="521">
        <f t="shared" si="21"/>
        <v>3</v>
      </c>
      <c r="AV18" s="520" t="s">
        <v>336</v>
      </c>
      <c r="AW18" s="521">
        <f t="shared" si="22"/>
        <v>3</v>
      </c>
      <c r="AX18" s="520" t="s">
        <v>336</v>
      </c>
      <c r="AY18" s="521">
        <f t="shared" si="23"/>
        <v>3</v>
      </c>
      <c r="AZ18" s="520" t="s">
        <v>336</v>
      </c>
      <c r="BA18" s="521">
        <f t="shared" si="24"/>
        <v>3</v>
      </c>
      <c r="BB18" s="520" t="s">
        <v>336</v>
      </c>
      <c r="BC18" s="521">
        <f t="shared" si="25"/>
        <v>3</v>
      </c>
      <c r="BD18" s="520" t="s">
        <v>336</v>
      </c>
      <c r="BE18" s="521">
        <f t="shared" si="26"/>
        <v>3</v>
      </c>
      <c r="BF18" s="520" t="s">
        <v>336</v>
      </c>
      <c r="BG18" s="521">
        <f t="shared" si="27"/>
        <v>3</v>
      </c>
      <c r="BH18" s="520" t="s">
        <v>337</v>
      </c>
      <c r="BI18" s="521">
        <f t="shared" si="28"/>
        <v>4</v>
      </c>
      <c r="BJ18" s="520" t="s">
        <v>336</v>
      </c>
      <c r="BK18" s="521">
        <f t="shared" si="29"/>
        <v>3</v>
      </c>
      <c r="BL18" s="520" t="s">
        <v>336</v>
      </c>
      <c r="BM18" s="521">
        <f t="shared" si="30"/>
        <v>3</v>
      </c>
      <c r="BN18" s="520" t="s">
        <v>336</v>
      </c>
      <c r="BO18" s="521">
        <f t="shared" si="31"/>
        <v>3</v>
      </c>
      <c r="BP18" s="520" t="s">
        <v>337</v>
      </c>
      <c r="BQ18" s="521">
        <f t="shared" si="32"/>
        <v>4</v>
      </c>
      <c r="BR18" s="520" t="s">
        <v>336</v>
      </c>
      <c r="BS18" s="521">
        <f t="shared" si="33"/>
        <v>3</v>
      </c>
      <c r="BT18" s="520" t="s">
        <v>336</v>
      </c>
      <c r="BU18" s="521">
        <f t="shared" si="34"/>
        <v>3</v>
      </c>
      <c r="BV18" s="520" t="s">
        <v>336</v>
      </c>
      <c r="BW18" s="521">
        <f t="shared" si="35"/>
        <v>3</v>
      </c>
      <c r="BX18" s="520" t="s">
        <v>336</v>
      </c>
      <c r="BY18" s="289">
        <f t="shared" si="36"/>
        <v>3</v>
      </c>
    </row>
    <row r="19" spans="1:78" ht="63.75" x14ac:dyDescent="0.2">
      <c r="A19" s="287">
        <v>18</v>
      </c>
      <c r="B19" s="288">
        <v>44812.710995694448</v>
      </c>
      <c r="C19" s="293" t="s">
        <v>478</v>
      </c>
      <c r="D19" s="520" t="s">
        <v>336</v>
      </c>
      <c r="E19" s="521">
        <f t="shared" si="0"/>
        <v>3</v>
      </c>
      <c r="F19" s="520" t="s">
        <v>336</v>
      </c>
      <c r="G19" s="521">
        <f t="shared" si="1"/>
        <v>3</v>
      </c>
      <c r="H19" s="520" t="s">
        <v>336</v>
      </c>
      <c r="I19" s="521">
        <f t="shared" si="2"/>
        <v>3</v>
      </c>
      <c r="J19" s="520" t="s">
        <v>336</v>
      </c>
      <c r="K19" s="521">
        <f t="shared" si="3"/>
        <v>3</v>
      </c>
      <c r="L19" s="520" t="s">
        <v>336</v>
      </c>
      <c r="M19" s="521">
        <f t="shared" si="4"/>
        <v>3</v>
      </c>
      <c r="N19" s="520" t="s">
        <v>335</v>
      </c>
      <c r="O19" s="521">
        <f t="shared" si="5"/>
        <v>2</v>
      </c>
      <c r="P19" s="520" t="s">
        <v>336</v>
      </c>
      <c r="Q19" s="521">
        <f t="shared" si="6"/>
        <v>3</v>
      </c>
      <c r="R19" s="520" t="s">
        <v>336</v>
      </c>
      <c r="S19" s="521">
        <f t="shared" si="7"/>
        <v>3</v>
      </c>
      <c r="T19" s="520" t="s">
        <v>336</v>
      </c>
      <c r="U19" s="521">
        <f t="shared" si="8"/>
        <v>3</v>
      </c>
      <c r="V19" s="520" t="s">
        <v>336</v>
      </c>
      <c r="W19" s="521">
        <f t="shared" si="9"/>
        <v>3</v>
      </c>
      <c r="X19" s="520" t="s">
        <v>337</v>
      </c>
      <c r="Y19" s="521">
        <f t="shared" si="10"/>
        <v>4</v>
      </c>
      <c r="Z19" s="520" t="s">
        <v>336</v>
      </c>
      <c r="AA19" s="521">
        <f t="shared" si="11"/>
        <v>3</v>
      </c>
      <c r="AB19" s="520" t="s">
        <v>336</v>
      </c>
      <c r="AC19" s="521">
        <f t="shared" si="12"/>
        <v>3</v>
      </c>
      <c r="AD19" s="520" t="s">
        <v>336</v>
      </c>
      <c r="AE19" s="521">
        <f t="shared" si="13"/>
        <v>3</v>
      </c>
      <c r="AF19" s="520" t="s">
        <v>336</v>
      </c>
      <c r="AG19" s="521">
        <f t="shared" si="14"/>
        <v>3</v>
      </c>
      <c r="AH19" s="520" t="s">
        <v>336</v>
      </c>
      <c r="AI19" s="521">
        <f t="shared" si="15"/>
        <v>3</v>
      </c>
      <c r="AJ19" s="520" t="s">
        <v>336</v>
      </c>
      <c r="AK19" s="521">
        <f t="shared" si="16"/>
        <v>3</v>
      </c>
      <c r="AL19" s="520" t="s">
        <v>336</v>
      </c>
      <c r="AM19" s="521">
        <f t="shared" si="17"/>
        <v>3</v>
      </c>
      <c r="AN19" s="520" t="s">
        <v>336</v>
      </c>
      <c r="AO19" s="521">
        <f t="shared" si="18"/>
        <v>3</v>
      </c>
      <c r="AP19" s="520" t="s">
        <v>336</v>
      </c>
      <c r="AQ19" s="521">
        <f t="shared" si="19"/>
        <v>3</v>
      </c>
      <c r="AR19" s="520" t="s">
        <v>336</v>
      </c>
      <c r="AS19" s="521">
        <f t="shared" si="20"/>
        <v>3</v>
      </c>
      <c r="AT19" s="520" t="s">
        <v>336</v>
      </c>
      <c r="AU19" s="521">
        <f t="shared" si="21"/>
        <v>3</v>
      </c>
      <c r="AV19" s="520" t="s">
        <v>336</v>
      </c>
      <c r="AW19" s="521">
        <f t="shared" si="22"/>
        <v>3</v>
      </c>
      <c r="AX19" s="520" t="s">
        <v>336</v>
      </c>
      <c r="AY19" s="521">
        <f t="shared" si="23"/>
        <v>3</v>
      </c>
      <c r="AZ19" s="520" t="s">
        <v>336</v>
      </c>
      <c r="BA19" s="521">
        <f t="shared" si="24"/>
        <v>3</v>
      </c>
      <c r="BB19" s="520" t="s">
        <v>336</v>
      </c>
      <c r="BC19" s="521">
        <f t="shared" si="25"/>
        <v>3</v>
      </c>
      <c r="BD19" s="520" t="s">
        <v>336</v>
      </c>
      <c r="BE19" s="521">
        <f t="shared" si="26"/>
        <v>3</v>
      </c>
      <c r="BF19" s="520" t="s">
        <v>336</v>
      </c>
      <c r="BG19" s="521">
        <f t="shared" si="27"/>
        <v>3</v>
      </c>
      <c r="BH19" s="520" t="s">
        <v>336</v>
      </c>
      <c r="BI19" s="521">
        <f t="shared" si="28"/>
        <v>3</v>
      </c>
      <c r="BJ19" s="520" t="s">
        <v>336</v>
      </c>
      <c r="BK19" s="521">
        <f t="shared" si="29"/>
        <v>3</v>
      </c>
      <c r="BL19" s="520" t="s">
        <v>336</v>
      </c>
      <c r="BM19" s="521">
        <f t="shared" si="30"/>
        <v>3</v>
      </c>
      <c r="BN19" s="520" t="s">
        <v>337</v>
      </c>
      <c r="BO19" s="521">
        <f t="shared" si="31"/>
        <v>4</v>
      </c>
      <c r="BP19" s="520" t="s">
        <v>337</v>
      </c>
      <c r="BQ19" s="521">
        <f t="shared" si="32"/>
        <v>4</v>
      </c>
      <c r="BR19" s="520" t="s">
        <v>337</v>
      </c>
      <c r="BS19" s="521">
        <f t="shared" si="33"/>
        <v>4</v>
      </c>
      <c r="BT19" s="520" t="s">
        <v>336</v>
      </c>
      <c r="BU19" s="521">
        <f t="shared" si="34"/>
        <v>3</v>
      </c>
      <c r="BV19" s="520" t="s">
        <v>337</v>
      </c>
      <c r="BW19" s="521">
        <f t="shared" si="35"/>
        <v>4</v>
      </c>
      <c r="BX19" s="520" t="s">
        <v>336</v>
      </c>
      <c r="BY19" s="289">
        <f t="shared" si="36"/>
        <v>3</v>
      </c>
    </row>
    <row r="20" spans="1:78" ht="63.75" x14ac:dyDescent="0.2">
      <c r="A20" s="287">
        <v>19</v>
      </c>
      <c r="B20" s="288">
        <v>44812.711556944443</v>
      </c>
      <c r="C20" s="289" t="s">
        <v>479</v>
      </c>
      <c r="D20" s="520" t="s">
        <v>336</v>
      </c>
      <c r="E20" s="521">
        <f t="shared" si="0"/>
        <v>3</v>
      </c>
      <c r="F20" s="520" t="s">
        <v>336</v>
      </c>
      <c r="G20" s="521">
        <f t="shared" si="1"/>
        <v>3</v>
      </c>
      <c r="H20" s="520" t="s">
        <v>336</v>
      </c>
      <c r="I20" s="521">
        <f t="shared" si="2"/>
        <v>3</v>
      </c>
      <c r="J20" s="520" t="s">
        <v>336</v>
      </c>
      <c r="K20" s="521">
        <f t="shared" si="3"/>
        <v>3</v>
      </c>
      <c r="L20" s="520" t="s">
        <v>336</v>
      </c>
      <c r="M20" s="521">
        <f t="shared" si="4"/>
        <v>3</v>
      </c>
      <c r="N20" s="520" t="s">
        <v>335</v>
      </c>
      <c r="O20" s="521">
        <f t="shared" si="5"/>
        <v>2</v>
      </c>
      <c r="P20" s="520" t="s">
        <v>337</v>
      </c>
      <c r="Q20" s="521">
        <f t="shared" si="6"/>
        <v>4</v>
      </c>
      <c r="R20" s="520" t="s">
        <v>336</v>
      </c>
      <c r="S20" s="521">
        <f t="shared" si="7"/>
        <v>3</v>
      </c>
      <c r="T20" s="520" t="s">
        <v>336</v>
      </c>
      <c r="U20" s="521">
        <f t="shared" si="8"/>
        <v>3</v>
      </c>
      <c r="V20" s="520" t="s">
        <v>336</v>
      </c>
      <c r="W20" s="521">
        <f t="shared" si="9"/>
        <v>3</v>
      </c>
      <c r="X20" s="520" t="s">
        <v>337</v>
      </c>
      <c r="Y20" s="521">
        <f t="shared" si="10"/>
        <v>4</v>
      </c>
      <c r="Z20" s="520" t="s">
        <v>336</v>
      </c>
      <c r="AA20" s="521">
        <f t="shared" si="11"/>
        <v>3</v>
      </c>
      <c r="AB20" s="520" t="s">
        <v>336</v>
      </c>
      <c r="AC20" s="521">
        <f t="shared" si="12"/>
        <v>3</v>
      </c>
      <c r="AD20" s="520" t="s">
        <v>337</v>
      </c>
      <c r="AE20" s="521">
        <f t="shared" si="13"/>
        <v>4</v>
      </c>
      <c r="AF20" s="520" t="s">
        <v>336</v>
      </c>
      <c r="AG20" s="521">
        <f t="shared" si="14"/>
        <v>3</v>
      </c>
      <c r="AH20" s="520" t="s">
        <v>336</v>
      </c>
      <c r="AI20" s="521">
        <f t="shared" si="15"/>
        <v>3</v>
      </c>
      <c r="AJ20" s="520" t="s">
        <v>336</v>
      </c>
      <c r="AK20" s="521">
        <f t="shared" si="16"/>
        <v>3</v>
      </c>
      <c r="AL20" s="520" t="s">
        <v>336</v>
      </c>
      <c r="AM20" s="521">
        <f t="shared" si="17"/>
        <v>3</v>
      </c>
      <c r="AN20" s="520" t="s">
        <v>337</v>
      </c>
      <c r="AO20" s="521">
        <f t="shared" si="18"/>
        <v>4</v>
      </c>
      <c r="AP20" s="520" t="s">
        <v>336</v>
      </c>
      <c r="AQ20" s="521">
        <f t="shared" si="19"/>
        <v>3</v>
      </c>
      <c r="AR20" s="520" t="s">
        <v>336</v>
      </c>
      <c r="AS20" s="521">
        <f t="shared" si="20"/>
        <v>3</v>
      </c>
      <c r="AT20" s="520" t="s">
        <v>336</v>
      </c>
      <c r="AU20" s="521">
        <f t="shared" si="21"/>
        <v>3</v>
      </c>
      <c r="AV20" s="520" t="s">
        <v>337</v>
      </c>
      <c r="AW20" s="521">
        <f t="shared" si="22"/>
        <v>4</v>
      </c>
      <c r="AX20" s="520" t="s">
        <v>336</v>
      </c>
      <c r="AY20" s="521">
        <f t="shared" si="23"/>
        <v>3</v>
      </c>
      <c r="AZ20" s="520" t="s">
        <v>336</v>
      </c>
      <c r="BA20" s="521">
        <f t="shared" si="24"/>
        <v>3</v>
      </c>
      <c r="BB20" s="520" t="s">
        <v>336</v>
      </c>
      <c r="BC20" s="521">
        <f t="shared" si="25"/>
        <v>3</v>
      </c>
      <c r="BD20" s="520" t="s">
        <v>336</v>
      </c>
      <c r="BE20" s="521">
        <f t="shared" si="26"/>
        <v>3</v>
      </c>
      <c r="BF20" s="520" t="s">
        <v>336</v>
      </c>
      <c r="BG20" s="521">
        <f t="shared" si="27"/>
        <v>3</v>
      </c>
      <c r="BH20" s="520" t="s">
        <v>336</v>
      </c>
      <c r="BI20" s="521">
        <f t="shared" si="28"/>
        <v>3</v>
      </c>
      <c r="BJ20" s="520" t="s">
        <v>336</v>
      </c>
      <c r="BK20" s="521">
        <f t="shared" si="29"/>
        <v>3</v>
      </c>
      <c r="BL20" s="520" t="s">
        <v>336</v>
      </c>
      <c r="BM20" s="521">
        <f t="shared" si="30"/>
        <v>3</v>
      </c>
      <c r="BN20" s="520" t="s">
        <v>337</v>
      </c>
      <c r="BO20" s="521">
        <f t="shared" si="31"/>
        <v>4</v>
      </c>
      <c r="BP20" s="520" t="s">
        <v>336</v>
      </c>
      <c r="BQ20" s="521">
        <f t="shared" si="32"/>
        <v>3</v>
      </c>
      <c r="BR20" s="520" t="s">
        <v>337</v>
      </c>
      <c r="BS20" s="521">
        <f t="shared" si="33"/>
        <v>4</v>
      </c>
      <c r="BT20" s="520" t="s">
        <v>336</v>
      </c>
      <c r="BU20" s="521">
        <f t="shared" si="34"/>
        <v>3</v>
      </c>
      <c r="BV20" s="520" t="s">
        <v>337</v>
      </c>
      <c r="BW20" s="521">
        <f t="shared" si="35"/>
        <v>4</v>
      </c>
      <c r="BX20" s="520" t="s">
        <v>336</v>
      </c>
      <c r="BY20" s="289">
        <f t="shared" si="36"/>
        <v>3</v>
      </c>
    </row>
    <row r="21" spans="1:78" ht="63.75" x14ac:dyDescent="0.2">
      <c r="A21" s="287">
        <v>20</v>
      </c>
      <c r="B21" s="288">
        <v>44812.714476238427</v>
      </c>
      <c r="C21" s="289" t="s">
        <v>480</v>
      </c>
      <c r="D21" s="520" t="s">
        <v>336</v>
      </c>
      <c r="E21" s="521">
        <f t="shared" si="0"/>
        <v>3</v>
      </c>
      <c r="F21" s="520" t="s">
        <v>336</v>
      </c>
      <c r="G21" s="521">
        <f t="shared" si="1"/>
        <v>3</v>
      </c>
      <c r="H21" s="520" t="s">
        <v>336</v>
      </c>
      <c r="I21" s="521">
        <f t="shared" si="2"/>
        <v>3</v>
      </c>
      <c r="J21" s="520" t="s">
        <v>336</v>
      </c>
      <c r="K21" s="521">
        <f t="shared" si="3"/>
        <v>3</v>
      </c>
      <c r="L21" s="520" t="s">
        <v>336</v>
      </c>
      <c r="M21" s="521">
        <f t="shared" si="4"/>
        <v>3</v>
      </c>
      <c r="N21" s="520" t="s">
        <v>336</v>
      </c>
      <c r="O21" s="521">
        <f t="shared" si="5"/>
        <v>3</v>
      </c>
      <c r="P21" s="520" t="s">
        <v>336</v>
      </c>
      <c r="Q21" s="521">
        <f t="shared" si="6"/>
        <v>3</v>
      </c>
      <c r="R21" s="520" t="s">
        <v>336</v>
      </c>
      <c r="S21" s="521">
        <f t="shared" si="7"/>
        <v>3</v>
      </c>
      <c r="T21" s="520" t="s">
        <v>337</v>
      </c>
      <c r="U21" s="521">
        <f t="shared" si="8"/>
        <v>4</v>
      </c>
      <c r="V21" s="520" t="s">
        <v>337</v>
      </c>
      <c r="W21" s="521">
        <f t="shared" si="9"/>
        <v>4</v>
      </c>
      <c r="X21" s="520" t="s">
        <v>336</v>
      </c>
      <c r="Y21" s="521">
        <f t="shared" si="10"/>
        <v>3</v>
      </c>
      <c r="Z21" s="520" t="s">
        <v>337</v>
      </c>
      <c r="AA21" s="521">
        <f t="shared" si="11"/>
        <v>4</v>
      </c>
      <c r="AB21" s="520" t="s">
        <v>337</v>
      </c>
      <c r="AC21" s="521">
        <f t="shared" si="12"/>
        <v>4</v>
      </c>
      <c r="AD21" s="520" t="s">
        <v>336</v>
      </c>
      <c r="AE21" s="521">
        <f t="shared" si="13"/>
        <v>3</v>
      </c>
      <c r="AF21" s="520" t="s">
        <v>336</v>
      </c>
      <c r="AG21" s="521">
        <f t="shared" si="14"/>
        <v>3</v>
      </c>
      <c r="AH21" s="520" t="s">
        <v>335</v>
      </c>
      <c r="AI21" s="521">
        <f t="shared" si="15"/>
        <v>2</v>
      </c>
      <c r="AJ21" s="520" t="s">
        <v>336</v>
      </c>
      <c r="AK21" s="521">
        <f t="shared" si="16"/>
        <v>3</v>
      </c>
      <c r="AL21" s="520" t="s">
        <v>336</v>
      </c>
      <c r="AM21" s="521">
        <f t="shared" si="17"/>
        <v>3</v>
      </c>
      <c r="AN21" s="520" t="s">
        <v>336</v>
      </c>
      <c r="AO21" s="521">
        <f t="shared" si="18"/>
        <v>3</v>
      </c>
      <c r="AP21" s="520" t="s">
        <v>335</v>
      </c>
      <c r="AQ21" s="521">
        <f t="shared" si="19"/>
        <v>2</v>
      </c>
      <c r="AR21" s="520" t="s">
        <v>336</v>
      </c>
      <c r="AS21" s="521">
        <f t="shared" si="20"/>
        <v>3</v>
      </c>
      <c r="AT21" s="520" t="s">
        <v>336</v>
      </c>
      <c r="AU21" s="521">
        <f t="shared" si="21"/>
        <v>3</v>
      </c>
      <c r="AV21" s="520" t="s">
        <v>336</v>
      </c>
      <c r="AW21" s="521">
        <f t="shared" si="22"/>
        <v>3</v>
      </c>
      <c r="AX21" s="520" t="s">
        <v>336</v>
      </c>
      <c r="AY21" s="521">
        <f t="shared" si="23"/>
        <v>3</v>
      </c>
      <c r="AZ21" s="520" t="s">
        <v>336</v>
      </c>
      <c r="BA21" s="521">
        <f t="shared" si="24"/>
        <v>3</v>
      </c>
      <c r="BB21" s="520" t="s">
        <v>337</v>
      </c>
      <c r="BC21" s="521">
        <f t="shared" si="25"/>
        <v>4</v>
      </c>
      <c r="BD21" s="520" t="s">
        <v>337</v>
      </c>
      <c r="BE21" s="521">
        <f t="shared" si="26"/>
        <v>4</v>
      </c>
      <c r="BF21" s="520" t="s">
        <v>337</v>
      </c>
      <c r="BG21" s="521">
        <f t="shared" si="27"/>
        <v>4</v>
      </c>
      <c r="BH21" s="520" t="s">
        <v>337</v>
      </c>
      <c r="BI21" s="521">
        <f t="shared" si="28"/>
        <v>4</v>
      </c>
      <c r="BJ21" s="520" t="s">
        <v>336</v>
      </c>
      <c r="BK21" s="521">
        <f t="shared" si="29"/>
        <v>3</v>
      </c>
      <c r="BL21" s="520" t="s">
        <v>336</v>
      </c>
      <c r="BM21" s="521">
        <f t="shared" si="30"/>
        <v>3</v>
      </c>
      <c r="BN21" s="520" t="s">
        <v>336</v>
      </c>
      <c r="BO21" s="521">
        <f t="shared" si="31"/>
        <v>3</v>
      </c>
      <c r="BP21" s="520" t="s">
        <v>336</v>
      </c>
      <c r="BQ21" s="521">
        <f t="shared" si="32"/>
        <v>3</v>
      </c>
      <c r="BR21" s="520" t="s">
        <v>336</v>
      </c>
      <c r="BS21" s="521">
        <f t="shared" si="33"/>
        <v>3</v>
      </c>
      <c r="BT21" s="520" t="s">
        <v>336</v>
      </c>
      <c r="BU21" s="521">
        <f t="shared" si="34"/>
        <v>3</v>
      </c>
      <c r="BV21" s="520" t="s">
        <v>336</v>
      </c>
      <c r="BW21" s="521">
        <f t="shared" si="35"/>
        <v>3</v>
      </c>
      <c r="BX21" s="520" t="s">
        <v>336</v>
      </c>
      <c r="BY21" s="289">
        <f t="shared" si="36"/>
        <v>3</v>
      </c>
    </row>
    <row r="22" spans="1:78" ht="63.75" x14ac:dyDescent="0.2">
      <c r="A22" s="287">
        <v>21</v>
      </c>
      <c r="B22" s="288">
        <v>44812.718209837964</v>
      </c>
      <c r="C22" s="289" t="s">
        <v>481</v>
      </c>
      <c r="D22" s="520" t="s">
        <v>337</v>
      </c>
      <c r="E22" s="521">
        <f t="shared" si="0"/>
        <v>4</v>
      </c>
      <c r="F22" s="520" t="s">
        <v>337</v>
      </c>
      <c r="G22" s="521">
        <f t="shared" si="1"/>
        <v>4</v>
      </c>
      <c r="H22" s="520" t="s">
        <v>337</v>
      </c>
      <c r="I22" s="521">
        <f t="shared" si="2"/>
        <v>4</v>
      </c>
      <c r="J22" s="520" t="s">
        <v>337</v>
      </c>
      <c r="K22" s="521">
        <f t="shared" si="3"/>
        <v>4</v>
      </c>
      <c r="L22" s="520" t="s">
        <v>337</v>
      </c>
      <c r="M22" s="521">
        <f t="shared" si="4"/>
        <v>4</v>
      </c>
      <c r="N22" s="520" t="s">
        <v>337</v>
      </c>
      <c r="O22" s="521">
        <f t="shared" si="5"/>
        <v>4</v>
      </c>
      <c r="P22" s="520" t="s">
        <v>336</v>
      </c>
      <c r="Q22" s="521">
        <f t="shared" si="6"/>
        <v>3</v>
      </c>
      <c r="R22" s="520" t="s">
        <v>336</v>
      </c>
      <c r="S22" s="521">
        <f t="shared" si="7"/>
        <v>3</v>
      </c>
      <c r="T22" s="520" t="s">
        <v>337</v>
      </c>
      <c r="U22" s="521">
        <f t="shared" si="8"/>
        <v>4</v>
      </c>
      <c r="V22" s="520" t="s">
        <v>337</v>
      </c>
      <c r="W22" s="521">
        <f t="shared" si="9"/>
        <v>4</v>
      </c>
      <c r="X22" s="520" t="s">
        <v>336</v>
      </c>
      <c r="Y22" s="521">
        <f t="shared" si="10"/>
        <v>3</v>
      </c>
      <c r="Z22" s="520" t="s">
        <v>337</v>
      </c>
      <c r="AA22" s="521">
        <f t="shared" si="11"/>
        <v>4</v>
      </c>
      <c r="AB22" s="520" t="s">
        <v>337</v>
      </c>
      <c r="AC22" s="521">
        <f t="shared" si="12"/>
        <v>4</v>
      </c>
      <c r="AD22" s="520" t="s">
        <v>337</v>
      </c>
      <c r="AE22" s="521">
        <f t="shared" si="13"/>
        <v>4</v>
      </c>
      <c r="AF22" s="520" t="s">
        <v>336</v>
      </c>
      <c r="AG22" s="521">
        <f t="shared" si="14"/>
        <v>3</v>
      </c>
      <c r="AH22" s="520" t="s">
        <v>336</v>
      </c>
      <c r="AI22" s="521">
        <f t="shared" si="15"/>
        <v>3</v>
      </c>
      <c r="AJ22" s="520" t="s">
        <v>337</v>
      </c>
      <c r="AK22" s="521">
        <f t="shared" si="16"/>
        <v>4</v>
      </c>
      <c r="AL22" s="520" t="s">
        <v>336</v>
      </c>
      <c r="AM22" s="521">
        <f t="shared" si="17"/>
        <v>3</v>
      </c>
      <c r="AN22" s="520" t="s">
        <v>336</v>
      </c>
      <c r="AO22" s="521">
        <f t="shared" si="18"/>
        <v>3</v>
      </c>
      <c r="AP22" s="520" t="s">
        <v>336</v>
      </c>
      <c r="AQ22" s="521">
        <f t="shared" si="19"/>
        <v>3</v>
      </c>
      <c r="AR22" s="520" t="s">
        <v>336</v>
      </c>
      <c r="AS22" s="521">
        <f t="shared" si="20"/>
        <v>3</v>
      </c>
      <c r="AT22" s="520" t="s">
        <v>336</v>
      </c>
      <c r="AU22" s="521">
        <f t="shared" si="21"/>
        <v>3</v>
      </c>
      <c r="AV22" s="520" t="s">
        <v>336</v>
      </c>
      <c r="AW22" s="521">
        <f t="shared" si="22"/>
        <v>3</v>
      </c>
      <c r="AX22" s="520" t="s">
        <v>336</v>
      </c>
      <c r="AY22" s="521">
        <f t="shared" si="23"/>
        <v>3</v>
      </c>
      <c r="AZ22" s="520" t="s">
        <v>336</v>
      </c>
      <c r="BA22" s="521">
        <f t="shared" si="24"/>
        <v>3</v>
      </c>
      <c r="BB22" s="520" t="s">
        <v>336</v>
      </c>
      <c r="BC22" s="521">
        <f t="shared" si="25"/>
        <v>3</v>
      </c>
      <c r="BD22" s="520" t="s">
        <v>337</v>
      </c>
      <c r="BE22" s="521">
        <f t="shared" si="26"/>
        <v>4</v>
      </c>
      <c r="BF22" s="520" t="s">
        <v>337</v>
      </c>
      <c r="BG22" s="521">
        <f t="shared" si="27"/>
        <v>4</v>
      </c>
      <c r="BH22" s="520" t="s">
        <v>337</v>
      </c>
      <c r="BI22" s="521">
        <f t="shared" si="28"/>
        <v>4</v>
      </c>
      <c r="BJ22" s="520" t="s">
        <v>336</v>
      </c>
      <c r="BK22" s="521">
        <f t="shared" si="29"/>
        <v>3</v>
      </c>
      <c r="BL22" s="520" t="s">
        <v>336</v>
      </c>
      <c r="BM22" s="521">
        <f t="shared" si="30"/>
        <v>3</v>
      </c>
      <c r="BN22" s="520" t="s">
        <v>337</v>
      </c>
      <c r="BO22" s="521">
        <f t="shared" si="31"/>
        <v>4</v>
      </c>
      <c r="BP22" s="520" t="s">
        <v>336</v>
      </c>
      <c r="BQ22" s="521">
        <f t="shared" si="32"/>
        <v>3</v>
      </c>
      <c r="BR22" s="520" t="s">
        <v>337</v>
      </c>
      <c r="BS22" s="521">
        <f t="shared" si="33"/>
        <v>4</v>
      </c>
      <c r="BT22" s="520" t="s">
        <v>336</v>
      </c>
      <c r="BU22" s="521">
        <f t="shared" si="34"/>
        <v>3</v>
      </c>
      <c r="BV22" s="520" t="s">
        <v>337</v>
      </c>
      <c r="BW22" s="521">
        <f t="shared" si="35"/>
        <v>4</v>
      </c>
      <c r="BX22" s="520" t="s">
        <v>337</v>
      </c>
      <c r="BY22" s="289">
        <f t="shared" si="36"/>
        <v>4</v>
      </c>
    </row>
    <row r="23" spans="1:78" ht="63.75" x14ac:dyDescent="0.2">
      <c r="A23" s="287">
        <v>22</v>
      </c>
      <c r="B23" s="288">
        <v>44812.721250243056</v>
      </c>
      <c r="C23" s="289" t="s">
        <v>482</v>
      </c>
      <c r="D23" s="520" t="s">
        <v>337</v>
      </c>
      <c r="E23" s="521">
        <f t="shared" si="0"/>
        <v>4</v>
      </c>
      <c r="F23" s="520" t="s">
        <v>337</v>
      </c>
      <c r="G23" s="521">
        <f t="shared" si="1"/>
        <v>4</v>
      </c>
      <c r="H23" s="520" t="s">
        <v>337</v>
      </c>
      <c r="I23" s="521">
        <f t="shared" si="2"/>
        <v>4</v>
      </c>
      <c r="J23" s="520" t="s">
        <v>336</v>
      </c>
      <c r="K23" s="521">
        <f t="shared" si="3"/>
        <v>3</v>
      </c>
      <c r="L23" s="520" t="s">
        <v>336</v>
      </c>
      <c r="M23" s="521">
        <f t="shared" si="4"/>
        <v>3</v>
      </c>
      <c r="N23" s="520" t="s">
        <v>337</v>
      </c>
      <c r="O23" s="521">
        <f t="shared" si="5"/>
        <v>4</v>
      </c>
      <c r="P23" s="520" t="s">
        <v>336</v>
      </c>
      <c r="Q23" s="521">
        <f t="shared" si="6"/>
        <v>3</v>
      </c>
      <c r="R23" s="520" t="s">
        <v>337</v>
      </c>
      <c r="S23" s="521">
        <f t="shared" si="7"/>
        <v>4</v>
      </c>
      <c r="T23" s="520" t="s">
        <v>337</v>
      </c>
      <c r="U23" s="521">
        <f t="shared" si="8"/>
        <v>4</v>
      </c>
      <c r="V23" s="520" t="s">
        <v>337</v>
      </c>
      <c r="W23" s="521">
        <f t="shared" si="9"/>
        <v>4</v>
      </c>
      <c r="X23" s="520" t="s">
        <v>336</v>
      </c>
      <c r="Y23" s="521">
        <f t="shared" si="10"/>
        <v>3</v>
      </c>
      <c r="Z23" s="520" t="s">
        <v>337</v>
      </c>
      <c r="AA23" s="521">
        <f t="shared" si="11"/>
        <v>4</v>
      </c>
      <c r="AB23" s="520" t="s">
        <v>337</v>
      </c>
      <c r="AC23" s="521">
        <f t="shared" si="12"/>
        <v>4</v>
      </c>
      <c r="AD23" s="520" t="s">
        <v>337</v>
      </c>
      <c r="AE23" s="521">
        <f t="shared" si="13"/>
        <v>4</v>
      </c>
      <c r="AF23" s="520" t="s">
        <v>337</v>
      </c>
      <c r="AG23" s="521">
        <f t="shared" si="14"/>
        <v>4</v>
      </c>
      <c r="AH23" s="520" t="s">
        <v>337</v>
      </c>
      <c r="AI23" s="521">
        <f t="shared" si="15"/>
        <v>4</v>
      </c>
      <c r="AJ23" s="520" t="s">
        <v>336</v>
      </c>
      <c r="AK23" s="521">
        <f t="shared" si="16"/>
        <v>3</v>
      </c>
      <c r="AL23" s="520" t="s">
        <v>336</v>
      </c>
      <c r="AM23" s="521">
        <f t="shared" si="17"/>
        <v>3</v>
      </c>
      <c r="AN23" s="520" t="s">
        <v>337</v>
      </c>
      <c r="AO23" s="521">
        <f t="shared" si="18"/>
        <v>4</v>
      </c>
      <c r="AP23" s="520" t="s">
        <v>336</v>
      </c>
      <c r="AQ23" s="521">
        <f t="shared" si="19"/>
        <v>3</v>
      </c>
      <c r="AR23" s="520" t="s">
        <v>336</v>
      </c>
      <c r="AS23" s="521">
        <f t="shared" si="20"/>
        <v>3</v>
      </c>
      <c r="AT23" s="520" t="s">
        <v>336</v>
      </c>
      <c r="AU23" s="521">
        <f t="shared" si="21"/>
        <v>3</v>
      </c>
      <c r="AV23" s="520" t="s">
        <v>336</v>
      </c>
      <c r="AW23" s="521">
        <f t="shared" si="22"/>
        <v>3</v>
      </c>
      <c r="AX23" s="520" t="s">
        <v>336</v>
      </c>
      <c r="AY23" s="521">
        <f t="shared" si="23"/>
        <v>3</v>
      </c>
      <c r="AZ23" s="520" t="s">
        <v>336</v>
      </c>
      <c r="BA23" s="521">
        <f t="shared" si="24"/>
        <v>3</v>
      </c>
      <c r="BB23" s="520" t="s">
        <v>337</v>
      </c>
      <c r="BC23" s="521">
        <f t="shared" si="25"/>
        <v>4</v>
      </c>
      <c r="BD23" s="520" t="s">
        <v>336</v>
      </c>
      <c r="BE23" s="521">
        <f t="shared" si="26"/>
        <v>3</v>
      </c>
      <c r="BF23" s="520" t="s">
        <v>337</v>
      </c>
      <c r="BG23" s="521">
        <f t="shared" si="27"/>
        <v>4</v>
      </c>
      <c r="BH23" s="520" t="s">
        <v>336</v>
      </c>
      <c r="BI23" s="521">
        <f t="shared" si="28"/>
        <v>3</v>
      </c>
      <c r="BJ23" s="520" t="s">
        <v>336</v>
      </c>
      <c r="BK23" s="521">
        <f t="shared" si="29"/>
        <v>3</v>
      </c>
      <c r="BL23" s="520" t="s">
        <v>336</v>
      </c>
      <c r="BM23" s="521">
        <f t="shared" si="30"/>
        <v>3</v>
      </c>
      <c r="BN23" s="520" t="s">
        <v>336</v>
      </c>
      <c r="BO23" s="521">
        <f t="shared" si="31"/>
        <v>3</v>
      </c>
      <c r="BP23" s="520" t="s">
        <v>337</v>
      </c>
      <c r="BQ23" s="521">
        <f t="shared" si="32"/>
        <v>4</v>
      </c>
      <c r="BR23" s="520" t="s">
        <v>336</v>
      </c>
      <c r="BS23" s="521">
        <f t="shared" si="33"/>
        <v>3</v>
      </c>
      <c r="BT23" s="520" t="s">
        <v>336</v>
      </c>
      <c r="BU23" s="521">
        <f t="shared" si="34"/>
        <v>3</v>
      </c>
      <c r="BV23" s="520" t="s">
        <v>336</v>
      </c>
      <c r="BW23" s="521">
        <f t="shared" si="35"/>
        <v>3</v>
      </c>
      <c r="BX23" s="520" t="s">
        <v>337</v>
      </c>
      <c r="BY23" s="289">
        <f t="shared" si="36"/>
        <v>4</v>
      </c>
    </row>
    <row r="24" spans="1:78" ht="63.75" x14ac:dyDescent="0.2">
      <c r="A24" s="287">
        <v>23</v>
      </c>
      <c r="B24" s="288">
        <v>44812.723882534723</v>
      </c>
      <c r="C24" s="292" t="s">
        <v>483</v>
      </c>
      <c r="D24" s="520" t="s">
        <v>336</v>
      </c>
      <c r="E24" s="521">
        <f t="shared" si="0"/>
        <v>3</v>
      </c>
      <c r="F24" s="520" t="s">
        <v>337</v>
      </c>
      <c r="G24" s="521">
        <f t="shared" si="1"/>
        <v>4</v>
      </c>
      <c r="H24" s="520" t="s">
        <v>336</v>
      </c>
      <c r="I24" s="521">
        <f t="shared" si="2"/>
        <v>3</v>
      </c>
      <c r="J24" s="520" t="s">
        <v>335</v>
      </c>
      <c r="K24" s="521">
        <f t="shared" si="3"/>
        <v>2</v>
      </c>
      <c r="L24" s="520" t="s">
        <v>336</v>
      </c>
      <c r="M24" s="521">
        <f t="shared" si="4"/>
        <v>3</v>
      </c>
      <c r="N24" s="520" t="s">
        <v>335</v>
      </c>
      <c r="O24" s="521">
        <f t="shared" si="5"/>
        <v>2</v>
      </c>
      <c r="P24" s="520" t="s">
        <v>336</v>
      </c>
      <c r="Q24" s="521">
        <f t="shared" si="6"/>
        <v>3</v>
      </c>
      <c r="R24" s="520" t="s">
        <v>336</v>
      </c>
      <c r="S24" s="521">
        <f t="shared" si="7"/>
        <v>3</v>
      </c>
      <c r="T24" s="520" t="s">
        <v>336</v>
      </c>
      <c r="U24" s="521">
        <f t="shared" si="8"/>
        <v>3</v>
      </c>
      <c r="V24" s="520" t="s">
        <v>336</v>
      </c>
      <c r="W24" s="521">
        <f t="shared" si="9"/>
        <v>3</v>
      </c>
      <c r="X24" s="520" t="s">
        <v>336</v>
      </c>
      <c r="Y24" s="521">
        <f t="shared" si="10"/>
        <v>3</v>
      </c>
      <c r="Z24" s="520" t="s">
        <v>337</v>
      </c>
      <c r="AA24" s="521">
        <f t="shared" si="11"/>
        <v>4</v>
      </c>
      <c r="AB24" s="520" t="s">
        <v>337</v>
      </c>
      <c r="AC24" s="521">
        <f t="shared" si="12"/>
        <v>4</v>
      </c>
      <c r="AD24" s="520" t="s">
        <v>337</v>
      </c>
      <c r="AE24" s="521">
        <f t="shared" si="13"/>
        <v>4</v>
      </c>
      <c r="AF24" s="520" t="s">
        <v>337</v>
      </c>
      <c r="AG24" s="521">
        <f t="shared" si="14"/>
        <v>4</v>
      </c>
      <c r="AH24" s="520" t="s">
        <v>336</v>
      </c>
      <c r="AI24" s="521">
        <f t="shared" si="15"/>
        <v>3</v>
      </c>
      <c r="AJ24" s="520" t="s">
        <v>336</v>
      </c>
      <c r="AK24" s="521">
        <f t="shared" si="16"/>
        <v>3</v>
      </c>
      <c r="AL24" s="520" t="s">
        <v>336</v>
      </c>
      <c r="AM24" s="521">
        <f t="shared" si="17"/>
        <v>3</v>
      </c>
      <c r="AN24" s="520" t="s">
        <v>337</v>
      </c>
      <c r="AO24" s="521">
        <f t="shared" si="18"/>
        <v>4</v>
      </c>
      <c r="AP24" s="520" t="s">
        <v>336</v>
      </c>
      <c r="AQ24" s="521">
        <f t="shared" si="19"/>
        <v>3</v>
      </c>
      <c r="AR24" s="520" t="s">
        <v>336</v>
      </c>
      <c r="AS24" s="521">
        <f t="shared" si="20"/>
        <v>3</v>
      </c>
      <c r="AT24" s="520" t="s">
        <v>336</v>
      </c>
      <c r="AU24" s="521">
        <f t="shared" si="21"/>
        <v>3</v>
      </c>
      <c r="AV24" s="520" t="s">
        <v>336</v>
      </c>
      <c r="AW24" s="521">
        <f t="shared" si="22"/>
        <v>3</v>
      </c>
      <c r="AX24" s="520" t="s">
        <v>336</v>
      </c>
      <c r="AY24" s="521">
        <f t="shared" si="23"/>
        <v>3</v>
      </c>
      <c r="AZ24" s="520" t="s">
        <v>336</v>
      </c>
      <c r="BA24" s="521">
        <f t="shared" si="24"/>
        <v>3</v>
      </c>
      <c r="BB24" s="520" t="s">
        <v>335</v>
      </c>
      <c r="BC24" s="521">
        <f t="shared" si="25"/>
        <v>2</v>
      </c>
      <c r="BD24" s="520" t="s">
        <v>336</v>
      </c>
      <c r="BE24" s="521">
        <f t="shared" si="26"/>
        <v>3</v>
      </c>
      <c r="BF24" s="520" t="s">
        <v>336</v>
      </c>
      <c r="BG24" s="521">
        <f t="shared" si="27"/>
        <v>3</v>
      </c>
      <c r="BH24" s="520" t="s">
        <v>337</v>
      </c>
      <c r="BI24" s="521">
        <f t="shared" si="28"/>
        <v>4</v>
      </c>
      <c r="BJ24" s="520" t="s">
        <v>336</v>
      </c>
      <c r="BK24" s="521">
        <f t="shared" si="29"/>
        <v>3</v>
      </c>
      <c r="BL24" s="520" t="s">
        <v>336</v>
      </c>
      <c r="BM24" s="521">
        <f t="shared" si="30"/>
        <v>3</v>
      </c>
      <c r="BN24" s="520" t="s">
        <v>336</v>
      </c>
      <c r="BO24" s="521">
        <f t="shared" si="31"/>
        <v>3</v>
      </c>
      <c r="BP24" s="520" t="s">
        <v>337</v>
      </c>
      <c r="BQ24" s="521">
        <f t="shared" si="32"/>
        <v>4</v>
      </c>
      <c r="BR24" s="520" t="s">
        <v>336</v>
      </c>
      <c r="BS24" s="521">
        <f t="shared" si="33"/>
        <v>3</v>
      </c>
      <c r="BT24" s="520" t="s">
        <v>336</v>
      </c>
      <c r="BU24" s="521">
        <f t="shared" si="34"/>
        <v>3</v>
      </c>
      <c r="BV24" s="520" t="s">
        <v>336</v>
      </c>
      <c r="BW24" s="521">
        <f t="shared" si="35"/>
        <v>3</v>
      </c>
      <c r="BX24" s="520" t="s">
        <v>336</v>
      </c>
      <c r="BY24" s="289">
        <f t="shared" si="36"/>
        <v>3</v>
      </c>
    </row>
    <row r="25" spans="1:78" ht="63.75" x14ac:dyDescent="0.2">
      <c r="A25" s="287">
        <v>24</v>
      </c>
      <c r="B25" s="288">
        <v>44812.726139942126</v>
      </c>
      <c r="C25" s="289" t="s">
        <v>484</v>
      </c>
      <c r="D25" s="520" t="s">
        <v>337</v>
      </c>
      <c r="E25" s="521">
        <f t="shared" si="0"/>
        <v>4</v>
      </c>
      <c r="F25" s="520" t="s">
        <v>337</v>
      </c>
      <c r="G25" s="521">
        <f t="shared" si="1"/>
        <v>4</v>
      </c>
      <c r="H25" s="520" t="s">
        <v>337</v>
      </c>
      <c r="I25" s="521">
        <f t="shared" si="2"/>
        <v>4</v>
      </c>
      <c r="J25" s="520" t="s">
        <v>337</v>
      </c>
      <c r="K25" s="521">
        <f t="shared" si="3"/>
        <v>4</v>
      </c>
      <c r="L25" s="520" t="s">
        <v>337</v>
      </c>
      <c r="M25" s="521">
        <f t="shared" si="4"/>
        <v>4</v>
      </c>
      <c r="N25" s="520" t="s">
        <v>336</v>
      </c>
      <c r="O25" s="521">
        <f t="shared" si="5"/>
        <v>3</v>
      </c>
      <c r="P25" s="520" t="s">
        <v>337</v>
      </c>
      <c r="Q25" s="521">
        <f t="shared" si="6"/>
        <v>4</v>
      </c>
      <c r="R25" s="520" t="s">
        <v>336</v>
      </c>
      <c r="S25" s="521">
        <f t="shared" si="7"/>
        <v>3</v>
      </c>
      <c r="T25" s="520" t="s">
        <v>337</v>
      </c>
      <c r="U25" s="521">
        <f t="shared" si="8"/>
        <v>4</v>
      </c>
      <c r="V25" s="520" t="s">
        <v>337</v>
      </c>
      <c r="W25" s="521">
        <f t="shared" si="9"/>
        <v>4</v>
      </c>
      <c r="X25" s="520" t="s">
        <v>337</v>
      </c>
      <c r="Y25" s="521">
        <f t="shared" si="10"/>
        <v>4</v>
      </c>
      <c r="Z25" s="520" t="s">
        <v>337</v>
      </c>
      <c r="AA25" s="521">
        <f t="shared" si="11"/>
        <v>4</v>
      </c>
      <c r="AB25" s="520" t="s">
        <v>337</v>
      </c>
      <c r="AC25" s="521">
        <f t="shared" si="12"/>
        <v>4</v>
      </c>
      <c r="AD25" s="520" t="s">
        <v>337</v>
      </c>
      <c r="AE25" s="521">
        <f t="shared" si="13"/>
        <v>4</v>
      </c>
      <c r="AF25" s="520" t="s">
        <v>337</v>
      </c>
      <c r="AG25" s="521">
        <f t="shared" si="14"/>
        <v>4</v>
      </c>
      <c r="AH25" s="520" t="s">
        <v>337</v>
      </c>
      <c r="AI25" s="521">
        <f t="shared" si="15"/>
        <v>4</v>
      </c>
      <c r="AJ25" s="520" t="s">
        <v>337</v>
      </c>
      <c r="AK25" s="521">
        <f t="shared" si="16"/>
        <v>4</v>
      </c>
      <c r="AL25" s="520" t="s">
        <v>337</v>
      </c>
      <c r="AM25" s="521">
        <f t="shared" si="17"/>
        <v>4</v>
      </c>
      <c r="AN25" s="520" t="s">
        <v>337</v>
      </c>
      <c r="AO25" s="521">
        <f t="shared" si="18"/>
        <v>4</v>
      </c>
      <c r="AP25" s="520" t="s">
        <v>337</v>
      </c>
      <c r="AQ25" s="521">
        <f t="shared" si="19"/>
        <v>4</v>
      </c>
      <c r="AR25" s="520" t="s">
        <v>337</v>
      </c>
      <c r="AS25" s="521">
        <f t="shared" si="20"/>
        <v>4</v>
      </c>
      <c r="AT25" s="520" t="s">
        <v>337</v>
      </c>
      <c r="AU25" s="521">
        <f t="shared" si="21"/>
        <v>4</v>
      </c>
      <c r="AV25" s="520" t="s">
        <v>337</v>
      </c>
      <c r="AW25" s="521">
        <f t="shared" si="22"/>
        <v>4</v>
      </c>
      <c r="AX25" s="520" t="s">
        <v>337</v>
      </c>
      <c r="AY25" s="521">
        <f t="shared" si="23"/>
        <v>4</v>
      </c>
      <c r="AZ25" s="520" t="s">
        <v>337</v>
      </c>
      <c r="BA25" s="521">
        <f t="shared" si="24"/>
        <v>4</v>
      </c>
      <c r="BB25" s="520" t="s">
        <v>337</v>
      </c>
      <c r="BC25" s="521">
        <f t="shared" si="25"/>
        <v>4</v>
      </c>
      <c r="BD25" s="520" t="s">
        <v>337</v>
      </c>
      <c r="BE25" s="521">
        <f t="shared" si="26"/>
        <v>4</v>
      </c>
      <c r="BF25" s="520" t="s">
        <v>337</v>
      </c>
      <c r="BG25" s="521">
        <f t="shared" si="27"/>
        <v>4</v>
      </c>
      <c r="BH25" s="520" t="s">
        <v>336</v>
      </c>
      <c r="BI25" s="521">
        <f t="shared" si="28"/>
        <v>3</v>
      </c>
      <c r="BJ25" s="520" t="s">
        <v>337</v>
      </c>
      <c r="BK25" s="521">
        <f t="shared" si="29"/>
        <v>4</v>
      </c>
      <c r="BL25" s="520" t="s">
        <v>337</v>
      </c>
      <c r="BM25" s="521">
        <f t="shared" si="30"/>
        <v>4</v>
      </c>
      <c r="BN25" s="520" t="s">
        <v>337</v>
      </c>
      <c r="BO25" s="521">
        <f t="shared" si="31"/>
        <v>4</v>
      </c>
      <c r="BP25" s="520" t="s">
        <v>337</v>
      </c>
      <c r="BQ25" s="521">
        <f t="shared" si="32"/>
        <v>4</v>
      </c>
      <c r="BR25" s="520" t="s">
        <v>337</v>
      </c>
      <c r="BS25" s="521">
        <f t="shared" si="33"/>
        <v>4</v>
      </c>
      <c r="BT25" s="520" t="s">
        <v>337</v>
      </c>
      <c r="BU25" s="521">
        <f t="shared" si="34"/>
        <v>4</v>
      </c>
      <c r="BV25" s="520" t="s">
        <v>337</v>
      </c>
      <c r="BW25" s="521">
        <f t="shared" si="35"/>
        <v>4</v>
      </c>
      <c r="BX25" s="520" t="s">
        <v>337</v>
      </c>
      <c r="BY25" s="289">
        <f t="shared" si="36"/>
        <v>4</v>
      </c>
    </row>
    <row r="26" spans="1:78" ht="15.75" customHeight="1" x14ac:dyDescent="0.2">
      <c r="A26" s="294"/>
      <c r="B26" s="295"/>
      <c r="C26" s="296"/>
      <c r="D26" s="297"/>
      <c r="E26" s="296">
        <f>IFERROR(MODE(E2:E25),0)</f>
        <v>4</v>
      </c>
      <c r="F26" s="297"/>
      <c r="G26" s="296">
        <f>IFERROR(MODE(G2:G25),0)</f>
        <v>4</v>
      </c>
      <c r="H26" s="297"/>
      <c r="I26" s="296">
        <f>IFERROR(MODE(I2:I25),0)</f>
        <v>3</v>
      </c>
      <c r="J26" s="297"/>
      <c r="K26" s="296">
        <f>IFERROR(MODE(K2:K25),0)</f>
        <v>3</v>
      </c>
      <c r="L26" s="297"/>
      <c r="M26" s="296">
        <f>IFERROR(MODE(M2:M25),0)</f>
        <v>3</v>
      </c>
      <c r="N26" s="297"/>
      <c r="O26" s="296">
        <f>IFERROR(MODE(O2:O25),0)</f>
        <v>3</v>
      </c>
      <c r="P26" s="297"/>
      <c r="Q26" s="296">
        <f>IFERROR(MODE(Q2:Q25),0)</f>
        <v>3</v>
      </c>
      <c r="R26" s="297"/>
      <c r="S26" s="296">
        <f>IFERROR(MODE(S2:S25),0)</f>
        <v>3</v>
      </c>
      <c r="T26" s="297"/>
      <c r="U26" s="296">
        <f>IFERROR(MODE(U2:U25),0)</f>
        <v>3</v>
      </c>
      <c r="V26" s="297"/>
      <c r="W26" s="296">
        <f>IFERROR(MODE(W2:W25),0)</f>
        <v>3</v>
      </c>
      <c r="X26" s="297"/>
      <c r="Y26" s="296">
        <f>IFERROR(MODE(Y2:Y25),0)</f>
        <v>4</v>
      </c>
      <c r="Z26" s="297"/>
      <c r="AA26" s="296">
        <f>IFERROR(MODE(AA2:AA25),0)</f>
        <v>4</v>
      </c>
      <c r="AB26" s="297"/>
      <c r="AC26" s="296">
        <f>IFERROR(MODE(AC2:AC25),0)</f>
        <v>4</v>
      </c>
      <c r="AD26" s="297"/>
      <c r="AE26" s="296">
        <f>IFERROR(MODE(AE2:AE25),0)</f>
        <v>3</v>
      </c>
      <c r="AF26" s="297"/>
      <c r="AG26" s="296">
        <f>IFERROR(MODE(AG2:AG25),0)</f>
        <v>3</v>
      </c>
      <c r="AH26" s="297"/>
      <c r="AI26" s="296">
        <f>IFERROR(MODE(AI2:AI25),0)</f>
        <v>3</v>
      </c>
      <c r="AJ26" s="297"/>
      <c r="AK26" s="296">
        <f>IFERROR(MODE(AK2:AK25),0)</f>
        <v>3</v>
      </c>
      <c r="AL26" s="297"/>
      <c r="AM26" s="296">
        <f>IFERROR(MODE(AM2:AM25),0)</f>
        <v>3</v>
      </c>
      <c r="AN26" s="297"/>
      <c r="AO26" s="296">
        <f>IFERROR(MODE(AO2:AO25),0)</f>
        <v>3</v>
      </c>
      <c r="AP26" s="297"/>
      <c r="AQ26" s="296">
        <f>IFERROR(MODE(AQ2:AQ25),0)</f>
        <v>3</v>
      </c>
      <c r="AR26" s="297"/>
      <c r="AS26" s="296">
        <f>IFERROR(MODE(AS2:AS25),0)</f>
        <v>3</v>
      </c>
      <c r="AT26" s="297"/>
      <c r="AU26" s="296">
        <f>IFERROR(MODE(AU2:AU25),0)</f>
        <v>3</v>
      </c>
      <c r="AV26" s="297"/>
      <c r="AW26" s="296">
        <f>IFERROR(MODE(AW2:AW25),0)</f>
        <v>3</v>
      </c>
      <c r="AX26" s="297"/>
      <c r="AY26" s="296">
        <f>IFERROR(MODE(AY2:AY25),0)</f>
        <v>3</v>
      </c>
      <c r="AZ26" s="297"/>
      <c r="BA26" s="296">
        <f>IFERROR(MODE(BA2:BA25),0)</f>
        <v>3</v>
      </c>
      <c r="BB26" s="297"/>
      <c r="BC26" s="296">
        <f>IFERROR(MODE(BC2:BC25),0)</f>
        <v>3</v>
      </c>
      <c r="BD26" s="297"/>
      <c r="BE26" s="296">
        <f>IFERROR(MODE(BE2:BE25),0)</f>
        <v>3</v>
      </c>
      <c r="BF26" s="297"/>
      <c r="BG26" s="296">
        <f>IFERROR(MODE(BG2:BG25),0)</f>
        <v>3</v>
      </c>
      <c r="BH26" s="297"/>
      <c r="BI26" s="296">
        <f>IFERROR(MODE(BI2:BI25),0)</f>
        <v>4</v>
      </c>
      <c r="BJ26" s="297"/>
      <c r="BK26" s="296">
        <f>IFERROR(MODE(BK2:BK25),0)</f>
        <v>3</v>
      </c>
      <c r="BL26" s="297"/>
      <c r="BM26" s="296">
        <f>IFERROR(MODE(BM2:BM25),0)</f>
        <v>3</v>
      </c>
      <c r="BN26" s="297"/>
      <c r="BO26" s="296">
        <f>IFERROR(MODE(BO2:BO25),0)</f>
        <v>3</v>
      </c>
      <c r="BP26" s="297"/>
      <c r="BQ26" s="296">
        <f>IFERROR(MODE(BQ2:BQ25),0)</f>
        <v>4</v>
      </c>
      <c r="BR26" s="297"/>
      <c r="BS26" s="296">
        <f>IFERROR(MODE(BS2:BS25),0)</f>
        <v>3</v>
      </c>
      <c r="BT26" s="297"/>
      <c r="BU26" s="296">
        <f>IFERROR(MODE(BU2:BU25),0)</f>
        <v>3</v>
      </c>
      <c r="BV26" s="297"/>
      <c r="BW26" s="296">
        <f>IFERROR(MODE(BW2:BW25),0)</f>
        <v>3</v>
      </c>
      <c r="BX26" s="297"/>
      <c r="BY26" s="296">
        <f>IFERROR(MODE(BY2:BY25),0)</f>
        <v>3</v>
      </c>
    </row>
    <row r="27" spans="1:78" s="290" customFormat="1" ht="15.75" customHeight="1" x14ac:dyDescent="0.2">
      <c r="A27" s="298"/>
      <c r="B27" s="299"/>
      <c r="C27" s="299"/>
      <c r="D27" s="300"/>
      <c r="E27" s="300" t="str">
        <f>IF(E26="Belum diisi","Belum diisi",(IF(E26&lt;=2,"Kurang Memadai","Memadai")))</f>
        <v>Memadai</v>
      </c>
      <c r="F27" s="300"/>
      <c r="G27" s="300" t="str">
        <f>IF(G26="Belum diisi","Belum diisi",(IF(G26&lt;=2,"Kurang Memadai","Memadai")))</f>
        <v>Memadai</v>
      </c>
      <c r="H27" s="300"/>
      <c r="I27" s="300" t="str">
        <f>IF(I26="Belum diisi","Belum diisi",(IF(I26&lt;=2,"Kurang Memadai","Memadai")))</f>
        <v>Memadai</v>
      </c>
      <c r="J27" s="300"/>
      <c r="K27" s="300" t="str">
        <f>IF(K26="Belum diisi","Belum diisi",(IF(K26&lt;=2,"Kurang Memadai","Memadai")))</f>
        <v>Memadai</v>
      </c>
      <c r="L27" s="300"/>
      <c r="M27" s="300" t="str">
        <f>IF(M26="Belum diisi","Belum diisi",(IF(M26&lt;=2,"Kurang Memadai","Memadai")))</f>
        <v>Memadai</v>
      </c>
      <c r="N27" s="300"/>
      <c r="O27" s="300" t="str">
        <f>IF(O26="Belum diisi","Belum diisi",(IF(O26&lt;=2,"Kurang Memadai","Memadai")))</f>
        <v>Memadai</v>
      </c>
      <c r="P27" s="300"/>
      <c r="Q27" s="300" t="str">
        <f>IF(Q26="Belum diisi","Belum diisi",(IF(Q26&lt;=2,"Kurang Memadai","Memadai")))</f>
        <v>Memadai</v>
      </c>
      <c r="R27" s="300"/>
      <c r="S27" s="300" t="str">
        <f>IF(S26="Belum diisi","Belum diisi",(IF(S26&lt;=2,"Kurang Memadai","Memadai")))</f>
        <v>Memadai</v>
      </c>
      <c r="T27" s="300"/>
      <c r="U27" s="300" t="str">
        <f>IF(U26="Belum diisi","Belum diisi",(IF(U26&lt;=2,"Kurang Memadai","Memadai")))</f>
        <v>Memadai</v>
      </c>
      <c r="V27" s="300"/>
      <c r="W27" s="300" t="str">
        <f>IF(W26="Belum diisi","Belum diisi",(IF(W26&lt;=2,"Kurang Memadai","Memadai")))</f>
        <v>Memadai</v>
      </c>
      <c r="X27" s="300"/>
      <c r="Y27" s="300" t="str">
        <f>IF(Y26="Belum diisi","Belum diisi",(IF(Y26&lt;=2,"Kurang Memadai","Memadai")))</f>
        <v>Memadai</v>
      </c>
      <c r="Z27" s="300"/>
      <c r="AA27" s="300" t="str">
        <f>IF(AA26="Belum diisi","Belum diisi",(IF(AA26&lt;=2,"Kurang Memadai","Memadai")))</f>
        <v>Memadai</v>
      </c>
      <c r="AB27" s="300"/>
      <c r="AC27" s="300" t="str">
        <f>IF(AC26="Belum diisi","Belum diisi",(IF(AC26&lt;=2,"Kurang Memadai","Memadai")))</f>
        <v>Memadai</v>
      </c>
      <c r="AD27" s="300"/>
      <c r="AE27" s="300" t="str">
        <f>IF(AE26="Belum diisi","Belum diisi",(IF(AE26&lt;=2,"Kurang Memadai","Memadai")))</f>
        <v>Memadai</v>
      </c>
      <c r="AF27" s="300"/>
      <c r="AG27" s="300" t="str">
        <f>IF(AG26="Belum diisi","Belum diisi",(IF(AG26&lt;=2,"Kurang Memadai","Memadai")))</f>
        <v>Memadai</v>
      </c>
      <c r="AH27" s="300"/>
      <c r="AI27" s="300" t="str">
        <f>IF(AI26="Belum diisi","Belum diisi",(IF(AI26&lt;=2,"Kurang Memadai","Memadai")))</f>
        <v>Memadai</v>
      </c>
      <c r="AJ27" s="300"/>
      <c r="AK27" s="300" t="str">
        <f>IF(AK26="Belum diisi","Belum diisi",(IF(AK26&lt;=2,"Kurang Memadai","Memadai")))</f>
        <v>Memadai</v>
      </c>
      <c r="AL27" s="300"/>
      <c r="AM27" s="300" t="str">
        <f>IF(AM26="Belum diisi","Belum diisi",(IF(AM26&lt;=2,"Kurang Memadai","Memadai")))</f>
        <v>Memadai</v>
      </c>
      <c r="AN27" s="300"/>
      <c r="AO27" s="300" t="str">
        <f>IF(AO26="Belum diisi","Belum diisi",(IF(AO26&lt;=2,"Kurang Memadai","Memadai")))</f>
        <v>Memadai</v>
      </c>
      <c r="AP27" s="300"/>
      <c r="AQ27" s="300" t="str">
        <f>IF(AQ26="Belum diisi","Belum diisi",(IF(AQ26&lt;=2,"Kurang Memadai","Memadai")))</f>
        <v>Memadai</v>
      </c>
      <c r="AR27" s="300"/>
      <c r="AS27" s="300" t="str">
        <f>IF(AS26="Belum diisi","Belum diisi",(IF(AS26&lt;=2,"Kurang Memadai","Memadai")))</f>
        <v>Memadai</v>
      </c>
      <c r="AT27" s="300"/>
      <c r="AU27" s="300" t="str">
        <f>IF(AU26="Belum diisi","Belum diisi",(IF(AU26&lt;=2,"Kurang Memadai","Memadai")))</f>
        <v>Memadai</v>
      </c>
      <c r="AV27" s="300"/>
      <c r="AW27" s="300" t="str">
        <f>IF(AW26="Belum diisi","Belum diisi",(IF(AW26&lt;=2,"Kurang Memadai","Memadai")))</f>
        <v>Memadai</v>
      </c>
      <c r="AX27" s="300"/>
      <c r="AY27" s="300" t="str">
        <f>IF(AY26="Belum diisi","Belum diisi",(IF(AY26&lt;=2,"Kurang Memadai","Memadai")))</f>
        <v>Memadai</v>
      </c>
      <c r="AZ27" s="300"/>
      <c r="BA27" s="300" t="str">
        <f>IF(BA26="Belum diisi","Belum diisi",(IF(BA26&lt;=2,"Kurang Memadai","Memadai")))</f>
        <v>Memadai</v>
      </c>
      <c r="BB27" s="300"/>
      <c r="BC27" s="300" t="str">
        <f>IF(BC26="Belum diisi","Belum diisi",(IF(BC26&lt;=2,"Kurang Memadai","Memadai")))</f>
        <v>Memadai</v>
      </c>
      <c r="BD27" s="300"/>
      <c r="BE27" s="300" t="str">
        <f>IF(BE26="Belum diisi","Belum diisi",(IF(BE26&lt;=2,"Kurang Memadai","Memadai")))</f>
        <v>Memadai</v>
      </c>
      <c r="BF27" s="300"/>
      <c r="BG27" s="300" t="str">
        <f>IF(BG26="Belum diisi","Belum diisi",(IF(BG26&lt;=2,"Kurang Memadai","Memadai")))</f>
        <v>Memadai</v>
      </c>
      <c r="BH27" s="300"/>
      <c r="BI27" s="300" t="str">
        <f>IF(BI26="Belum diisi","Belum diisi",(IF(BI26&lt;=2,"Kurang Memadai","Memadai")))</f>
        <v>Memadai</v>
      </c>
      <c r="BJ27" s="300"/>
      <c r="BK27" s="300" t="str">
        <f>IF(BK26="Belum diisi","Belum diisi",(IF(BK26&lt;=2,"Kurang Memadai","Memadai")))</f>
        <v>Memadai</v>
      </c>
      <c r="BL27" s="300"/>
      <c r="BM27" s="300" t="str">
        <f>IF(BM26="Belum diisi","Belum diisi",(IF(BM26&lt;=2,"Kurang Memadai","Memadai")))</f>
        <v>Memadai</v>
      </c>
      <c r="BN27" s="300"/>
      <c r="BO27" s="300" t="str">
        <f>IF(BO26="Belum diisi","Belum diisi",(IF(BO26&lt;=2,"Kurang Memadai","Memadai")))</f>
        <v>Memadai</v>
      </c>
      <c r="BP27" s="300"/>
      <c r="BQ27" s="300" t="str">
        <f>IF(BQ26="Belum diisi","Belum diisi",(IF(BQ26&lt;=2,"Kurang Memadai","Memadai")))</f>
        <v>Memadai</v>
      </c>
      <c r="BR27" s="300"/>
      <c r="BS27" s="300" t="str">
        <f>IF(BS26="Belum diisi","Belum diisi",(IF(BS26&lt;=2,"Kurang Memadai","Memadai")))</f>
        <v>Memadai</v>
      </c>
      <c r="BT27" s="300"/>
      <c r="BU27" s="300" t="str">
        <f>IF(BU26="Belum diisi","Belum diisi",(IF(BU26&lt;=2,"Kurang Memadai","Memadai")))</f>
        <v>Memadai</v>
      </c>
      <c r="BV27" s="300"/>
      <c r="BW27" s="300" t="str">
        <f>IF(BW26="Belum diisi","Belum diisi",(IF(BW26&lt;=2,"Kurang Memadai","Memadai")))</f>
        <v>Memadai</v>
      </c>
      <c r="BX27" s="300"/>
      <c r="BY27" s="300" t="str">
        <f>IF(BY26="Belum diisi","Belum diisi",(IF(BY26&lt;=2,"Kurang Memadai","Memadai")))</f>
        <v>Memadai</v>
      </c>
      <c r="BZ27" s="301"/>
    </row>
    <row r="28" spans="1:78" ht="60.95" customHeight="1" x14ac:dyDescent="0.25">
      <c r="D28" s="168" t="s">
        <v>334</v>
      </c>
    </row>
    <row r="29" spans="1:78" ht="15.75" customHeight="1" x14ac:dyDescent="0.25">
      <c r="C29" s="304" t="str">
        <f>IF(E19="Tidak Setuju/Belum ada/ belum dibangun",1,IF(E19="Kurang Setuju/Telah dibangun/diterapkan, akan tetapi belum konsisten",2,IF(E19="Setuju/Sudah dibangun atau diterapkan dengan baik, tapi masih bisa ditingkatkan",3,IF(E19="Sangat Setuju/Sudah dibangun atau diterapkan dengan baik dan dapat ditularkan ke organisasi lain",4,"Error"))))</f>
        <v>Error</v>
      </c>
      <c r="D29" s="168" t="s">
        <v>335</v>
      </c>
    </row>
    <row r="30" spans="1:78" ht="15.75" customHeight="1" x14ac:dyDescent="0.25">
      <c r="D30" s="168" t="s">
        <v>336</v>
      </c>
    </row>
    <row r="31" spans="1:78" ht="15.75" customHeight="1" x14ac:dyDescent="0.25">
      <c r="D31" s="168" t="s">
        <v>337</v>
      </c>
    </row>
  </sheetData>
  <dataValidations disablePrompts="1" count="1">
    <dataValidation type="list" allowBlank="1" showInputMessage="1" showErrorMessage="1" sqref="C28">
      <formula1>$D$28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F0"/>
    <pageSetUpPr fitToPage="1"/>
  </sheetPr>
  <dimension ref="A1:E69"/>
  <sheetViews>
    <sheetView view="pageBreakPreview" topLeftCell="A45" zoomScale="110" zoomScaleNormal="100" zoomScaleSheetLayoutView="110" workbookViewId="0">
      <selection activeCell="C45" sqref="C45"/>
    </sheetView>
  </sheetViews>
  <sheetFormatPr defaultColWidth="23.125" defaultRowHeight="13.5" x14ac:dyDescent="0.25"/>
  <cols>
    <col min="1" max="1" width="4.75" style="168" customWidth="1"/>
    <col min="2" max="2" width="1.25" style="168" customWidth="1"/>
    <col min="3" max="3" width="53.75" style="168" customWidth="1"/>
    <col min="4" max="4" width="9.25" style="259" customWidth="1"/>
    <col min="5" max="5" width="34.625" style="168" bestFit="1" customWidth="1"/>
    <col min="6" max="16384" width="23.125" style="168"/>
  </cols>
  <sheetData>
    <row r="1" spans="1:5" ht="15.75" x14ac:dyDescent="0.25">
      <c r="E1" s="16" t="s">
        <v>0</v>
      </c>
    </row>
    <row r="2" spans="1:5" ht="15.75" x14ac:dyDescent="0.25">
      <c r="E2" s="16" t="s">
        <v>263</v>
      </c>
    </row>
    <row r="3" spans="1:5" ht="46.5" customHeight="1" x14ac:dyDescent="0.25">
      <c r="A3" s="542" t="s">
        <v>395</v>
      </c>
      <c r="B3" s="542"/>
      <c r="C3" s="542"/>
      <c r="D3" s="542"/>
      <c r="E3" s="542"/>
    </row>
    <row r="4" spans="1:5" ht="21" customHeight="1" x14ac:dyDescent="0.25">
      <c r="A4" s="543" t="s">
        <v>379</v>
      </c>
      <c r="B4" s="543"/>
      <c r="C4" s="543"/>
      <c r="D4" s="543"/>
      <c r="E4" s="543"/>
    </row>
    <row r="5" spans="1:5" ht="14.25" customHeight="1" x14ac:dyDescent="0.25">
      <c r="A5" s="169"/>
      <c r="B5" s="169"/>
      <c r="C5" s="170" t="s">
        <v>268</v>
      </c>
      <c r="D5" s="169">
        <f>'Form 1.a.1 Responden'!E5</f>
        <v>2022</v>
      </c>
    </row>
    <row r="6" spans="1:5" ht="14.25" customHeight="1" thickBot="1" x14ac:dyDescent="0.3">
      <c r="A6" s="169"/>
      <c r="B6" s="169"/>
      <c r="C6" s="170"/>
      <c r="D6" s="260"/>
    </row>
    <row r="7" spans="1:5" ht="15.75" customHeight="1" thickBot="1" x14ac:dyDescent="0.3">
      <c r="A7" s="544" t="s">
        <v>269</v>
      </c>
      <c r="B7" s="546"/>
      <c r="C7" s="548" t="s">
        <v>270</v>
      </c>
      <c r="D7" s="305" t="s">
        <v>271</v>
      </c>
      <c r="E7" s="552" t="s">
        <v>272</v>
      </c>
    </row>
    <row r="8" spans="1:5" ht="13.5" customHeight="1" thickBot="1" x14ac:dyDescent="0.3">
      <c r="A8" s="545"/>
      <c r="B8" s="547"/>
      <c r="C8" s="549"/>
      <c r="D8" s="174" t="s">
        <v>279</v>
      </c>
      <c r="E8" s="552"/>
    </row>
    <row r="9" spans="1:5" ht="17.25" thickBot="1" x14ac:dyDescent="0.35">
      <c r="A9" s="175" t="s">
        <v>65</v>
      </c>
      <c r="B9" s="176"/>
      <c r="C9" s="177" t="s">
        <v>66</v>
      </c>
      <c r="D9" s="306"/>
      <c r="E9" s="178" t="s">
        <v>68</v>
      </c>
    </row>
    <row r="10" spans="1:5" ht="16.5" x14ac:dyDescent="0.25">
      <c r="A10" s="179" t="s">
        <v>102</v>
      </c>
      <c r="B10" s="180"/>
      <c r="C10" s="310" t="s">
        <v>280</v>
      </c>
      <c r="D10" s="321">
        <f>IFERROR(MODE(D11:D14),0)</f>
        <v>4</v>
      </c>
      <c r="E10" s="322" t="str">
        <f>IF(D10="Belum diisi","Belum diisi",(IF(D10&lt;=2,"Kurang Memadai","Memadai")))</f>
        <v>Memadai</v>
      </c>
    </row>
    <row r="11" spans="1:5" ht="47.25" customHeight="1" x14ac:dyDescent="0.25">
      <c r="A11" s="181">
        <v>1</v>
      </c>
      <c r="B11" s="220"/>
      <c r="C11" s="184" t="s">
        <v>282</v>
      </c>
      <c r="D11" s="318">
        <f>'Form Resp 1 (From Google Form)'!E26</f>
        <v>4</v>
      </c>
      <c r="E11" s="315" t="str">
        <f>IF(D11="Belum diisi","Belum diisi",(IF(D11&lt;=2,"Kurang Memadai","Memadai")))</f>
        <v>Memadai</v>
      </c>
    </row>
    <row r="12" spans="1:5" ht="47.25" x14ac:dyDescent="0.25">
      <c r="A12" s="181">
        <v>2</v>
      </c>
      <c r="B12" s="220"/>
      <c r="C12" s="184" t="s">
        <v>283</v>
      </c>
      <c r="D12" s="307">
        <f>'Form Resp 1 (From Google Form)'!G26</f>
        <v>4</v>
      </c>
      <c r="E12" s="316" t="str">
        <f t="shared" ref="E12:E14" si="0">IF(D12="Belum diisi","Belum diisi",(IF(D12&lt;=2,"Kurang Memadai","Memadai")))</f>
        <v>Memadai</v>
      </c>
    </row>
    <row r="13" spans="1:5" ht="47.25" x14ac:dyDescent="0.25">
      <c r="A13" s="181">
        <v>3</v>
      </c>
      <c r="B13" s="220"/>
      <c r="C13" s="184" t="s">
        <v>284</v>
      </c>
      <c r="D13" s="307">
        <f>'Form Resp 1 (From Google Form)'!I26</f>
        <v>3</v>
      </c>
      <c r="E13" s="316" t="str">
        <f t="shared" si="0"/>
        <v>Memadai</v>
      </c>
    </row>
    <row r="14" spans="1:5" ht="33" customHeight="1" x14ac:dyDescent="0.25">
      <c r="A14" s="181">
        <v>4</v>
      </c>
      <c r="B14" s="220"/>
      <c r="C14" s="312" t="s">
        <v>285</v>
      </c>
      <c r="D14" s="323">
        <f>'Form Resp 1 (From Google Form)'!K26</f>
        <v>3</v>
      </c>
      <c r="E14" s="324" t="str">
        <f t="shared" si="0"/>
        <v>Memadai</v>
      </c>
    </row>
    <row r="15" spans="1:5" ht="16.5" x14ac:dyDescent="0.25">
      <c r="A15" s="182" t="s">
        <v>286</v>
      </c>
      <c r="B15" s="183"/>
      <c r="C15" s="311" t="s">
        <v>287</v>
      </c>
      <c r="D15" s="325">
        <f>IFERROR(MODE(D16:D19),0)</f>
        <v>3</v>
      </c>
      <c r="E15" s="326" t="str">
        <f>IF(D15="Belum diisi","Belum diisi",(IF(D15&lt;=2,"Kurang Memadai","Memadai")))</f>
        <v>Memadai</v>
      </c>
    </row>
    <row r="16" spans="1:5" ht="32.25" customHeight="1" x14ac:dyDescent="0.25">
      <c r="A16" s="181">
        <v>1</v>
      </c>
      <c r="B16" s="220"/>
      <c r="C16" s="184" t="s">
        <v>288</v>
      </c>
      <c r="D16" s="319">
        <f>'Form Resp 1 (From Google Form)'!M26</f>
        <v>3</v>
      </c>
      <c r="E16" s="315" t="str">
        <f t="shared" ref="E16:E19" si="1">IF(D16="Belum diisi","Belum diisi",(IF(D16&lt;=2,"Kurang Memadai","Memadai")))</f>
        <v>Memadai</v>
      </c>
    </row>
    <row r="17" spans="1:5" ht="31.5" x14ac:dyDescent="0.25">
      <c r="A17" s="181">
        <v>2</v>
      </c>
      <c r="B17" s="220"/>
      <c r="C17" s="184" t="s">
        <v>289</v>
      </c>
      <c r="D17" s="307">
        <f>'Form Resp 1 (From Google Form)'!O26</f>
        <v>3</v>
      </c>
      <c r="E17" s="316" t="str">
        <f t="shared" si="1"/>
        <v>Memadai</v>
      </c>
    </row>
    <row r="18" spans="1:5" ht="31.5" x14ac:dyDescent="0.25">
      <c r="A18" s="181">
        <v>3</v>
      </c>
      <c r="B18" s="220"/>
      <c r="C18" s="184" t="s">
        <v>290</v>
      </c>
      <c r="D18" s="307">
        <f>'Form Resp 1 (From Google Form)'!Q26</f>
        <v>3</v>
      </c>
      <c r="E18" s="316" t="str">
        <f t="shared" si="1"/>
        <v>Memadai</v>
      </c>
    </row>
    <row r="19" spans="1:5" ht="47.25" customHeight="1" x14ac:dyDescent="0.25">
      <c r="A19" s="181">
        <v>4</v>
      </c>
      <c r="B19" s="220"/>
      <c r="C19" s="184" t="s">
        <v>291</v>
      </c>
      <c r="D19" s="323">
        <f>'Form Resp 1 (From Google Form)'!S26</f>
        <v>3</v>
      </c>
      <c r="E19" s="324" t="str">
        <f t="shared" si="1"/>
        <v>Memadai</v>
      </c>
    </row>
    <row r="20" spans="1:5" ht="16.5" x14ac:dyDescent="0.25">
      <c r="A20" s="182" t="s">
        <v>90</v>
      </c>
      <c r="B20" s="183"/>
      <c r="C20" s="311" t="s">
        <v>292</v>
      </c>
      <c r="D20" s="325">
        <f>IFERROR(MODE(D21:D28),0)</f>
        <v>3</v>
      </c>
      <c r="E20" s="326" t="str">
        <f>IF(D20="Belum diisi","Belum diisi",(IF(D20&lt;=2,"Kurang Memadai","Memadai")))</f>
        <v>Memadai</v>
      </c>
    </row>
    <row r="21" spans="1:5" ht="31.5" x14ac:dyDescent="0.25">
      <c r="A21" s="181">
        <v>1</v>
      </c>
      <c r="B21" s="220"/>
      <c r="C21" s="184" t="s">
        <v>293</v>
      </c>
      <c r="D21" s="319">
        <f>'Form Resp 1 (From Google Form)'!U26</f>
        <v>3</v>
      </c>
      <c r="E21" s="315" t="str">
        <f t="shared" ref="E21:E28" si="2">IF(D21="Belum diisi","Belum diisi",(IF(D21&lt;=2,"Kurang Memadai","Memadai")))</f>
        <v>Memadai</v>
      </c>
    </row>
    <row r="22" spans="1:5" ht="33" customHeight="1" x14ac:dyDescent="0.25">
      <c r="A22" s="181">
        <v>2</v>
      </c>
      <c r="B22" s="220"/>
      <c r="C22" s="184" t="s">
        <v>294</v>
      </c>
      <c r="D22" s="307">
        <f>'Form Resp 1 (From Google Form)'!W26</f>
        <v>3</v>
      </c>
      <c r="E22" s="316" t="str">
        <f t="shared" si="2"/>
        <v>Memadai</v>
      </c>
    </row>
    <row r="23" spans="1:5" ht="63" x14ac:dyDescent="0.25">
      <c r="A23" s="181">
        <v>3</v>
      </c>
      <c r="B23" s="220"/>
      <c r="C23" s="184" t="s">
        <v>295</v>
      </c>
      <c r="D23" s="307">
        <f>'Form Resp 1 (From Google Form)'!Y26</f>
        <v>4</v>
      </c>
      <c r="E23" s="316" t="str">
        <f t="shared" si="2"/>
        <v>Memadai</v>
      </c>
    </row>
    <row r="24" spans="1:5" ht="31.5" x14ac:dyDescent="0.25">
      <c r="A24" s="181">
        <v>4</v>
      </c>
      <c r="B24" s="220"/>
      <c r="C24" s="184" t="s">
        <v>296</v>
      </c>
      <c r="D24" s="307">
        <f>'Form Resp 1 (From Google Form)'!AA26</f>
        <v>4</v>
      </c>
      <c r="E24" s="316" t="str">
        <f t="shared" si="2"/>
        <v>Memadai</v>
      </c>
    </row>
    <row r="25" spans="1:5" ht="31.5" customHeight="1" x14ac:dyDescent="0.25">
      <c r="A25" s="181">
        <v>5</v>
      </c>
      <c r="B25" s="220"/>
      <c r="C25" s="184" t="s">
        <v>297</v>
      </c>
      <c r="D25" s="307">
        <f>'Form Resp 1 (From Google Form)'!AC26</f>
        <v>4</v>
      </c>
      <c r="E25" s="316" t="str">
        <f t="shared" si="2"/>
        <v>Memadai</v>
      </c>
    </row>
    <row r="26" spans="1:5" ht="33" customHeight="1" x14ac:dyDescent="0.25">
      <c r="A26" s="181">
        <v>6</v>
      </c>
      <c r="B26" s="220"/>
      <c r="C26" s="184" t="s">
        <v>298</v>
      </c>
      <c r="D26" s="307">
        <f>'Form Resp 1 (From Google Form)'!AE26</f>
        <v>3</v>
      </c>
      <c r="E26" s="316" t="str">
        <f t="shared" si="2"/>
        <v>Memadai</v>
      </c>
    </row>
    <row r="27" spans="1:5" ht="31.5" x14ac:dyDescent="0.25">
      <c r="A27" s="181">
        <v>7</v>
      </c>
      <c r="B27" s="220"/>
      <c r="C27" s="184" t="s">
        <v>299</v>
      </c>
      <c r="D27" s="307">
        <f>'Form Resp 1 (From Google Form)'!AG26</f>
        <v>3</v>
      </c>
      <c r="E27" s="316" t="str">
        <f t="shared" si="2"/>
        <v>Memadai</v>
      </c>
    </row>
    <row r="28" spans="1:5" ht="32.25" customHeight="1" x14ac:dyDescent="0.25">
      <c r="A28" s="265">
        <v>8</v>
      </c>
      <c r="B28" s="327"/>
      <c r="C28" s="328" t="s">
        <v>300</v>
      </c>
      <c r="D28" s="323">
        <f>'Form Resp 1 (From Google Form)'!AI26</f>
        <v>3</v>
      </c>
      <c r="E28" s="324" t="str">
        <f t="shared" si="2"/>
        <v>Memadai</v>
      </c>
    </row>
    <row r="29" spans="1:5" ht="33" x14ac:dyDescent="0.25">
      <c r="A29" s="330" t="s">
        <v>301</v>
      </c>
      <c r="B29" s="331"/>
      <c r="C29" s="332" t="s">
        <v>302</v>
      </c>
      <c r="D29" s="325">
        <f>IFERROR(MODE(D30:D33),0)</f>
        <v>3</v>
      </c>
      <c r="E29" s="326" t="str">
        <f>IF(D29="Belum diisi","Belum diisi",(IF(D29&lt;=2,"Kurang Memadai","Memadai")))</f>
        <v>Memadai</v>
      </c>
    </row>
    <row r="30" spans="1:5" ht="31.5" x14ac:dyDescent="0.25">
      <c r="A30" s="270">
        <v>1</v>
      </c>
      <c r="B30" s="329"/>
      <c r="C30" s="313" t="s">
        <v>303</v>
      </c>
      <c r="D30" s="319">
        <f>'Form Resp 1 (From Google Form)'!AK26</f>
        <v>3</v>
      </c>
      <c r="E30" s="315" t="str">
        <f t="shared" ref="E30:E33" si="3">IF(D30="Belum diisi","Belum diisi",(IF(D30&lt;=2,"Kurang Memadai","Memadai")))</f>
        <v>Memadai</v>
      </c>
    </row>
    <row r="31" spans="1:5" ht="49.5" customHeight="1" x14ac:dyDescent="0.25">
      <c r="A31" s="181">
        <v>2</v>
      </c>
      <c r="B31" s="220"/>
      <c r="C31" s="184" t="s">
        <v>304</v>
      </c>
      <c r="D31" s="319">
        <f>'Form Resp 1 (From Google Form)'!AM26</f>
        <v>3</v>
      </c>
      <c r="E31" s="316" t="str">
        <f t="shared" si="3"/>
        <v>Memadai</v>
      </c>
    </row>
    <row r="32" spans="1:5" ht="31.5" x14ac:dyDescent="0.25">
      <c r="A32" s="181">
        <v>3</v>
      </c>
      <c r="B32" s="220"/>
      <c r="C32" s="184" t="s">
        <v>305</v>
      </c>
      <c r="D32" s="319">
        <f>'Form Resp 1 (From Google Form)'!AO26</f>
        <v>3</v>
      </c>
      <c r="E32" s="316" t="str">
        <f t="shared" si="3"/>
        <v>Memadai</v>
      </c>
    </row>
    <row r="33" spans="1:5" ht="47.25" x14ac:dyDescent="0.25">
      <c r="A33" s="265">
        <v>4</v>
      </c>
      <c r="B33" s="327"/>
      <c r="C33" s="328" t="s">
        <v>306</v>
      </c>
      <c r="D33" s="333">
        <f>'Form Resp 1 (From Google Form)'!AQ26</f>
        <v>3</v>
      </c>
      <c r="E33" s="324" t="str">
        <f t="shared" si="3"/>
        <v>Memadai</v>
      </c>
    </row>
    <row r="34" spans="1:5" ht="33" x14ac:dyDescent="0.25">
      <c r="A34" s="335" t="s">
        <v>307</v>
      </c>
      <c r="B34" s="336"/>
      <c r="C34" s="332" t="s">
        <v>308</v>
      </c>
      <c r="D34" s="325">
        <f>IFERROR(MODE(D35:D37),0)</f>
        <v>3</v>
      </c>
      <c r="E34" s="326" t="str">
        <f>IF(D34="Belum diisi","Belum diisi",(IF(D34&lt;=2,"Kurang Memadai","Memadai")))</f>
        <v>Memadai</v>
      </c>
    </row>
    <row r="35" spans="1:5" ht="31.5" x14ac:dyDescent="0.25">
      <c r="A35" s="270">
        <v>1</v>
      </c>
      <c r="B35" s="329"/>
      <c r="C35" s="334" t="s">
        <v>309</v>
      </c>
      <c r="D35" s="319">
        <f>'Form Resp 1 (From Google Form)'!AS26</f>
        <v>3</v>
      </c>
      <c r="E35" s="315" t="str">
        <f t="shared" ref="E35:E37" si="4">IF(D35="Belum diisi","Belum diisi",(IF(D35&lt;=2,"Kurang Memadai","Memadai")))</f>
        <v>Memadai</v>
      </c>
    </row>
    <row r="36" spans="1:5" ht="31.5" x14ac:dyDescent="0.25">
      <c r="A36" s="181">
        <v>2</v>
      </c>
      <c r="B36" s="220"/>
      <c r="C36" s="184" t="s">
        <v>310</v>
      </c>
      <c r="D36" s="307">
        <f>'Form Resp 1 (From Google Form)'!AU26</f>
        <v>3</v>
      </c>
      <c r="E36" s="316" t="str">
        <f t="shared" si="4"/>
        <v>Memadai</v>
      </c>
    </row>
    <row r="37" spans="1:5" ht="16.5" x14ac:dyDescent="0.25">
      <c r="A37" s="265">
        <v>3</v>
      </c>
      <c r="B37" s="327"/>
      <c r="C37" s="328" t="s">
        <v>311</v>
      </c>
      <c r="D37" s="323">
        <f>'Form Resp 1 (From Google Form)'!AW26</f>
        <v>3</v>
      </c>
      <c r="E37" s="324" t="str">
        <f t="shared" si="4"/>
        <v>Memadai</v>
      </c>
    </row>
    <row r="38" spans="1:5" ht="34.5" customHeight="1" x14ac:dyDescent="0.25">
      <c r="A38" s="335" t="s">
        <v>312</v>
      </c>
      <c r="B38" s="336"/>
      <c r="C38" s="332" t="s">
        <v>313</v>
      </c>
      <c r="D38" s="325">
        <f>IFERROR(MODE(D39:D45),0)</f>
        <v>3</v>
      </c>
      <c r="E38" s="326" t="str">
        <f>IF(D38="Belum diisi","Belum diisi",(IF(D38&lt;=2,"Kurang Memadai","Memadai")))</f>
        <v>Memadai</v>
      </c>
    </row>
    <row r="39" spans="1:5" ht="48" customHeight="1" x14ac:dyDescent="0.25">
      <c r="A39" s="270">
        <v>1</v>
      </c>
      <c r="B39" s="329"/>
      <c r="C39" s="313" t="s">
        <v>314</v>
      </c>
      <c r="D39" s="319">
        <f>'Form Resp 1 (From Google Form)'!AY26</f>
        <v>3</v>
      </c>
      <c r="E39" s="315" t="str">
        <f t="shared" ref="E39:E45" si="5">IF(D39="Belum diisi","Belum diisi",(IF(D39&lt;=2,"Kurang Memadai","Memadai")))</f>
        <v>Memadai</v>
      </c>
    </row>
    <row r="40" spans="1:5" ht="31.5" x14ac:dyDescent="0.25">
      <c r="A40" s="181">
        <v>2</v>
      </c>
      <c r="B40" s="220"/>
      <c r="C40" s="184" t="s">
        <v>315</v>
      </c>
      <c r="D40" s="307">
        <f>'Form Resp 1 (From Google Form)'!BA26</f>
        <v>3</v>
      </c>
      <c r="E40" s="316" t="str">
        <f t="shared" si="5"/>
        <v>Memadai</v>
      </c>
    </row>
    <row r="41" spans="1:5" ht="33.75" customHeight="1" x14ac:dyDescent="0.25">
      <c r="A41" s="181">
        <v>3</v>
      </c>
      <c r="B41" s="220"/>
      <c r="C41" s="184" t="s">
        <v>316</v>
      </c>
      <c r="D41" s="307">
        <f>'Form Resp 1 (From Google Form)'!BC26</f>
        <v>3</v>
      </c>
      <c r="E41" s="316" t="str">
        <f t="shared" si="5"/>
        <v>Memadai</v>
      </c>
    </row>
    <row r="42" spans="1:5" ht="16.5" x14ac:dyDescent="0.25">
      <c r="A42" s="181">
        <v>4</v>
      </c>
      <c r="B42" s="220"/>
      <c r="C42" s="184" t="s">
        <v>317</v>
      </c>
      <c r="D42" s="307">
        <f>'Form Resp 1 (From Google Form)'!BE26</f>
        <v>3</v>
      </c>
      <c r="E42" s="316" t="str">
        <f t="shared" si="5"/>
        <v>Memadai</v>
      </c>
    </row>
    <row r="43" spans="1:5" ht="63" x14ac:dyDescent="0.25">
      <c r="A43" s="181">
        <v>5</v>
      </c>
      <c r="B43" s="220"/>
      <c r="C43" s="184" t="s">
        <v>318</v>
      </c>
      <c r="D43" s="307">
        <f>'Form Resp 1 (From Google Form)'!BG26</f>
        <v>3</v>
      </c>
      <c r="E43" s="316" t="str">
        <f t="shared" si="5"/>
        <v>Memadai</v>
      </c>
    </row>
    <row r="44" spans="1:5" ht="31.5" x14ac:dyDescent="0.25">
      <c r="A44" s="181">
        <v>6</v>
      </c>
      <c r="B44" s="220"/>
      <c r="C44" s="184" t="s">
        <v>319</v>
      </c>
      <c r="D44" s="307">
        <f>'Form Resp 1 (From Google Form)'!BI26</f>
        <v>4</v>
      </c>
      <c r="E44" s="316" t="str">
        <f t="shared" si="5"/>
        <v>Memadai</v>
      </c>
    </row>
    <row r="45" spans="1:5" ht="31.5" x14ac:dyDescent="0.25">
      <c r="A45" s="265">
        <v>7</v>
      </c>
      <c r="B45" s="327"/>
      <c r="C45" s="328" t="s">
        <v>320</v>
      </c>
      <c r="D45" s="323">
        <f>'Form Resp 1 (From Google Form)'!BK26</f>
        <v>3</v>
      </c>
      <c r="E45" s="324" t="str">
        <f t="shared" si="5"/>
        <v>Memadai</v>
      </c>
    </row>
    <row r="46" spans="1:5" ht="33" x14ac:dyDescent="0.25">
      <c r="A46" s="335" t="s">
        <v>321</v>
      </c>
      <c r="B46" s="336"/>
      <c r="C46" s="332" t="s">
        <v>322</v>
      </c>
      <c r="D46" s="325">
        <f>IFERROR(MODE(D47:D51),0)</f>
        <v>3</v>
      </c>
      <c r="E46" s="326" t="str">
        <f>IF(D46="Belum diisi","Belum diisi",(IF(D46&lt;=2,"Kurang Memadai","Memadai")))</f>
        <v>Memadai</v>
      </c>
    </row>
    <row r="47" spans="1:5" ht="47.25" x14ac:dyDescent="0.25">
      <c r="A47" s="270">
        <v>1</v>
      </c>
      <c r="B47" s="329"/>
      <c r="C47" s="313" t="s">
        <v>323</v>
      </c>
      <c r="D47" s="319">
        <f>'Form Resp 1 (From Google Form)'!BM26</f>
        <v>3</v>
      </c>
      <c r="E47" s="315" t="str">
        <f t="shared" ref="E47:E51" si="6">IF(D47="Belum diisi","Belum diisi",(IF(D47&lt;=2,"Kurang Memadai","Memadai")))</f>
        <v>Memadai</v>
      </c>
    </row>
    <row r="48" spans="1:5" ht="31.5" x14ac:dyDescent="0.25">
      <c r="A48" s="181">
        <v>2</v>
      </c>
      <c r="B48" s="220"/>
      <c r="C48" s="184" t="s">
        <v>324</v>
      </c>
      <c r="D48" s="307">
        <f>'Form Resp 1 (From Google Form)'!BO26</f>
        <v>3</v>
      </c>
      <c r="E48" s="316" t="str">
        <f t="shared" si="6"/>
        <v>Memadai</v>
      </c>
    </row>
    <row r="49" spans="1:5" ht="31.5" x14ac:dyDescent="0.25">
      <c r="A49" s="181">
        <v>3</v>
      </c>
      <c r="B49" s="220"/>
      <c r="C49" s="184" t="s">
        <v>325</v>
      </c>
      <c r="D49" s="307">
        <f>'Form Resp 1 (From Google Form)'!BQ26</f>
        <v>4</v>
      </c>
      <c r="E49" s="316" t="str">
        <f t="shared" si="6"/>
        <v>Memadai</v>
      </c>
    </row>
    <row r="50" spans="1:5" ht="31.5" x14ac:dyDescent="0.25">
      <c r="A50" s="181">
        <v>4</v>
      </c>
      <c r="B50" s="220"/>
      <c r="C50" s="184" t="s">
        <v>326</v>
      </c>
      <c r="D50" s="307">
        <f>'Form Resp 1 (From Google Form)'!BS26</f>
        <v>3</v>
      </c>
      <c r="E50" s="316" t="str">
        <f t="shared" si="6"/>
        <v>Memadai</v>
      </c>
    </row>
    <row r="51" spans="1:5" ht="31.5" x14ac:dyDescent="0.25">
      <c r="A51" s="265">
        <v>5</v>
      </c>
      <c r="B51" s="327"/>
      <c r="C51" s="328" t="s">
        <v>327</v>
      </c>
      <c r="D51" s="323">
        <f>'Form Resp 1 (From Google Form)'!BU26</f>
        <v>3</v>
      </c>
      <c r="E51" s="324" t="str">
        <f t="shared" si="6"/>
        <v>Memadai</v>
      </c>
    </row>
    <row r="52" spans="1:5" ht="33" x14ac:dyDescent="0.25">
      <c r="A52" s="335" t="s">
        <v>328</v>
      </c>
      <c r="B52" s="336"/>
      <c r="C52" s="332" t="s">
        <v>329</v>
      </c>
      <c r="D52" s="325">
        <f>IFERROR(MODE(D53:D54),0)</f>
        <v>3</v>
      </c>
      <c r="E52" s="326" t="str">
        <f>IF(D52="Belum diisi","Belum diisi",(IF(D52&lt;=2,"Kurang Memadai","Memadai")))</f>
        <v>Memadai</v>
      </c>
    </row>
    <row r="53" spans="1:5" ht="36.75" customHeight="1" x14ac:dyDescent="0.25">
      <c r="A53" s="270">
        <v>1</v>
      </c>
      <c r="B53" s="329"/>
      <c r="C53" s="313" t="s">
        <v>330</v>
      </c>
      <c r="D53" s="319">
        <f>'Form Resp 1 (From Google Form)'!BW26</f>
        <v>3</v>
      </c>
      <c r="E53" s="315" t="str">
        <f t="shared" ref="E53:E54" si="7">IF(D53="Belum diisi","Belum diisi",(IF(D53&lt;=2,"Kurang Memadai","Memadai")))</f>
        <v>Memadai</v>
      </c>
    </row>
    <row r="54" spans="1:5" ht="48" thickBot="1" x14ac:dyDescent="0.3">
      <c r="A54" s="181">
        <v>2</v>
      </c>
      <c r="B54" s="186"/>
      <c r="C54" s="314" t="s">
        <v>331</v>
      </c>
      <c r="D54" s="320">
        <f>'Form Resp 1 (From Google Form)'!BY26</f>
        <v>3</v>
      </c>
      <c r="E54" s="317" t="str">
        <f t="shared" si="7"/>
        <v>Memadai</v>
      </c>
    </row>
    <row r="55" spans="1:5" ht="13.5" customHeight="1" x14ac:dyDescent="0.3">
      <c r="A55" s="187"/>
      <c r="B55" s="188"/>
      <c r="C55" s="187"/>
      <c r="D55" s="261"/>
    </row>
    <row r="56" spans="1:5" ht="13.5" customHeight="1" x14ac:dyDescent="0.25">
      <c r="A56" s="189" t="s">
        <v>159</v>
      </c>
      <c r="B56" s="190"/>
      <c r="C56" s="191"/>
    </row>
    <row r="57" spans="1:5" ht="13.5" customHeight="1" x14ac:dyDescent="0.25">
      <c r="A57" s="534" t="s">
        <v>332</v>
      </c>
      <c r="B57" s="534"/>
      <c r="C57" s="534"/>
    </row>
    <row r="58" spans="1:5" x14ac:dyDescent="0.25">
      <c r="C58" s="168" t="s">
        <v>333</v>
      </c>
    </row>
    <row r="59" spans="1:5" x14ac:dyDescent="0.25">
      <c r="A59" s="168">
        <v>1</v>
      </c>
      <c r="B59" s="168" t="s">
        <v>22</v>
      </c>
      <c r="C59" s="168" t="s">
        <v>334</v>
      </c>
    </row>
    <row r="60" spans="1:5" x14ac:dyDescent="0.25">
      <c r="A60" s="168">
        <v>2</v>
      </c>
      <c r="B60" s="168" t="s">
        <v>22</v>
      </c>
      <c r="C60" s="168" t="s">
        <v>335</v>
      </c>
    </row>
    <row r="61" spans="1:5" x14ac:dyDescent="0.25">
      <c r="A61" s="168">
        <v>3</v>
      </c>
      <c r="B61" s="168" t="s">
        <v>22</v>
      </c>
      <c r="C61" s="168" t="s">
        <v>336</v>
      </c>
    </row>
    <row r="62" spans="1:5" x14ac:dyDescent="0.25">
      <c r="A62" s="168">
        <v>4</v>
      </c>
      <c r="B62" s="168" t="s">
        <v>22</v>
      </c>
      <c r="C62" s="168" t="s">
        <v>337</v>
      </c>
    </row>
    <row r="63" spans="1:5" ht="32.1" customHeight="1" x14ac:dyDescent="0.25">
      <c r="A63" s="534" t="s">
        <v>338</v>
      </c>
      <c r="B63" s="534"/>
      <c r="C63" s="534"/>
      <c r="D63" s="534"/>
      <c r="E63" s="534"/>
    </row>
    <row r="64" spans="1:5" ht="54.6" customHeight="1" x14ac:dyDescent="0.25">
      <c r="A64" s="192"/>
      <c r="B64" s="192"/>
      <c r="C64" s="534" t="s">
        <v>490</v>
      </c>
      <c r="D64" s="534"/>
      <c r="E64" s="534"/>
    </row>
    <row r="65" spans="1:5" ht="39" customHeight="1" x14ac:dyDescent="0.25">
      <c r="A65" s="192"/>
      <c r="B65" s="192"/>
      <c r="C65" s="534" t="s">
        <v>489</v>
      </c>
      <c r="D65" s="534"/>
      <c r="E65" s="534"/>
    </row>
    <row r="67" spans="1:5" x14ac:dyDescent="0.25">
      <c r="A67" s="168" t="s">
        <v>341</v>
      </c>
    </row>
    <row r="68" spans="1:5" x14ac:dyDescent="0.25">
      <c r="C68" s="193" t="s">
        <v>342</v>
      </c>
    </row>
    <row r="69" spans="1:5" x14ac:dyDescent="0.25">
      <c r="C69" s="193" t="s">
        <v>393</v>
      </c>
    </row>
  </sheetData>
  <mergeCells count="10">
    <mergeCell ref="C64:E64"/>
    <mergeCell ref="C65:E65"/>
    <mergeCell ref="A57:C57"/>
    <mergeCell ref="A63:E63"/>
    <mergeCell ref="A3:E3"/>
    <mergeCell ref="A4:E4"/>
    <mergeCell ref="A7:A8"/>
    <mergeCell ref="B7:B8"/>
    <mergeCell ref="C7:C8"/>
    <mergeCell ref="E7:E8"/>
  </mergeCells>
  <conditionalFormatting sqref="E11:E14">
    <cfRule type="cellIs" dxfId="15" priority="15" operator="equal">
      <formula>"Belum diisi"</formula>
    </cfRule>
    <cfRule type="cellIs" dxfId="14" priority="16" operator="equal">
      <formula>"Kurang Memadai"</formula>
    </cfRule>
  </conditionalFormatting>
  <conditionalFormatting sqref="E16:E19">
    <cfRule type="cellIs" dxfId="13" priority="13" operator="equal">
      <formula>"Belum diisi"</formula>
    </cfRule>
    <cfRule type="cellIs" dxfId="12" priority="14" operator="equal">
      <formula>"Kurang Memadai"</formula>
    </cfRule>
  </conditionalFormatting>
  <conditionalFormatting sqref="E21:E28">
    <cfRule type="cellIs" dxfId="11" priority="11" operator="equal">
      <formula>"Belum diisi"</formula>
    </cfRule>
    <cfRule type="cellIs" dxfId="10" priority="12" operator="equal">
      <formula>"Kurang Memadai"</formula>
    </cfRule>
  </conditionalFormatting>
  <conditionalFormatting sqref="E30:E33">
    <cfRule type="cellIs" dxfId="9" priority="9" operator="equal">
      <formula>"Belum diisi"</formula>
    </cfRule>
    <cfRule type="cellIs" dxfId="8" priority="10" operator="equal">
      <formula>"Kurang Memadai"</formula>
    </cfRule>
  </conditionalFormatting>
  <conditionalFormatting sqref="E35:E37">
    <cfRule type="cellIs" dxfId="7" priority="7" operator="equal">
      <formula>"Belum diisi"</formula>
    </cfRule>
    <cfRule type="cellIs" dxfId="6" priority="8" operator="equal">
      <formula>"Kurang Memadai"</formula>
    </cfRule>
  </conditionalFormatting>
  <conditionalFormatting sqref="E39:E45">
    <cfRule type="cellIs" dxfId="5" priority="5" operator="equal">
      <formula>"Belum diisi"</formula>
    </cfRule>
    <cfRule type="cellIs" dxfId="4" priority="6" operator="equal">
      <formula>"Kurang Memadai"</formula>
    </cfRule>
  </conditionalFormatting>
  <conditionalFormatting sqref="E47:E51">
    <cfRule type="cellIs" dxfId="3" priority="3" operator="equal">
      <formula>"Belum diisi"</formula>
    </cfRule>
    <cfRule type="cellIs" dxfId="2" priority="4" operator="equal">
      <formula>"Kurang Memadai"</formula>
    </cfRule>
  </conditionalFormatting>
  <conditionalFormatting sqref="E53:E54">
    <cfRule type="cellIs" dxfId="1" priority="1" operator="equal">
      <formula>"Belum diisi"</formula>
    </cfRule>
    <cfRule type="cellIs" dxfId="0" priority="2" operator="equal">
      <formula>"Kurang Memadai"</formula>
    </cfRule>
  </conditionalFormatting>
  <pageMargins left="0.70833333333333304" right="0.70833333333333304" top="0.74791666666666701" bottom="1.53541666666667" header="0.31458333333333299" footer="0.31458333333333299"/>
  <pageSetup paperSize="9" scale="7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0"/>
  </sheetPr>
  <dimension ref="A1:E29"/>
  <sheetViews>
    <sheetView topLeftCell="A2" zoomScale="80" zoomScaleNormal="80" workbookViewId="0">
      <pane ySplit="1" topLeftCell="A3" activePane="bottomLeft" state="frozen"/>
      <selection activeCell="A2" sqref="A2"/>
      <selection pane="bottomLeft" activeCell="D7" sqref="D7"/>
    </sheetView>
  </sheetViews>
  <sheetFormatPr defaultRowHeight="123.6" customHeight="1" x14ac:dyDescent="0.25"/>
  <cols>
    <col min="1" max="1" width="5.375" style="341" customWidth="1"/>
    <col min="2" max="2" width="51.875" customWidth="1"/>
    <col min="3" max="3" width="98.875" style="395" customWidth="1"/>
    <col min="4" max="4" width="41.375" style="119" customWidth="1"/>
    <col min="5" max="5" width="8.625" style="342"/>
  </cols>
  <sheetData>
    <row r="1" spans="1:4" ht="123.6" customHeight="1" thickBot="1" x14ac:dyDescent="0.3"/>
    <row r="2" spans="1:4" ht="17.25" thickBot="1" x14ac:dyDescent="0.3">
      <c r="A2" s="200" t="s">
        <v>53</v>
      </c>
      <c r="B2" s="200" t="s">
        <v>343</v>
      </c>
      <c r="C2" s="200" t="s">
        <v>344</v>
      </c>
      <c r="D2" s="200" t="s">
        <v>345</v>
      </c>
    </row>
    <row r="3" spans="1:4" ht="17.25" thickBot="1" x14ac:dyDescent="0.3">
      <c r="A3" s="201" t="s">
        <v>520</v>
      </c>
      <c r="B3" s="201" t="s">
        <v>66</v>
      </c>
      <c r="C3" s="202" t="s">
        <v>67</v>
      </c>
      <c r="D3" s="202" t="s">
        <v>68</v>
      </c>
    </row>
    <row r="4" spans="1:4" ht="123.6" customHeight="1" x14ac:dyDescent="0.25">
      <c r="A4" s="376" t="s">
        <v>504</v>
      </c>
      <c r="B4" s="366" t="s">
        <v>493</v>
      </c>
      <c r="C4" s="367" t="s">
        <v>546</v>
      </c>
      <c r="D4" s="383" t="s">
        <v>521</v>
      </c>
    </row>
    <row r="5" spans="1:4" ht="123.6" customHeight="1" x14ac:dyDescent="0.25">
      <c r="A5" s="377" t="s">
        <v>505</v>
      </c>
      <c r="B5" s="368" t="s">
        <v>492</v>
      </c>
      <c r="C5" s="396" t="s">
        <v>547</v>
      </c>
      <c r="D5" s="384" t="s">
        <v>522</v>
      </c>
    </row>
    <row r="6" spans="1:4" ht="123.6" customHeight="1" x14ac:dyDescent="0.25">
      <c r="A6" s="377" t="s">
        <v>506</v>
      </c>
      <c r="B6" s="368" t="s">
        <v>491</v>
      </c>
      <c r="C6" s="369" t="s">
        <v>548</v>
      </c>
      <c r="D6" s="384" t="s">
        <v>522</v>
      </c>
    </row>
    <row r="7" spans="1:4" ht="123.6" customHeight="1" x14ac:dyDescent="0.25">
      <c r="A7" s="377" t="s">
        <v>507</v>
      </c>
      <c r="B7" s="368" t="s">
        <v>494</v>
      </c>
      <c r="C7" s="369" t="s">
        <v>549</v>
      </c>
      <c r="D7" s="384" t="s">
        <v>523</v>
      </c>
    </row>
    <row r="8" spans="1:4" ht="123.6" customHeight="1" x14ac:dyDescent="0.25">
      <c r="A8" s="377" t="s">
        <v>508</v>
      </c>
      <c r="B8" s="368" t="s">
        <v>495</v>
      </c>
      <c r="C8" s="369" t="s">
        <v>550</v>
      </c>
      <c r="D8" s="384" t="s">
        <v>522</v>
      </c>
    </row>
    <row r="9" spans="1:4" ht="123.6" customHeight="1" x14ac:dyDescent="0.25">
      <c r="A9" s="377" t="s">
        <v>509</v>
      </c>
      <c r="B9" s="368" t="s">
        <v>498</v>
      </c>
      <c r="C9" s="369" t="s">
        <v>551</v>
      </c>
      <c r="D9" s="384" t="s">
        <v>523</v>
      </c>
    </row>
    <row r="10" spans="1:4" ht="123.6" customHeight="1" x14ac:dyDescent="0.25">
      <c r="A10" s="377" t="s">
        <v>510</v>
      </c>
      <c r="B10" s="368" t="s">
        <v>496</v>
      </c>
      <c r="C10" s="369" t="s">
        <v>552</v>
      </c>
      <c r="D10" s="384" t="s">
        <v>523</v>
      </c>
    </row>
    <row r="11" spans="1:4" ht="123.6" customHeight="1" x14ac:dyDescent="0.25">
      <c r="A11" s="382" t="s">
        <v>511</v>
      </c>
      <c r="B11" s="370" t="s">
        <v>497</v>
      </c>
      <c r="C11" s="371" t="s">
        <v>553</v>
      </c>
      <c r="D11" s="385" t="s">
        <v>523</v>
      </c>
    </row>
    <row r="12" spans="1:4" ht="123.6" customHeight="1" thickBot="1" x14ac:dyDescent="0.3">
      <c r="A12" s="381"/>
      <c r="B12" s="348"/>
      <c r="C12" s="339"/>
      <c r="D12" s="347"/>
    </row>
    <row r="13" spans="1:4" ht="123.6" customHeight="1" thickBot="1" x14ac:dyDescent="0.3">
      <c r="A13" s="379" t="s">
        <v>524</v>
      </c>
      <c r="B13" s="349" t="s">
        <v>499</v>
      </c>
      <c r="C13" s="339" t="s">
        <v>554</v>
      </c>
      <c r="D13" s="207" t="s">
        <v>525</v>
      </c>
    </row>
    <row r="14" spans="1:4" ht="157.5" x14ac:dyDescent="0.25">
      <c r="A14" s="376" t="s">
        <v>512</v>
      </c>
      <c r="B14" s="364" t="s">
        <v>527</v>
      </c>
      <c r="C14" s="397" t="s">
        <v>555</v>
      </c>
      <c r="D14" s="365" t="s">
        <v>526</v>
      </c>
    </row>
    <row r="15" spans="1:4" ht="157.5" x14ac:dyDescent="0.25">
      <c r="A15" s="377" t="s">
        <v>500</v>
      </c>
      <c r="B15" s="372" t="s">
        <v>534</v>
      </c>
      <c r="C15" s="369" t="s">
        <v>556</v>
      </c>
      <c r="D15" s="384" t="s">
        <v>528</v>
      </c>
    </row>
    <row r="16" spans="1:4" ht="123.6" customHeight="1" x14ac:dyDescent="0.25">
      <c r="A16" s="377" t="s">
        <v>501</v>
      </c>
      <c r="B16" s="372"/>
      <c r="C16" s="369" t="s">
        <v>557</v>
      </c>
      <c r="D16" s="384" t="s">
        <v>529</v>
      </c>
    </row>
    <row r="17" spans="1:4" ht="123.6" customHeight="1" x14ac:dyDescent="0.25">
      <c r="A17" s="377" t="s">
        <v>502</v>
      </c>
      <c r="B17" s="372"/>
      <c r="C17" s="369" t="s">
        <v>558</v>
      </c>
      <c r="D17" s="384" t="s">
        <v>530</v>
      </c>
    </row>
    <row r="18" spans="1:4" ht="123.6" customHeight="1" x14ac:dyDescent="0.25">
      <c r="A18" s="377" t="s">
        <v>503</v>
      </c>
      <c r="B18" s="372"/>
      <c r="C18" s="369" t="s">
        <v>559</v>
      </c>
      <c r="D18" s="384" t="s">
        <v>533</v>
      </c>
    </row>
    <row r="19" spans="1:4" ht="173.25" x14ac:dyDescent="0.25">
      <c r="A19" s="377" t="s">
        <v>513</v>
      </c>
      <c r="B19" s="372" t="s">
        <v>535</v>
      </c>
      <c r="C19" s="369" t="s">
        <v>560</v>
      </c>
      <c r="D19" s="384" t="s">
        <v>531</v>
      </c>
    </row>
    <row r="20" spans="1:4" ht="78.75" x14ac:dyDescent="0.25">
      <c r="A20" s="382" t="s">
        <v>514</v>
      </c>
      <c r="B20" s="373" t="s">
        <v>536</v>
      </c>
      <c r="C20" s="371" t="s">
        <v>561</v>
      </c>
      <c r="D20" s="385" t="s">
        <v>532</v>
      </c>
    </row>
    <row r="21" spans="1:4" ht="16.5" thickBot="1" x14ac:dyDescent="0.3">
      <c r="A21" s="381"/>
      <c r="B21" s="349"/>
      <c r="C21" s="339"/>
      <c r="D21" s="347"/>
    </row>
    <row r="22" spans="1:4" ht="126.75" thickBot="1" x14ac:dyDescent="0.3">
      <c r="A22" s="379">
        <v>1.4</v>
      </c>
      <c r="B22" s="349" t="s">
        <v>487</v>
      </c>
      <c r="C22" s="398" t="s">
        <v>562</v>
      </c>
      <c r="D22" s="207" t="s">
        <v>537</v>
      </c>
    </row>
    <row r="23" spans="1:4" ht="142.5" thickBot="1" x14ac:dyDescent="0.3">
      <c r="A23" s="379">
        <v>1.5</v>
      </c>
      <c r="B23" s="349" t="s">
        <v>487</v>
      </c>
      <c r="C23" s="398" t="s">
        <v>563</v>
      </c>
      <c r="D23" s="207" t="s">
        <v>538</v>
      </c>
    </row>
    <row r="24" spans="1:4" ht="173.25" x14ac:dyDescent="0.25">
      <c r="A24" s="376" t="s">
        <v>515</v>
      </c>
      <c r="B24" s="374" t="s">
        <v>545</v>
      </c>
      <c r="C24" s="399" t="s">
        <v>564</v>
      </c>
      <c r="D24" s="386" t="s">
        <v>540</v>
      </c>
    </row>
    <row r="25" spans="1:4" ht="378" x14ac:dyDescent="0.25">
      <c r="A25" s="377" t="s">
        <v>516</v>
      </c>
      <c r="B25" s="380"/>
      <c r="C25" s="400" t="s">
        <v>565</v>
      </c>
      <c r="D25" s="387" t="s">
        <v>541</v>
      </c>
    </row>
    <row r="26" spans="1:4" ht="48" thickBot="1" x14ac:dyDescent="0.3">
      <c r="A26" s="378" t="s">
        <v>517</v>
      </c>
      <c r="B26" s="375"/>
      <c r="C26" s="401" t="s">
        <v>566</v>
      </c>
      <c r="D26" s="388" t="s">
        <v>539</v>
      </c>
    </row>
    <row r="27" spans="1:4" ht="48" thickBot="1" x14ac:dyDescent="0.3">
      <c r="A27" s="379">
        <v>1.7</v>
      </c>
      <c r="B27" s="349" t="s">
        <v>487</v>
      </c>
      <c r="C27" s="398" t="s">
        <v>567</v>
      </c>
      <c r="D27" s="207" t="s">
        <v>542</v>
      </c>
    </row>
    <row r="28" spans="1:4" ht="63.75" thickBot="1" x14ac:dyDescent="0.3">
      <c r="A28" s="376" t="s">
        <v>518</v>
      </c>
      <c r="B28" s="374" t="s">
        <v>487</v>
      </c>
      <c r="C28" s="399" t="s">
        <v>568</v>
      </c>
      <c r="D28" s="386" t="s">
        <v>543</v>
      </c>
    </row>
    <row r="29" spans="1:4" ht="205.5" thickBot="1" x14ac:dyDescent="0.3">
      <c r="A29" s="378" t="s">
        <v>519</v>
      </c>
      <c r="B29" s="375"/>
      <c r="C29" s="401" t="s">
        <v>569</v>
      </c>
      <c r="D29" s="207" t="s">
        <v>544</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F0"/>
  </sheetPr>
  <dimension ref="A1:E56"/>
  <sheetViews>
    <sheetView topLeftCell="A2" zoomScale="70" zoomScaleNormal="70" zoomScaleSheetLayoutView="100" workbookViewId="0">
      <selection activeCell="C7" sqref="C7"/>
    </sheetView>
  </sheetViews>
  <sheetFormatPr defaultColWidth="10.875" defaultRowHeight="15.75" x14ac:dyDescent="0.25"/>
  <cols>
    <col min="1" max="1" width="8.5" style="203" customWidth="1"/>
    <col min="2" max="2" width="43.125" bestFit="1" customWidth="1"/>
    <col min="3" max="3" width="59.25" style="194" customWidth="1"/>
    <col min="4" max="4" width="41.875" customWidth="1"/>
    <col min="5" max="5" width="10.875" style="342"/>
  </cols>
  <sheetData>
    <row r="1" spans="1:5" x14ac:dyDescent="0.25">
      <c r="D1" s="16" t="s">
        <v>254</v>
      </c>
    </row>
    <row r="2" spans="1:5" ht="16.5" x14ac:dyDescent="0.25">
      <c r="A2" s="195"/>
      <c r="B2" s="45"/>
      <c r="C2" s="45"/>
      <c r="D2" s="16" t="s">
        <v>264</v>
      </c>
    </row>
    <row r="3" spans="1:5" ht="16.5" x14ac:dyDescent="0.25">
      <c r="A3" s="559" t="s">
        <v>485</v>
      </c>
      <c r="B3" s="559"/>
      <c r="C3" s="559"/>
      <c r="D3" s="559"/>
    </row>
    <row r="4" spans="1:5" ht="16.5" x14ac:dyDescent="0.25">
      <c r="A4" s="559" t="s">
        <v>380</v>
      </c>
      <c r="B4" s="559"/>
      <c r="C4" s="559"/>
      <c r="D4" s="559"/>
    </row>
    <row r="5" spans="1:5" ht="17.25" thickBot="1" x14ac:dyDescent="0.3">
      <c r="A5" s="195"/>
      <c r="B5" s="195"/>
      <c r="C5" s="196"/>
      <c r="D5" s="195"/>
    </row>
    <row r="6" spans="1:5" ht="16.5" x14ac:dyDescent="0.25">
      <c r="A6" s="555" t="s">
        <v>2</v>
      </c>
      <c r="B6" s="556"/>
      <c r="C6" s="197" t="str">
        <f>'Form 1.a.1 Responden'!B269</f>
        <v>PEMERINTAH DAERAH KABUPATEN SUMEDANG</v>
      </c>
      <c r="D6" s="198"/>
    </row>
    <row r="7" spans="1:5" x14ac:dyDescent="0.25">
      <c r="A7" s="557" t="s">
        <v>3</v>
      </c>
      <c r="B7" s="558"/>
      <c r="C7" s="199">
        <f>'Form 1.a.1 Responden'!E5</f>
        <v>2022</v>
      </c>
      <c r="D7" s="46"/>
    </row>
    <row r="8" spans="1:5" ht="16.5" thickBot="1" x14ac:dyDescent="0.3">
      <c r="A8" s="389"/>
      <c r="C8" s="199"/>
      <c r="D8" s="46"/>
    </row>
    <row r="9" spans="1:5" ht="17.25" thickBot="1" x14ac:dyDescent="0.3">
      <c r="A9" s="200" t="s">
        <v>146</v>
      </c>
      <c r="B9" s="200" t="s">
        <v>343</v>
      </c>
      <c r="C9" s="200" t="s">
        <v>344</v>
      </c>
      <c r="D9" s="200" t="s">
        <v>345</v>
      </c>
    </row>
    <row r="10" spans="1:5" s="203" customFormat="1" ht="17.25" thickBot="1" x14ac:dyDescent="0.3">
      <c r="A10" s="201" t="s">
        <v>65</v>
      </c>
      <c r="B10" s="202" t="s">
        <v>66</v>
      </c>
      <c r="C10" s="202" t="s">
        <v>67</v>
      </c>
      <c r="D10" s="202" t="s">
        <v>68</v>
      </c>
      <c r="E10" s="342"/>
    </row>
    <row r="11" spans="1:5" ht="237" thickBot="1" x14ac:dyDescent="0.3">
      <c r="A11" s="204" t="str">
        <f>Sheet1!A4</f>
        <v>1.1.1</v>
      </c>
      <c r="B11" s="393" t="str">
        <f>Sheet1!B4</f>
        <v>kebijakan penegakan integritas dan nilai etika antara lain:&lt;br /&gt;
1. Perbup no 14 tahun 2019 tentang Kode Etik PNS.&lt;br /&gt;&lt;br /&gt;
2. Perbup 137 tahun 2021 tentang SIMPEG&lt;br /&gt;
3. Perda NO 5 Tahun 2021 tentang Pengelolaan Keuangan Daerah &lt;br /&gt;&lt;br /&gt;&lt;br /&gt;&lt;br /&gt;
4. Perbup nomor 169 tahun 2021 tentang Kebijakan akuntansi &lt;br /&gt;&lt;br /&gt;
5. Perbup Sumedang nomor 169  tahun 2021  tentang kebijakan akuntansi &lt;br /&gt;&lt;br /&gt;
6. SK Inspektur tentang pengelola kegiatan dan Keuangan&lt;br /&gt;</v>
      </c>
      <c r="C11" s="204" t="str">
        <f>Sheet1!C4</f>
        <v>Penegakan integritas dan nilai etika telah diperbaiki secara berkelanjutan sehingga tercipta suasana kerja organisasi yang kondusif yang dapat mendorong kinerja para pegawai secara optimal</v>
      </c>
      <c r="D11" s="204" t="str">
        <f>Sheet1!D4</f>
        <v>1.1. Penegakan integritas dan nilai etika
Memadai 5
opsi A</v>
      </c>
      <c r="E11" s="342">
        <v>3</v>
      </c>
    </row>
    <row r="12" spans="1:5" ht="284.25" thickBot="1" x14ac:dyDescent="0.3">
      <c r="A12" s="204" t="str">
        <f>Sheet1!A5</f>
        <v>1.1.2</v>
      </c>
      <c r="B12" s="393" t="str">
        <f>Sheet1!B5</f>
        <v>Kebijakan antikorupsi menjangkau semua kegiatan dan terevaluasi terus-menerus oleh struktur pengelola risiko korupsi yang bekerja efektif, antara lain :&lt;br /&gt;
1.  Peraturan Bupati nomor 20 tahun 2021 tentang Pedoman Pengendalian Gratifikasi di Lingkungan Daerah Kabupaten Sumedang;&lt;br /&gt;
2. Keputusan bupati nomor 269 tahun 2022 tentang pembentukan unit pengendalian gratifikasi di lingkungan daerah kabupaten sumedang;&lt;br /&gt;
3. Keputusan Bupati Sumedang Nomor 700/KEP.129-INSPEKTORAT/2017 tentang Perubahan atas Keputusan Bupati Nomor 700/KEP.502-INSPEKTORAT/2016 tentang Pembentukan Unit Pemberantasan Pungutan Liar di Kabupaten Sumedang.</v>
      </c>
      <c r="C12" s="204" t="str">
        <f>Sheet1!C5</f>
        <v>Kebijakan antikorupsi menjangkau semua kegiatan dan terevaluasi terus-menerus oleh struktur pengelola risiko korupsi yang bekerja efektif dengan kewenangan dan tanggung jawab yang memadai sehingga pengembangan kebijakan antikorupsi yang berkelanjutan benar-benar dilakukan.</v>
      </c>
      <c r="D12" s="204" t="str">
        <f>Sheet1!D5</f>
        <v>Memadai 5
Opsi A</v>
      </c>
      <c r="E12" s="342">
        <v>4</v>
      </c>
    </row>
    <row r="13" spans="1:5" ht="205.5" thickBot="1" x14ac:dyDescent="0.3">
      <c r="A13" s="204" t="str">
        <f>Sheet1!A6</f>
        <v>1.1.3</v>
      </c>
      <c r="B13" s="393" t="str">
        <f>Sheet1!B6</f>
        <v>SOP yang mencakup prinsip cegah deteksi dan respons telah diterapkan secara konsisten pada seluruh kegiatan dan ada evaluasi terjadwal dan dilakukan perbaikan berkelanjutan sehingga membawa perubahan nyata pada organisasi antara lain:&lt;br /&gt;&lt;br /&gt;
1. Perbup nomor tentang Pembangunan Zona Intergritas di lingkungan PEMDA Kab Sumedang.&lt;br /&gt;
2. Perbup nomor tentang Pembangunan Zona Intergritas Desa di lingkungan PEMDA Kab Sumedang.</v>
      </c>
      <c r="C13" s="204" t="str">
        <f>Sheet1!C6</f>
        <v>- SOP mencakup aspek edukasi, asesmen risiko, atau tematik seperti pengendalian gratifikasi, penyuapan, WBS, dan investigasi
- SOP efektif dilaksanakan secara komprehensif menjangkau semua kegiatan utama dan pendukung.
- SOP direviu dan dievaluasi secara berkala dan hasil reviu/evaluasi ditindaklanjuti dengan perbaikan berkelanjutan.
- Hambatan atas pelaksanaan SOP tidak pernah dibiarkan.</v>
      </c>
      <c r="D13" s="204" t="str">
        <f>Sheet1!D6</f>
        <v>Memadai 5
Opsi A</v>
      </c>
      <c r="E13" s="342">
        <v>4</v>
      </c>
    </row>
    <row r="14" spans="1:5" ht="189.75" thickBot="1" x14ac:dyDescent="0.3">
      <c r="A14" s="204" t="str">
        <f>Sheet1!A7</f>
        <v>1.1.4</v>
      </c>
      <c r="B14" s="393" t="str">
        <f>Sheet1!B7</f>
        <v xml:space="preserve">Adanya struktur organisasi dan tata laksana yang disusun yang mengacu kepada peraturan terkait antara lain :
1. Perbup Smd No 135 Th 2020 ttg Perubahan Kedua Atas Perbup No 38 Th 2016 ttg Kedudukan, Susunan Organisasi Tugas Fungsi dan Tata Kerja PD
2. Perbup Smd No 97 Th 2019 ttg Perubahan Atas Perbup No 38 Th 2016 tg Kedudukan, Susunan Organisasi Tugas Fungsi dan Tata Kerja </v>
      </c>
      <c r="C14" s="204" t="str">
        <f>Sheet1!C7</f>
        <v>Kegiatan pembelajaran anti korupsi telah diberikan kepada pihak internal dan eksternal. Penyelenggaraan dilakukan dengan terencana dan terstruktur. Kegiatan tersebut belum sepenuhnya dipantau pelaksanaannya dan dievaluasi efektivitasnya antara lain :
'- Ada kegiatan edukasi/pembelajaran yang dilaksanakan secara terstruktur dan terjadwal
- Sasaran edukasi seluruh pegawai pada semua level plus stakeholder (penyedia dan pengguna layanan)
- Kegiatan pembelajaran dievaluasi secara berkala 
- Perbaikan benar-benar dilakukan sebagai tindak lanjut hasil reviu dan evaluasi pembelajaran.</v>
      </c>
      <c r="D14" s="204" t="str">
        <f>Sheet1!D7</f>
        <v>Memadai 4
Opsi B</v>
      </c>
      <c r="E14" s="342">
        <v>4</v>
      </c>
    </row>
    <row r="15" spans="1:5" ht="142.5" thickBot="1" x14ac:dyDescent="0.3">
      <c r="A15" s="204" t="str">
        <f>Sheet1!A8</f>
        <v>1.1.5</v>
      </c>
      <c r="B15" s="204" t="str">
        <f>Sheet1!B8</f>
        <v xml:space="preserve">Organisasi memiliki kebijakan/prosedur yang mengatur pendelegasian wewenang dan tanggung jawab dalam pelaksanaan tugas fungsi dan program/kegiatan yaitu Permendagri No 07 Th 2012 ttg Pendelegasian Wewenang Penunjukan dan Penetapan Kuasa KPA dan Tugas Pembentukan </v>
      </c>
      <c r="C15" s="204" t="str">
        <f>Sheet1!C8</f>
        <v>Kultur transparansi dan akuntabilitas sudah terbentuk dan menjadi keyakinan bersama bahwa pengelolaan semua kegiatan, keuangan, dan sumberdaya manusia selalu mematuhi peraturan/hukum/standar profesional sesuai prinsip yang melandasi terbitnya peraturan/hukum/standar profesional tersebut. Praktik korupsi seperti gratifikasi dan suap, percaloan, serta nepotisme (favoritism) sudah menjadi keyakinan bersama seluruh anggota unit organisasi untuk dihindari.</v>
      </c>
      <c r="D15" s="204" t="str">
        <f>Sheet1!D8</f>
        <v>Memadai 5
Opsi A</v>
      </c>
      <c r="E15" s="342">
        <v>4</v>
      </c>
    </row>
    <row r="16" spans="1:5" ht="142.5" thickBot="1" x14ac:dyDescent="0.3">
      <c r="A16" s="204" t="str">
        <f>Sheet1!A9</f>
        <v>1.1.6</v>
      </c>
      <c r="B16" s="204" t="str">
        <f>Sheet1!B9</f>
        <v xml:space="preserve">Iklim etis prinsip di dalam lingkungan unit kerja antara lain :
1. Prinsip di dalam lingkungan unit kerja:
2. Peraturan Nomor: Per-01/Aaipi/Dpn/2021 Tentang Standar Audit Intern Pemerintah Indonesia
3. </v>
      </c>
      <c r="C16" s="204" t="str">
        <f>Sheet1!C9</f>
        <v xml:space="preserve">Iklim etis prinsip di dalam lingkungan unit kerja cukup tinggi namun belum sepenuhnya didukung dengan adanya persepsi bersama di antara semua pegawai untuk menempatkan kepatuhan kepada aturan hukum di atas pertimbangan-pertimbangan yang lain. Menaati kode etik, standar profesi, dan aturan organisasi dianggap hal yang amat penting. Dalam membuat keputusan, apakah suatu keputusan tidak bertentangan dengan hukum dan peraturan menjadi pertimbangan yang paling utama di dalam organisasi. </v>
      </c>
      <c r="D16" s="204" t="str">
        <f>Sheet1!D9</f>
        <v>Memadai 4
Opsi B</v>
      </c>
      <c r="E16" s="342">
        <v>4</v>
      </c>
    </row>
    <row r="17" spans="1:5" ht="268.5" thickBot="1" x14ac:dyDescent="0.3">
      <c r="A17" s="204" t="str">
        <f>Sheet1!A10</f>
        <v>1.1.7</v>
      </c>
      <c r="B17" s="204" t="str">
        <f>Sheet1!B10</f>
        <v>Unit kerja telah melaksanakan semua tindak lanjut audit dan pengawasan lainnya yang dilakukan oleh oleh orang yang yang kompeten dan independen sehingga pelaksanaan tindak lanjut telah secara efektif menyelesaikan kejadian korupsi/perilaku koruptif, tindak lanjut sesuai dengan rekomendasi auditor, serta dokumentasi penyelesaian tindak lanjut menjelaskan secara memadai tindak lanjut yang telah dilakukan. Hal ini ditandai dengan:
1. kejadian korupsi/perilaku korupsi sesuai dengan hasil temuan audit tidak terlihat
2. Indikasi korupsi terdeteksi direspons segera
3. Pembahasan Tindak lanjut hasil pengawasan Internal dan external</v>
      </c>
      <c r="C17" s="204" t="str">
        <f>Sheet1!C10</f>
        <v>Belum seluruh kejadian korupsi/perilaku koruptif yang ditemukan satu tahun terakhir telah selesai ditindaklanjuti oleh orang/tim yang kompeten dengan investigasi, audit, atau bentuk pengawasan lainnya dan tidak terdapat permasalahan konflik kepentingan dalam penyelesaian tindak lanjut, dengan kata lain Unit kerja telah melaksanakan sebagian besar tindak lanjut audit dan pengawasan lainnya yang dilakukan oleh oleh orang yang yang kompeten dan independen sehingga pelaksanaan tindak lanjut telah secara efektif menyelesaikan kejadian korupsi/perilaku koruptif, tindak lanjut sesuai dengan rekomendasi auditor, serta dokumentasi penyelesaian tindak lanjut menjelaskan secara memadai tindak lanjut apa saja yang telah dilakukan.</v>
      </c>
      <c r="D17" s="204" t="str">
        <f>Sheet1!D10</f>
        <v>Memadai 4
Opsi B</v>
      </c>
      <c r="E17" s="342">
        <v>4</v>
      </c>
    </row>
    <row r="18" spans="1:5" ht="268.5" thickBot="1" x14ac:dyDescent="0.3">
      <c r="A18" s="204" t="str">
        <f>Sheet1!A11</f>
        <v>1.1.8</v>
      </c>
      <c r="B18" s="204" t="str">
        <f>Sheet1!B11</f>
        <v xml:space="preserve">Terhadap hasil investigasi, audit, atau bentuk pengawasan lainnya ditindaklanjuti dengan upaya pemulihan kerugian keuangan negara dan perbaikan pengendalian antara lain :
1. Tindak lanjut atas laporan hasil pemeriksaan Tuntutan ganti Rugi kehilangan kendaraan </v>
      </c>
      <c r="C18" s="204" t="str">
        <f>Sheet1!C11</f>
        <v>Terhadap hasil investigasi, belum sepenuhnya sanksi diberikan sepadan, ada pemulihan kerugian keuangan negara, dan perbaikan pengendalian. Terdapat bukti kejadian korupsi/perilaku koruptif tidak terulang karena penguatan pengendalian.
Tindak lanjut dan tindakan korektif atas hasil audit dan investigasi mencerminkan  upaya perbaikan yang memadai yang ditandai dengan
1.Upaya pemulihan kerugian akibat korupsi dijadikan prioritas untuk dilakukan
2.Penegakan sanksi kepada pelaku korupsi dilakukan secara konsisten
3. Hasil investigasi  diikuti aksi perbaikan pengendalian
Namun belum terlihat adanya evaluasi berkala atas tindakan perbaikan untuk memastikan bahwa tindakan korektif berfungsi secara efektif dan kejadian korupsi/perilaku koruptif tidak berulang</v>
      </c>
      <c r="D18" s="204" t="str">
        <f>Sheet1!D11</f>
        <v>Memadai 4
Opsi B</v>
      </c>
      <c r="E18" s="342">
        <v>4</v>
      </c>
    </row>
    <row r="19" spans="1:5" ht="16.5" thickBot="1" x14ac:dyDescent="0.3">
      <c r="A19" s="204"/>
      <c r="B19" s="340"/>
      <c r="C19" s="339"/>
      <c r="D19" s="207"/>
    </row>
    <row r="20" spans="1:5" ht="331.5" thickBot="1" x14ac:dyDescent="0.3">
      <c r="A20" s="390" t="str">
        <f>Sheet1!A13</f>
        <v>1.2.1</v>
      </c>
      <c r="B20" s="340" t="str">
        <f>Sheet1!B13</f>
        <v>Standar kompetensi yang jelas untuk seluruh jabatan dan posisi dalam organisasi antara lain :
1. Permenpan RB no 41 tahun 2018 tentang Nomenklatur jabatan pelaksana bagi PNS di linkungan Instansi Pemerintah.
2. Peraturan Menteri Pendayagunaan Aparatur Negaradanreformasi Birokrasi Republik Indonesia Nomor 38 Tahun 2017 Tentang Standar Kompetensi Jabatan Aparatur Sipil Negara
3. Perbup Nomor   Sumedang nomor 108 tahun 2020 tentang Pengembangan Kompetensi Jabatan terintegrasi bagi PNS
4. Kepbup Sumedang nomor 800/KEP.356-HUK/2020 tentang standar kompetensi jabatan pimpinan tinggi pratama&lt;br 
5. Permendgri
5. Keputusan Inspektur Kabupaten Sumedang Nomor: 700/Kep. 9.1 - Inspektorat/2017 Tentang Jenis Dan Standar Kompetensi Jabatan Fungsional Tertentu Di Lingkungan Inspektorat Kabupaten Sumedang</v>
      </c>
      <c r="C20" s="340" t="str">
        <f>Sheet1!C13</f>
        <v>Pengelolaan kompetensi SDM telah diperbaiki secara berkelanjutan dan secara optimal mampu mendukung pencapaian tujuan organisasi antara lain :
- Setiap posisi dalam organisasi telah diisi oleh SDM sesuai dengan standar kompetensinya 
- Penerapan standar kompetensi telah berhasil meningkatkan kinerja yang memberikan dampak bagi pencapaian tujuan organisasi
- Keberhasilan pencapaian kinerja organisasi dapat dihubungkan dengan kompetensi SDM-nya</v>
      </c>
      <c r="D20" s="340" t="str">
        <f>Sheet1!D13</f>
        <v>1.2.1. Komitmen terhadap kompetensi
Memadai 5
Opsi A</v>
      </c>
      <c r="E20" s="342">
        <v>4</v>
      </c>
    </row>
    <row r="21" spans="1:5" ht="205.5" thickBot="1" x14ac:dyDescent="0.3">
      <c r="A21" s="390" t="str">
        <f>Sheet1!A14</f>
        <v>1.3.1</v>
      </c>
      <c r="B21" s="340" t="str">
        <f>Sheet1!B14</f>
        <v>Pimpinan organisasi terlibat dalam penyusunan dan penetapkan kebijakan yang mendukung penciptaan lingkungan kerja yang kondusif untuk pencapaian tujuan organisasi antara lain :
1. PKPT berbasisis Risiko
2. Penyusunan Renstra, Renja 
3. pelaksanaan pengawasan berpedoman pada PKPT berbasisis Risiko dan Renja Inspektorat
4. Laporan evaluasi kinerja atas pelaksanaan PKPT berbasis Risiko</v>
      </c>
      <c r="C21" s="340" t="str">
        <f>Sheet1!C14</f>
        <v>a. K/L/D melakukan evaluasi untuk meninjau kembali relevansi kebijakan beserta implementasinya dengan ketentuan sebagai berikut:
    1. Telah dilaksanakan evaluasi berkala; 
    2. Evaluasi dilaksanakan untuk menangani residual risk;
    3. Tindak lanjut atas hasil evaluasi  telah dilaksanakan;
b. Pimpinan organisasi terbuka atas masukan dari pegawai dan adaptif terhadap perubahan.
c. Keluhan dari pegawai atas keterbatasan/masalah sumberdaya dukungan pelaksanaan pekerjaan dapat diatasi.
Penerapan manajemen kinerja, pengelolaan keuangan, manajemen SDM, serta manajemen risiko belum dapat meningkatkan efektivitas dan efisiensi kinerja seluruh level pimpinan dan pegawai</v>
      </c>
      <c r="D21" s="340" t="str">
        <f>Sheet1!D14</f>
        <v>1.3.1. Kepemimpinan yang kondusif
Memadai 4
Opsi B</v>
      </c>
      <c r="E21" s="342">
        <v>4</v>
      </c>
    </row>
    <row r="22" spans="1:5" ht="268.5" thickBot="1" x14ac:dyDescent="0.3">
      <c r="A22" s="390" t="str">
        <f>Sheet1!A15</f>
        <v>1.3.2</v>
      </c>
      <c r="B22" s="340" t="str">
        <f>Sheet1!B15</f>
        <v xml:space="preserve">
1. SK Tim manajemen risiko Inspektorat
2. pembahasan tentang Profil Risiko Inspektorat
3. Profil Risiko Inspektorat
4. 
5. </v>
      </c>
      <c r="C22" s="340" t="str">
        <f>Sheet1!C15</f>
        <v>Sudah mengalokasikan sumber daya secara memadai untuk penerapan manajemen risiko pada tingkat operasional unit kerja dan strategis unit kerja namun pada tingkat srategis Pemda belum memadai : 
a. Instansi Pemerintah telah menganggarkan dana implementasi manajemen risiko seperti rapat terkait manajemen risiko, identifikasi dan analisis risiko, penyusunan profil risiko, implementasi RTP, kegiatan monitoring dan reviu  dalam rencana kerja/DPA/DIPA  dan dalam implementasi manajemen risiko tidak terkendala kekurangan dana implementasi ditingkat operasional dan strategis unit kerja, namun masih terkendala kekurangan dana pada tingkat  strategis Pemda dan
b. Minimal 70% SDM yang menjadi anggota UPR pada tingkat operasional dan strategis unit kerja diisi oleh orang yang berkompeten dalam bidang manajemen risiko serta kurang dari 70% SDM yang menjadi anggota UPR pada tingkat Strategis Pemda diisi oleh orang yang berkompeten dalam bidang manajemen risiko</v>
      </c>
      <c r="D22" s="340" t="str">
        <f>Sheet1!D15</f>
        <v>1.3.2
Memadai 4
Opsi B</v>
      </c>
      <c r="E22" s="342">
        <v>4</v>
      </c>
    </row>
    <row r="23" spans="1:5" ht="79.5" thickBot="1" x14ac:dyDescent="0.3">
      <c r="A23" s="390" t="str">
        <f>Sheet1!A16</f>
        <v>1.3.3</v>
      </c>
      <c r="B23" s="340">
        <f>Sheet1!B16</f>
        <v>0</v>
      </c>
      <c r="C23" s="340" t="str">
        <f>Sheet1!C16</f>
        <v xml:space="preserve">Seluruh pengambilan keputusan strategis Pemda, strategis unit kerja, dan operasional unit kerja telah mempertimbangkan risiko namun belum sepenuhnya memberikan dampak bagi pencapaian tujuan organisasi, atara lain : 
</v>
      </c>
      <c r="D23" s="340" t="str">
        <f>Sheet1!D16</f>
        <v>1.3.3
Memadai 4
Opsi B</v>
      </c>
      <c r="E23" s="342">
        <v>4</v>
      </c>
    </row>
    <row r="24" spans="1:5" ht="158.25" thickBot="1" x14ac:dyDescent="0.3">
      <c r="A24" s="390" t="str">
        <f>Sheet1!A17</f>
        <v>1.3.4</v>
      </c>
      <c r="B24" s="340">
        <f>Sheet1!B17</f>
        <v>0</v>
      </c>
      <c r="C24" s="340" t="str">
        <f>Sheet1!C17</f>
        <v>Kinerja penerapan manajemen risiko digunakan sebagai dasar penilaian kinerja pada seluruh UPR tingkatan operasional unit kerja, seluruh UPR tingkatan strategis unit kerja, dan UPR tingkat strategis K/L/D secara memadai dan namun belum dievaluasi pencapaiannya
Kinerja penerapan manajemen risiko sudah digunakan sebagai indikator kinerja pada dokumen perencanaan UPR tingkat strategis K/L/D, seluruh UPR tingkatan strategis unit kerja, dan seluruh UPR tingkatan operasional unit kerja  secara tepat  dan telah diukur pencapaiannya</v>
      </c>
      <c r="D24" s="340" t="str">
        <f>Sheet1!D17</f>
        <v>1.3.4
Memadai 4
Opsi B</v>
      </c>
      <c r="E24" s="342">
        <v>4</v>
      </c>
    </row>
    <row r="25" spans="1:5" ht="189.75" thickBot="1" x14ac:dyDescent="0.3">
      <c r="A25" s="390" t="str">
        <f>Sheet1!A18</f>
        <v>1.3.5</v>
      </c>
      <c r="B25" s="340">
        <f>Sheet1!B18</f>
        <v>0</v>
      </c>
      <c r="C25" s="340" t="str">
        <f>Sheet1!C18</f>
        <v>SDM dan anggaran untuk kegiatan pengelolaan risiko korupsi pada kegiatan utama telah tersedia dalam jumlah dan kualitas yang memadai. Tidak ditemukan informasi yang memperlihatkan kegiatan antikorupsi terhambat karena masalah SDM dan keuangan antara lain :
- Anggaran untuk pengelolaan risiko korupsi dialokasikan secara eksplisit dalam dokumen anggaran
- Personil/petugas untuk pengelolaan risiko korupsi ditetapkan dan dalam jumlah dan kualitas yang memadai.
- Masih ditemukan kegiatan antikorupsi yang terhambat karena faktor sarana dan prasarana yang masih kurang memadai meskipun sudah ada upaya kompensatif untuk mengatasinya.</v>
      </c>
      <c r="D25" s="340" t="str">
        <f>Sheet1!D18</f>
        <v>1.3.5
Memadai 4
Opsi B</v>
      </c>
      <c r="E25" s="342">
        <v>4</v>
      </c>
    </row>
    <row r="26" spans="1:5" ht="268.5" thickBot="1" x14ac:dyDescent="0.3">
      <c r="A26" s="390" t="str">
        <f>Sheet1!A19</f>
        <v>1.3.6</v>
      </c>
      <c r="B26" s="340" t="str">
        <f>Sheet1!B19</f>
        <v>1. 
2. 
3. 
4. LAPORAN HASIL EVALUASI INTERNAL RBZI</v>
      </c>
      <c r="C26" s="340" t="str">
        <f>Sheet1!C19</f>
        <v>Keputusan formal pimpinan dalam pelaksanaan tugas dan fungsi unit kerja belum sepenuhnya secara nyata telah mempertimbangkan risiko korupsi, disusun secara partisipatif dan kegiatan yang bersifat kemitraan dan kolaboratif sehingga berdampak nyata pada efektivitas pengelolaan risiko korupsiantara lain :
- Memilih kebijakan yang tidak berisiko korupsi
- Mendiskusikan perilaku korupsi internal sebagai pembelajaran
- Terbuka menerima kritikan, masukan, laporan pegawai terkait korupsi
- tidak membiarkan potensi benturan kepentingan
- Aktif terlibat dalam kegiatan edukatif, internal dan eksternal
- Berinisiatif menjalin kerjasama dengan lembaga lain dalam kegiatan cegah-deteksi-respons
- Sikap antikorupsi termanifestasi dalam keputusan formal dan dipatuhi bawahan.
- Perubahan nyata pada organisasi dan peningkatan kinerja pelayanan publik belum sepenuhnya terjadi.</v>
      </c>
      <c r="D26" s="340" t="str">
        <f>Sheet1!D19</f>
        <v>1.3.6
Memadai 4
Opsi B</v>
      </c>
      <c r="E26" s="342">
        <v>4</v>
      </c>
    </row>
    <row r="27" spans="1:5" ht="142.5" thickBot="1" x14ac:dyDescent="0.3">
      <c r="A27" s="390" t="str">
        <f>Sheet1!A20</f>
        <v>1.3.7</v>
      </c>
      <c r="B27" s="340" t="str">
        <f>Sheet1!B20</f>
        <v>1. 
2. 
3. 
4. SK TIM Pokja ZI</v>
      </c>
      <c r="C27" s="340" t="str">
        <f>Sheet1!C20</f>
        <v>Tingkat kepemimpinan etis di dalam unit organisasi cukup tinggi antara lain :
Pimpinan telah berupaya memperlihatkan perilaku sesuai dengan kaidah atau standar etis yang berlaku di organisasi dalam aktivitas sehari-hari untuk menjadi role model, cukup terbuka mendiskusikan isu etis/ korupsi dengan bawahan dan berusaha mendorong semua bawahan untuk melaksanakan standar etis pada aktivitas sehari-hari di kantor meskipun masih ada sejumlah kekurangan dalam beberapa hal sehingga belum sepenuhnya konsisten</v>
      </c>
      <c r="D27" s="340" t="str">
        <f>Sheet1!D20</f>
        <v>1.3.7
Memadai 4
Opsi B</v>
      </c>
      <c r="E27" s="342">
        <v>4</v>
      </c>
    </row>
    <row r="28" spans="1:5" ht="16.5" thickBot="1" x14ac:dyDescent="0.3">
      <c r="A28" s="390"/>
      <c r="B28" s="340"/>
      <c r="C28" s="339"/>
      <c r="D28" s="207"/>
    </row>
    <row r="29" spans="1:5" ht="174" thickBot="1" x14ac:dyDescent="0.3">
      <c r="A29" s="390">
        <f>Sheet1!A22</f>
        <v>1.4</v>
      </c>
      <c r="B29" s="340" t="str">
        <f>Sheet1!B22</f>
        <v>Dokumen ….......</v>
      </c>
      <c r="C29" s="340" t="str">
        <f>Sheet1!C22</f>
        <v>K/L/D belum sepenuhnya memiliki fleksibilitas untuk menyesuaikan struktur organisasi dalam rangka mendukung perubahan proses bisnis dan perubahan perencanaan strategis namun Efisiensi dan efektivitas struktur organisasi dapat dilihat secara berkala melalui pengujian atas pelaksanaan proses bisnis organisasi dan ketepatannya dengan perencanaan strategis antara lain :
a. Evaluasi dilaksanakan untuk menangani residual risk;
b. Terdapat duplikasi fungsi karena struktur yang tidak efektif/efisien;
c. Arus data dan informasi yang tidak handal dalam pelaksanaan proses bisnis;
d. Perubahan lingkungan strategis.</v>
      </c>
      <c r="D29" s="340" t="str">
        <f>Sheet1!D22</f>
        <v>1.4. Struktur organisasi sesuai kebutuhan
Memadai 4
Opsi B</v>
      </c>
      <c r="E29" s="342">
        <v>4</v>
      </c>
    </row>
    <row r="30" spans="1:5" ht="158.25" thickBot="1" x14ac:dyDescent="0.3">
      <c r="A30" s="390">
        <f>Sheet1!A23</f>
        <v>1.5</v>
      </c>
      <c r="B30" s="340" t="str">
        <f>Sheet1!B23</f>
        <v>Dokumen ….......</v>
      </c>
      <c r="C30" s="340" t="str">
        <f>Sheet1!C23</f>
        <v xml:space="preserve">Pimpinan organisasi memiliki akses untuk melihat proses pendelegasian wewenang dan tanggungjawab yang diberikan dan memonitor pelaksanaan tugas fungsi yang dijalankan namun belum sepenuhnya  menjamin tujuan percepatan yang diharapkan dan mendukung perbaikan secara berkelanjutan antara lain :
a. Telah dilaksanakan evaluasi berkala; 
b. Evaluasi dilaksanakan untuk menangani residual risk;
c. Tindak lanjut atas hasil evaluasi  telah dilaksanakan.
d. Menindaklanjuti keluhan/kekurangan kualitas pelaksanaan tugas fungsi yang disampaikan oleh stakeholder. </v>
      </c>
      <c r="D30" s="340" t="str">
        <f>Sheet1!D23</f>
        <v>1.5. Pendelegasian wewenang dan tanggung jawab yang tepat
Memadai 4
Opsi B</v>
      </c>
      <c r="E30" s="342">
        <v>4</v>
      </c>
    </row>
    <row r="31" spans="1:5" ht="189.75" thickBot="1" x14ac:dyDescent="0.3">
      <c r="A31" s="391" t="str">
        <f>Sheet1!A24</f>
        <v>1.6.1</v>
      </c>
      <c r="B31" s="361" t="str">
        <f>Sheet1!B24</f>
        <v>Kebijakan yang mengatur pengelolaan SDM sejak rekrutmen sampai dengan pemberhentian pegawai antara lain :
1. PermenPANRB No 6 Th 2022 ttg Pengelolaan Kinerja ASN
2. PerkaBKN21-2010KetentuanPelaksanaan PP 53
3. Perbup Smd No 135 Th 2020 ttg Organisasi Susunan Tupoksi
4. PERBUP NO 40 Tahun 2014 Tentang SISDUR Pengelolaan Keuangan
5. Kode Etik PNS Sumedang</v>
      </c>
      <c r="C31" s="361" t="str">
        <f>Sheet1!C24</f>
        <v>Pengelolaan SDM telah dilaksanakan sejak rekrutmen sampai dengan pemberhentian pegawai sesuai kebijakan/prosedur yang ditetapkan, Kebijakan dan implementasi terkait pengelolaan SDM organisasi belum dievaluasi sehingga dapat diketahui efektivitasnya antara lain :
'- Pengelolaan SDM dilakukan sesuai dengan kebijakan/prosedur yang ditetapkan
- Pengelolaan SDM dilakukan sesuai dengan perencanaan yang disusun
- Terdapat database kepegawaian yang update dan handal yang dapat dimanfaatkan untuk perencanaan pengelolaan SDM
- Pengelolaan SDM dilakukan sebagai upaya untuk menangani risiko yang disebabkan kelemahan SDM/Man</v>
      </c>
      <c r="D31" s="361" t="str">
        <f>Sheet1!D24</f>
        <v>1.6.1 Penyusunan dan Penerapan Kebijakan yang Sehat tentang Pembinaan SDM
Memadai 3
Opsi C</v>
      </c>
      <c r="E31" s="342">
        <v>3</v>
      </c>
    </row>
    <row r="32" spans="1:5" ht="409.6" thickBot="1" x14ac:dyDescent="0.3">
      <c r="A32" s="391" t="str">
        <f>Sheet1!A25</f>
        <v>1.6.2</v>
      </c>
      <c r="B32" s="361">
        <f>Sheet1!B25</f>
        <v>0</v>
      </c>
      <c r="C32" s="361" t="str">
        <f>Sheet1!C25</f>
        <v>Terdapat upaya peningkatan kompetensi dan keterampilan terkait manajemen risiko yang memadai dengan cakupan seluruh pegawai, namun belum sepenuhnya terdapat upaya peningkatan kompetensi dan keterampilan terkait manajemen risiko yang memadai dengan cakupan seluruh pegawai dan telah dievaluasi pencapaiannya, antara lain :
A. Kriteria upaya peningkatan kompetensi yang memadai:
1. Memiliki program pelatihan/sertifikasi terkait manajemen risiko baik tahunan maupun lima tahunan baik ditingkat K/L/Pemerintah daerah maupun Kerja/OPD;
2. Unit Kerja Eseon I/OPD memiliki program in house training tahunan; 
3. Instansi Pemerintah telah melaksanakan program pelatihan/sertifikasi tersebut dan dibuktikan dengan adanya laporan pelatihan dan bukti perolehan sertifikat keahlian (setiap Unit Kerja Eseon I/OPD terdapat pegawai yang memiliki sertifikat keahlian); 
4. In House Training telah dilaksanakan setidaknya satu kali dalam satu semester oleh masing-masing Unit Kerja Eseon I/OPD serta instruktur harus orang yang telah memiliki sertifikat keahlian; 
B. Kriteria Output:
Pelatihan dan in house training untuk meningkatkan kompetensi telah dilakukan untuk setiap tingkatan risiko:
1. Strategis K/L/D untuk Eselon I adalah lebih dari 90% pejabat;
2. Strategis Unit Eselon I/OPD untuk Eselon II adalah lebih dari 90% pejabat;
3. Operasional Kerja/OPD untuk Eselon III ke atas sampai dengan staf adalah lebih dari 90% pejabat dan staff di level ini.
C. Terdapat evaluasi atas dampak peningkatan kompetensi dan ketrampilan terhadap kualitas proses dan hasil manajemen risiko staff di level ini.</v>
      </c>
      <c r="D32" s="361" t="str">
        <f>Sheet1!D25</f>
        <v>1.6.2 
Memadai 4
Opsi 4</v>
      </c>
      <c r="E32" s="342">
        <v>4</v>
      </c>
    </row>
    <row r="33" spans="1:5" ht="63" x14ac:dyDescent="0.25">
      <c r="A33" s="391" t="str">
        <f>Sheet1!A26</f>
        <v>1.6.3</v>
      </c>
      <c r="B33" s="361">
        <f>Sheet1!B26</f>
        <v>0</v>
      </c>
      <c r="C33" s="361" t="str">
        <f>Sheet1!C26</f>
        <v xml:space="preserve">Sebagian besar / belum seluruh pegawai telah memiliki pemahaman terkait manajemen risiko (70-99% pegawai sampel menunjukan kesadaran/keaktifan dalam penerapan MR)
</v>
      </c>
      <c r="D33" s="361" t="str">
        <f>Sheet1!D26</f>
        <v>1.6.3
Memadai 4
Opsi B</v>
      </c>
      <c r="E33" s="342">
        <v>4</v>
      </c>
    </row>
    <row r="34" spans="1:5" ht="16.5" thickBot="1" x14ac:dyDescent="0.3">
      <c r="A34" s="362"/>
      <c r="B34" s="340"/>
      <c r="C34" s="339"/>
      <c r="D34" s="347"/>
    </row>
    <row r="35" spans="1:5" ht="79.5" thickBot="1" x14ac:dyDescent="0.3">
      <c r="A35" s="390">
        <f>Sheet1!A27</f>
        <v>1.7</v>
      </c>
      <c r="B35" s="340" t="str">
        <f>Sheet1!B27</f>
        <v>Dokumen ….......</v>
      </c>
      <c r="C35" s="390" t="str">
        <f>Sheet1!C27</f>
        <v>Praktik profesional dan audit internal telah ditetapkan secara seragam namun belum mengintegrasikan semua informasi di seluruh organisasi untuk memperbaiki tata kelola dan manajemen risiko serta menjadi unit yang terus belajar baik dari dalam maupun dari luar organisasi untuk perbaikan berkelanjutan</v>
      </c>
      <c r="D35" s="340" t="str">
        <f>Sheet1!D27</f>
        <v>1.7.1.  Perwujudan peran APIP yang efektif
Memadai 3
Opsi C</v>
      </c>
      <c r="E35" s="342">
        <v>3</v>
      </c>
    </row>
    <row r="36" spans="1:5" ht="79.5" thickBot="1" x14ac:dyDescent="0.3">
      <c r="A36" s="390" t="str">
        <f>Sheet1!A28</f>
        <v>1.8.1</v>
      </c>
      <c r="B36" s="340" t="str">
        <f>Sheet1!B28</f>
        <v>Dokumen ….......</v>
      </c>
      <c r="C36" s="340" t="str">
        <f>Sheet1!C28</f>
        <v>Pelaksanaan kebijakan kerjasama organisasi dievaluasi secara berkala namun hubungan kerja yang baik dengan mitra kerjasama organisasi menghasilkan efektivitas pencapaian tujuan organisasi dan efisiensi penggunaan sumberdaya masing-masing instansi belum sepenuhnya terwujud.</v>
      </c>
      <c r="D36" s="340" t="str">
        <f>Sheet1!D28</f>
        <v>1.8.1.  Hubungan Kerja yang Baik dengan Instansi Pemerintah Terkait
Memadai 4
Opsi B</v>
      </c>
      <c r="E36" s="342">
        <v>4</v>
      </c>
    </row>
    <row r="37" spans="1:5" ht="268.5" thickBot="1" x14ac:dyDescent="0.3">
      <c r="A37" s="390" t="str">
        <f>Sheet1!A29</f>
        <v>1.8.2</v>
      </c>
      <c r="B37" s="340">
        <f>Sheet1!B29</f>
        <v>0</v>
      </c>
      <c r="C37" s="340" t="str">
        <f>Sheet1!C29</f>
        <v>Instansi Pemerintah telah memiliki kebijakan pengelolaan risiko terkait kemitraan, penerapannya telah terintegrasi dengan proses bisnis Instansi Pemerintah, dijadikan bahan pembelajaran namun belum direviu secara berkala :
A. Instansi Pemerintah telah memiliki kebijakan pengelolaan risiko terkait kemitraan.
B. Kriteria implementasi adalah sebagai berikut: 
    1. Terintegrasi apabila penerapan manajemen risiko: 
        a. Telah menyatu dalam proses perencanaan kegiatan kemitraan;
        b. Manajemen risiko diterapkan diseluruh kegiatan kemitraan;
        c. Dirancang untuk mengelola seluruh risiko yang muncul
       d. Menginkorporasikan hasil dari manajemen risiko kedalam dokumen kinerja dan pengambilan keputusan.
   2. Kriteria memadai apabila penerapan manajemen risiko telah dilakukan terhadap semua kemitraan yang memiliki peran yang penting dalam organisasi.</v>
      </c>
      <c r="D37" s="340" t="str">
        <f>Sheet1!D29</f>
        <v>1.8.2. 
Memadai 4
Opsi B</v>
      </c>
      <c r="E37" s="342">
        <v>4</v>
      </c>
    </row>
    <row r="38" spans="1:5" ht="16.5" x14ac:dyDescent="0.3">
      <c r="A38" s="344" t="s">
        <v>346</v>
      </c>
      <c r="B38" s="205"/>
    </row>
    <row r="39" spans="1:5" ht="16.5" x14ac:dyDescent="0.3">
      <c r="A39" s="344"/>
      <c r="B39" s="205"/>
    </row>
    <row r="40" spans="1:5" ht="16.5" x14ac:dyDescent="0.25">
      <c r="A40" s="392" t="s">
        <v>347</v>
      </c>
      <c r="B40" s="205"/>
    </row>
    <row r="41" spans="1:5" ht="16.5" x14ac:dyDescent="0.25">
      <c r="A41" s="554" t="s">
        <v>77</v>
      </c>
      <c r="B41" s="554"/>
      <c r="C41" s="554"/>
      <c r="D41" s="554"/>
    </row>
    <row r="42" spans="1:5" ht="16.5" x14ac:dyDescent="0.25">
      <c r="A42" s="554" t="s">
        <v>348</v>
      </c>
      <c r="B42" s="554"/>
      <c r="C42" s="554"/>
      <c r="D42" s="554"/>
    </row>
    <row r="43" spans="1:5" ht="16.5" x14ac:dyDescent="0.25">
      <c r="A43" s="560" t="s">
        <v>349</v>
      </c>
      <c r="B43" s="560"/>
      <c r="C43" s="560"/>
      <c r="D43" s="560"/>
    </row>
    <row r="44" spans="1:5" ht="16.5" x14ac:dyDescent="0.25">
      <c r="A44" s="554" t="s">
        <v>409</v>
      </c>
      <c r="B44" s="554"/>
      <c r="C44" s="554"/>
      <c r="D44" s="554"/>
    </row>
    <row r="46" spans="1:5" x14ac:dyDescent="0.25">
      <c r="B46" s="553" t="s">
        <v>419</v>
      </c>
      <c r="C46" s="278" t="s">
        <v>420</v>
      </c>
    </row>
    <row r="47" spans="1:5" x14ac:dyDescent="0.25">
      <c r="B47" s="553"/>
      <c r="C47" s="279" t="s">
        <v>411</v>
      </c>
    </row>
    <row r="48" spans="1:5" x14ac:dyDescent="0.25">
      <c r="B48" s="553"/>
      <c r="C48" s="279" t="s">
        <v>412</v>
      </c>
    </row>
    <row r="49" spans="3:3" x14ac:dyDescent="0.25">
      <c r="C49" s="279" t="s">
        <v>413</v>
      </c>
    </row>
    <row r="50" spans="3:3" x14ac:dyDescent="0.25">
      <c r="C50" s="279" t="s">
        <v>414</v>
      </c>
    </row>
    <row r="51" spans="3:3" x14ac:dyDescent="0.25">
      <c r="C51" s="279" t="s">
        <v>415</v>
      </c>
    </row>
    <row r="52" spans="3:3" x14ac:dyDescent="0.25">
      <c r="C52" s="279" t="s">
        <v>416</v>
      </c>
    </row>
    <row r="53" spans="3:3" x14ac:dyDescent="0.25">
      <c r="C53" s="279" t="s">
        <v>417</v>
      </c>
    </row>
    <row r="54" spans="3:3" x14ac:dyDescent="0.25">
      <c r="C54" s="279" t="s">
        <v>418</v>
      </c>
    </row>
    <row r="55" spans="3:3" ht="16.5" x14ac:dyDescent="0.25">
      <c r="C55" s="277"/>
    </row>
    <row r="56" spans="3:3" ht="16.5" x14ac:dyDescent="0.25">
      <c r="C56" s="277"/>
    </row>
  </sheetData>
  <mergeCells count="9">
    <mergeCell ref="B46:B48"/>
    <mergeCell ref="A44:D44"/>
    <mergeCell ref="A6:B6"/>
    <mergeCell ref="A7:B7"/>
    <mergeCell ref="A3:D3"/>
    <mergeCell ref="A4:D4"/>
    <mergeCell ref="A41:D41"/>
    <mergeCell ref="A42:D42"/>
    <mergeCell ref="A43:D43"/>
  </mergeCells>
  <printOptions horizontalCentered="1"/>
  <pageMargins left="0.70866141732283472" right="0.70866141732283472" top="0.74803149606299213" bottom="1.5354330708661419" header="0.31496062992125984" footer="0.31496062992125984"/>
  <pageSetup paperSize="9" scale="85" fitToHeight="0" orientation="landscape" r:id="rId1"/>
  <rowBreaks count="1" manualBreakCount="1">
    <brk id="45" max="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F0"/>
  </sheetPr>
  <dimension ref="A1:H57"/>
  <sheetViews>
    <sheetView view="pageBreakPreview" topLeftCell="A2" zoomScale="85" zoomScaleNormal="70" zoomScaleSheetLayoutView="85" workbookViewId="0">
      <selection activeCell="D12" sqref="D12"/>
    </sheetView>
  </sheetViews>
  <sheetFormatPr defaultColWidth="10.875" defaultRowHeight="15.75" x14ac:dyDescent="0.25"/>
  <cols>
    <col min="1" max="1" width="5.5" style="203" customWidth="1"/>
    <col min="2" max="2" width="27.625" customWidth="1"/>
    <col min="3" max="3" width="4.875" style="194" bestFit="1" customWidth="1"/>
    <col min="4" max="4" width="69.125" customWidth="1"/>
    <col min="5" max="5" width="4.875" bestFit="1" customWidth="1"/>
    <col min="6" max="6" width="8.625" bestFit="1" customWidth="1"/>
    <col min="7" max="7" width="11.875" customWidth="1"/>
    <col min="8" max="8" width="42.375" bestFit="1" customWidth="1"/>
  </cols>
  <sheetData>
    <row r="1" spans="1:8" x14ac:dyDescent="0.25">
      <c r="H1" s="16" t="s">
        <v>254</v>
      </c>
    </row>
    <row r="2" spans="1:8" ht="16.5" customHeight="1" x14ac:dyDescent="0.25">
      <c r="H2" s="16" t="s">
        <v>265</v>
      </c>
    </row>
    <row r="3" spans="1:8" ht="16.5" customHeight="1" x14ac:dyDescent="0.25">
      <c r="A3" s="563" t="s">
        <v>394</v>
      </c>
      <c r="B3" s="563"/>
      <c r="C3" s="563"/>
      <c r="D3" s="563"/>
      <c r="E3" s="563"/>
      <c r="F3" s="563"/>
      <c r="G3" s="563"/>
      <c r="H3" s="563"/>
    </row>
    <row r="4" spans="1:8" ht="16.5" x14ac:dyDescent="0.25">
      <c r="A4" s="559" t="str">
        <f>'Form 1.b Simpulan CEE Dokumen'!A4</f>
        <v>di Pemerintah Daerah Kabupaten Sumedang</v>
      </c>
      <c r="B4" s="559"/>
      <c r="C4" s="559"/>
      <c r="D4" s="559"/>
      <c r="E4" s="559"/>
      <c r="F4" s="559"/>
      <c r="G4" s="559"/>
      <c r="H4" s="559"/>
    </row>
    <row r="5" spans="1:8" ht="17.25" thickBot="1" x14ac:dyDescent="0.3">
      <c r="A5" s="195"/>
      <c r="B5" s="195"/>
      <c r="C5" s="196"/>
    </row>
    <row r="6" spans="1:8" x14ac:dyDescent="0.25">
      <c r="A6" s="564" t="str">
        <f>'Form 1.b Simpulan CEE Dokumen'!A6</f>
        <v>Nama Pemda</v>
      </c>
      <c r="B6" s="565"/>
      <c r="C6" s="566" t="str">
        <f>'Form 1.b Simpulan CEE Dokumen'!C6</f>
        <v>PEMERINTAH DAERAH KABUPATEN SUMEDANG</v>
      </c>
      <c r="D6" s="566"/>
      <c r="E6" s="566"/>
      <c r="F6" s="566"/>
      <c r="G6" s="566"/>
      <c r="H6" s="567"/>
    </row>
    <row r="7" spans="1:8" ht="16.5" thickBot="1" x14ac:dyDescent="0.3">
      <c r="A7" s="568" t="str">
        <f>'Form 1.b Simpulan CEE Dokumen'!A7</f>
        <v>Tahun Penilaian</v>
      </c>
      <c r="B7" s="569"/>
      <c r="C7" s="570">
        <f>'Form 1.b Simpulan CEE Dokumen'!C7</f>
        <v>2022</v>
      </c>
      <c r="D7" s="570"/>
      <c r="E7" s="570"/>
      <c r="F7" s="570"/>
      <c r="G7" s="570"/>
      <c r="H7" s="571"/>
    </row>
    <row r="8" spans="1:8" ht="17.25" customHeight="1" thickBot="1" x14ac:dyDescent="0.3">
      <c r="A8" s="572" t="s">
        <v>350</v>
      </c>
      <c r="B8" s="562" t="s">
        <v>410</v>
      </c>
      <c r="C8" s="562" t="s">
        <v>351</v>
      </c>
      <c r="D8" s="562"/>
      <c r="E8" s="562" t="s">
        <v>352</v>
      </c>
      <c r="F8" s="562"/>
      <c r="G8" s="562" t="s">
        <v>353</v>
      </c>
      <c r="H8" s="562" t="s">
        <v>354</v>
      </c>
    </row>
    <row r="9" spans="1:8" s="203" customFormat="1" ht="16.5" thickBot="1" x14ac:dyDescent="0.3">
      <c r="A9" s="572"/>
      <c r="B9" s="562"/>
      <c r="C9" s="206" t="s">
        <v>355</v>
      </c>
      <c r="D9" s="206" t="s">
        <v>356</v>
      </c>
      <c r="E9" s="206" t="s">
        <v>355</v>
      </c>
      <c r="F9" s="206" t="s">
        <v>356</v>
      </c>
      <c r="G9" s="562"/>
      <c r="H9" s="562"/>
    </row>
    <row r="10" spans="1:8" s="203" customFormat="1" ht="16.5" thickBot="1" x14ac:dyDescent="0.3">
      <c r="A10" s="206" t="s">
        <v>357</v>
      </c>
      <c r="B10" s="206" t="s">
        <v>66</v>
      </c>
      <c r="C10" s="206" t="s">
        <v>67</v>
      </c>
      <c r="D10" s="206" t="s">
        <v>68</v>
      </c>
      <c r="E10" s="206" t="s">
        <v>69</v>
      </c>
      <c r="F10" s="206" t="s">
        <v>70</v>
      </c>
      <c r="G10" s="206" t="s">
        <v>71</v>
      </c>
      <c r="H10" s="206" t="s">
        <v>72</v>
      </c>
    </row>
    <row r="11" spans="1:8" s="203" customFormat="1" ht="48" thickBot="1" x14ac:dyDescent="0.3">
      <c r="A11" s="343">
        <v>1</v>
      </c>
      <c r="B11" s="207" t="s">
        <v>358</v>
      </c>
      <c r="C11" s="308">
        <f>'Form 1.b Simpulan CEE Dokumen'!E11</f>
        <v>3</v>
      </c>
      <c r="D11" s="209" t="str">
        <f>'Form 1.b Simpulan CEE Dokumen'!C11</f>
        <v>Penegakan integritas dan nilai etika telah diperbaiki secara berkelanjutan sehingga tercipta suasana kerja organisasi yang kondusif yang dapat mendorong kinerja para pegawai secara optimal</v>
      </c>
      <c r="E11" s="309">
        <f>'CEE PERCEPTION Form 1.a '!D10</f>
        <v>4</v>
      </c>
      <c r="F11" s="309" t="str">
        <f>'CEE PERCEPTION Form 1.a '!E10</f>
        <v>Memadai</v>
      </c>
      <c r="G11" s="308" t="s">
        <v>690</v>
      </c>
      <c r="H11" s="494" t="s">
        <v>691</v>
      </c>
    </row>
    <row r="12" spans="1:8" s="203" customFormat="1" ht="63.75" thickBot="1" x14ac:dyDescent="0.3">
      <c r="A12" s="343"/>
      <c r="B12" s="207"/>
      <c r="C12" s="308">
        <f>'Form 1.b Simpulan CEE Dokumen'!E12</f>
        <v>4</v>
      </c>
      <c r="D12" s="209" t="str">
        <f>'Form 1.b Simpulan CEE Dokumen'!C12</f>
        <v>Kebijakan antikorupsi menjangkau semua kegiatan dan terevaluasi terus-menerus oleh struktur pengelola risiko korupsi yang bekerja efektif dengan kewenangan dan tanggung jawab yang memadai sehingga pengembangan kebijakan antikorupsi yang berkelanjutan benar-benar dilakukan.</v>
      </c>
      <c r="E12" s="309"/>
      <c r="F12" s="309"/>
      <c r="G12" s="208"/>
      <c r="H12" s="494"/>
    </row>
    <row r="13" spans="1:8" s="203" customFormat="1" ht="111" thickBot="1" x14ac:dyDescent="0.3">
      <c r="A13" s="343"/>
      <c r="B13" s="207"/>
      <c r="C13" s="308">
        <f>'Form 1.b Simpulan CEE Dokumen'!E13</f>
        <v>4</v>
      </c>
      <c r="D13" s="209" t="str">
        <f>'Form 1.b Simpulan CEE Dokumen'!C13</f>
        <v>- SOP mencakup aspek edukasi, asesmen risiko, atau tematik seperti pengendalian gratifikasi, penyuapan, WBS, dan investigasi
- SOP efektif dilaksanakan secara komprehensif menjangkau semua kegiatan utama dan pendukung.
- SOP direviu dan dievaluasi secara berkala dan hasil reviu/evaluasi ditindaklanjuti dengan perbaikan berkelanjutan.
- Hambatan atas pelaksanaan SOP tidak pernah dibiarkan.</v>
      </c>
      <c r="E13" s="309"/>
      <c r="F13" s="309"/>
      <c r="G13" s="208"/>
      <c r="H13" s="494"/>
    </row>
    <row r="14" spans="1:8" s="203" customFormat="1" ht="174" thickBot="1" x14ac:dyDescent="0.3">
      <c r="A14" s="343"/>
      <c r="B14" s="207"/>
      <c r="C14" s="308">
        <f>'Form 1.b Simpulan CEE Dokumen'!E14</f>
        <v>4</v>
      </c>
      <c r="D14" s="209" t="str">
        <f>'Form 1.b Simpulan CEE Dokumen'!C14</f>
        <v>Kegiatan pembelajaran anti korupsi telah diberikan kepada pihak internal dan eksternal. Penyelenggaraan dilakukan dengan terencana dan terstruktur. Kegiatan tersebut belum sepenuhnya dipantau pelaksanaannya dan dievaluasi efektivitasnya antara lain :
'- Ada kegiatan edukasi/pembelajaran yang dilaksanakan secara terstruktur dan terjadwal
- Sasaran edukasi seluruh pegawai pada semua level plus stakeholder (penyedia dan pengguna layanan)
- Kegiatan pembelajaran dievaluasi secara berkala 
- Perbaikan benar-benar dilakukan sebagai tindak lanjut hasil reviu dan evaluasi pembelajaran.</v>
      </c>
      <c r="E14" s="309"/>
      <c r="F14" s="309"/>
      <c r="G14" s="208"/>
      <c r="H14" s="494"/>
    </row>
    <row r="15" spans="1:8" s="203" customFormat="1" ht="111" thickBot="1" x14ac:dyDescent="0.3">
      <c r="A15" s="343"/>
      <c r="B15" s="207"/>
      <c r="C15" s="308">
        <f>'Form 1.b Simpulan CEE Dokumen'!E15</f>
        <v>4</v>
      </c>
      <c r="D15" s="209" t="str">
        <f>'Form 1.b Simpulan CEE Dokumen'!C15</f>
        <v>Kultur transparansi dan akuntabilitas sudah terbentuk dan menjadi keyakinan bersama bahwa pengelolaan semua kegiatan, keuangan, dan sumberdaya manusia selalu mematuhi peraturan/hukum/standar profesional sesuai prinsip yang melandasi terbitnya peraturan/hukum/standar profesional tersebut. Praktik korupsi seperti gratifikasi dan suap, percaloan, serta nepotisme (favoritism) sudah menjadi keyakinan bersama seluruh anggota unit organisasi untuk dihindari.</v>
      </c>
      <c r="E15" s="309"/>
      <c r="F15" s="309"/>
      <c r="G15" s="208"/>
      <c r="H15" s="494"/>
    </row>
    <row r="16" spans="1:8" s="203" customFormat="1" ht="111" thickBot="1" x14ac:dyDescent="0.3">
      <c r="A16" s="343"/>
      <c r="B16" s="207"/>
      <c r="C16" s="308">
        <f>'Form 1.b Simpulan CEE Dokumen'!E16</f>
        <v>4</v>
      </c>
      <c r="D16" s="209" t="str">
        <f>'Form 1.b Simpulan CEE Dokumen'!C16</f>
        <v xml:space="preserve">Iklim etis prinsip di dalam lingkungan unit kerja cukup tinggi namun belum sepenuhnya didukung dengan adanya persepsi bersama di antara semua pegawai untuk menempatkan kepatuhan kepada aturan hukum di atas pertimbangan-pertimbangan yang lain. Menaati kode etik, standar profesi, dan aturan organisasi dianggap hal yang amat penting. Dalam membuat keputusan, apakah suatu keputusan tidak bertentangan dengan hukum dan peraturan menjadi pertimbangan yang paling utama di dalam organisasi. </v>
      </c>
      <c r="E16" s="309"/>
      <c r="F16" s="309"/>
      <c r="G16" s="208"/>
      <c r="H16" s="494"/>
    </row>
    <row r="17" spans="1:8" s="203" customFormat="1" ht="158.25" thickBot="1" x14ac:dyDescent="0.3">
      <c r="A17" s="343"/>
      <c r="B17" s="207"/>
      <c r="C17" s="308">
        <f>'Form 1.b Simpulan CEE Dokumen'!E17</f>
        <v>4</v>
      </c>
      <c r="D17" s="209" t="str">
        <f>'Form 1.b Simpulan CEE Dokumen'!C17</f>
        <v>Belum seluruh kejadian korupsi/perilaku koruptif yang ditemukan satu tahun terakhir telah selesai ditindaklanjuti oleh orang/tim yang kompeten dengan investigasi, audit, atau bentuk pengawasan lainnya dan tidak terdapat permasalahan konflik kepentingan dalam penyelesaian tindak lanjut, dengan kata lain Unit kerja telah melaksanakan sebagian besar tindak lanjut audit dan pengawasan lainnya yang dilakukan oleh oleh orang yang yang kompeten dan independen sehingga pelaksanaan tindak lanjut telah secara efektif menyelesaikan kejadian korupsi/perilaku koruptif, tindak lanjut sesuai dengan rekomendasi auditor, serta dokumentasi penyelesaian tindak lanjut menjelaskan secara memadai tindak lanjut apa saja yang telah dilakukan.</v>
      </c>
      <c r="E17" s="309"/>
      <c r="F17" s="309"/>
      <c r="G17" s="208"/>
      <c r="H17" s="494"/>
    </row>
    <row r="18" spans="1:8" s="203" customFormat="1" ht="189" x14ac:dyDescent="0.25">
      <c r="A18" s="351"/>
      <c r="B18" s="346"/>
      <c r="C18" s="309">
        <f>'Form 1.b Simpulan CEE Dokumen'!E18</f>
        <v>4</v>
      </c>
      <c r="D18" s="209" t="str">
        <f>'Form 1.b Simpulan CEE Dokumen'!C18</f>
        <v>Terhadap hasil investigasi, belum sepenuhnya sanksi diberikan sepadan, ada pemulihan kerugian keuangan negara, dan perbaikan pengendalian. Terdapat bukti kejadian korupsi/perilaku koruptif tidak terulang karena penguatan pengendalian.
Tindak lanjut dan tindakan korektif atas hasil audit dan investigasi mencerminkan  upaya perbaikan yang memadai yang ditandai dengan
1.Upaya pemulihan kerugian akibat korupsi dijadikan prioritas untuk dilakukan
2.Penegakan sanksi kepada pelaku korupsi dilakukan secara konsisten
3. Hasil investigasi  diikuti aksi perbaikan pengendalian
Namun belum terlihat adanya evaluasi berkala atas tindakan perbaikan untuk memastikan bahwa tindakan korektif berfungsi secara efektif dan kejadian korupsi/perilaku koruptif tidak berulang</v>
      </c>
      <c r="E18" s="309"/>
      <c r="F18" s="309"/>
      <c r="G18" s="352"/>
      <c r="H18" s="494"/>
    </row>
    <row r="19" spans="1:8" s="203" customFormat="1" ht="16.5" thickBot="1" x14ac:dyDescent="0.3">
      <c r="A19" s="357"/>
      <c r="B19" s="347"/>
      <c r="C19" s="358"/>
      <c r="D19" s="359"/>
      <c r="E19" s="358"/>
      <c r="F19" s="358"/>
      <c r="G19" s="360"/>
      <c r="H19" s="495"/>
    </row>
    <row r="20" spans="1:8" s="203" customFormat="1" ht="126.75" thickBot="1" x14ac:dyDescent="0.3">
      <c r="A20" s="343">
        <v>2</v>
      </c>
      <c r="B20" s="207" t="s">
        <v>359</v>
      </c>
      <c r="C20" s="308">
        <f>'Form 1.b Simpulan CEE Dokumen'!E20</f>
        <v>4</v>
      </c>
      <c r="D20" s="209" t="str">
        <f>'Form 1.b Simpulan CEE Dokumen'!C20</f>
        <v>Pengelolaan kompetensi SDM telah diperbaiki secara berkelanjutan dan secara optimal mampu mendukung pencapaian tujuan organisasi antara lain :
- Setiap posisi dalam organisasi telah diisi oleh SDM sesuai dengan standar kompetensinya 
- Penerapan standar kompetensi telah berhasil meningkatkan kinerja yang memberikan dampak bagi pencapaian tujuan organisasi
- Keberhasilan pencapaian kinerja organisasi dapat dihubungkan dengan kompetensi SDM-nya</v>
      </c>
      <c r="E20" s="309">
        <f>'CEE PERCEPTION Form 1.a '!D15</f>
        <v>3</v>
      </c>
      <c r="F20" s="309" t="str">
        <f>'CEE PERCEPTION Form 1.a '!E15</f>
        <v>Memadai</v>
      </c>
      <c r="G20" s="308" t="s">
        <v>690</v>
      </c>
      <c r="H20" s="494" t="s">
        <v>691</v>
      </c>
    </row>
    <row r="21" spans="1:8" s="203" customFormat="1" ht="189.75" thickBot="1" x14ac:dyDescent="0.3">
      <c r="A21" s="343">
        <v>3</v>
      </c>
      <c r="B21" s="207" t="s">
        <v>360</v>
      </c>
      <c r="C21" s="308">
        <f>'Form 1.b Simpulan CEE Dokumen'!E21</f>
        <v>4</v>
      </c>
      <c r="D21" s="209" t="str">
        <f>'Form 1.b Simpulan CEE Dokumen'!C21</f>
        <v>a. K/L/D melakukan evaluasi untuk meninjau kembali relevansi kebijakan beserta implementasinya dengan ketentuan sebagai berikut:
    1. Telah dilaksanakan evaluasi berkala; 
    2. Evaluasi dilaksanakan untuk menangani residual risk;
    3. Tindak lanjut atas hasil evaluasi  telah dilaksanakan;
b. Pimpinan organisasi terbuka atas masukan dari pegawai dan adaptif terhadap perubahan.
c. Keluhan dari pegawai atas keterbatasan/masalah sumberdaya dukungan pelaksanaan pekerjaan dapat diatasi.
Penerapan manajemen kinerja, pengelolaan keuangan, manajemen SDM, serta manajemen risiko belum dapat meningkatkan efektivitas dan efisiensi kinerja seluruh level pimpinan dan pegawai</v>
      </c>
      <c r="E21" s="309">
        <f>'CEE PERCEPTION Form 1.a '!D20</f>
        <v>3</v>
      </c>
      <c r="F21" s="309" t="str">
        <f>'CEE PERCEPTION Form 1.a '!E20</f>
        <v>Memadai</v>
      </c>
      <c r="G21" s="308" t="s">
        <v>690</v>
      </c>
      <c r="H21" s="494" t="s">
        <v>691</v>
      </c>
    </row>
    <row r="22" spans="1:8" s="203" customFormat="1" ht="237" thickBot="1" x14ac:dyDescent="0.3">
      <c r="A22" s="343"/>
      <c r="B22" s="207"/>
      <c r="C22" s="308">
        <f>'Form 1.b Simpulan CEE Dokumen'!E22</f>
        <v>4</v>
      </c>
      <c r="D22" s="209" t="str">
        <f>'Form 1.b Simpulan CEE Dokumen'!C22</f>
        <v>Sudah mengalokasikan sumber daya secara memadai untuk penerapan manajemen risiko pada tingkat operasional unit kerja dan strategis unit kerja namun pada tingkat srategis Pemda belum memadai : 
a. Instansi Pemerintah telah menganggarkan dana implementasi manajemen risiko seperti rapat terkait manajemen risiko, identifikasi dan analisis risiko, penyusunan profil risiko, implementasi RTP, kegiatan monitoring dan reviu  dalam rencana kerja/DPA/DIPA  dan dalam implementasi manajemen risiko tidak terkendala kekurangan dana implementasi ditingkat operasional dan strategis unit kerja, namun masih terkendala kekurangan dana pada tingkat  strategis Pemda dan
b. Minimal 70% SDM yang menjadi anggota UPR pada tingkat operasional dan strategis unit kerja diisi oleh orang yang berkompeten dalam bidang manajemen risiko serta kurang dari 70% SDM yang menjadi anggota UPR pada tingkat Strategis Pemda diisi oleh orang yang berkompeten dalam bidang manajemen risiko</v>
      </c>
      <c r="E22" s="309"/>
      <c r="F22" s="309"/>
      <c r="G22" s="208"/>
      <c r="H22" s="494"/>
    </row>
    <row r="23" spans="1:8" s="203" customFormat="1" ht="79.5" thickBot="1" x14ac:dyDescent="0.3">
      <c r="A23" s="343"/>
      <c r="B23" s="207"/>
      <c r="C23" s="308">
        <f>'Form 1.b Simpulan CEE Dokumen'!E23</f>
        <v>4</v>
      </c>
      <c r="D23" s="209" t="str">
        <f>'Form 1.b Simpulan CEE Dokumen'!C23</f>
        <v xml:space="preserve">Seluruh pengambilan keputusan strategis Pemda, strategis unit kerja, dan operasional unit kerja telah mempertimbangkan risiko namun belum sepenuhnya memberikan dampak bagi pencapaian tujuan organisasi, atara lain : 
</v>
      </c>
      <c r="E23" s="309"/>
      <c r="F23" s="309"/>
      <c r="G23" s="208"/>
      <c r="H23" s="494"/>
    </row>
    <row r="24" spans="1:8" s="203" customFormat="1" ht="142.5" thickBot="1" x14ac:dyDescent="0.3">
      <c r="A24" s="343"/>
      <c r="B24" s="207"/>
      <c r="C24" s="308">
        <f>'Form 1.b Simpulan CEE Dokumen'!E24</f>
        <v>4</v>
      </c>
      <c r="D24" s="209" t="str">
        <f>'Form 1.b Simpulan CEE Dokumen'!C24</f>
        <v>Kinerja penerapan manajemen risiko digunakan sebagai dasar penilaian kinerja pada seluruh UPR tingkatan operasional unit kerja, seluruh UPR tingkatan strategis unit kerja, dan UPR tingkat strategis K/L/D secara memadai dan namun belum dievaluasi pencapaiannya
Kinerja penerapan manajemen risiko sudah digunakan sebagai indikator kinerja pada dokumen perencanaan UPR tingkat strategis K/L/D, seluruh UPR tingkatan strategis unit kerja, dan seluruh UPR tingkatan operasional unit kerja  secara tepat  dan telah diukur pencapaiannya</v>
      </c>
      <c r="E24" s="309"/>
      <c r="F24" s="309"/>
      <c r="G24" s="208"/>
      <c r="H24" s="494"/>
    </row>
    <row r="25" spans="1:8" s="203" customFormat="1" ht="174" thickBot="1" x14ac:dyDescent="0.3">
      <c r="A25" s="343"/>
      <c r="B25" s="207"/>
      <c r="C25" s="308">
        <f>'Form 1.b Simpulan CEE Dokumen'!E25</f>
        <v>4</v>
      </c>
      <c r="D25" s="209" t="str">
        <f>'Form 1.b Simpulan CEE Dokumen'!C25</f>
        <v>SDM dan anggaran untuk kegiatan pengelolaan risiko korupsi pada kegiatan utama telah tersedia dalam jumlah dan kualitas yang memadai. Tidak ditemukan informasi yang memperlihatkan kegiatan antikorupsi terhambat karena masalah SDM dan keuangan antara lain :
- Anggaran untuk pengelolaan risiko korupsi dialokasikan secara eksplisit dalam dokumen anggaran
- Personil/petugas untuk pengelolaan risiko korupsi ditetapkan dan dalam jumlah dan kualitas yang memadai.
- Masih ditemukan kegiatan antikorupsi yang terhambat karena faktor sarana dan prasarana yang masih kurang memadai meskipun sudah ada upaya kompensatif untuk mengatasinya.</v>
      </c>
      <c r="E25" s="309"/>
      <c r="F25" s="309"/>
      <c r="G25" s="208"/>
      <c r="H25" s="494"/>
    </row>
    <row r="26" spans="1:8" s="203" customFormat="1" ht="252.75" thickBot="1" x14ac:dyDescent="0.3">
      <c r="A26" s="343"/>
      <c r="B26" s="207"/>
      <c r="C26" s="308">
        <f>'Form 1.b Simpulan CEE Dokumen'!E26</f>
        <v>4</v>
      </c>
      <c r="D26" s="209" t="str">
        <f>'Form 1.b Simpulan CEE Dokumen'!C26</f>
        <v>Keputusan formal pimpinan dalam pelaksanaan tugas dan fungsi unit kerja belum sepenuhnya secara nyata telah mempertimbangkan risiko korupsi, disusun secara partisipatif dan kegiatan yang bersifat kemitraan dan kolaboratif sehingga berdampak nyata pada efektivitas pengelolaan risiko korupsiantara lain :
- Memilih kebijakan yang tidak berisiko korupsi
- Mendiskusikan perilaku korupsi internal sebagai pembelajaran
- Terbuka menerima kritikan, masukan, laporan pegawai terkait korupsi
- tidak membiarkan potensi benturan kepentingan
- Aktif terlibat dalam kegiatan edukatif, internal dan eksternal
- Berinisiatif menjalin kerjasama dengan lembaga lain dalam kegiatan cegah-deteksi-respons
- Sikap antikorupsi termanifestasi dalam keputusan formal dan dipatuhi bawahan.
- Perubahan nyata pada organisasi dan peningkatan kinerja pelayanan publik belum sepenuhnya terjadi.</v>
      </c>
      <c r="E26" s="309"/>
      <c r="F26" s="309"/>
      <c r="G26" s="208"/>
      <c r="H26" s="494"/>
    </row>
    <row r="27" spans="1:8" s="203" customFormat="1" ht="110.25" x14ac:dyDescent="0.25">
      <c r="A27" s="351"/>
      <c r="B27" s="346"/>
      <c r="C27" s="309">
        <f>'Form 1.b Simpulan CEE Dokumen'!E27</f>
        <v>4</v>
      </c>
      <c r="D27" s="209" t="str">
        <f>'Form 1.b Simpulan CEE Dokumen'!C27</f>
        <v>Tingkat kepemimpinan etis di dalam unit organisasi cukup tinggi antara lain :
Pimpinan telah berupaya memperlihatkan perilaku sesuai dengan kaidah atau standar etis yang berlaku di organisasi dalam aktivitas sehari-hari untuk menjadi role model, cukup terbuka mendiskusikan isu etis/ korupsi dengan bawahan dan berusaha mendorong semua bawahan untuk melaksanakan standar etis pada aktivitas sehari-hari di kantor meskipun masih ada sejumlah kekurangan dalam beberapa hal sehingga belum sepenuhnya konsisten</v>
      </c>
      <c r="E27" s="309"/>
      <c r="F27" s="309"/>
      <c r="G27" s="352"/>
      <c r="H27" s="494"/>
    </row>
    <row r="28" spans="1:8" s="203" customFormat="1" ht="16.5" thickBot="1" x14ac:dyDescent="0.3">
      <c r="A28" s="357"/>
      <c r="B28" s="347"/>
      <c r="C28" s="358"/>
      <c r="D28" s="359"/>
      <c r="E28" s="358"/>
      <c r="F28" s="358"/>
      <c r="G28" s="360"/>
      <c r="H28" s="495"/>
    </row>
    <row r="29" spans="1:8" s="203" customFormat="1" ht="142.5" thickBot="1" x14ac:dyDescent="0.3">
      <c r="A29" s="343">
        <v>4</v>
      </c>
      <c r="B29" s="207" t="s">
        <v>361</v>
      </c>
      <c r="C29" s="308">
        <f>'Form 1.b Simpulan CEE Dokumen'!E29</f>
        <v>4</v>
      </c>
      <c r="D29" s="209" t="str">
        <f>'Form 1.b Simpulan CEE Dokumen'!C29</f>
        <v>K/L/D belum sepenuhnya memiliki fleksibilitas untuk menyesuaikan struktur organisasi dalam rangka mendukung perubahan proses bisnis dan perubahan perencanaan strategis namun Efisiensi dan efektivitas struktur organisasi dapat dilihat secara berkala melalui pengujian atas pelaksanaan proses bisnis organisasi dan ketepatannya dengan perencanaan strategis antara lain :
a. Evaluasi dilaksanakan untuk menangani residual risk;
b. Terdapat duplikasi fungsi karena struktur yang tidak efektif/efisien;
c. Arus data dan informasi yang tidak handal dalam pelaksanaan proses bisnis;
d. Perubahan lingkungan strategis.</v>
      </c>
      <c r="E29" s="309">
        <f>'CEE PERCEPTION Form 1.a '!D29</f>
        <v>3</v>
      </c>
      <c r="F29" s="309" t="str">
        <f>'CEE PERCEPTION Form 1.a '!E29</f>
        <v>Memadai</v>
      </c>
      <c r="G29" s="308" t="s">
        <v>690</v>
      </c>
      <c r="H29" s="494" t="s">
        <v>691</v>
      </c>
    </row>
    <row r="30" spans="1:8" s="203" customFormat="1" ht="158.25" thickBot="1" x14ac:dyDescent="0.3">
      <c r="A30" s="343">
        <v>5</v>
      </c>
      <c r="B30" s="207" t="s">
        <v>362</v>
      </c>
      <c r="C30" s="308">
        <f>'Form 1.b Simpulan CEE Dokumen'!E30</f>
        <v>4</v>
      </c>
      <c r="D30" s="209" t="str">
        <f>'Form 1.b Simpulan CEE Dokumen'!C30</f>
        <v xml:space="preserve">Pimpinan organisasi memiliki akses untuk melihat proses pendelegasian wewenang dan tanggungjawab yang diberikan dan memonitor pelaksanaan tugas fungsi yang dijalankan namun belum sepenuhnya  menjamin tujuan percepatan yang diharapkan dan mendukung perbaikan secara berkelanjutan antara lain :
a. Telah dilaksanakan evaluasi berkala; 
b. Evaluasi dilaksanakan untuk menangani residual risk;
c. Tindak lanjut atas hasil evaluasi  telah dilaksanakan.
d. Menindaklanjuti keluhan/kekurangan kualitas pelaksanaan tugas fungsi yang disampaikan oleh stakeholder. </v>
      </c>
      <c r="E30" s="309">
        <f>'CEE PERCEPTION Form 1.a '!D34</f>
        <v>3</v>
      </c>
      <c r="F30" s="309" t="str">
        <f>'CEE PERCEPTION Form 1.a '!E34</f>
        <v>Memadai</v>
      </c>
      <c r="G30" s="308" t="s">
        <v>690</v>
      </c>
      <c r="H30" s="494" t="s">
        <v>691</v>
      </c>
    </row>
    <row r="31" spans="1:8" s="203" customFormat="1" ht="174" thickBot="1" x14ac:dyDescent="0.3">
      <c r="A31" s="351">
        <v>6</v>
      </c>
      <c r="B31" s="346" t="s">
        <v>363</v>
      </c>
      <c r="C31" s="309">
        <f>'Form 1.b Simpulan CEE Dokumen'!E31</f>
        <v>3</v>
      </c>
      <c r="D31" s="209" t="str">
        <f>'Form 1.b Simpulan CEE Dokumen'!C31</f>
        <v>Pengelolaan SDM telah dilaksanakan sejak rekrutmen sampai dengan pemberhentian pegawai sesuai kebijakan/prosedur yang ditetapkan, Kebijakan dan implementasi terkait pengelolaan SDM organisasi belum dievaluasi sehingga dapat diketahui efektivitasnya antara lain :
'- Pengelolaan SDM dilakukan sesuai dengan kebijakan/prosedur yang ditetapkan
- Pengelolaan SDM dilakukan sesuai dengan perencanaan yang disusun
- Terdapat database kepegawaian yang update dan handal yang dapat dimanfaatkan untuk perencanaan pengelolaan SDM
- Pengelolaan SDM dilakukan sebagai upaya untuk menangani risiko yang disebabkan kelemahan SDM/Man</v>
      </c>
      <c r="E31" s="309">
        <f>'CEE PERCEPTION Form 1.a '!D38</f>
        <v>3</v>
      </c>
      <c r="F31" s="309" t="str">
        <f>'CEE PERCEPTION Form 1.a '!E38</f>
        <v>Memadai</v>
      </c>
      <c r="G31" s="308" t="s">
        <v>690</v>
      </c>
      <c r="H31" s="494" t="s">
        <v>691</v>
      </c>
    </row>
    <row r="32" spans="1:8" s="203" customFormat="1" ht="409.5" x14ac:dyDescent="0.25">
      <c r="A32" s="353"/>
      <c r="B32" s="350"/>
      <c r="C32" s="354">
        <f>'Form 1.b Simpulan CEE Dokumen'!E32</f>
        <v>4</v>
      </c>
      <c r="D32" s="355" t="str">
        <f>'Form 1.b Simpulan CEE Dokumen'!C32</f>
        <v>Terdapat upaya peningkatan kompetensi dan keterampilan terkait manajemen risiko yang memadai dengan cakupan seluruh pegawai, namun belum sepenuhnya terdapat upaya peningkatan kompetensi dan keterampilan terkait manajemen risiko yang memadai dengan cakupan seluruh pegawai dan telah dievaluasi pencapaiannya, antara lain :
A. Kriteria upaya peningkatan kompetensi yang memadai:
1. Memiliki program pelatihan/sertifikasi terkait manajemen risiko baik tahunan maupun lima tahunan baik ditingkat K/L/Pemerintah daerah maupun Kerja/OPD;
2. Unit Kerja Eseon I/OPD memiliki program in house training tahunan; 
3. Instansi Pemerintah telah melaksanakan program pelatihan/sertifikasi tersebut dan dibuktikan dengan adanya laporan pelatihan dan bukti perolehan sertifikat keahlian (setiap Unit Kerja Eseon I/OPD terdapat pegawai yang memiliki sertifikat keahlian); 
4. In House Training telah dilaksanakan setidaknya satu kali dalam satu semester oleh masing-masing Unit Kerja Eseon I/OPD serta instruktur harus orang yang telah memiliki sertifikat keahlian; 
B. Kriteria Output:
Pelatihan dan in house training untuk meningkatkan kompetensi telah dilakukan untuk setiap tingkatan risiko:
1. Strategis K/L/D untuk Eselon I adalah lebih dari 90% pejabat;
2. Strategis Unit Eselon I/OPD untuk Eselon II adalah lebih dari 90% pejabat;
3. Operasional Kerja/OPD untuk Eselon III ke atas sampai dengan staf adalah lebih dari 90% pejabat dan staff di level ini.
C. Terdapat evaluasi atas dampak peningkatan kompetensi dan ketrampilan terhadap kualitas proses dan hasil manajemen risiko staff di level ini.</v>
      </c>
      <c r="E32" s="354"/>
      <c r="F32" s="354"/>
      <c r="G32" s="356"/>
      <c r="H32" s="496"/>
    </row>
    <row r="33" spans="1:8" s="203" customFormat="1" ht="63" x14ac:dyDescent="0.25">
      <c r="A33" s="353"/>
      <c r="B33" s="350"/>
      <c r="C33" s="354">
        <f>'Form 1.b Simpulan CEE Dokumen'!E33</f>
        <v>4</v>
      </c>
      <c r="D33" s="355" t="str">
        <f>'Form 1.b Simpulan CEE Dokumen'!C33</f>
        <v xml:space="preserve">Sebagian besar / belum seluruh pegawai telah memiliki pemahaman terkait manajemen risiko (70-99% pegawai sampel menunjukan kesadaran/keaktifan dalam penerapan MR)
</v>
      </c>
      <c r="E33" s="354"/>
      <c r="F33" s="354"/>
      <c r="G33" s="356"/>
      <c r="H33" s="496"/>
    </row>
    <row r="34" spans="1:8" s="203" customFormat="1" ht="16.5" thickBot="1" x14ac:dyDescent="0.3">
      <c r="A34" s="357"/>
      <c r="B34" s="347"/>
      <c r="C34" s="358"/>
      <c r="D34" s="359"/>
      <c r="E34" s="358"/>
      <c r="F34" s="358"/>
      <c r="G34" s="360"/>
      <c r="H34" s="497"/>
    </row>
    <row r="35" spans="1:8" s="203" customFormat="1" ht="79.5" thickBot="1" x14ac:dyDescent="0.3">
      <c r="A35" s="343">
        <v>7</v>
      </c>
      <c r="B35" s="207" t="s">
        <v>364</v>
      </c>
      <c r="C35" s="308">
        <f>'Form 1.b Simpulan CEE Dokumen'!E35</f>
        <v>3</v>
      </c>
      <c r="D35" s="209" t="str">
        <f>'Form 1.b Simpulan CEE Dokumen'!C35</f>
        <v>Praktik profesional dan audit internal telah ditetapkan secara seragam namun belum mengintegrasikan semua informasi di seluruh organisasi untuk memperbaiki tata kelola dan manajemen risiko serta menjadi unit yang terus belajar baik dari dalam maupun dari luar organisasi untuk perbaikan berkelanjutan</v>
      </c>
      <c r="E35" s="308">
        <f>'CEE PERCEPTION Form 1.a '!D46</f>
        <v>3</v>
      </c>
      <c r="F35" s="308" t="str">
        <f>'CEE PERCEPTION Form 1.a '!E46</f>
        <v>Memadai</v>
      </c>
      <c r="G35" s="308" t="s">
        <v>690</v>
      </c>
      <c r="H35" s="494" t="s">
        <v>691</v>
      </c>
    </row>
    <row r="36" spans="1:8" s="203" customFormat="1" ht="63.75" thickBot="1" x14ac:dyDescent="0.3">
      <c r="A36" s="351">
        <v>8</v>
      </c>
      <c r="B36" s="346" t="s">
        <v>365</v>
      </c>
      <c r="C36" s="309">
        <f>'Form 1.b Simpulan CEE Dokumen'!E36</f>
        <v>4</v>
      </c>
      <c r="D36" s="209" t="str">
        <f>'Form 1.b Simpulan CEE Dokumen'!C36</f>
        <v>Pelaksanaan kebijakan kerjasama organisasi dievaluasi secara berkala namun hubungan kerja yang baik dengan mitra kerjasama organisasi menghasilkan efektivitas pencapaian tujuan organisasi dan efisiensi penggunaan sumberdaya masing-masing instansi belum sepenuhnya terwujud.</v>
      </c>
      <c r="E36" s="309">
        <f>'CEE PERCEPTION Form 1.a '!D52</f>
        <v>3</v>
      </c>
      <c r="F36" s="309" t="str">
        <f>'CEE PERCEPTION Form 1.a '!E52</f>
        <v>Memadai</v>
      </c>
      <c r="G36" s="308" t="s">
        <v>690</v>
      </c>
      <c r="H36" s="494" t="s">
        <v>691</v>
      </c>
    </row>
    <row r="37" spans="1:8" s="203" customFormat="1" ht="252.75" thickBot="1" x14ac:dyDescent="0.3">
      <c r="A37" s="357"/>
      <c r="B37" s="347"/>
      <c r="C37" s="358">
        <f>'Form 1.b Simpulan CEE Dokumen'!E37</f>
        <v>4</v>
      </c>
      <c r="D37" s="359" t="str">
        <f>'Form 1.b Simpulan CEE Dokumen'!C37</f>
        <v>Instansi Pemerintah telah memiliki kebijakan pengelolaan risiko terkait kemitraan, penerapannya telah terintegrasi dengan proses bisnis Instansi Pemerintah, dijadikan bahan pembelajaran namun belum direviu secara berkala :
A. Instansi Pemerintah telah memiliki kebijakan pengelolaan risiko terkait kemitraan.
B. Kriteria implementasi adalah sebagai berikut: 
    1. Terintegrasi apabila penerapan manajemen risiko: 
        a. Telah menyatu dalam proses perencanaan kegiatan kemitraan;
        b. Manajemen risiko diterapkan diseluruh kegiatan kemitraan;
        c. Dirancang untuk mengelola seluruh risiko yang muncul
       d. Menginkorporasikan hasil dari manajemen risiko kedalam dokumen kinerja dan pengambilan keputusan.
   2. Kriteria memadai apabila penerapan manajemen risiko telah dilakukan terhadap semua kemitraan yang memiliki peran yang penting dalam organisasi.</v>
      </c>
      <c r="E37" s="358"/>
      <c r="F37" s="358"/>
      <c r="G37" s="360"/>
      <c r="H37" s="498"/>
    </row>
    <row r="38" spans="1:8" ht="16.5" x14ac:dyDescent="0.3">
      <c r="A38" s="344"/>
      <c r="B38" s="205"/>
    </row>
    <row r="39" spans="1:8" x14ac:dyDescent="0.25">
      <c r="A39" s="345" t="s">
        <v>159</v>
      </c>
      <c r="B39" s="205"/>
    </row>
    <row r="40" spans="1:8" ht="16.5" customHeight="1" x14ac:dyDescent="0.25">
      <c r="A40" s="345" t="s">
        <v>77</v>
      </c>
      <c r="B40" s="119"/>
      <c r="C40" s="119"/>
    </row>
    <row r="41" spans="1:8" ht="16.5" customHeight="1" x14ac:dyDescent="0.25">
      <c r="A41" s="492" t="s">
        <v>366</v>
      </c>
      <c r="B41" s="119"/>
      <c r="C41" s="119"/>
    </row>
    <row r="42" spans="1:8" ht="18.75" customHeight="1" x14ac:dyDescent="0.25">
      <c r="A42" s="492" t="s">
        <v>488</v>
      </c>
      <c r="B42" s="210"/>
      <c r="C42" s="210"/>
    </row>
    <row r="43" spans="1:8" x14ac:dyDescent="0.25">
      <c r="A43" s="492" t="s">
        <v>367</v>
      </c>
      <c r="C43"/>
    </row>
    <row r="44" spans="1:8" ht="16.5" customHeight="1" x14ac:dyDescent="0.25">
      <c r="A44" s="492" t="s">
        <v>368</v>
      </c>
      <c r="C44"/>
    </row>
    <row r="45" spans="1:8" x14ac:dyDescent="0.25">
      <c r="A45" s="492" t="s">
        <v>369</v>
      </c>
      <c r="C45"/>
    </row>
    <row r="46" spans="1:8" ht="33" customHeight="1" x14ac:dyDescent="0.25">
      <c r="A46" s="561" t="s">
        <v>370</v>
      </c>
      <c r="B46" s="561"/>
      <c r="C46" s="561"/>
      <c r="D46" s="561"/>
      <c r="E46" s="561"/>
      <c r="F46" s="561"/>
      <c r="G46" s="561"/>
      <c r="H46" s="491"/>
    </row>
    <row r="47" spans="1:8" ht="19.5" customHeight="1" x14ac:dyDescent="0.25">
      <c r="A47" s="493" t="s">
        <v>371</v>
      </c>
      <c r="C47"/>
    </row>
    <row r="48" spans="1:8" ht="157.5" customHeight="1" x14ac:dyDescent="0.25">
      <c r="C48"/>
    </row>
    <row r="49" spans="3:3" x14ac:dyDescent="0.25">
      <c r="C49"/>
    </row>
    <row r="50" spans="3:3" ht="114.75" customHeight="1" x14ac:dyDescent="0.25">
      <c r="C50"/>
    </row>
    <row r="51" spans="3:3" ht="27" customHeight="1" x14ac:dyDescent="0.25">
      <c r="C51"/>
    </row>
    <row r="52" spans="3:3" ht="122.25" customHeight="1" x14ac:dyDescent="0.25">
      <c r="C52"/>
    </row>
    <row r="53" spans="3:3" x14ac:dyDescent="0.25">
      <c r="C53"/>
    </row>
    <row r="54" spans="3:3" x14ac:dyDescent="0.25">
      <c r="C54"/>
    </row>
    <row r="55" spans="3:3" x14ac:dyDescent="0.25">
      <c r="C55"/>
    </row>
    <row r="56" spans="3:3" x14ac:dyDescent="0.25">
      <c r="C56"/>
    </row>
    <row r="57" spans="3:3" x14ac:dyDescent="0.25">
      <c r="C57"/>
    </row>
  </sheetData>
  <mergeCells count="13">
    <mergeCell ref="A46:G46"/>
    <mergeCell ref="H8:H9"/>
    <mergeCell ref="A3:H3"/>
    <mergeCell ref="A4:H4"/>
    <mergeCell ref="A6:B6"/>
    <mergeCell ref="C6:H6"/>
    <mergeCell ref="A7:B7"/>
    <mergeCell ref="C7:H7"/>
    <mergeCell ref="A8:A9"/>
    <mergeCell ref="B8:B9"/>
    <mergeCell ref="C8:D8"/>
    <mergeCell ref="E8:F8"/>
    <mergeCell ref="G8:G9"/>
  </mergeCells>
  <printOptions horizontalCentered="1"/>
  <pageMargins left="0.55000000000000004" right="0.36" top="0.56000000000000005" bottom="0.91" header="0.31496062992125984" footer="0.31496062992125984"/>
  <pageSetup paperSize="9" scale="6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A1:N28"/>
  <sheetViews>
    <sheetView view="pageBreakPreview" topLeftCell="A4" zoomScale="90" zoomScaleNormal="80" zoomScaleSheetLayoutView="90" workbookViewId="0">
      <selection activeCell="B7" sqref="B7:C7"/>
    </sheetView>
  </sheetViews>
  <sheetFormatPr defaultColWidth="11" defaultRowHeight="15.75" x14ac:dyDescent="0.25"/>
  <cols>
    <col min="1" max="1" width="23.75" style="4" customWidth="1"/>
    <col min="2" max="3" width="3.875" style="4" customWidth="1"/>
    <col min="4" max="4" width="24.625" style="4" customWidth="1"/>
    <col min="5" max="5" width="32.125" style="4" customWidth="1"/>
    <col min="6" max="6" width="34.75" style="4" customWidth="1"/>
    <col min="7" max="7" width="16.75" style="4" customWidth="1"/>
    <col min="15" max="16384" width="11" style="4"/>
  </cols>
  <sheetData>
    <row r="1" spans="1:14" x14ac:dyDescent="0.25">
      <c r="A1" s="1"/>
      <c r="B1" s="1"/>
      <c r="C1" s="1"/>
      <c r="D1" s="1"/>
      <c r="E1" s="2"/>
      <c r="F1" s="3" t="s">
        <v>254</v>
      </c>
    </row>
    <row r="2" spans="1:14" x14ac:dyDescent="0.25">
      <c r="A2" s="1"/>
      <c r="B2" s="1"/>
      <c r="C2" s="1"/>
      <c r="D2" s="1"/>
      <c r="E2" s="2"/>
      <c r="F2" s="3" t="s">
        <v>259</v>
      </c>
    </row>
    <row r="3" spans="1:14" ht="15" x14ac:dyDescent="0.2">
      <c r="A3" s="589" t="s">
        <v>1</v>
      </c>
      <c r="B3" s="589"/>
      <c r="C3" s="589"/>
      <c r="D3" s="589"/>
      <c r="E3" s="589"/>
      <c r="F3" s="5"/>
      <c r="H3" s="4"/>
      <c r="I3" s="4"/>
      <c r="J3" s="4"/>
      <c r="K3" s="4"/>
      <c r="L3" s="4"/>
      <c r="M3" s="4"/>
      <c r="N3" s="4"/>
    </row>
    <row r="4" spans="1:14" ht="15" x14ac:dyDescent="0.2">
      <c r="A4" s="590" t="s">
        <v>570</v>
      </c>
      <c r="B4" s="590"/>
      <c r="C4" s="590"/>
      <c r="D4" s="590"/>
      <c r="E4" s="590"/>
      <c r="F4" s="1"/>
      <c r="H4" s="4"/>
      <c r="I4" s="4"/>
      <c r="J4" s="4"/>
      <c r="K4" s="4"/>
      <c r="L4" s="4"/>
      <c r="M4" s="4"/>
      <c r="N4" s="4"/>
    </row>
    <row r="5" spans="1:14" ht="15" x14ac:dyDescent="0.2">
      <c r="A5" s="6"/>
      <c r="B5" s="1"/>
      <c r="C5" s="1"/>
      <c r="D5" s="1"/>
      <c r="E5" s="1"/>
      <c r="F5" s="1"/>
      <c r="H5" s="4"/>
      <c r="I5" s="4"/>
      <c r="J5" s="4"/>
      <c r="K5" s="4"/>
      <c r="L5" s="4"/>
      <c r="M5" s="4"/>
      <c r="N5" s="4"/>
    </row>
    <row r="6" spans="1:14" x14ac:dyDescent="0.2">
      <c r="A6" s="212" t="s">
        <v>2</v>
      </c>
      <c r="B6" s="7" t="str">
        <f>'[1]Form 1.c'!C6</f>
        <v>PEMERINTAH DAERAH KABUPATEN SUMEDANG</v>
      </c>
      <c r="C6" s="7"/>
      <c r="D6" s="8"/>
      <c r="E6" s="8"/>
      <c r="F6" s="9"/>
      <c r="H6" s="4"/>
      <c r="I6" s="4"/>
      <c r="J6" s="4"/>
      <c r="K6" s="4"/>
      <c r="L6" s="4"/>
      <c r="M6" s="4"/>
      <c r="N6" s="4"/>
    </row>
    <row r="7" spans="1:14" x14ac:dyDescent="0.2">
      <c r="A7" s="213" t="s">
        <v>3</v>
      </c>
      <c r="B7" s="570">
        <v>2022</v>
      </c>
      <c r="C7" s="570"/>
      <c r="D7" s="11"/>
      <c r="E7" s="11"/>
      <c r="F7" s="12"/>
      <c r="H7" s="4"/>
      <c r="I7" s="4"/>
      <c r="J7" s="4"/>
      <c r="K7" s="4"/>
      <c r="L7" s="4"/>
      <c r="M7" s="4"/>
      <c r="N7" s="4"/>
    </row>
    <row r="8" spans="1:14" x14ac:dyDescent="0.2">
      <c r="A8" s="213" t="s">
        <v>4</v>
      </c>
      <c r="B8" s="10" t="s">
        <v>571</v>
      </c>
      <c r="C8" s="10"/>
      <c r="D8" s="11"/>
      <c r="E8" s="11"/>
      <c r="F8" s="12"/>
      <c r="H8" s="4"/>
      <c r="I8" s="4"/>
      <c r="J8" s="4"/>
      <c r="K8" s="4"/>
      <c r="L8" s="4"/>
      <c r="M8" s="4"/>
      <c r="N8" s="4"/>
    </row>
    <row r="9" spans="1:14" ht="15" x14ac:dyDescent="0.2">
      <c r="A9" s="214" t="s">
        <v>5</v>
      </c>
      <c r="B9" s="591" t="s">
        <v>572</v>
      </c>
      <c r="C9" s="591"/>
      <c r="D9" s="591"/>
      <c r="E9" s="591"/>
      <c r="F9" s="591"/>
      <c r="H9" s="4"/>
      <c r="I9" s="4"/>
      <c r="J9" s="4"/>
      <c r="K9" s="4"/>
      <c r="L9" s="4"/>
      <c r="M9" s="4"/>
      <c r="N9" s="4"/>
    </row>
    <row r="10" spans="1:14" x14ac:dyDescent="0.2">
      <c r="A10" s="215" t="s">
        <v>6</v>
      </c>
      <c r="B10" s="591" t="s">
        <v>573</v>
      </c>
      <c r="C10" s="591"/>
      <c r="D10" s="591"/>
      <c r="E10" s="591"/>
      <c r="F10" s="591"/>
      <c r="H10" s="4"/>
      <c r="I10" s="4"/>
      <c r="J10" s="4"/>
      <c r="K10" s="4"/>
      <c r="L10" s="4"/>
      <c r="M10" s="4"/>
      <c r="N10" s="4"/>
    </row>
    <row r="11" spans="1:14" ht="129" customHeight="1" x14ac:dyDescent="0.2">
      <c r="A11" s="444" t="s">
        <v>7</v>
      </c>
      <c r="B11" s="592" t="s">
        <v>574</v>
      </c>
      <c r="C11" s="593"/>
      <c r="D11" s="593"/>
      <c r="E11" s="593"/>
      <c r="F11" s="594"/>
      <c r="H11" s="402"/>
      <c r="I11" s="4"/>
      <c r="J11" s="4"/>
      <c r="K11" s="4"/>
      <c r="L11" s="4"/>
      <c r="M11" s="4"/>
      <c r="N11" s="4"/>
    </row>
    <row r="12" spans="1:14" ht="47.25" x14ac:dyDescent="0.25">
      <c r="A12" s="445" t="s">
        <v>8</v>
      </c>
      <c r="B12" s="580" t="s">
        <v>247</v>
      </c>
      <c r="C12" s="581"/>
      <c r="D12" s="581"/>
      <c r="E12" s="581"/>
      <c r="F12" s="582"/>
      <c r="H12" s="402"/>
      <c r="I12" s="4"/>
      <c r="K12" s="4"/>
      <c r="L12" s="4"/>
      <c r="M12" s="4"/>
      <c r="N12" s="4"/>
    </row>
    <row r="13" spans="1:14" ht="105.95" customHeight="1" x14ac:dyDescent="0.25">
      <c r="A13" s="444" t="s">
        <v>9</v>
      </c>
      <c r="B13" s="573" t="s">
        <v>575</v>
      </c>
      <c r="C13" s="573"/>
      <c r="D13" s="573"/>
      <c r="E13" s="573"/>
      <c r="F13" s="573"/>
      <c r="H13" s="402"/>
      <c r="I13" s="4"/>
      <c r="K13" s="4"/>
      <c r="L13" s="4"/>
      <c r="M13" s="4"/>
      <c r="N13" s="4"/>
    </row>
    <row r="14" spans="1:14" ht="54" customHeight="1" x14ac:dyDescent="0.2">
      <c r="A14" s="14" t="s">
        <v>10</v>
      </c>
      <c r="B14" s="591" t="s">
        <v>248</v>
      </c>
      <c r="C14" s="591"/>
      <c r="D14" s="591"/>
      <c r="E14" s="591"/>
      <c r="F14" s="591"/>
      <c r="H14" s="402"/>
      <c r="I14" s="4"/>
      <c r="J14" s="4"/>
      <c r="K14" s="4"/>
      <c r="L14" s="4"/>
      <c r="M14" s="4"/>
      <c r="N14" s="4"/>
    </row>
    <row r="15" spans="1:14" ht="283.5" customHeight="1" x14ac:dyDescent="0.2">
      <c r="A15" s="444" t="s">
        <v>11</v>
      </c>
      <c r="B15" s="591" t="s">
        <v>576</v>
      </c>
      <c r="C15" s="591"/>
      <c r="D15" s="591"/>
      <c r="E15" s="591"/>
      <c r="F15" s="591"/>
      <c r="H15" s="402"/>
      <c r="I15" s="4"/>
      <c r="J15" s="4"/>
      <c r="K15" s="4"/>
      <c r="L15" s="4"/>
      <c r="M15" s="4"/>
      <c r="N15" s="4"/>
    </row>
    <row r="16" spans="1:14" ht="54" customHeight="1" x14ac:dyDescent="0.2">
      <c r="A16" s="445" t="s">
        <v>12</v>
      </c>
      <c r="B16" s="591"/>
      <c r="C16" s="591"/>
      <c r="D16" s="591"/>
      <c r="E16" s="591"/>
      <c r="F16" s="591"/>
      <c r="H16" s="402"/>
      <c r="I16" s="4"/>
      <c r="J16" s="4"/>
      <c r="K16" s="4"/>
      <c r="L16" s="4"/>
      <c r="M16" s="4"/>
      <c r="N16" s="4"/>
    </row>
    <row r="17" spans="1:14" ht="235.5" customHeight="1" x14ac:dyDescent="0.2">
      <c r="A17" s="444" t="s">
        <v>13</v>
      </c>
      <c r="B17" s="577" t="s">
        <v>698</v>
      </c>
      <c r="C17" s="578"/>
      <c r="D17" s="578"/>
      <c r="E17" s="578"/>
      <c r="F17" s="579"/>
      <c r="H17" s="402"/>
      <c r="I17" s="4"/>
      <c r="J17" s="4"/>
      <c r="K17" s="4"/>
      <c r="L17" s="4"/>
      <c r="M17" s="4"/>
      <c r="N17" s="4"/>
    </row>
    <row r="18" spans="1:14" ht="47.25" x14ac:dyDescent="0.2">
      <c r="A18" s="446" t="s">
        <v>14</v>
      </c>
      <c r="B18" s="577"/>
      <c r="C18" s="578"/>
      <c r="D18" s="578"/>
      <c r="E18" s="578"/>
      <c r="F18" s="579"/>
      <c r="H18" s="402"/>
      <c r="I18" s="4"/>
      <c r="J18" s="4"/>
      <c r="K18" s="4"/>
      <c r="L18" s="4"/>
      <c r="M18" s="4"/>
      <c r="N18" s="4"/>
    </row>
    <row r="19" spans="1:14" ht="136.5" customHeight="1" x14ac:dyDescent="0.25">
      <c r="A19" s="444" t="s">
        <v>15</v>
      </c>
      <c r="B19" s="577" t="s">
        <v>699</v>
      </c>
      <c r="C19" s="578"/>
      <c r="D19" s="578"/>
      <c r="E19" s="578"/>
      <c r="F19" s="579"/>
      <c r="H19" s="402"/>
    </row>
    <row r="20" spans="1:14" ht="30.75" customHeight="1" x14ac:dyDescent="0.2">
      <c r="A20" s="446" t="s">
        <v>16</v>
      </c>
      <c r="B20" s="580"/>
      <c r="C20" s="581"/>
      <c r="D20" s="581"/>
      <c r="E20" s="581"/>
      <c r="F20" s="582"/>
      <c r="H20" s="402"/>
      <c r="I20" s="4"/>
      <c r="J20" s="4"/>
      <c r="K20" s="4"/>
      <c r="L20" s="4"/>
      <c r="M20" s="4"/>
      <c r="N20" s="4"/>
    </row>
    <row r="21" spans="1:14" ht="15" customHeight="1" x14ac:dyDescent="0.25">
      <c r="A21" s="583" t="s">
        <v>17</v>
      </c>
      <c r="B21" s="586" t="s">
        <v>677</v>
      </c>
      <c r="C21" s="587"/>
      <c r="D21" s="587"/>
      <c r="E21" s="587"/>
      <c r="F21" s="588"/>
      <c r="H21" s="402"/>
      <c r="I21" s="4"/>
      <c r="K21" s="4"/>
      <c r="L21" s="4"/>
      <c r="M21" s="4"/>
      <c r="N21" s="4"/>
    </row>
    <row r="22" spans="1:14" ht="14.25" customHeight="1" x14ac:dyDescent="0.2">
      <c r="A22" s="584"/>
      <c r="B22" s="586" t="s">
        <v>249</v>
      </c>
      <c r="C22" s="587"/>
      <c r="D22" s="587"/>
      <c r="E22" s="587"/>
      <c r="F22" s="588"/>
      <c r="H22" s="402"/>
      <c r="I22" s="4"/>
      <c r="J22" s="4"/>
      <c r="K22" s="4"/>
      <c r="L22" s="4"/>
      <c r="M22" s="4"/>
      <c r="N22" s="4"/>
    </row>
    <row r="23" spans="1:14" ht="15" x14ac:dyDescent="0.2">
      <c r="A23" s="584"/>
      <c r="B23" s="586" t="s">
        <v>250</v>
      </c>
      <c r="C23" s="587"/>
      <c r="D23" s="587"/>
      <c r="E23" s="587"/>
      <c r="F23" s="588"/>
      <c r="H23" s="402"/>
      <c r="I23" s="4"/>
      <c r="J23" s="4"/>
      <c r="K23" s="4"/>
      <c r="L23" s="4"/>
      <c r="M23" s="4"/>
      <c r="N23" s="4"/>
    </row>
    <row r="24" spans="1:14" x14ac:dyDescent="0.25">
      <c r="A24" s="585"/>
      <c r="B24" s="586" t="s">
        <v>251</v>
      </c>
      <c r="C24" s="587"/>
      <c r="D24" s="587"/>
      <c r="E24" s="587"/>
      <c r="F24" s="588"/>
      <c r="H24" s="402"/>
    </row>
    <row r="25" spans="1:14" ht="151.5" customHeight="1" x14ac:dyDescent="0.25">
      <c r="A25" s="444" t="s">
        <v>18</v>
      </c>
      <c r="B25" s="573" t="s">
        <v>252</v>
      </c>
      <c r="C25" s="573"/>
      <c r="D25" s="573"/>
      <c r="E25" s="573"/>
      <c r="F25" s="573"/>
      <c r="H25" s="402"/>
    </row>
    <row r="26" spans="1:14" x14ac:dyDescent="0.25">
      <c r="A26" s="15"/>
      <c r="B26" s="574" t="s">
        <v>19</v>
      </c>
      <c r="C26" s="574"/>
      <c r="D26" s="574"/>
      <c r="E26" s="574"/>
      <c r="F26" s="574"/>
      <c r="H26" s="402"/>
      <c r="M26" s="4"/>
      <c r="N26" s="4"/>
    </row>
    <row r="27" spans="1:14" ht="84.75" customHeight="1" x14ac:dyDescent="0.25">
      <c r="A27" s="225"/>
      <c r="B27" s="575"/>
      <c r="C27" s="575"/>
      <c r="D27" s="576" t="s">
        <v>258</v>
      </c>
      <c r="E27" s="576"/>
      <c r="F27" s="576"/>
      <c r="H27" s="402"/>
      <c r="M27" s="4"/>
      <c r="N27" s="4"/>
    </row>
    <row r="28" spans="1:14" x14ac:dyDescent="0.25">
      <c r="H28" s="402"/>
    </row>
  </sheetData>
  <mergeCells count="24">
    <mergeCell ref="B18:F18"/>
    <mergeCell ref="A3:E3"/>
    <mergeCell ref="A4:E4"/>
    <mergeCell ref="B9:F9"/>
    <mergeCell ref="B10:F10"/>
    <mergeCell ref="B11:F11"/>
    <mergeCell ref="B12:F12"/>
    <mergeCell ref="B13:F13"/>
    <mergeCell ref="B14:F14"/>
    <mergeCell ref="B15:F15"/>
    <mergeCell ref="B16:F16"/>
    <mergeCell ref="B17:F17"/>
    <mergeCell ref="B7:C7"/>
    <mergeCell ref="A21:A24"/>
    <mergeCell ref="B21:F21"/>
    <mergeCell ref="B22:F22"/>
    <mergeCell ref="B23:F23"/>
    <mergeCell ref="B24:F24"/>
    <mergeCell ref="B25:F25"/>
    <mergeCell ref="B26:F26"/>
    <mergeCell ref="B27:C27"/>
    <mergeCell ref="D27:F27"/>
    <mergeCell ref="B19:F19"/>
    <mergeCell ref="B20:F20"/>
  </mergeCells>
  <printOptions horizontalCentered="1"/>
  <pageMargins left="0.70866141732283472" right="0.70866141732283472" top="0.74803149606299213" bottom="1.5354330708661419" header="0.31496062992125984" footer="0.31496062992125984"/>
  <pageSetup paperSize="9" scale="66" fitToWidth="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IV258"/>
  <sheetViews>
    <sheetView view="pageBreakPreview" topLeftCell="A14" zoomScale="90" zoomScaleNormal="100" zoomScaleSheetLayoutView="90" workbookViewId="0">
      <selection activeCell="C17" sqref="C17"/>
    </sheetView>
  </sheetViews>
  <sheetFormatPr defaultColWidth="11" defaultRowHeight="15.75" x14ac:dyDescent="0.25"/>
  <cols>
    <col min="1" max="1" width="23.75" style="4" customWidth="1"/>
    <col min="2" max="2" width="4.375" style="4" customWidth="1"/>
    <col min="3" max="3" width="24.625" style="4" customWidth="1"/>
    <col min="4" max="4" width="37.625" style="4" customWidth="1"/>
    <col min="5" max="5" width="16.75" style="4" customWidth="1"/>
    <col min="13" max="16384" width="11" style="4"/>
  </cols>
  <sheetData>
    <row r="1" spans="1:256" s="16" customFormat="1" ht="16.5" customHeight="1" x14ac:dyDescent="0.25">
      <c r="E1" s="16" t="s">
        <v>254</v>
      </c>
      <c r="AA1" s="16" t="s">
        <v>0</v>
      </c>
      <c r="AB1" s="16" t="s">
        <v>0</v>
      </c>
      <c r="AC1" s="16" t="s">
        <v>0</v>
      </c>
      <c r="AD1" s="16" t="s">
        <v>0</v>
      </c>
      <c r="AE1" s="16" t="s">
        <v>0</v>
      </c>
      <c r="AF1" s="16" t="s">
        <v>0</v>
      </c>
      <c r="AG1" s="16" t="s">
        <v>0</v>
      </c>
      <c r="AH1" s="16" t="s">
        <v>0</v>
      </c>
      <c r="AI1" s="16" t="s">
        <v>0</v>
      </c>
      <c r="AJ1" s="16" t="s">
        <v>0</v>
      </c>
      <c r="AK1" s="16" t="s">
        <v>0</v>
      </c>
      <c r="AL1" s="16" t="s">
        <v>0</v>
      </c>
      <c r="AM1" s="16" t="s">
        <v>0</v>
      </c>
      <c r="AN1" s="16" t="s">
        <v>0</v>
      </c>
      <c r="AO1" s="16" t="s">
        <v>0</v>
      </c>
      <c r="AP1" s="16" t="s">
        <v>0</v>
      </c>
      <c r="AQ1" s="16" t="s">
        <v>0</v>
      </c>
      <c r="AR1" s="16" t="s">
        <v>0</v>
      </c>
      <c r="AS1" s="16" t="s">
        <v>0</v>
      </c>
      <c r="AT1" s="16" t="s">
        <v>0</v>
      </c>
      <c r="AU1" s="16" t="s">
        <v>0</v>
      </c>
      <c r="AV1" s="16" t="s">
        <v>0</v>
      </c>
      <c r="AW1" s="16" t="s">
        <v>0</v>
      </c>
      <c r="AX1" s="16" t="s">
        <v>0</v>
      </c>
      <c r="AY1" s="16" t="s">
        <v>0</v>
      </c>
      <c r="AZ1" s="16" t="s">
        <v>0</v>
      </c>
      <c r="BA1" s="16" t="s">
        <v>0</v>
      </c>
      <c r="BB1" s="16" t="s">
        <v>0</v>
      </c>
      <c r="BC1" s="16" t="s">
        <v>0</v>
      </c>
      <c r="BD1" s="16" t="s">
        <v>0</v>
      </c>
      <c r="BE1" s="16" t="s">
        <v>0</v>
      </c>
      <c r="BF1" s="16" t="s">
        <v>0</v>
      </c>
      <c r="BG1" s="16" t="s">
        <v>0</v>
      </c>
      <c r="BH1" s="16" t="s">
        <v>0</v>
      </c>
      <c r="BI1" s="16" t="s">
        <v>0</v>
      </c>
      <c r="BJ1" s="16" t="s">
        <v>0</v>
      </c>
      <c r="BK1" s="16" t="s">
        <v>0</v>
      </c>
      <c r="BL1" s="16" t="s">
        <v>0</v>
      </c>
      <c r="BM1" s="16" t="s">
        <v>0</v>
      </c>
      <c r="BN1" s="16" t="s">
        <v>0</v>
      </c>
      <c r="BO1" s="16" t="s">
        <v>0</v>
      </c>
      <c r="BP1" s="16" t="s">
        <v>0</v>
      </c>
      <c r="BQ1" s="16" t="s">
        <v>0</v>
      </c>
      <c r="BR1" s="16" t="s">
        <v>0</v>
      </c>
      <c r="BS1" s="16" t="s">
        <v>0</v>
      </c>
      <c r="BT1" s="16" t="s">
        <v>0</v>
      </c>
      <c r="BU1" s="16" t="s">
        <v>0</v>
      </c>
      <c r="BV1" s="16" t="s">
        <v>0</v>
      </c>
      <c r="BW1" s="16" t="s">
        <v>0</v>
      </c>
      <c r="BX1" s="16" t="s">
        <v>0</v>
      </c>
      <c r="BY1" s="16" t="s">
        <v>0</v>
      </c>
      <c r="BZ1" s="16" t="s">
        <v>0</v>
      </c>
      <c r="CA1" s="16" t="s">
        <v>0</v>
      </c>
      <c r="CB1" s="16" t="s">
        <v>0</v>
      </c>
      <c r="CC1" s="16" t="s">
        <v>0</v>
      </c>
      <c r="CD1" s="16" t="s">
        <v>0</v>
      </c>
      <c r="CE1" s="16" t="s">
        <v>0</v>
      </c>
      <c r="CF1" s="16" t="s">
        <v>0</v>
      </c>
      <c r="CG1" s="16" t="s">
        <v>0</v>
      </c>
      <c r="CH1" s="16" t="s">
        <v>0</v>
      </c>
      <c r="CI1" s="16" t="s">
        <v>0</v>
      </c>
      <c r="CJ1" s="16" t="s">
        <v>0</v>
      </c>
      <c r="CK1" s="16" t="s">
        <v>0</v>
      </c>
      <c r="CL1" s="16" t="s">
        <v>0</v>
      </c>
      <c r="CM1" s="16" t="s">
        <v>0</v>
      </c>
      <c r="CN1" s="16" t="s">
        <v>0</v>
      </c>
      <c r="CO1" s="16" t="s">
        <v>0</v>
      </c>
      <c r="CP1" s="16" t="s">
        <v>0</v>
      </c>
      <c r="CQ1" s="16" t="s">
        <v>0</v>
      </c>
      <c r="CR1" s="16" t="s">
        <v>0</v>
      </c>
      <c r="CS1" s="16" t="s">
        <v>0</v>
      </c>
      <c r="CT1" s="16" t="s">
        <v>0</v>
      </c>
      <c r="CU1" s="16" t="s">
        <v>0</v>
      </c>
      <c r="CV1" s="16" t="s">
        <v>0</v>
      </c>
      <c r="CW1" s="16" t="s">
        <v>0</v>
      </c>
      <c r="CX1" s="16" t="s">
        <v>0</v>
      </c>
      <c r="CY1" s="16" t="s">
        <v>0</v>
      </c>
      <c r="CZ1" s="16" t="s">
        <v>0</v>
      </c>
      <c r="DA1" s="16" t="s">
        <v>0</v>
      </c>
      <c r="DB1" s="16" t="s">
        <v>0</v>
      </c>
      <c r="DC1" s="16" t="s">
        <v>0</v>
      </c>
      <c r="DD1" s="16" t="s">
        <v>0</v>
      </c>
      <c r="DE1" s="16" t="s">
        <v>0</v>
      </c>
      <c r="DF1" s="16" t="s">
        <v>0</v>
      </c>
      <c r="DG1" s="16" t="s">
        <v>0</v>
      </c>
      <c r="DH1" s="16" t="s">
        <v>0</v>
      </c>
      <c r="DI1" s="16" t="s">
        <v>0</v>
      </c>
      <c r="DJ1" s="16" t="s">
        <v>0</v>
      </c>
      <c r="DK1" s="16" t="s">
        <v>0</v>
      </c>
      <c r="DL1" s="16" t="s">
        <v>0</v>
      </c>
      <c r="DM1" s="16" t="s">
        <v>0</v>
      </c>
      <c r="DN1" s="16" t="s">
        <v>0</v>
      </c>
      <c r="DO1" s="16" t="s">
        <v>0</v>
      </c>
      <c r="DP1" s="16" t="s">
        <v>0</v>
      </c>
      <c r="DQ1" s="16" t="s">
        <v>0</v>
      </c>
      <c r="DR1" s="16" t="s">
        <v>0</v>
      </c>
      <c r="DS1" s="16" t="s">
        <v>0</v>
      </c>
      <c r="DT1" s="16" t="s">
        <v>0</v>
      </c>
      <c r="DU1" s="16" t="s">
        <v>0</v>
      </c>
      <c r="DV1" s="16" t="s">
        <v>0</v>
      </c>
      <c r="DW1" s="16" t="s">
        <v>0</v>
      </c>
      <c r="DX1" s="16" t="s">
        <v>0</v>
      </c>
      <c r="DY1" s="16" t="s">
        <v>0</v>
      </c>
      <c r="DZ1" s="16" t="s">
        <v>0</v>
      </c>
      <c r="EA1" s="16" t="s">
        <v>0</v>
      </c>
      <c r="EB1" s="16" t="s">
        <v>0</v>
      </c>
      <c r="EC1" s="16" t="s">
        <v>0</v>
      </c>
      <c r="ED1" s="16" t="s">
        <v>0</v>
      </c>
      <c r="EE1" s="16" t="s">
        <v>0</v>
      </c>
      <c r="EF1" s="16" t="s">
        <v>0</v>
      </c>
      <c r="EG1" s="16" t="s">
        <v>0</v>
      </c>
      <c r="EH1" s="16" t="s">
        <v>0</v>
      </c>
      <c r="EI1" s="16" t="s">
        <v>0</v>
      </c>
      <c r="EJ1" s="16" t="s">
        <v>0</v>
      </c>
      <c r="EK1" s="16" t="s">
        <v>0</v>
      </c>
      <c r="EL1" s="16" t="s">
        <v>0</v>
      </c>
      <c r="EM1" s="16" t="s">
        <v>0</v>
      </c>
      <c r="EN1" s="16" t="s">
        <v>0</v>
      </c>
      <c r="EO1" s="16" t="s">
        <v>0</v>
      </c>
      <c r="EP1" s="16" t="s">
        <v>0</v>
      </c>
      <c r="EQ1" s="16" t="s">
        <v>0</v>
      </c>
      <c r="ER1" s="16" t="s">
        <v>0</v>
      </c>
      <c r="ES1" s="16" t="s">
        <v>0</v>
      </c>
      <c r="ET1" s="16" t="s">
        <v>0</v>
      </c>
      <c r="EU1" s="16" t="s">
        <v>0</v>
      </c>
      <c r="EV1" s="16" t="s">
        <v>0</v>
      </c>
      <c r="EW1" s="16" t="s">
        <v>0</v>
      </c>
      <c r="EX1" s="16" t="s">
        <v>0</v>
      </c>
      <c r="EY1" s="16" t="s">
        <v>0</v>
      </c>
      <c r="EZ1" s="16" t="s">
        <v>0</v>
      </c>
      <c r="FA1" s="16" t="s">
        <v>0</v>
      </c>
      <c r="FB1" s="16" t="s">
        <v>0</v>
      </c>
      <c r="FC1" s="16" t="s">
        <v>0</v>
      </c>
      <c r="FD1" s="16" t="s">
        <v>0</v>
      </c>
      <c r="FE1" s="16" t="s">
        <v>0</v>
      </c>
      <c r="FF1" s="16" t="s">
        <v>0</v>
      </c>
      <c r="FG1" s="16" t="s">
        <v>0</v>
      </c>
      <c r="FH1" s="16" t="s">
        <v>0</v>
      </c>
      <c r="FI1" s="16" t="s">
        <v>0</v>
      </c>
      <c r="FJ1" s="16" t="s">
        <v>0</v>
      </c>
      <c r="FK1" s="16" t="s">
        <v>0</v>
      </c>
      <c r="FL1" s="16" t="s">
        <v>0</v>
      </c>
      <c r="FM1" s="16" t="s">
        <v>0</v>
      </c>
      <c r="FN1" s="16" t="s">
        <v>0</v>
      </c>
      <c r="FO1" s="16" t="s">
        <v>0</v>
      </c>
      <c r="FP1" s="16" t="s">
        <v>0</v>
      </c>
      <c r="FQ1" s="16" t="s">
        <v>0</v>
      </c>
      <c r="FR1" s="16" t="s">
        <v>0</v>
      </c>
      <c r="FS1" s="16" t="s">
        <v>0</v>
      </c>
      <c r="FT1" s="16" t="s">
        <v>0</v>
      </c>
      <c r="FU1" s="16" t="s">
        <v>0</v>
      </c>
      <c r="FV1" s="16" t="s">
        <v>0</v>
      </c>
      <c r="FW1" s="16" t="s">
        <v>0</v>
      </c>
      <c r="FX1" s="16" t="s">
        <v>0</v>
      </c>
      <c r="FY1" s="16" t="s">
        <v>0</v>
      </c>
      <c r="FZ1" s="16" t="s">
        <v>0</v>
      </c>
      <c r="GA1" s="16" t="s">
        <v>0</v>
      </c>
      <c r="GB1" s="16" t="s">
        <v>0</v>
      </c>
      <c r="GC1" s="16" t="s">
        <v>0</v>
      </c>
      <c r="GD1" s="16" t="s">
        <v>0</v>
      </c>
      <c r="GE1" s="16" t="s">
        <v>0</v>
      </c>
      <c r="GF1" s="16" t="s">
        <v>0</v>
      </c>
      <c r="GG1" s="16" t="s">
        <v>0</v>
      </c>
      <c r="GH1" s="16" t="s">
        <v>0</v>
      </c>
      <c r="GI1" s="16" t="s">
        <v>0</v>
      </c>
      <c r="GJ1" s="16" t="s">
        <v>0</v>
      </c>
      <c r="GK1" s="16" t="s">
        <v>0</v>
      </c>
      <c r="GL1" s="16" t="s">
        <v>0</v>
      </c>
      <c r="GM1" s="16" t="s">
        <v>0</v>
      </c>
      <c r="GN1" s="16" t="s">
        <v>0</v>
      </c>
      <c r="GO1" s="16" t="s">
        <v>0</v>
      </c>
      <c r="GP1" s="16" t="s">
        <v>0</v>
      </c>
      <c r="GQ1" s="16" t="s">
        <v>0</v>
      </c>
      <c r="GR1" s="16" t="s">
        <v>0</v>
      </c>
      <c r="GS1" s="16" t="s">
        <v>0</v>
      </c>
      <c r="GT1" s="16" t="s">
        <v>0</v>
      </c>
      <c r="GU1" s="16" t="s">
        <v>0</v>
      </c>
      <c r="GV1" s="16" t="s">
        <v>0</v>
      </c>
      <c r="GW1" s="16" t="s">
        <v>0</v>
      </c>
      <c r="GX1" s="16" t="s">
        <v>0</v>
      </c>
      <c r="GY1" s="16" t="s">
        <v>0</v>
      </c>
      <c r="GZ1" s="16" t="s">
        <v>0</v>
      </c>
      <c r="HA1" s="16" t="s">
        <v>0</v>
      </c>
      <c r="HB1" s="16" t="s">
        <v>0</v>
      </c>
      <c r="HC1" s="16" t="s">
        <v>0</v>
      </c>
      <c r="HD1" s="16" t="s">
        <v>0</v>
      </c>
      <c r="HE1" s="16" t="s">
        <v>0</v>
      </c>
      <c r="HF1" s="16" t="s">
        <v>0</v>
      </c>
      <c r="HG1" s="16" t="s">
        <v>0</v>
      </c>
      <c r="HH1" s="16" t="s">
        <v>0</v>
      </c>
      <c r="HI1" s="16" t="s">
        <v>0</v>
      </c>
      <c r="HJ1" s="16" t="s">
        <v>0</v>
      </c>
      <c r="HK1" s="16" t="s">
        <v>0</v>
      </c>
      <c r="HL1" s="16" t="s">
        <v>0</v>
      </c>
      <c r="HM1" s="16" t="s">
        <v>0</v>
      </c>
      <c r="HN1" s="16" t="s">
        <v>0</v>
      </c>
      <c r="HO1" s="16" t="s">
        <v>0</v>
      </c>
      <c r="HP1" s="16" t="s">
        <v>0</v>
      </c>
      <c r="HQ1" s="16" t="s">
        <v>0</v>
      </c>
      <c r="HR1" s="16" t="s">
        <v>0</v>
      </c>
      <c r="HS1" s="16" t="s">
        <v>0</v>
      </c>
      <c r="HT1" s="16" t="s">
        <v>0</v>
      </c>
      <c r="HU1" s="16" t="s">
        <v>0</v>
      </c>
      <c r="HV1" s="16" t="s">
        <v>0</v>
      </c>
      <c r="HW1" s="16" t="s">
        <v>0</v>
      </c>
      <c r="HX1" s="16" t="s">
        <v>0</v>
      </c>
      <c r="HY1" s="16" t="s">
        <v>0</v>
      </c>
      <c r="HZ1" s="16" t="s">
        <v>0</v>
      </c>
      <c r="IA1" s="16" t="s">
        <v>0</v>
      </c>
      <c r="IB1" s="16" t="s">
        <v>0</v>
      </c>
      <c r="IC1" s="16" t="s">
        <v>0</v>
      </c>
      <c r="ID1" s="16" t="s">
        <v>0</v>
      </c>
      <c r="IE1" s="16" t="s">
        <v>0</v>
      </c>
      <c r="IF1" s="16" t="s">
        <v>0</v>
      </c>
      <c r="IG1" s="16" t="s">
        <v>0</v>
      </c>
      <c r="IH1" s="16" t="s">
        <v>0</v>
      </c>
      <c r="II1" s="16" t="s">
        <v>0</v>
      </c>
      <c r="IJ1" s="16" t="s">
        <v>0</v>
      </c>
      <c r="IK1" s="16" t="s">
        <v>0</v>
      </c>
      <c r="IL1" s="16" t="s">
        <v>0</v>
      </c>
      <c r="IM1" s="16" t="s">
        <v>0</v>
      </c>
      <c r="IN1" s="16" t="s">
        <v>0</v>
      </c>
      <c r="IO1" s="16" t="s">
        <v>0</v>
      </c>
      <c r="IP1" s="16" t="s">
        <v>0</v>
      </c>
      <c r="IQ1" s="16" t="s">
        <v>0</v>
      </c>
      <c r="IR1" s="16" t="s">
        <v>0</v>
      </c>
      <c r="IS1" s="16" t="s">
        <v>0</v>
      </c>
      <c r="IT1" s="16" t="s">
        <v>0</v>
      </c>
      <c r="IU1" s="16" t="s">
        <v>0</v>
      </c>
      <c r="IV1" s="16" t="s">
        <v>0</v>
      </c>
    </row>
    <row r="2" spans="1:256" s="16" customFormat="1" ht="16.5" customHeight="1" x14ac:dyDescent="0.25">
      <c r="E2" s="16" t="s">
        <v>20</v>
      </c>
      <c r="AA2" s="16" t="s">
        <v>21</v>
      </c>
      <c r="AB2" s="16" t="s">
        <v>21</v>
      </c>
      <c r="AC2" s="16" t="s">
        <v>21</v>
      </c>
      <c r="AD2" s="16" t="s">
        <v>21</v>
      </c>
      <c r="AE2" s="16" t="s">
        <v>21</v>
      </c>
      <c r="AF2" s="16" t="s">
        <v>21</v>
      </c>
      <c r="AG2" s="16" t="s">
        <v>21</v>
      </c>
      <c r="AH2" s="16" t="s">
        <v>21</v>
      </c>
      <c r="AI2" s="16" t="s">
        <v>21</v>
      </c>
      <c r="AJ2" s="16" t="s">
        <v>21</v>
      </c>
      <c r="AK2" s="16" t="s">
        <v>21</v>
      </c>
      <c r="AL2" s="16" t="s">
        <v>21</v>
      </c>
      <c r="AM2" s="16" t="s">
        <v>21</v>
      </c>
      <c r="AN2" s="16" t="s">
        <v>21</v>
      </c>
      <c r="AO2" s="16" t="s">
        <v>21</v>
      </c>
      <c r="AP2" s="16" t="s">
        <v>21</v>
      </c>
      <c r="AQ2" s="16" t="s">
        <v>21</v>
      </c>
      <c r="AR2" s="16" t="s">
        <v>21</v>
      </c>
      <c r="AS2" s="16" t="s">
        <v>21</v>
      </c>
      <c r="AT2" s="16" t="s">
        <v>21</v>
      </c>
      <c r="AU2" s="16" t="s">
        <v>21</v>
      </c>
      <c r="AV2" s="16" t="s">
        <v>21</v>
      </c>
      <c r="AW2" s="16" t="s">
        <v>21</v>
      </c>
      <c r="AX2" s="16" t="s">
        <v>21</v>
      </c>
      <c r="AY2" s="16" t="s">
        <v>21</v>
      </c>
      <c r="AZ2" s="16" t="s">
        <v>21</v>
      </c>
      <c r="BA2" s="16" t="s">
        <v>21</v>
      </c>
      <c r="BB2" s="16" t="s">
        <v>21</v>
      </c>
      <c r="BC2" s="16" t="s">
        <v>21</v>
      </c>
      <c r="BD2" s="16" t="s">
        <v>21</v>
      </c>
      <c r="BE2" s="16" t="s">
        <v>21</v>
      </c>
      <c r="BF2" s="16" t="s">
        <v>21</v>
      </c>
      <c r="BG2" s="16" t="s">
        <v>21</v>
      </c>
      <c r="BH2" s="16" t="s">
        <v>21</v>
      </c>
      <c r="BI2" s="16" t="s">
        <v>21</v>
      </c>
      <c r="BJ2" s="16" t="s">
        <v>21</v>
      </c>
      <c r="BK2" s="16" t="s">
        <v>21</v>
      </c>
      <c r="BL2" s="16" t="s">
        <v>21</v>
      </c>
      <c r="BM2" s="16" t="s">
        <v>21</v>
      </c>
      <c r="BN2" s="16" t="s">
        <v>21</v>
      </c>
      <c r="BO2" s="16" t="s">
        <v>21</v>
      </c>
      <c r="BP2" s="16" t="s">
        <v>21</v>
      </c>
      <c r="BQ2" s="16" t="s">
        <v>21</v>
      </c>
      <c r="BR2" s="16" t="s">
        <v>21</v>
      </c>
      <c r="BS2" s="16" t="s">
        <v>21</v>
      </c>
      <c r="BT2" s="16" t="s">
        <v>21</v>
      </c>
      <c r="BU2" s="16" t="s">
        <v>21</v>
      </c>
      <c r="BV2" s="16" t="s">
        <v>21</v>
      </c>
      <c r="BW2" s="16" t="s">
        <v>21</v>
      </c>
      <c r="BX2" s="16" t="s">
        <v>21</v>
      </c>
      <c r="BY2" s="16" t="s">
        <v>21</v>
      </c>
      <c r="BZ2" s="16" t="s">
        <v>21</v>
      </c>
      <c r="CA2" s="16" t="s">
        <v>21</v>
      </c>
      <c r="CB2" s="16" t="s">
        <v>21</v>
      </c>
      <c r="CC2" s="16" t="s">
        <v>21</v>
      </c>
      <c r="CD2" s="16" t="s">
        <v>21</v>
      </c>
      <c r="CE2" s="16" t="s">
        <v>21</v>
      </c>
      <c r="CF2" s="16" t="s">
        <v>21</v>
      </c>
      <c r="CG2" s="16" t="s">
        <v>21</v>
      </c>
      <c r="CH2" s="16" t="s">
        <v>21</v>
      </c>
      <c r="CI2" s="16" t="s">
        <v>21</v>
      </c>
      <c r="CJ2" s="16" t="s">
        <v>21</v>
      </c>
      <c r="CK2" s="16" t="s">
        <v>21</v>
      </c>
      <c r="CL2" s="16" t="s">
        <v>21</v>
      </c>
      <c r="CM2" s="16" t="s">
        <v>21</v>
      </c>
      <c r="CN2" s="16" t="s">
        <v>21</v>
      </c>
      <c r="CO2" s="16" t="s">
        <v>21</v>
      </c>
      <c r="CP2" s="16" t="s">
        <v>21</v>
      </c>
      <c r="CQ2" s="16" t="s">
        <v>21</v>
      </c>
      <c r="CR2" s="16" t="s">
        <v>21</v>
      </c>
      <c r="CS2" s="16" t="s">
        <v>21</v>
      </c>
      <c r="CT2" s="16" t="s">
        <v>21</v>
      </c>
      <c r="CU2" s="16" t="s">
        <v>21</v>
      </c>
      <c r="CV2" s="16" t="s">
        <v>21</v>
      </c>
      <c r="CW2" s="16" t="s">
        <v>21</v>
      </c>
      <c r="CX2" s="16" t="s">
        <v>21</v>
      </c>
      <c r="CY2" s="16" t="s">
        <v>21</v>
      </c>
      <c r="CZ2" s="16" t="s">
        <v>21</v>
      </c>
      <c r="DA2" s="16" t="s">
        <v>21</v>
      </c>
      <c r="DB2" s="16" t="s">
        <v>21</v>
      </c>
      <c r="DC2" s="16" t="s">
        <v>21</v>
      </c>
      <c r="DD2" s="16" t="s">
        <v>21</v>
      </c>
      <c r="DE2" s="16" t="s">
        <v>21</v>
      </c>
      <c r="DF2" s="16" t="s">
        <v>21</v>
      </c>
      <c r="DG2" s="16" t="s">
        <v>21</v>
      </c>
      <c r="DH2" s="16" t="s">
        <v>21</v>
      </c>
      <c r="DI2" s="16" t="s">
        <v>21</v>
      </c>
      <c r="DJ2" s="16" t="s">
        <v>21</v>
      </c>
      <c r="DK2" s="16" t="s">
        <v>21</v>
      </c>
      <c r="DL2" s="16" t="s">
        <v>21</v>
      </c>
      <c r="DM2" s="16" t="s">
        <v>21</v>
      </c>
      <c r="DN2" s="16" t="s">
        <v>21</v>
      </c>
      <c r="DO2" s="16" t="s">
        <v>21</v>
      </c>
      <c r="DP2" s="16" t="s">
        <v>21</v>
      </c>
      <c r="DQ2" s="16" t="s">
        <v>21</v>
      </c>
      <c r="DR2" s="16" t="s">
        <v>21</v>
      </c>
      <c r="DS2" s="16" t="s">
        <v>21</v>
      </c>
      <c r="DT2" s="16" t="s">
        <v>21</v>
      </c>
      <c r="DU2" s="16" t="s">
        <v>21</v>
      </c>
      <c r="DV2" s="16" t="s">
        <v>21</v>
      </c>
      <c r="DW2" s="16" t="s">
        <v>21</v>
      </c>
      <c r="DX2" s="16" t="s">
        <v>21</v>
      </c>
      <c r="DY2" s="16" t="s">
        <v>21</v>
      </c>
      <c r="DZ2" s="16" t="s">
        <v>21</v>
      </c>
      <c r="EA2" s="16" t="s">
        <v>21</v>
      </c>
      <c r="EB2" s="16" t="s">
        <v>21</v>
      </c>
      <c r="EC2" s="16" t="s">
        <v>21</v>
      </c>
      <c r="ED2" s="16" t="s">
        <v>21</v>
      </c>
      <c r="EE2" s="16" t="s">
        <v>21</v>
      </c>
      <c r="EF2" s="16" t="s">
        <v>21</v>
      </c>
      <c r="EG2" s="16" t="s">
        <v>21</v>
      </c>
      <c r="EH2" s="16" t="s">
        <v>21</v>
      </c>
      <c r="EI2" s="16" t="s">
        <v>21</v>
      </c>
      <c r="EJ2" s="16" t="s">
        <v>21</v>
      </c>
      <c r="EK2" s="16" t="s">
        <v>21</v>
      </c>
      <c r="EL2" s="16" t="s">
        <v>21</v>
      </c>
      <c r="EM2" s="16" t="s">
        <v>21</v>
      </c>
      <c r="EN2" s="16" t="s">
        <v>21</v>
      </c>
      <c r="EO2" s="16" t="s">
        <v>21</v>
      </c>
      <c r="EP2" s="16" t="s">
        <v>21</v>
      </c>
      <c r="EQ2" s="16" t="s">
        <v>21</v>
      </c>
      <c r="ER2" s="16" t="s">
        <v>21</v>
      </c>
      <c r="ES2" s="16" t="s">
        <v>21</v>
      </c>
      <c r="ET2" s="16" t="s">
        <v>21</v>
      </c>
      <c r="EU2" s="16" t="s">
        <v>21</v>
      </c>
      <c r="EV2" s="16" t="s">
        <v>21</v>
      </c>
      <c r="EW2" s="16" t="s">
        <v>21</v>
      </c>
      <c r="EX2" s="16" t="s">
        <v>21</v>
      </c>
      <c r="EY2" s="16" t="s">
        <v>21</v>
      </c>
      <c r="EZ2" s="16" t="s">
        <v>21</v>
      </c>
      <c r="FA2" s="16" t="s">
        <v>21</v>
      </c>
      <c r="FB2" s="16" t="s">
        <v>21</v>
      </c>
      <c r="FC2" s="16" t="s">
        <v>21</v>
      </c>
      <c r="FD2" s="16" t="s">
        <v>21</v>
      </c>
      <c r="FE2" s="16" t="s">
        <v>21</v>
      </c>
      <c r="FF2" s="16" t="s">
        <v>21</v>
      </c>
      <c r="FG2" s="16" t="s">
        <v>21</v>
      </c>
      <c r="FH2" s="16" t="s">
        <v>21</v>
      </c>
      <c r="FI2" s="16" t="s">
        <v>21</v>
      </c>
      <c r="FJ2" s="16" t="s">
        <v>21</v>
      </c>
      <c r="FK2" s="16" t="s">
        <v>21</v>
      </c>
      <c r="FL2" s="16" t="s">
        <v>21</v>
      </c>
      <c r="FM2" s="16" t="s">
        <v>21</v>
      </c>
      <c r="FN2" s="16" t="s">
        <v>21</v>
      </c>
      <c r="FO2" s="16" t="s">
        <v>21</v>
      </c>
      <c r="FP2" s="16" t="s">
        <v>21</v>
      </c>
      <c r="FQ2" s="16" t="s">
        <v>21</v>
      </c>
      <c r="FR2" s="16" t="s">
        <v>21</v>
      </c>
      <c r="FS2" s="16" t="s">
        <v>21</v>
      </c>
      <c r="FT2" s="16" t="s">
        <v>21</v>
      </c>
      <c r="FU2" s="16" t="s">
        <v>21</v>
      </c>
      <c r="FV2" s="16" t="s">
        <v>21</v>
      </c>
      <c r="FW2" s="16" t="s">
        <v>21</v>
      </c>
      <c r="FX2" s="16" t="s">
        <v>21</v>
      </c>
      <c r="FY2" s="16" t="s">
        <v>21</v>
      </c>
      <c r="FZ2" s="16" t="s">
        <v>21</v>
      </c>
      <c r="GA2" s="16" t="s">
        <v>21</v>
      </c>
      <c r="GB2" s="16" t="s">
        <v>21</v>
      </c>
      <c r="GC2" s="16" t="s">
        <v>21</v>
      </c>
      <c r="GD2" s="16" t="s">
        <v>21</v>
      </c>
      <c r="GE2" s="16" t="s">
        <v>21</v>
      </c>
      <c r="GF2" s="16" t="s">
        <v>21</v>
      </c>
      <c r="GG2" s="16" t="s">
        <v>21</v>
      </c>
      <c r="GH2" s="16" t="s">
        <v>21</v>
      </c>
      <c r="GI2" s="16" t="s">
        <v>21</v>
      </c>
      <c r="GJ2" s="16" t="s">
        <v>21</v>
      </c>
      <c r="GK2" s="16" t="s">
        <v>21</v>
      </c>
      <c r="GL2" s="16" t="s">
        <v>21</v>
      </c>
      <c r="GM2" s="16" t="s">
        <v>21</v>
      </c>
      <c r="GN2" s="16" t="s">
        <v>21</v>
      </c>
      <c r="GO2" s="16" t="s">
        <v>21</v>
      </c>
      <c r="GP2" s="16" t="s">
        <v>21</v>
      </c>
      <c r="GQ2" s="16" t="s">
        <v>21</v>
      </c>
      <c r="GR2" s="16" t="s">
        <v>21</v>
      </c>
      <c r="GS2" s="16" t="s">
        <v>21</v>
      </c>
      <c r="GT2" s="16" t="s">
        <v>21</v>
      </c>
      <c r="GU2" s="16" t="s">
        <v>21</v>
      </c>
      <c r="GV2" s="16" t="s">
        <v>21</v>
      </c>
      <c r="GW2" s="16" t="s">
        <v>21</v>
      </c>
      <c r="GX2" s="16" t="s">
        <v>21</v>
      </c>
      <c r="GY2" s="16" t="s">
        <v>21</v>
      </c>
      <c r="GZ2" s="16" t="s">
        <v>21</v>
      </c>
      <c r="HA2" s="16" t="s">
        <v>21</v>
      </c>
      <c r="HB2" s="16" t="s">
        <v>21</v>
      </c>
      <c r="HC2" s="16" t="s">
        <v>21</v>
      </c>
      <c r="HD2" s="16" t="s">
        <v>21</v>
      </c>
      <c r="HE2" s="16" t="s">
        <v>21</v>
      </c>
      <c r="HF2" s="16" t="s">
        <v>21</v>
      </c>
      <c r="HG2" s="16" t="s">
        <v>21</v>
      </c>
      <c r="HH2" s="16" t="s">
        <v>21</v>
      </c>
      <c r="HI2" s="16" t="s">
        <v>21</v>
      </c>
      <c r="HJ2" s="16" t="s">
        <v>21</v>
      </c>
      <c r="HK2" s="16" t="s">
        <v>21</v>
      </c>
      <c r="HL2" s="16" t="s">
        <v>21</v>
      </c>
      <c r="HM2" s="16" t="s">
        <v>21</v>
      </c>
      <c r="HN2" s="16" t="s">
        <v>21</v>
      </c>
      <c r="HO2" s="16" t="s">
        <v>21</v>
      </c>
      <c r="HP2" s="16" t="s">
        <v>21</v>
      </c>
      <c r="HQ2" s="16" t="s">
        <v>21</v>
      </c>
      <c r="HR2" s="16" t="s">
        <v>21</v>
      </c>
      <c r="HS2" s="16" t="s">
        <v>21</v>
      </c>
      <c r="HT2" s="16" t="s">
        <v>21</v>
      </c>
      <c r="HU2" s="16" t="s">
        <v>21</v>
      </c>
      <c r="HV2" s="16" t="s">
        <v>21</v>
      </c>
      <c r="HW2" s="16" t="s">
        <v>21</v>
      </c>
      <c r="HX2" s="16" t="s">
        <v>21</v>
      </c>
      <c r="HY2" s="16" t="s">
        <v>21</v>
      </c>
      <c r="HZ2" s="16" t="s">
        <v>21</v>
      </c>
      <c r="IA2" s="16" t="s">
        <v>21</v>
      </c>
      <c r="IB2" s="16" t="s">
        <v>21</v>
      </c>
      <c r="IC2" s="16" t="s">
        <v>21</v>
      </c>
      <c r="ID2" s="16" t="s">
        <v>21</v>
      </c>
      <c r="IE2" s="16" t="s">
        <v>21</v>
      </c>
      <c r="IF2" s="16" t="s">
        <v>21</v>
      </c>
      <c r="IG2" s="16" t="s">
        <v>21</v>
      </c>
      <c r="IH2" s="16" t="s">
        <v>21</v>
      </c>
      <c r="II2" s="16" t="s">
        <v>21</v>
      </c>
      <c r="IJ2" s="16" t="s">
        <v>21</v>
      </c>
      <c r="IK2" s="16" t="s">
        <v>21</v>
      </c>
      <c r="IL2" s="16" t="s">
        <v>21</v>
      </c>
      <c r="IM2" s="16" t="s">
        <v>21</v>
      </c>
      <c r="IN2" s="16" t="s">
        <v>21</v>
      </c>
      <c r="IO2" s="16" t="s">
        <v>21</v>
      </c>
      <c r="IP2" s="16" t="s">
        <v>21</v>
      </c>
      <c r="IQ2" s="16" t="s">
        <v>21</v>
      </c>
      <c r="IR2" s="16" t="s">
        <v>21</v>
      </c>
      <c r="IS2" s="16" t="s">
        <v>21</v>
      </c>
      <c r="IT2" s="16" t="s">
        <v>21</v>
      </c>
      <c r="IU2" s="16" t="s">
        <v>21</v>
      </c>
      <c r="IV2" s="16" t="s">
        <v>21</v>
      </c>
    </row>
    <row r="3" spans="1:256" x14ac:dyDescent="0.2">
      <c r="A3" s="602"/>
      <c r="B3" s="602"/>
      <c r="C3" s="602"/>
      <c r="D3" s="602"/>
      <c r="F3" s="4"/>
      <c r="G3" s="4"/>
      <c r="H3" s="4"/>
      <c r="I3" s="4"/>
      <c r="J3" s="4"/>
      <c r="K3" s="4"/>
      <c r="L3" s="4"/>
    </row>
    <row r="4" spans="1:256" ht="15" x14ac:dyDescent="0.2">
      <c r="A4" s="589" t="s">
        <v>1</v>
      </c>
      <c r="B4" s="589"/>
      <c r="C4" s="589"/>
      <c r="D4" s="589"/>
      <c r="E4" s="589"/>
      <c r="F4" s="5"/>
      <c r="G4" s="4"/>
      <c r="H4" s="4"/>
      <c r="I4" s="4"/>
      <c r="J4" s="4"/>
      <c r="K4" s="4"/>
      <c r="L4" s="4"/>
    </row>
    <row r="5" spans="1:256" ht="15" x14ac:dyDescent="0.2">
      <c r="A5" s="590" t="s">
        <v>396</v>
      </c>
      <c r="B5" s="590"/>
      <c r="C5" s="590"/>
      <c r="D5" s="590"/>
      <c r="E5" s="590"/>
      <c r="F5" s="1"/>
      <c r="G5" s="4"/>
      <c r="H5" s="4"/>
      <c r="I5" s="4"/>
      <c r="J5" s="4"/>
      <c r="K5" s="4"/>
      <c r="L5" s="4"/>
    </row>
    <row r="6" spans="1:256" ht="15" x14ac:dyDescent="0.2">
      <c r="A6" s="6"/>
      <c r="B6" s="1"/>
      <c r="C6" s="1"/>
      <c r="D6" s="1"/>
      <c r="E6" s="1"/>
      <c r="F6" s="1"/>
      <c r="G6" s="4"/>
      <c r="H6" s="4"/>
      <c r="I6" s="4"/>
      <c r="J6" s="4"/>
      <c r="K6" s="4"/>
      <c r="L6" s="4"/>
    </row>
    <row r="7" spans="1:256" x14ac:dyDescent="0.2">
      <c r="A7" s="212" t="s">
        <v>2</v>
      </c>
      <c r="B7" s="7" t="str">
        <f>'Form 2.a Risk Strategis Pemda'!B6</f>
        <v>PEMERINTAH DAERAH KABUPATEN SUMEDANG</v>
      </c>
      <c r="C7" s="7"/>
      <c r="D7" s="8"/>
      <c r="E7" s="17"/>
      <c r="F7" s="18"/>
      <c r="G7" s="4"/>
      <c r="H7" s="4"/>
      <c r="I7" s="4"/>
      <c r="J7" s="4"/>
      <c r="K7" s="4"/>
      <c r="L7" s="4"/>
    </row>
    <row r="8" spans="1:256" x14ac:dyDescent="0.2">
      <c r="A8" s="213" t="s">
        <v>3</v>
      </c>
      <c r="B8" s="570">
        <f>'Form 2.a Risk Strategis Pemda'!B7</f>
        <v>2022</v>
      </c>
      <c r="C8" s="570"/>
      <c r="D8" s="11"/>
      <c r="E8" s="19"/>
      <c r="F8" s="18"/>
      <c r="G8" s="4"/>
      <c r="H8" s="4"/>
      <c r="I8" s="4"/>
      <c r="J8" s="4"/>
      <c r="K8" s="4"/>
      <c r="L8" s="4"/>
    </row>
    <row r="9" spans="1:256" x14ac:dyDescent="0.2">
      <c r="A9" s="213" t="s">
        <v>4</v>
      </c>
      <c r="B9" s="10" t="str">
        <f>'Form 2.a Risk Strategis Pemda'!B8</f>
        <v>Periode RPJMD Tahun 2019 - 2023</v>
      </c>
      <c r="C9" s="10"/>
      <c r="D9" s="11"/>
      <c r="E9" s="19"/>
      <c r="F9" s="18"/>
      <c r="G9" s="4"/>
      <c r="H9" s="4"/>
      <c r="I9" s="4"/>
      <c r="J9" s="4"/>
      <c r="K9" s="4"/>
      <c r="L9" s="4"/>
    </row>
    <row r="10" spans="1:256" x14ac:dyDescent="0.25">
      <c r="A10" s="216" t="s">
        <v>23</v>
      </c>
      <c r="B10" s="522" t="s">
        <v>700</v>
      </c>
      <c r="C10" s="20"/>
      <c r="D10" s="21"/>
      <c r="E10" s="22"/>
      <c r="F10" s="23"/>
      <c r="G10" s="4"/>
      <c r="H10" s="4"/>
      <c r="I10" s="4"/>
      <c r="J10" s="4"/>
      <c r="K10" s="4"/>
      <c r="L10" s="4"/>
    </row>
    <row r="11" spans="1:256" x14ac:dyDescent="0.25">
      <c r="A11" s="216" t="s">
        <v>24</v>
      </c>
      <c r="B11" s="32" t="s">
        <v>701</v>
      </c>
      <c r="C11" s="20"/>
      <c r="D11" s="24"/>
      <c r="E11" s="25"/>
      <c r="G11" s="4"/>
      <c r="H11" s="4"/>
      <c r="I11" s="4"/>
      <c r="J11" s="4"/>
      <c r="K11" s="4"/>
      <c r="L11" s="4"/>
    </row>
    <row r="12" spans="1:256" ht="15" x14ac:dyDescent="0.2">
      <c r="A12" s="13" t="s">
        <v>5</v>
      </c>
      <c r="B12" s="591" t="s">
        <v>255</v>
      </c>
      <c r="C12" s="591"/>
      <c r="D12" s="591"/>
      <c r="E12" s="591"/>
      <c r="F12" s="4"/>
      <c r="G12" s="4"/>
      <c r="H12" s="4"/>
      <c r="I12" s="4"/>
      <c r="J12" s="4"/>
      <c r="K12" s="4"/>
      <c r="L12" s="4"/>
    </row>
    <row r="13" spans="1:256" ht="21" customHeight="1" x14ac:dyDescent="0.2">
      <c r="A13" s="13" t="s">
        <v>25</v>
      </c>
      <c r="B13" s="591" t="s">
        <v>702</v>
      </c>
      <c r="C13" s="591"/>
      <c r="D13" s="591"/>
      <c r="E13" s="591"/>
      <c r="F13" s="4"/>
      <c r="G13" s="4"/>
      <c r="H13" s="4"/>
      <c r="I13" s="4"/>
      <c r="J13" s="4"/>
      <c r="K13" s="4"/>
      <c r="L13" s="4"/>
    </row>
    <row r="14" spans="1:256" ht="21" customHeight="1" x14ac:dyDescent="0.2">
      <c r="A14" s="13" t="s">
        <v>26</v>
      </c>
      <c r="B14" s="591" t="s">
        <v>703</v>
      </c>
      <c r="C14" s="591"/>
      <c r="D14" s="591"/>
      <c r="E14" s="591"/>
      <c r="F14" s="4"/>
      <c r="G14" s="4"/>
      <c r="H14" s="4"/>
      <c r="I14" s="4"/>
      <c r="J14" s="4"/>
      <c r="K14" s="4"/>
      <c r="L14" s="4"/>
    </row>
    <row r="15" spans="1:256" x14ac:dyDescent="0.2">
      <c r="A15" s="26" t="s">
        <v>27</v>
      </c>
      <c r="B15" s="13"/>
      <c r="C15" s="601" t="s">
        <v>28</v>
      </c>
      <c r="D15" s="601"/>
      <c r="E15" s="27" t="s">
        <v>680</v>
      </c>
      <c r="F15" s="4"/>
      <c r="G15" s="4"/>
      <c r="H15" s="4"/>
      <c r="I15" s="4"/>
      <c r="J15" s="4"/>
      <c r="K15" s="4"/>
      <c r="L15" s="4"/>
    </row>
    <row r="16" spans="1:256" ht="30.75" customHeight="1" x14ac:dyDescent="0.2">
      <c r="A16" s="28"/>
      <c r="B16" s="13"/>
      <c r="C16" s="577" t="s">
        <v>704</v>
      </c>
      <c r="D16" s="579"/>
      <c r="E16" s="29" t="s">
        <v>705</v>
      </c>
      <c r="F16" s="4"/>
      <c r="G16" s="4"/>
      <c r="H16" s="4"/>
      <c r="I16" s="4"/>
      <c r="J16" s="4"/>
      <c r="K16" s="4"/>
      <c r="L16" s="4"/>
    </row>
    <row r="17" spans="1:12" ht="30.75" customHeight="1" x14ac:dyDescent="0.2">
      <c r="A17" s="28"/>
      <c r="B17" s="13"/>
      <c r="C17" s="529" t="s">
        <v>706</v>
      </c>
      <c r="D17" s="530"/>
      <c r="E17" s="29" t="s">
        <v>707</v>
      </c>
      <c r="F17" s="4"/>
      <c r="G17" s="4"/>
      <c r="H17" s="4"/>
      <c r="I17" s="4"/>
      <c r="J17" s="4"/>
      <c r="K17" s="4"/>
      <c r="L17" s="4"/>
    </row>
    <row r="18" spans="1:12" ht="15" x14ac:dyDescent="0.2">
      <c r="A18" s="28"/>
      <c r="B18" s="30"/>
      <c r="C18" s="596"/>
      <c r="D18" s="597"/>
      <c r="E18" s="31"/>
      <c r="F18" s="4"/>
      <c r="G18" s="4"/>
      <c r="H18" s="4"/>
      <c r="I18" s="4"/>
      <c r="J18" s="4"/>
      <c r="K18" s="4"/>
      <c r="L18" s="4"/>
    </row>
    <row r="19" spans="1:12" ht="15" customHeight="1" x14ac:dyDescent="0.2">
      <c r="A19" s="13" t="s">
        <v>29</v>
      </c>
      <c r="B19" s="591" t="s">
        <v>708</v>
      </c>
      <c r="C19" s="591"/>
      <c r="D19" s="591"/>
      <c r="E19" s="591"/>
      <c r="F19" s="4"/>
      <c r="G19" s="4"/>
      <c r="H19" s="4"/>
      <c r="I19" s="4"/>
      <c r="J19" s="4"/>
      <c r="K19" s="4"/>
      <c r="L19" s="4"/>
    </row>
    <row r="20" spans="1:12" ht="15" customHeight="1" x14ac:dyDescent="0.2">
      <c r="A20" s="13"/>
      <c r="B20" s="577" t="s">
        <v>709</v>
      </c>
      <c r="C20" s="578"/>
      <c r="D20" s="578"/>
      <c r="E20" s="579"/>
      <c r="F20" s="4"/>
      <c r="G20" s="4"/>
      <c r="H20" s="4"/>
      <c r="I20" s="4"/>
      <c r="J20" s="4"/>
      <c r="K20" s="4"/>
      <c r="L20" s="4"/>
    </row>
    <row r="21" spans="1:12" ht="153" customHeight="1" x14ac:dyDescent="0.2">
      <c r="A21" s="13" t="s">
        <v>30</v>
      </c>
      <c r="B21" s="598" t="s">
        <v>710</v>
      </c>
      <c r="C21" s="599"/>
      <c r="D21" s="599"/>
      <c r="E21" s="600"/>
      <c r="F21" s="4"/>
      <c r="G21" s="4"/>
      <c r="H21" s="4"/>
      <c r="I21" s="4"/>
      <c r="J21" s="4"/>
      <c r="K21" s="4"/>
      <c r="L21" s="4"/>
    </row>
    <row r="22" spans="1:12" x14ac:dyDescent="0.25">
      <c r="A22" s="15"/>
      <c r="B22" s="574" t="s">
        <v>19</v>
      </c>
      <c r="C22" s="574"/>
      <c r="D22" s="574"/>
      <c r="E22" s="574"/>
    </row>
    <row r="23" spans="1:12" ht="84.75" customHeight="1" x14ac:dyDescent="0.25">
      <c r="A23" s="225"/>
      <c r="B23" s="575"/>
      <c r="C23" s="575"/>
      <c r="D23" s="576" t="s">
        <v>257</v>
      </c>
      <c r="E23" s="595"/>
    </row>
    <row r="239" spans="6:12" ht="15" x14ac:dyDescent="0.2">
      <c r="F239" s="4"/>
      <c r="G239" s="4"/>
      <c r="H239" s="4"/>
      <c r="I239" s="4"/>
      <c r="J239" s="4"/>
      <c r="K239" s="4"/>
      <c r="L239" s="4"/>
    </row>
    <row r="240" spans="6:12" ht="15" x14ac:dyDescent="0.2">
      <c r="F240" s="4"/>
      <c r="G240" s="4"/>
      <c r="H240" s="4"/>
      <c r="I240" s="4"/>
      <c r="J240" s="4"/>
      <c r="K240" s="4"/>
      <c r="L240" s="4"/>
    </row>
    <row r="241" spans="1:12" ht="15" x14ac:dyDescent="0.2">
      <c r="F241" s="4"/>
      <c r="G241" s="4"/>
      <c r="H241" s="4"/>
      <c r="I241" s="4"/>
      <c r="J241" s="4"/>
      <c r="K241" s="4"/>
      <c r="L241" s="4"/>
    </row>
    <row r="243" spans="1:12" x14ac:dyDescent="0.25">
      <c r="D243" s="4" t="s">
        <v>31</v>
      </c>
    </row>
    <row r="244" spans="1:12" x14ac:dyDescent="0.25">
      <c r="A244" s="4" t="s">
        <v>32</v>
      </c>
      <c r="D244" s="4" t="s">
        <v>33</v>
      </c>
    </row>
    <row r="245" spans="1:12" ht="15" x14ac:dyDescent="0.2">
      <c r="D245" s="4" t="s">
        <v>34</v>
      </c>
      <c r="F245" s="4"/>
      <c r="G245" s="4"/>
      <c r="H245" s="4"/>
      <c r="I245" s="4"/>
      <c r="J245" s="4"/>
      <c r="K245" s="4"/>
      <c r="L245" s="4"/>
    </row>
    <row r="246" spans="1:12" ht="15" x14ac:dyDescent="0.2">
      <c r="F246" s="4"/>
      <c r="G246" s="4"/>
      <c r="H246" s="4"/>
      <c r="I246" s="4"/>
      <c r="J246" s="4"/>
      <c r="K246" s="4"/>
      <c r="L246" s="4"/>
    </row>
    <row r="248" spans="1:12" ht="15" x14ac:dyDescent="0.2">
      <c r="F248" s="4"/>
      <c r="G248" s="4"/>
      <c r="H248" s="4"/>
      <c r="I248" s="4"/>
      <c r="J248" s="4"/>
      <c r="K248" s="4"/>
      <c r="L248" s="4"/>
    </row>
    <row r="249" spans="1:12" ht="15" x14ac:dyDescent="0.2">
      <c r="A249" s="4" t="s">
        <v>35</v>
      </c>
      <c r="D249" s="4" t="s">
        <v>36</v>
      </c>
      <c r="F249" s="4"/>
      <c r="G249" s="4"/>
      <c r="H249" s="4"/>
      <c r="I249" s="4"/>
      <c r="J249" s="4"/>
      <c r="K249" s="4"/>
      <c r="L249" s="4"/>
    </row>
    <row r="250" spans="1:12" x14ac:dyDescent="0.25">
      <c r="A250" s="4" t="s">
        <v>37</v>
      </c>
      <c r="D250" s="4" t="s">
        <v>38</v>
      </c>
    </row>
    <row r="252" spans="1:12" ht="30.75" x14ac:dyDescent="0.25">
      <c r="D252" s="33" t="s">
        <v>39</v>
      </c>
    </row>
    <row r="253" spans="1:12" ht="30" x14ac:dyDescent="0.2">
      <c r="D253" s="33" t="s">
        <v>40</v>
      </c>
      <c r="F253" s="4"/>
      <c r="G253" s="4"/>
      <c r="H253" s="4"/>
      <c r="I253" s="4"/>
      <c r="J253" s="4"/>
      <c r="K253" s="4"/>
      <c r="L253" s="4"/>
    </row>
    <row r="254" spans="1:12" ht="15" x14ac:dyDescent="0.2">
      <c r="F254" s="4"/>
      <c r="G254" s="4"/>
      <c r="H254" s="4"/>
      <c r="I254" s="4"/>
      <c r="J254" s="4"/>
      <c r="K254" s="4"/>
      <c r="L254" s="4"/>
    </row>
    <row r="257" spans="4:4" x14ac:dyDescent="0.25">
      <c r="D257" s="4" t="s">
        <v>41</v>
      </c>
    </row>
    <row r="258" spans="4:4" x14ac:dyDescent="0.25">
      <c r="D258" s="4" t="s">
        <v>42</v>
      </c>
    </row>
  </sheetData>
  <mergeCells count="16">
    <mergeCell ref="B14:E14"/>
    <mergeCell ref="C15:D15"/>
    <mergeCell ref="C16:D16"/>
    <mergeCell ref="B20:E20"/>
    <mergeCell ref="A3:D3"/>
    <mergeCell ref="A4:E4"/>
    <mergeCell ref="A5:E5"/>
    <mergeCell ref="B12:E12"/>
    <mergeCell ref="B13:E13"/>
    <mergeCell ref="B8:C8"/>
    <mergeCell ref="B22:E22"/>
    <mergeCell ref="B23:C23"/>
    <mergeCell ref="D23:E23"/>
    <mergeCell ref="C18:D18"/>
    <mergeCell ref="B19:E19"/>
    <mergeCell ref="B21:E21"/>
  </mergeCells>
  <printOptions horizontalCentered="1"/>
  <pageMargins left="0.70866141732283472" right="0.70866141732283472" top="0.74803149606299213" bottom="1.5354330708661419" header="0.31496062992125984" footer="0.31496062992125984"/>
  <pageSetup paperSize="9" scale="7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IV107"/>
  <sheetViews>
    <sheetView zoomScale="90" zoomScaleNormal="90" zoomScaleSheetLayoutView="71" workbookViewId="0">
      <selection activeCell="B7" sqref="B7:C7"/>
    </sheetView>
  </sheetViews>
  <sheetFormatPr defaultColWidth="11" defaultRowHeight="15.75" x14ac:dyDescent="0.25"/>
  <cols>
    <col min="1" max="1" width="23.75" style="4" customWidth="1"/>
    <col min="2" max="2" width="3.75" style="4" customWidth="1"/>
    <col min="3" max="3" width="24.625" style="4" customWidth="1"/>
    <col min="4" max="4" width="37.625" style="4" customWidth="1"/>
    <col min="5" max="5" width="16.75" style="4" customWidth="1"/>
    <col min="13" max="16384" width="11" style="4"/>
  </cols>
  <sheetData>
    <row r="1" spans="1:256" s="16" customFormat="1" ht="16.5" customHeight="1" x14ac:dyDescent="0.25">
      <c r="E1" s="16" t="s">
        <v>254</v>
      </c>
      <c r="AA1" s="16" t="s">
        <v>0</v>
      </c>
      <c r="AB1" s="16" t="s">
        <v>0</v>
      </c>
      <c r="AC1" s="16" t="s">
        <v>0</v>
      </c>
      <c r="AD1" s="16" t="s">
        <v>0</v>
      </c>
      <c r="AE1" s="16" t="s">
        <v>0</v>
      </c>
      <c r="AF1" s="16" t="s">
        <v>0</v>
      </c>
      <c r="AG1" s="16" t="s">
        <v>0</v>
      </c>
      <c r="AH1" s="16" t="s">
        <v>0</v>
      </c>
      <c r="AI1" s="16" t="s">
        <v>0</v>
      </c>
      <c r="AJ1" s="16" t="s">
        <v>0</v>
      </c>
      <c r="AK1" s="16" t="s">
        <v>0</v>
      </c>
      <c r="AL1" s="16" t="s">
        <v>0</v>
      </c>
      <c r="AM1" s="16" t="s">
        <v>0</v>
      </c>
      <c r="AN1" s="16" t="s">
        <v>0</v>
      </c>
      <c r="AO1" s="16" t="s">
        <v>0</v>
      </c>
      <c r="AP1" s="16" t="s">
        <v>0</v>
      </c>
      <c r="AQ1" s="16" t="s">
        <v>0</v>
      </c>
      <c r="AR1" s="16" t="s">
        <v>0</v>
      </c>
      <c r="AS1" s="16" t="s">
        <v>0</v>
      </c>
      <c r="AT1" s="16" t="s">
        <v>0</v>
      </c>
      <c r="AU1" s="16" t="s">
        <v>0</v>
      </c>
      <c r="AV1" s="16" t="s">
        <v>0</v>
      </c>
      <c r="AW1" s="16" t="s">
        <v>0</v>
      </c>
      <c r="AX1" s="16" t="s">
        <v>0</v>
      </c>
      <c r="AY1" s="16" t="s">
        <v>0</v>
      </c>
      <c r="AZ1" s="16" t="s">
        <v>0</v>
      </c>
      <c r="BA1" s="16" t="s">
        <v>0</v>
      </c>
      <c r="BB1" s="16" t="s">
        <v>0</v>
      </c>
      <c r="BC1" s="16" t="s">
        <v>0</v>
      </c>
      <c r="BD1" s="16" t="s">
        <v>0</v>
      </c>
      <c r="BE1" s="16" t="s">
        <v>0</v>
      </c>
      <c r="BF1" s="16" t="s">
        <v>0</v>
      </c>
      <c r="BG1" s="16" t="s">
        <v>0</v>
      </c>
      <c r="BH1" s="16" t="s">
        <v>0</v>
      </c>
      <c r="BI1" s="16" t="s">
        <v>0</v>
      </c>
      <c r="BJ1" s="16" t="s">
        <v>0</v>
      </c>
      <c r="BK1" s="16" t="s">
        <v>0</v>
      </c>
      <c r="BL1" s="16" t="s">
        <v>0</v>
      </c>
      <c r="BM1" s="16" t="s">
        <v>0</v>
      </c>
      <c r="BN1" s="16" t="s">
        <v>0</v>
      </c>
      <c r="BO1" s="16" t="s">
        <v>0</v>
      </c>
      <c r="BP1" s="16" t="s">
        <v>0</v>
      </c>
      <c r="BQ1" s="16" t="s">
        <v>0</v>
      </c>
      <c r="BR1" s="16" t="s">
        <v>0</v>
      </c>
      <c r="BS1" s="16" t="s">
        <v>0</v>
      </c>
      <c r="BT1" s="16" t="s">
        <v>0</v>
      </c>
      <c r="BU1" s="16" t="s">
        <v>0</v>
      </c>
      <c r="BV1" s="16" t="s">
        <v>0</v>
      </c>
      <c r="BW1" s="16" t="s">
        <v>0</v>
      </c>
      <c r="BX1" s="16" t="s">
        <v>0</v>
      </c>
      <c r="BY1" s="16" t="s">
        <v>0</v>
      </c>
      <c r="BZ1" s="16" t="s">
        <v>0</v>
      </c>
      <c r="CA1" s="16" t="s">
        <v>0</v>
      </c>
      <c r="CB1" s="16" t="s">
        <v>0</v>
      </c>
      <c r="CC1" s="16" t="s">
        <v>0</v>
      </c>
      <c r="CD1" s="16" t="s">
        <v>0</v>
      </c>
      <c r="CE1" s="16" t="s">
        <v>0</v>
      </c>
      <c r="CF1" s="16" t="s">
        <v>0</v>
      </c>
      <c r="CG1" s="16" t="s">
        <v>0</v>
      </c>
      <c r="CH1" s="16" t="s">
        <v>0</v>
      </c>
      <c r="CI1" s="16" t="s">
        <v>0</v>
      </c>
      <c r="CJ1" s="16" t="s">
        <v>0</v>
      </c>
      <c r="CK1" s="16" t="s">
        <v>0</v>
      </c>
      <c r="CL1" s="16" t="s">
        <v>0</v>
      </c>
      <c r="CM1" s="16" t="s">
        <v>0</v>
      </c>
      <c r="CN1" s="16" t="s">
        <v>0</v>
      </c>
      <c r="CO1" s="16" t="s">
        <v>0</v>
      </c>
      <c r="CP1" s="16" t="s">
        <v>0</v>
      </c>
      <c r="CQ1" s="16" t="s">
        <v>0</v>
      </c>
      <c r="CR1" s="16" t="s">
        <v>0</v>
      </c>
      <c r="CS1" s="16" t="s">
        <v>0</v>
      </c>
      <c r="CT1" s="16" t="s">
        <v>0</v>
      </c>
      <c r="CU1" s="16" t="s">
        <v>0</v>
      </c>
      <c r="CV1" s="16" t="s">
        <v>0</v>
      </c>
      <c r="CW1" s="16" t="s">
        <v>0</v>
      </c>
      <c r="CX1" s="16" t="s">
        <v>0</v>
      </c>
      <c r="CY1" s="16" t="s">
        <v>0</v>
      </c>
      <c r="CZ1" s="16" t="s">
        <v>0</v>
      </c>
      <c r="DA1" s="16" t="s">
        <v>0</v>
      </c>
      <c r="DB1" s="16" t="s">
        <v>0</v>
      </c>
      <c r="DC1" s="16" t="s">
        <v>0</v>
      </c>
      <c r="DD1" s="16" t="s">
        <v>0</v>
      </c>
      <c r="DE1" s="16" t="s">
        <v>0</v>
      </c>
      <c r="DF1" s="16" t="s">
        <v>0</v>
      </c>
      <c r="DG1" s="16" t="s">
        <v>0</v>
      </c>
      <c r="DH1" s="16" t="s">
        <v>0</v>
      </c>
      <c r="DI1" s="16" t="s">
        <v>0</v>
      </c>
      <c r="DJ1" s="16" t="s">
        <v>0</v>
      </c>
      <c r="DK1" s="16" t="s">
        <v>0</v>
      </c>
      <c r="DL1" s="16" t="s">
        <v>0</v>
      </c>
      <c r="DM1" s="16" t="s">
        <v>0</v>
      </c>
      <c r="DN1" s="16" t="s">
        <v>0</v>
      </c>
      <c r="DO1" s="16" t="s">
        <v>0</v>
      </c>
      <c r="DP1" s="16" t="s">
        <v>0</v>
      </c>
      <c r="DQ1" s="16" t="s">
        <v>0</v>
      </c>
      <c r="DR1" s="16" t="s">
        <v>0</v>
      </c>
      <c r="DS1" s="16" t="s">
        <v>0</v>
      </c>
      <c r="DT1" s="16" t="s">
        <v>0</v>
      </c>
      <c r="DU1" s="16" t="s">
        <v>0</v>
      </c>
      <c r="DV1" s="16" t="s">
        <v>0</v>
      </c>
      <c r="DW1" s="16" t="s">
        <v>0</v>
      </c>
      <c r="DX1" s="16" t="s">
        <v>0</v>
      </c>
      <c r="DY1" s="16" t="s">
        <v>0</v>
      </c>
      <c r="DZ1" s="16" t="s">
        <v>0</v>
      </c>
      <c r="EA1" s="16" t="s">
        <v>0</v>
      </c>
      <c r="EB1" s="16" t="s">
        <v>0</v>
      </c>
      <c r="EC1" s="16" t="s">
        <v>0</v>
      </c>
      <c r="ED1" s="16" t="s">
        <v>0</v>
      </c>
      <c r="EE1" s="16" t="s">
        <v>0</v>
      </c>
      <c r="EF1" s="16" t="s">
        <v>0</v>
      </c>
      <c r="EG1" s="16" t="s">
        <v>0</v>
      </c>
      <c r="EH1" s="16" t="s">
        <v>0</v>
      </c>
      <c r="EI1" s="16" t="s">
        <v>0</v>
      </c>
      <c r="EJ1" s="16" t="s">
        <v>0</v>
      </c>
      <c r="EK1" s="16" t="s">
        <v>0</v>
      </c>
      <c r="EL1" s="16" t="s">
        <v>0</v>
      </c>
      <c r="EM1" s="16" t="s">
        <v>0</v>
      </c>
      <c r="EN1" s="16" t="s">
        <v>0</v>
      </c>
      <c r="EO1" s="16" t="s">
        <v>0</v>
      </c>
      <c r="EP1" s="16" t="s">
        <v>0</v>
      </c>
      <c r="EQ1" s="16" t="s">
        <v>0</v>
      </c>
      <c r="ER1" s="16" t="s">
        <v>0</v>
      </c>
      <c r="ES1" s="16" t="s">
        <v>0</v>
      </c>
      <c r="ET1" s="16" t="s">
        <v>0</v>
      </c>
      <c r="EU1" s="16" t="s">
        <v>0</v>
      </c>
      <c r="EV1" s="16" t="s">
        <v>0</v>
      </c>
      <c r="EW1" s="16" t="s">
        <v>0</v>
      </c>
      <c r="EX1" s="16" t="s">
        <v>0</v>
      </c>
      <c r="EY1" s="16" t="s">
        <v>0</v>
      </c>
      <c r="EZ1" s="16" t="s">
        <v>0</v>
      </c>
      <c r="FA1" s="16" t="s">
        <v>0</v>
      </c>
      <c r="FB1" s="16" t="s">
        <v>0</v>
      </c>
      <c r="FC1" s="16" t="s">
        <v>0</v>
      </c>
      <c r="FD1" s="16" t="s">
        <v>0</v>
      </c>
      <c r="FE1" s="16" t="s">
        <v>0</v>
      </c>
      <c r="FF1" s="16" t="s">
        <v>0</v>
      </c>
      <c r="FG1" s="16" t="s">
        <v>0</v>
      </c>
      <c r="FH1" s="16" t="s">
        <v>0</v>
      </c>
      <c r="FI1" s="16" t="s">
        <v>0</v>
      </c>
      <c r="FJ1" s="16" t="s">
        <v>0</v>
      </c>
      <c r="FK1" s="16" t="s">
        <v>0</v>
      </c>
      <c r="FL1" s="16" t="s">
        <v>0</v>
      </c>
      <c r="FM1" s="16" t="s">
        <v>0</v>
      </c>
      <c r="FN1" s="16" t="s">
        <v>0</v>
      </c>
      <c r="FO1" s="16" t="s">
        <v>0</v>
      </c>
      <c r="FP1" s="16" t="s">
        <v>0</v>
      </c>
      <c r="FQ1" s="16" t="s">
        <v>0</v>
      </c>
      <c r="FR1" s="16" t="s">
        <v>0</v>
      </c>
      <c r="FS1" s="16" t="s">
        <v>0</v>
      </c>
      <c r="FT1" s="16" t="s">
        <v>0</v>
      </c>
      <c r="FU1" s="16" t="s">
        <v>0</v>
      </c>
      <c r="FV1" s="16" t="s">
        <v>0</v>
      </c>
      <c r="FW1" s="16" t="s">
        <v>0</v>
      </c>
      <c r="FX1" s="16" t="s">
        <v>0</v>
      </c>
      <c r="FY1" s="16" t="s">
        <v>0</v>
      </c>
      <c r="FZ1" s="16" t="s">
        <v>0</v>
      </c>
      <c r="GA1" s="16" t="s">
        <v>0</v>
      </c>
      <c r="GB1" s="16" t="s">
        <v>0</v>
      </c>
      <c r="GC1" s="16" t="s">
        <v>0</v>
      </c>
      <c r="GD1" s="16" t="s">
        <v>0</v>
      </c>
      <c r="GE1" s="16" t="s">
        <v>0</v>
      </c>
      <c r="GF1" s="16" t="s">
        <v>0</v>
      </c>
      <c r="GG1" s="16" t="s">
        <v>0</v>
      </c>
      <c r="GH1" s="16" t="s">
        <v>0</v>
      </c>
      <c r="GI1" s="16" t="s">
        <v>0</v>
      </c>
      <c r="GJ1" s="16" t="s">
        <v>0</v>
      </c>
      <c r="GK1" s="16" t="s">
        <v>0</v>
      </c>
      <c r="GL1" s="16" t="s">
        <v>0</v>
      </c>
      <c r="GM1" s="16" t="s">
        <v>0</v>
      </c>
      <c r="GN1" s="16" t="s">
        <v>0</v>
      </c>
      <c r="GO1" s="16" t="s">
        <v>0</v>
      </c>
      <c r="GP1" s="16" t="s">
        <v>0</v>
      </c>
      <c r="GQ1" s="16" t="s">
        <v>0</v>
      </c>
      <c r="GR1" s="16" t="s">
        <v>0</v>
      </c>
      <c r="GS1" s="16" t="s">
        <v>0</v>
      </c>
      <c r="GT1" s="16" t="s">
        <v>0</v>
      </c>
      <c r="GU1" s="16" t="s">
        <v>0</v>
      </c>
      <c r="GV1" s="16" t="s">
        <v>0</v>
      </c>
      <c r="GW1" s="16" t="s">
        <v>0</v>
      </c>
      <c r="GX1" s="16" t="s">
        <v>0</v>
      </c>
      <c r="GY1" s="16" t="s">
        <v>0</v>
      </c>
      <c r="GZ1" s="16" t="s">
        <v>0</v>
      </c>
      <c r="HA1" s="16" t="s">
        <v>0</v>
      </c>
      <c r="HB1" s="16" t="s">
        <v>0</v>
      </c>
      <c r="HC1" s="16" t="s">
        <v>0</v>
      </c>
      <c r="HD1" s="16" t="s">
        <v>0</v>
      </c>
      <c r="HE1" s="16" t="s">
        <v>0</v>
      </c>
      <c r="HF1" s="16" t="s">
        <v>0</v>
      </c>
      <c r="HG1" s="16" t="s">
        <v>0</v>
      </c>
      <c r="HH1" s="16" t="s">
        <v>0</v>
      </c>
      <c r="HI1" s="16" t="s">
        <v>0</v>
      </c>
      <c r="HJ1" s="16" t="s">
        <v>0</v>
      </c>
      <c r="HK1" s="16" t="s">
        <v>0</v>
      </c>
      <c r="HL1" s="16" t="s">
        <v>0</v>
      </c>
      <c r="HM1" s="16" t="s">
        <v>0</v>
      </c>
      <c r="HN1" s="16" t="s">
        <v>0</v>
      </c>
      <c r="HO1" s="16" t="s">
        <v>0</v>
      </c>
      <c r="HP1" s="16" t="s">
        <v>0</v>
      </c>
      <c r="HQ1" s="16" t="s">
        <v>0</v>
      </c>
      <c r="HR1" s="16" t="s">
        <v>0</v>
      </c>
      <c r="HS1" s="16" t="s">
        <v>0</v>
      </c>
      <c r="HT1" s="16" t="s">
        <v>0</v>
      </c>
      <c r="HU1" s="16" t="s">
        <v>0</v>
      </c>
      <c r="HV1" s="16" t="s">
        <v>0</v>
      </c>
      <c r="HW1" s="16" t="s">
        <v>0</v>
      </c>
      <c r="HX1" s="16" t="s">
        <v>0</v>
      </c>
      <c r="HY1" s="16" t="s">
        <v>0</v>
      </c>
      <c r="HZ1" s="16" t="s">
        <v>0</v>
      </c>
      <c r="IA1" s="16" t="s">
        <v>0</v>
      </c>
      <c r="IB1" s="16" t="s">
        <v>0</v>
      </c>
      <c r="IC1" s="16" t="s">
        <v>0</v>
      </c>
      <c r="ID1" s="16" t="s">
        <v>0</v>
      </c>
      <c r="IE1" s="16" t="s">
        <v>0</v>
      </c>
      <c r="IF1" s="16" t="s">
        <v>0</v>
      </c>
      <c r="IG1" s="16" t="s">
        <v>0</v>
      </c>
      <c r="IH1" s="16" t="s">
        <v>0</v>
      </c>
      <c r="II1" s="16" t="s">
        <v>0</v>
      </c>
      <c r="IJ1" s="16" t="s">
        <v>0</v>
      </c>
      <c r="IK1" s="16" t="s">
        <v>0</v>
      </c>
      <c r="IL1" s="16" t="s">
        <v>0</v>
      </c>
      <c r="IM1" s="16" t="s">
        <v>0</v>
      </c>
      <c r="IN1" s="16" t="s">
        <v>0</v>
      </c>
      <c r="IO1" s="16" t="s">
        <v>0</v>
      </c>
      <c r="IP1" s="16" t="s">
        <v>0</v>
      </c>
      <c r="IQ1" s="16" t="s">
        <v>0</v>
      </c>
      <c r="IR1" s="16" t="s">
        <v>0</v>
      </c>
      <c r="IS1" s="16" t="s">
        <v>0</v>
      </c>
      <c r="IT1" s="16" t="s">
        <v>0</v>
      </c>
      <c r="IU1" s="16" t="s">
        <v>0</v>
      </c>
      <c r="IV1" s="16" t="s">
        <v>0</v>
      </c>
    </row>
    <row r="2" spans="1:256" s="16" customFormat="1" ht="16.5" customHeight="1" x14ac:dyDescent="0.25">
      <c r="E2" s="16" t="s">
        <v>43</v>
      </c>
      <c r="AA2" s="16" t="s">
        <v>21</v>
      </c>
      <c r="AB2" s="16" t="s">
        <v>21</v>
      </c>
      <c r="AC2" s="16" t="s">
        <v>21</v>
      </c>
      <c r="AD2" s="16" t="s">
        <v>21</v>
      </c>
      <c r="AE2" s="16" t="s">
        <v>21</v>
      </c>
      <c r="AF2" s="16" t="s">
        <v>21</v>
      </c>
      <c r="AG2" s="16" t="s">
        <v>21</v>
      </c>
      <c r="AH2" s="16" t="s">
        <v>21</v>
      </c>
      <c r="AI2" s="16" t="s">
        <v>21</v>
      </c>
      <c r="AJ2" s="16" t="s">
        <v>21</v>
      </c>
      <c r="AK2" s="16" t="s">
        <v>21</v>
      </c>
      <c r="AL2" s="16" t="s">
        <v>21</v>
      </c>
      <c r="AM2" s="16" t="s">
        <v>21</v>
      </c>
      <c r="AN2" s="16" t="s">
        <v>21</v>
      </c>
      <c r="AO2" s="16" t="s">
        <v>21</v>
      </c>
      <c r="AP2" s="16" t="s">
        <v>21</v>
      </c>
      <c r="AQ2" s="16" t="s">
        <v>21</v>
      </c>
      <c r="AR2" s="16" t="s">
        <v>21</v>
      </c>
      <c r="AS2" s="16" t="s">
        <v>21</v>
      </c>
      <c r="AT2" s="16" t="s">
        <v>21</v>
      </c>
      <c r="AU2" s="16" t="s">
        <v>21</v>
      </c>
      <c r="AV2" s="16" t="s">
        <v>21</v>
      </c>
      <c r="AW2" s="16" t="s">
        <v>21</v>
      </c>
      <c r="AX2" s="16" t="s">
        <v>21</v>
      </c>
      <c r="AY2" s="16" t="s">
        <v>21</v>
      </c>
      <c r="AZ2" s="16" t="s">
        <v>21</v>
      </c>
      <c r="BA2" s="16" t="s">
        <v>21</v>
      </c>
      <c r="BB2" s="16" t="s">
        <v>21</v>
      </c>
      <c r="BC2" s="16" t="s">
        <v>21</v>
      </c>
      <c r="BD2" s="16" t="s">
        <v>21</v>
      </c>
      <c r="BE2" s="16" t="s">
        <v>21</v>
      </c>
      <c r="BF2" s="16" t="s">
        <v>21</v>
      </c>
      <c r="BG2" s="16" t="s">
        <v>21</v>
      </c>
      <c r="BH2" s="16" t="s">
        <v>21</v>
      </c>
      <c r="BI2" s="16" t="s">
        <v>21</v>
      </c>
      <c r="BJ2" s="16" t="s">
        <v>21</v>
      </c>
      <c r="BK2" s="16" t="s">
        <v>21</v>
      </c>
      <c r="BL2" s="16" t="s">
        <v>21</v>
      </c>
      <c r="BM2" s="16" t="s">
        <v>21</v>
      </c>
      <c r="BN2" s="16" t="s">
        <v>21</v>
      </c>
      <c r="BO2" s="16" t="s">
        <v>21</v>
      </c>
      <c r="BP2" s="16" t="s">
        <v>21</v>
      </c>
      <c r="BQ2" s="16" t="s">
        <v>21</v>
      </c>
      <c r="BR2" s="16" t="s">
        <v>21</v>
      </c>
      <c r="BS2" s="16" t="s">
        <v>21</v>
      </c>
      <c r="BT2" s="16" t="s">
        <v>21</v>
      </c>
      <c r="BU2" s="16" t="s">
        <v>21</v>
      </c>
      <c r="BV2" s="16" t="s">
        <v>21</v>
      </c>
      <c r="BW2" s="16" t="s">
        <v>21</v>
      </c>
      <c r="BX2" s="16" t="s">
        <v>21</v>
      </c>
      <c r="BY2" s="16" t="s">
        <v>21</v>
      </c>
      <c r="BZ2" s="16" t="s">
        <v>21</v>
      </c>
      <c r="CA2" s="16" t="s">
        <v>21</v>
      </c>
      <c r="CB2" s="16" t="s">
        <v>21</v>
      </c>
      <c r="CC2" s="16" t="s">
        <v>21</v>
      </c>
      <c r="CD2" s="16" t="s">
        <v>21</v>
      </c>
      <c r="CE2" s="16" t="s">
        <v>21</v>
      </c>
      <c r="CF2" s="16" t="s">
        <v>21</v>
      </c>
      <c r="CG2" s="16" t="s">
        <v>21</v>
      </c>
      <c r="CH2" s="16" t="s">
        <v>21</v>
      </c>
      <c r="CI2" s="16" t="s">
        <v>21</v>
      </c>
      <c r="CJ2" s="16" t="s">
        <v>21</v>
      </c>
      <c r="CK2" s="16" t="s">
        <v>21</v>
      </c>
      <c r="CL2" s="16" t="s">
        <v>21</v>
      </c>
      <c r="CM2" s="16" t="s">
        <v>21</v>
      </c>
      <c r="CN2" s="16" t="s">
        <v>21</v>
      </c>
      <c r="CO2" s="16" t="s">
        <v>21</v>
      </c>
      <c r="CP2" s="16" t="s">
        <v>21</v>
      </c>
      <c r="CQ2" s="16" t="s">
        <v>21</v>
      </c>
      <c r="CR2" s="16" t="s">
        <v>21</v>
      </c>
      <c r="CS2" s="16" t="s">
        <v>21</v>
      </c>
      <c r="CT2" s="16" t="s">
        <v>21</v>
      </c>
      <c r="CU2" s="16" t="s">
        <v>21</v>
      </c>
      <c r="CV2" s="16" t="s">
        <v>21</v>
      </c>
      <c r="CW2" s="16" t="s">
        <v>21</v>
      </c>
      <c r="CX2" s="16" t="s">
        <v>21</v>
      </c>
      <c r="CY2" s="16" t="s">
        <v>21</v>
      </c>
      <c r="CZ2" s="16" t="s">
        <v>21</v>
      </c>
      <c r="DA2" s="16" t="s">
        <v>21</v>
      </c>
      <c r="DB2" s="16" t="s">
        <v>21</v>
      </c>
      <c r="DC2" s="16" t="s">
        <v>21</v>
      </c>
      <c r="DD2" s="16" t="s">
        <v>21</v>
      </c>
      <c r="DE2" s="16" t="s">
        <v>21</v>
      </c>
      <c r="DF2" s="16" t="s">
        <v>21</v>
      </c>
      <c r="DG2" s="16" t="s">
        <v>21</v>
      </c>
      <c r="DH2" s="16" t="s">
        <v>21</v>
      </c>
      <c r="DI2" s="16" t="s">
        <v>21</v>
      </c>
      <c r="DJ2" s="16" t="s">
        <v>21</v>
      </c>
      <c r="DK2" s="16" t="s">
        <v>21</v>
      </c>
      <c r="DL2" s="16" t="s">
        <v>21</v>
      </c>
      <c r="DM2" s="16" t="s">
        <v>21</v>
      </c>
      <c r="DN2" s="16" t="s">
        <v>21</v>
      </c>
      <c r="DO2" s="16" t="s">
        <v>21</v>
      </c>
      <c r="DP2" s="16" t="s">
        <v>21</v>
      </c>
      <c r="DQ2" s="16" t="s">
        <v>21</v>
      </c>
      <c r="DR2" s="16" t="s">
        <v>21</v>
      </c>
      <c r="DS2" s="16" t="s">
        <v>21</v>
      </c>
      <c r="DT2" s="16" t="s">
        <v>21</v>
      </c>
      <c r="DU2" s="16" t="s">
        <v>21</v>
      </c>
      <c r="DV2" s="16" t="s">
        <v>21</v>
      </c>
      <c r="DW2" s="16" t="s">
        <v>21</v>
      </c>
      <c r="DX2" s="16" t="s">
        <v>21</v>
      </c>
      <c r="DY2" s="16" t="s">
        <v>21</v>
      </c>
      <c r="DZ2" s="16" t="s">
        <v>21</v>
      </c>
      <c r="EA2" s="16" t="s">
        <v>21</v>
      </c>
      <c r="EB2" s="16" t="s">
        <v>21</v>
      </c>
      <c r="EC2" s="16" t="s">
        <v>21</v>
      </c>
      <c r="ED2" s="16" t="s">
        <v>21</v>
      </c>
      <c r="EE2" s="16" t="s">
        <v>21</v>
      </c>
      <c r="EF2" s="16" t="s">
        <v>21</v>
      </c>
      <c r="EG2" s="16" t="s">
        <v>21</v>
      </c>
      <c r="EH2" s="16" t="s">
        <v>21</v>
      </c>
      <c r="EI2" s="16" t="s">
        <v>21</v>
      </c>
      <c r="EJ2" s="16" t="s">
        <v>21</v>
      </c>
      <c r="EK2" s="16" t="s">
        <v>21</v>
      </c>
      <c r="EL2" s="16" t="s">
        <v>21</v>
      </c>
      <c r="EM2" s="16" t="s">
        <v>21</v>
      </c>
      <c r="EN2" s="16" t="s">
        <v>21</v>
      </c>
      <c r="EO2" s="16" t="s">
        <v>21</v>
      </c>
      <c r="EP2" s="16" t="s">
        <v>21</v>
      </c>
      <c r="EQ2" s="16" t="s">
        <v>21</v>
      </c>
      <c r="ER2" s="16" t="s">
        <v>21</v>
      </c>
      <c r="ES2" s="16" t="s">
        <v>21</v>
      </c>
      <c r="ET2" s="16" t="s">
        <v>21</v>
      </c>
      <c r="EU2" s="16" t="s">
        <v>21</v>
      </c>
      <c r="EV2" s="16" t="s">
        <v>21</v>
      </c>
      <c r="EW2" s="16" t="s">
        <v>21</v>
      </c>
      <c r="EX2" s="16" t="s">
        <v>21</v>
      </c>
      <c r="EY2" s="16" t="s">
        <v>21</v>
      </c>
      <c r="EZ2" s="16" t="s">
        <v>21</v>
      </c>
      <c r="FA2" s="16" t="s">
        <v>21</v>
      </c>
      <c r="FB2" s="16" t="s">
        <v>21</v>
      </c>
      <c r="FC2" s="16" t="s">
        <v>21</v>
      </c>
      <c r="FD2" s="16" t="s">
        <v>21</v>
      </c>
      <c r="FE2" s="16" t="s">
        <v>21</v>
      </c>
      <c r="FF2" s="16" t="s">
        <v>21</v>
      </c>
      <c r="FG2" s="16" t="s">
        <v>21</v>
      </c>
      <c r="FH2" s="16" t="s">
        <v>21</v>
      </c>
      <c r="FI2" s="16" t="s">
        <v>21</v>
      </c>
      <c r="FJ2" s="16" t="s">
        <v>21</v>
      </c>
      <c r="FK2" s="16" t="s">
        <v>21</v>
      </c>
      <c r="FL2" s="16" t="s">
        <v>21</v>
      </c>
      <c r="FM2" s="16" t="s">
        <v>21</v>
      </c>
      <c r="FN2" s="16" t="s">
        <v>21</v>
      </c>
      <c r="FO2" s="16" t="s">
        <v>21</v>
      </c>
      <c r="FP2" s="16" t="s">
        <v>21</v>
      </c>
      <c r="FQ2" s="16" t="s">
        <v>21</v>
      </c>
      <c r="FR2" s="16" t="s">
        <v>21</v>
      </c>
      <c r="FS2" s="16" t="s">
        <v>21</v>
      </c>
      <c r="FT2" s="16" t="s">
        <v>21</v>
      </c>
      <c r="FU2" s="16" t="s">
        <v>21</v>
      </c>
      <c r="FV2" s="16" t="s">
        <v>21</v>
      </c>
      <c r="FW2" s="16" t="s">
        <v>21</v>
      </c>
      <c r="FX2" s="16" t="s">
        <v>21</v>
      </c>
      <c r="FY2" s="16" t="s">
        <v>21</v>
      </c>
      <c r="FZ2" s="16" t="s">
        <v>21</v>
      </c>
      <c r="GA2" s="16" t="s">
        <v>21</v>
      </c>
      <c r="GB2" s="16" t="s">
        <v>21</v>
      </c>
      <c r="GC2" s="16" t="s">
        <v>21</v>
      </c>
      <c r="GD2" s="16" t="s">
        <v>21</v>
      </c>
      <c r="GE2" s="16" t="s">
        <v>21</v>
      </c>
      <c r="GF2" s="16" t="s">
        <v>21</v>
      </c>
      <c r="GG2" s="16" t="s">
        <v>21</v>
      </c>
      <c r="GH2" s="16" t="s">
        <v>21</v>
      </c>
      <c r="GI2" s="16" t="s">
        <v>21</v>
      </c>
      <c r="GJ2" s="16" t="s">
        <v>21</v>
      </c>
      <c r="GK2" s="16" t="s">
        <v>21</v>
      </c>
      <c r="GL2" s="16" t="s">
        <v>21</v>
      </c>
      <c r="GM2" s="16" t="s">
        <v>21</v>
      </c>
      <c r="GN2" s="16" t="s">
        <v>21</v>
      </c>
      <c r="GO2" s="16" t="s">
        <v>21</v>
      </c>
      <c r="GP2" s="16" t="s">
        <v>21</v>
      </c>
      <c r="GQ2" s="16" t="s">
        <v>21</v>
      </c>
      <c r="GR2" s="16" t="s">
        <v>21</v>
      </c>
      <c r="GS2" s="16" t="s">
        <v>21</v>
      </c>
      <c r="GT2" s="16" t="s">
        <v>21</v>
      </c>
      <c r="GU2" s="16" t="s">
        <v>21</v>
      </c>
      <c r="GV2" s="16" t="s">
        <v>21</v>
      </c>
      <c r="GW2" s="16" t="s">
        <v>21</v>
      </c>
      <c r="GX2" s="16" t="s">
        <v>21</v>
      </c>
      <c r="GY2" s="16" t="s">
        <v>21</v>
      </c>
      <c r="GZ2" s="16" t="s">
        <v>21</v>
      </c>
      <c r="HA2" s="16" t="s">
        <v>21</v>
      </c>
      <c r="HB2" s="16" t="s">
        <v>21</v>
      </c>
      <c r="HC2" s="16" t="s">
        <v>21</v>
      </c>
      <c r="HD2" s="16" t="s">
        <v>21</v>
      </c>
      <c r="HE2" s="16" t="s">
        <v>21</v>
      </c>
      <c r="HF2" s="16" t="s">
        <v>21</v>
      </c>
      <c r="HG2" s="16" t="s">
        <v>21</v>
      </c>
      <c r="HH2" s="16" t="s">
        <v>21</v>
      </c>
      <c r="HI2" s="16" t="s">
        <v>21</v>
      </c>
      <c r="HJ2" s="16" t="s">
        <v>21</v>
      </c>
      <c r="HK2" s="16" t="s">
        <v>21</v>
      </c>
      <c r="HL2" s="16" t="s">
        <v>21</v>
      </c>
      <c r="HM2" s="16" t="s">
        <v>21</v>
      </c>
      <c r="HN2" s="16" t="s">
        <v>21</v>
      </c>
      <c r="HO2" s="16" t="s">
        <v>21</v>
      </c>
      <c r="HP2" s="16" t="s">
        <v>21</v>
      </c>
      <c r="HQ2" s="16" t="s">
        <v>21</v>
      </c>
      <c r="HR2" s="16" t="s">
        <v>21</v>
      </c>
      <c r="HS2" s="16" t="s">
        <v>21</v>
      </c>
      <c r="HT2" s="16" t="s">
        <v>21</v>
      </c>
      <c r="HU2" s="16" t="s">
        <v>21</v>
      </c>
      <c r="HV2" s="16" t="s">
        <v>21</v>
      </c>
      <c r="HW2" s="16" t="s">
        <v>21</v>
      </c>
      <c r="HX2" s="16" t="s">
        <v>21</v>
      </c>
      <c r="HY2" s="16" t="s">
        <v>21</v>
      </c>
      <c r="HZ2" s="16" t="s">
        <v>21</v>
      </c>
      <c r="IA2" s="16" t="s">
        <v>21</v>
      </c>
      <c r="IB2" s="16" t="s">
        <v>21</v>
      </c>
      <c r="IC2" s="16" t="s">
        <v>21</v>
      </c>
      <c r="ID2" s="16" t="s">
        <v>21</v>
      </c>
      <c r="IE2" s="16" t="s">
        <v>21</v>
      </c>
      <c r="IF2" s="16" t="s">
        <v>21</v>
      </c>
      <c r="IG2" s="16" t="s">
        <v>21</v>
      </c>
      <c r="IH2" s="16" t="s">
        <v>21</v>
      </c>
      <c r="II2" s="16" t="s">
        <v>21</v>
      </c>
      <c r="IJ2" s="16" t="s">
        <v>21</v>
      </c>
      <c r="IK2" s="16" t="s">
        <v>21</v>
      </c>
      <c r="IL2" s="16" t="s">
        <v>21</v>
      </c>
      <c r="IM2" s="16" t="s">
        <v>21</v>
      </c>
      <c r="IN2" s="16" t="s">
        <v>21</v>
      </c>
      <c r="IO2" s="16" t="s">
        <v>21</v>
      </c>
      <c r="IP2" s="16" t="s">
        <v>21</v>
      </c>
      <c r="IQ2" s="16" t="s">
        <v>21</v>
      </c>
      <c r="IR2" s="16" t="s">
        <v>21</v>
      </c>
      <c r="IS2" s="16" t="s">
        <v>21</v>
      </c>
      <c r="IT2" s="16" t="s">
        <v>21</v>
      </c>
      <c r="IU2" s="16" t="s">
        <v>21</v>
      </c>
      <c r="IV2" s="16" t="s">
        <v>21</v>
      </c>
    </row>
    <row r="3" spans="1:256" ht="15" x14ac:dyDescent="0.2">
      <c r="A3" s="589"/>
      <c r="B3" s="589"/>
      <c r="C3" s="589"/>
      <c r="D3" s="589"/>
      <c r="E3" s="589"/>
      <c r="F3" s="5"/>
      <c r="G3" s="4"/>
      <c r="H3" s="4"/>
      <c r="I3" s="4"/>
      <c r="J3" s="4"/>
      <c r="K3" s="4"/>
      <c r="L3" s="4"/>
    </row>
    <row r="4" spans="1:256" ht="15" x14ac:dyDescent="0.2">
      <c r="A4" s="590" t="s">
        <v>405</v>
      </c>
      <c r="B4" s="590"/>
      <c r="C4" s="590"/>
      <c r="D4" s="590"/>
      <c r="E4" s="590"/>
      <c r="F4" s="1"/>
      <c r="G4" s="4"/>
      <c r="H4" s="4"/>
      <c r="I4" s="4"/>
      <c r="J4" s="4"/>
      <c r="K4" s="4"/>
      <c r="L4" s="4"/>
    </row>
    <row r="5" spans="1:256" s="16" customFormat="1" ht="16.5" customHeight="1" x14ac:dyDescent="0.25"/>
    <row r="6" spans="1:256" x14ac:dyDescent="0.2">
      <c r="A6" s="212" t="s">
        <v>2</v>
      </c>
      <c r="B6" s="34" t="str">
        <f>'Form 2.b Strategis OPD'!B7</f>
        <v>PEMERINTAH DAERAH KABUPATEN SUMEDANG</v>
      </c>
      <c r="C6" s="7"/>
      <c r="D6" s="8"/>
      <c r="E6" s="17"/>
      <c r="F6" s="18"/>
      <c r="G6" s="4"/>
      <c r="H6" s="4"/>
      <c r="I6" s="4"/>
      <c r="J6" s="4"/>
      <c r="K6" s="4"/>
      <c r="L6" s="4"/>
    </row>
    <row r="7" spans="1:256" x14ac:dyDescent="0.2">
      <c r="A7" s="213" t="s">
        <v>3</v>
      </c>
      <c r="B7" s="605">
        <f>'Form 2.b Strategis OPD'!B8</f>
        <v>2022</v>
      </c>
      <c r="C7" s="605"/>
      <c r="D7" s="11"/>
      <c r="E7" s="19"/>
      <c r="F7" s="18"/>
      <c r="G7" s="4"/>
      <c r="H7" s="4"/>
      <c r="I7" s="4"/>
      <c r="J7" s="4"/>
      <c r="K7" s="4"/>
      <c r="L7" s="4"/>
    </row>
    <row r="8" spans="1:256" x14ac:dyDescent="0.2">
      <c r="A8" s="213" t="s">
        <v>4</v>
      </c>
      <c r="B8" s="34" t="str">
        <f>'Form 2.b Strategis OPD'!B9</f>
        <v>Periode RPJMD Tahun 2019 - 2023</v>
      </c>
      <c r="C8" s="10"/>
      <c r="D8" s="11"/>
      <c r="E8" s="19"/>
      <c r="F8" s="18"/>
      <c r="G8" s="4"/>
      <c r="H8" s="4"/>
      <c r="I8" s="4"/>
      <c r="J8" s="4"/>
      <c r="K8" s="4"/>
      <c r="L8" s="4"/>
    </row>
    <row r="9" spans="1:256" x14ac:dyDescent="0.25">
      <c r="A9" s="216" t="s">
        <v>23</v>
      </c>
      <c r="B9" s="20" t="str">
        <f>'Form 2.b Strategis OPD'!B10</f>
        <v>Penunjang Urusan Pemerintahan</v>
      </c>
      <c r="C9" s="20"/>
      <c r="D9" s="21"/>
      <c r="E9" s="22"/>
      <c r="F9" s="23"/>
      <c r="G9" s="4"/>
      <c r="H9" s="4"/>
      <c r="I9" s="4"/>
      <c r="J9" s="4"/>
      <c r="K9" s="4"/>
      <c r="L9" s="4"/>
    </row>
    <row r="10" spans="1:256" x14ac:dyDescent="0.25">
      <c r="A10" s="216" t="s">
        <v>24</v>
      </c>
      <c r="B10" s="32" t="str">
        <f>'Form 2.b Strategis OPD'!B11</f>
        <v>BKAD</v>
      </c>
      <c r="C10" s="20"/>
      <c r="D10" s="24"/>
      <c r="E10" s="25"/>
      <c r="G10" s="4"/>
      <c r="H10" s="4"/>
      <c r="I10" s="4"/>
      <c r="J10" s="4"/>
      <c r="K10" s="4"/>
      <c r="L10" s="4"/>
    </row>
    <row r="11" spans="1:256" ht="15" x14ac:dyDescent="0.2">
      <c r="A11" s="214" t="s">
        <v>5</v>
      </c>
      <c r="B11" s="591" t="str">
        <f>'Form 2.b Strategis OPD'!B12</f>
        <v>Renstra OPD</v>
      </c>
      <c r="C11" s="591"/>
      <c r="D11" s="591"/>
      <c r="E11" s="591"/>
      <c r="F11" s="4"/>
      <c r="G11" s="4"/>
      <c r="H11" s="4"/>
      <c r="I11" s="4"/>
      <c r="J11" s="4"/>
      <c r="K11" s="4"/>
      <c r="L11" s="4"/>
    </row>
    <row r="12" spans="1:256" ht="21" customHeight="1" x14ac:dyDescent="0.2">
      <c r="A12" s="214" t="s">
        <v>25</v>
      </c>
      <c r="B12" s="591" t="str">
        <f>'Form 2.b Strategis OPD'!B13</f>
        <v>Meningkatnya akuntabilitas kinerja dan keuangan</v>
      </c>
      <c r="C12" s="591"/>
      <c r="D12" s="591"/>
      <c r="E12" s="591"/>
      <c r="F12" s="4"/>
      <c r="G12" s="4"/>
      <c r="H12" s="4"/>
      <c r="I12" s="4"/>
      <c r="J12" s="4"/>
      <c r="K12" s="4"/>
      <c r="L12" s="4"/>
    </row>
    <row r="13" spans="1:256" ht="96" customHeight="1" x14ac:dyDescent="0.2">
      <c r="A13" s="444" t="str">
        <f>CONCATENATE("Program OPD (Renja",B7,")
dan Kegiatan Utama")</f>
        <v>Program OPD (Renja2022)
dan Kegiatan Utama</v>
      </c>
      <c r="B13" s="616" t="s">
        <v>711</v>
      </c>
      <c r="C13" s="616"/>
      <c r="D13" s="616"/>
      <c r="E13" s="616"/>
      <c r="F13" s="4"/>
      <c r="G13" s="4"/>
      <c r="H13" s="4"/>
      <c r="I13" s="4"/>
      <c r="J13" s="4"/>
      <c r="K13" s="4"/>
      <c r="L13" s="4"/>
    </row>
    <row r="14" spans="1:256" x14ac:dyDescent="0.25">
      <c r="A14" s="609" t="s">
        <v>44</v>
      </c>
      <c r="B14" s="606" t="s">
        <v>256</v>
      </c>
      <c r="C14" s="607"/>
      <c r="D14" s="608"/>
      <c r="E14" s="27" t="str">
        <f>'Form 2.b Strategis OPD'!E15</f>
        <v>TARGET</v>
      </c>
      <c r="F14" s="4"/>
      <c r="G14" s="4"/>
      <c r="H14" s="4"/>
      <c r="I14" s="4"/>
      <c r="J14" s="4"/>
      <c r="K14" s="4"/>
      <c r="L14" s="4"/>
    </row>
    <row r="15" spans="1:256" ht="24" customHeight="1" x14ac:dyDescent="0.2">
      <c r="A15" s="610"/>
      <c r="B15" s="523" t="s">
        <v>45</v>
      </c>
      <c r="C15" s="612" t="s">
        <v>712</v>
      </c>
      <c r="D15" s="613"/>
      <c r="E15" s="37" t="s">
        <v>713</v>
      </c>
      <c r="F15" s="4"/>
      <c r="G15" s="4"/>
      <c r="H15" s="4"/>
      <c r="I15" s="4"/>
      <c r="J15" s="4"/>
      <c r="K15" s="4"/>
      <c r="L15" s="4"/>
    </row>
    <row r="16" spans="1:256" ht="24" customHeight="1" x14ac:dyDescent="0.2">
      <c r="A16" s="610"/>
      <c r="B16" s="524" t="s">
        <v>46</v>
      </c>
      <c r="C16" s="614" t="s">
        <v>714</v>
      </c>
      <c r="D16" s="615"/>
      <c r="E16" s="38" t="s">
        <v>715</v>
      </c>
      <c r="F16" s="4"/>
      <c r="G16" s="4"/>
      <c r="H16" s="4"/>
      <c r="I16" s="4"/>
      <c r="J16" s="4"/>
      <c r="K16" s="4"/>
      <c r="L16" s="4"/>
    </row>
    <row r="17" spans="1:12" ht="29.25" customHeight="1" x14ac:dyDescent="0.2">
      <c r="A17" s="610"/>
      <c r="B17" s="525" t="s">
        <v>47</v>
      </c>
      <c r="C17" s="612" t="s">
        <v>716</v>
      </c>
      <c r="D17" s="613"/>
      <c r="E17" s="36" t="s">
        <v>717</v>
      </c>
      <c r="F17" s="4"/>
      <c r="G17" s="4"/>
      <c r="H17" s="4"/>
      <c r="I17" s="4"/>
      <c r="J17" s="4"/>
      <c r="K17" s="4"/>
      <c r="L17" s="4"/>
    </row>
    <row r="18" spans="1:12" ht="24" customHeight="1" x14ac:dyDescent="0.2">
      <c r="A18" s="610"/>
      <c r="B18" s="523" t="s">
        <v>48</v>
      </c>
      <c r="C18" s="603" t="s">
        <v>718</v>
      </c>
      <c r="D18" s="604"/>
      <c r="E18" s="36" t="s">
        <v>720</v>
      </c>
      <c r="F18" s="4"/>
      <c r="G18" s="4"/>
      <c r="H18" s="4"/>
      <c r="I18" s="4"/>
      <c r="J18" s="4"/>
      <c r="K18" s="4"/>
      <c r="L18" s="4"/>
    </row>
    <row r="19" spans="1:12" ht="24" customHeight="1" x14ac:dyDescent="0.2">
      <c r="A19" s="610"/>
      <c r="B19" s="523" t="s">
        <v>678</v>
      </c>
      <c r="C19" s="603" t="s">
        <v>719</v>
      </c>
      <c r="D19" s="604"/>
      <c r="E19" s="36" t="s">
        <v>721</v>
      </c>
      <c r="F19" s="4"/>
      <c r="G19" s="4"/>
      <c r="H19" s="4"/>
      <c r="I19" s="4"/>
      <c r="J19" s="4"/>
      <c r="K19" s="4"/>
      <c r="L19" s="4"/>
    </row>
    <row r="20" spans="1:12" ht="24" customHeight="1" x14ac:dyDescent="0.2">
      <c r="A20" s="610"/>
      <c r="B20" s="523" t="s">
        <v>679</v>
      </c>
      <c r="C20" s="603" t="s">
        <v>722</v>
      </c>
      <c r="D20" s="604"/>
      <c r="E20" s="36" t="s">
        <v>723</v>
      </c>
      <c r="F20" s="4"/>
      <c r="G20" s="4"/>
      <c r="H20" s="4"/>
      <c r="I20" s="4"/>
      <c r="J20" s="4"/>
      <c r="K20" s="4"/>
      <c r="L20" s="4"/>
    </row>
    <row r="21" spans="1:12" ht="15" x14ac:dyDescent="0.2">
      <c r="A21" s="611"/>
      <c r="B21" s="35"/>
      <c r="C21" s="612"/>
      <c r="D21" s="613"/>
      <c r="E21" s="36"/>
      <c r="F21" s="4"/>
      <c r="G21" s="4"/>
      <c r="H21" s="4"/>
      <c r="I21" s="4"/>
      <c r="J21" s="4"/>
      <c r="K21" s="4"/>
      <c r="L21" s="4"/>
    </row>
    <row r="22" spans="1:12" ht="156.75" customHeight="1" x14ac:dyDescent="0.2">
      <c r="A22" s="39" t="s">
        <v>49</v>
      </c>
      <c r="B22" s="592" t="s">
        <v>724</v>
      </c>
      <c r="C22" s="593"/>
      <c r="D22" s="593"/>
      <c r="E22" s="594"/>
      <c r="F22" s="4"/>
      <c r="G22" s="4"/>
      <c r="H22" s="4"/>
      <c r="I22" s="4"/>
      <c r="J22" s="4"/>
      <c r="K22" s="4"/>
      <c r="L22" s="4"/>
    </row>
    <row r="23" spans="1:12" ht="21.75" customHeight="1" x14ac:dyDescent="0.25">
      <c r="A23" s="447"/>
      <c r="B23" s="523" t="s">
        <v>45</v>
      </c>
      <c r="C23" s="612" t="s">
        <v>712</v>
      </c>
      <c r="D23" s="613"/>
      <c r="E23" s="447"/>
      <c r="H23" s="4"/>
      <c r="I23" s="4"/>
    </row>
    <row r="24" spans="1:12" ht="21.75" customHeight="1" x14ac:dyDescent="0.25">
      <c r="A24" s="448"/>
      <c r="B24" s="524" t="s">
        <v>46</v>
      </c>
      <c r="C24" s="614" t="s">
        <v>714</v>
      </c>
      <c r="D24" s="615"/>
      <c r="E24" s="448"/>
    </row>
    <row r="25" spans="1:12" ht="32.450000000000003" customHeight="1" x14ac:dyDescent="0.25">
      <c r="A25" s="448"/>
      <c r="B25" s="525" t="s">
        <v>47</v>
      </c>
      <c r="C25" s="612" t="s">
        <v>716</v>
      </c>
      <c r="D25" s="613"/>
      <c r="E25" s="448"/>
    </row>
    <row r="26" spans="1:12" ht="23.25" customHeight="1" x14ac:dyDescent="0.25">
      <c r="A26" s="448"/>
      <c r="B26" s="523" t="s">
        <v>48</v>
      </c>
      <c r="C26" s="603" t="s">
        <v>718</v>
      </c>
      <c r="D26" s="604"/>
      <c r="E26" s="448"/>
    </row>
    <row r="27" spans="1:12" ht="23.25" customHeight="1" x14ac:dyDescent="0.25">
      <c r="A27" s="448"/>
      <c r="B27" s="523" t="s">
        <v>678</v>
      </c>
      <c r="C27" s="603" t="s">
        <v>719</v>
      </c>
      <c r="D27" s="604"/>
      <c r="E27" s="448"/>
    </row>
    <row r="28" spans="1:12" ht="23.25" customHeight="1" x14ac:dyDescent="0.25">
      <c r="A28" s="449"/>
      <c r="B28" s="523" t="s">
        <v>679</v>
      </c>
      <c r="C28" s="603" t="s">
        <v>722</v>
      </c>
      <c r="D28" s="604"/>
      <c r="E28" s="448"/>
    </row>
    <row r="29" spans="1:12" ht="60" customHeight="1" x14ac:dyDescent="0.25">
      <c r="D29" s="576" t="str">
        <f>'Form 2.b Strategis OPD'!D23</f>
        <v xml:space="preserve">Sumedang, ....... …. 20xx
Kepala OPD ......
...........................
</v>
      </c>
      <c r="E29" s="595"/>
    </row>
    <row r="30" spans="1:12" ht="52.5" customHeight="1" x14ac:dyDescent="0.25"/>
    <row r="92" spans="1:12" ht="15" x14ac:dyDescent="0.2">
      <c r="D92" s="4" t="s">
        <v>31</v>
      </c>
      <c r="F92" s="4"/>
      <c r="G92" s="4"/>
      <c r="H92" s="4"/>
      <c r="I92" s="4"/>
      <c r="J92" s="4"/>
      <c r="K92" s="4"/>
      <c r="L92" s="4"/>
    </row>
    <row r="93" spans="1:12" ht="15" x14ac:dyDescent="0.2">
      <c r="A93" s="4" t="s">
        <v>32</v>
      </c>
      <c r="D93" s="4" t="s">
        <v>33</v>
      </c>
      <c r="F93" s="4"/>
      <c r="G93" s="4"/>
      <c r="H93" s="4"/>
      <c r="I93" s="4"/>
      <c r="J93" s="4"/>
      <c r="K93" s="4"/>
      <c r="L93" s="4"/>
    </row>
    <row r="94" spans="1:12" ht="15" x14ac:dyDescent="0.2">
      <c r="D94" s="4" t="s">
        <v>34</v>
      </c>
      <c r="F94" s="4"/>
      <c r="G94" s="4"/>
      <c r="H94" s="4"/>
      <c r="I94" s="4"/>
      <c r="J94" s="4"/>
      <c r="K94" s="4"/>
      <c r="L94" s="4"/>
    </row>
    <row r="98" spans="1:12" ht="15" x14ac:dyDescent="0.2">
      <c r="A98" s="4" t="s">
        <v>35</v>
      </c>
      <c r="D98" s="4" t="s">
        <v>36</v>
      </c>
      <c r="F98" s="4"/>
      <c r="G98" s="4"/>
      <c r="H98" s="4"/>
      <c r="I98" s="4"/>
      <c r="J98" s="4"/>
      <c r="K98" s="4"/>
      <c r="L98" s="4"/>
    </row>
    <row r="99" spans="1:12" ht="15" x14ac:dyDescent="0.2">
      <c r="A99" s="4" t="s">
        <v>37</v>
      </c>
      <c r="D99" s="4" t="s">
        <v>38</v>
      </c>
      <c r="F99" s="4"/>
      <c r="G99" s="4"/>
      <c r="H99" s="4"/>
      <c r="I99" s="4"/>
      <c r="J99" s="4"/>
      <c r="K99" s="4"/>
      <c r="L99" s="4"/>
    </row>
    <row r="101" spans="1:12" ht="30" x14ac:dyDescent="0.2">
      <c r="D101" s="33" t="s">
        <v>39</v>
      </c>
      <c r="F101" s="4"/>
      <c r="G101" s="4"/>
      <c r="H101" s="4"/>
      <c r="I101" s="4"/>
      <c r="J101" s="4"/>
      <c r="K101" s="4"/>
      <c r="L101" s="4"/>
    </row>
    <row r="102" spans="1:12" ht="30" x14ac:dyDescent="0.2">
      <c r="D102" s="33" t="s">
        <v>40</v>
      </c>
      <c r="F102" s="4"/>
      <c r="G102" s="4"/>
      <c r="H102" s="4"/>
      <c r="I102" s="4"/>
      <c r="J102" s="4"/>
      <c r="K102" s="4"/>
      <c r="L102" s="4"/>
    </row>
    <row r="106" spans="1:12" ht="15" x14ac:dyDescent="0.2">
      <c r="D106" s="4" t="s">
        <v>41</v>
      </c>
      <c r="F106" s="4"/>
      <c r="G106" s="4"/>
      <c r="H106" s="4"/>
      <c r="I106" s="4"/>
      <c r="J106" s="4"/>
      <c r="K106" s="4"/>
      <c r="L106" s="4"/>
    </row>
    <row r="107" spans="1:12" ht="15" x14ac:dyDescent="0.2">
      <c r="D107" s="4" t="s">
        <v>42</v>
      </c>
      <c r="F107" s="4"/>
      <c r="G107" s="4"/>
      <c r="H107" s="4"/>
      <c r="I107" s="4"/>
      <c r="J107" s="4"/>
      <c r="K107" s="4"/>
      <c r="L107" s="4"/>
    </row>
  </sheetData>
  <mergeCells count="23">
    <mergeCell ref="B22:E22"/>
    <mergeCell ref="C27:D27"/>
    <mergeCell ref="A3:E3"/>
    <mergeCell ref="A4:E4"/>
    <mergeCell ref="B11:E11"/>
    <mergeCell ref="B12:E12"/>
    <mergeCell ref="B13:E13"/>
    <mergeCell ref="C28:D28"/>
    <mergeCell ref="B7:C7"/>
    <mergeCell ref="D29:E29"/>
    <mergeCell ref="B14:D14"/>
    <mergeCell ref="A14:A21"/>
    <mergeCell ref="C15:D15"/>
    <mergeCell ref="C16:D16"/>
    <mergeCell ref="C17:D17"/>
    <mergeCell ref="C21:D21"/>
    <mergeCell ref="C18:D18"/>
    <mergeCell ref="C19:D19"/>
    <mergeCell ref="C20:D20"/>
    <mergeCell ref="C23:D23"/>
    <mergeCell ref="C24:D24"/>
    <mergeCell ref="C25:D25"/>
    <mergeCell ref="C26:D26"/>
  </mergeCells>
  <printOptions horizontalCentered="1"/>
  <pageMargins left="0.70866141732283472" right="0.70866141732283472" top="0.74803149606299213" bottom="1.5354330708661419" header="0.31496062992125984" footer="0.31496062992125984"/>
  <pageSetup paperSize="9" scale="75"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FF00"/>
  </sheetPr>
  <dimension ref="A1:N39"/>
  <sheetViews>
    <sheetView view="pageBreakPreview" topLeftCell="A2" zoomScaleNormal="80" zoomScaleSheetLayoutView="100" workbookViewId="0">
      <selection activeCell="F21" sqref="F21"/>
    </sheetView>
  </sheetViews>
  <sheetFormatPr defaultColWidth="10.875" defaultRowHeight="15" x14ac:dyDescent="0.2"/>
  <cols>
    <col min="1" max="1" width="4.375" style="21" customWidth="1"/>
    <col min="2" max="2" width="28.625" style="21" customWidth="1"/>
    <col min="3" max="3" width="24.875" style="21" customWidth="1"/>
    <col min="4" max="4" width="28.25" style="21" customWidth="1"/>
    <col min="5" max="5" width="7.625" style="21" customWidth="1"/>
    <col min="6" max="6" width="10.875" style="21"/>
    <col min="7" max="7" width="24.875" style="21" customWidth="1"/>
    <col min="8" max="8" width="12" style="21" customWidth="1"/>
    <col min="9" max="9" width="6.75" style="21" customWidth="1"/>
    <col min="10" max="10" width="25.5" style="21" customWidth="1"/>
    <col min="11" max="11" width="22.5" style="21" customWidth="1"/>
    <col min="12" max="12" width="10.875" style="21" customWidth="1"/>
    <col min="13" max="13" width="10.625" style="21" customWidth="1"/>
    <col min="14" max="16384" width="10.875" style="21"/>
  </cols>
  <sheetData>
    <row r="1" spans="1:11" ht="15.75" x14ac:dyDescent="0.25">
      <c r="K1" s="16" t="s">
        <v>254</v>
      </c>
    </row>
    <row r="2" spans="1:11" ht="15.75" x14ac:dyDescent="0.25">
      <c r="K2" s="16" t="s">
        <v>21</v>
      </c>
    </row>
    <row r="3" spans="1:11" ht="15.75" customHeight="1" x14ac:dyDescent="0.2">
      <c r="A3" s="627" t="s">
        <v>50</v>
      </c>
      <c r="B3" s="627"/>
      <c r="C3" s="627"/>
      <c r="D3" s="627"/>
      <c r="E3" s="627"/>
      <c r="F3" s="627"/>
      <c r="G3" s="627"/>
      <c r="H3" s="627"/>
      <c r="I3" s="627"/>
      <c r="J3" s="627"/>
      <c r="K3" s="627"/>
    </row>
    <row r="4" spans="1:11" ht="15.75" x14ac:dyDescent="0.2">
      <c r="A4" s="627" t="s">
        <v>51</v>
      </c>
      <c r="B4" s="627"/>
      <c r="C4" s="627"/>
      <c r="D4" s="627"/>
      <c r="E4" s="627"/>
      <c r="F4" s="627"/>
      <c r="G4" s="627"/>
      <c r="H4" s="627"/>
      <c r="I4" s="627"/>
      <c r="J4" s="627"/>
      <c r="K4" s="627"/>
    </row>
    <row r="5" spans="1:11" ht="15.75" x14ac:dyDescent="0.2">
      <c r="A5" s="627" t="s">
        <v>406</v>
      </c>
      <c r="B5" s="627"/>
      <c r="C5" s="627"/>
      <c r="D5" s="627"/>
      <c r="E5" s="627"/>
      <c r="F5" s="627"/>
      <c r="G5" s="627"/>
      <c r="H5" s="627"/>
      <c r="I5" s="627"/>
      <c r="J5" s="627"/>
      <c r="K5" s="627"/>
    </row>
    <row r="6" spans="1:11" ht="16.5" thickBot="1" x14ac:dyDescent="0.25">
      <c r="A6" s="11"/>
      <c r="B6" s="11"/>
      <c r="C6" s="11"/>
      <c r="D6" s="11"/>
      <c r="E6" s="11"/>
      <c r="F6" s="11"/>
      <c r="G6" s="11"/>
      <c r="H6" s="11"/>
      <c r="I6" s="11"/>
      <c r="J6" s="11"/>
      <c r="K6" s="11"/>
    </row>
    <row r="7" spans="1:11" customFormat="1" ht="16.5" x14ac:dyDescent="0.25">
      <c r="A7" s="620" t="s">
        <v>2</v>
      </c>
      <c r="B7" s="621"/>
      <c r="C7" s="41" t="str">
        <f>'Form 2.c Konteks Oprsnl OPD'!B6</f>
        <v>PEMERINTAH DAERAH KABUPATEN SUMEDANG</v>
      </c>
      <c r="D7" s="42"/>
      <c r="E7" s="42"/>
      <c r="F7" s="42"/>
      <c r="G7" s="42"/>
      <c r="H7" s="42"/>
      <c r="I7" s="40"/>
      <c r="J7" s="40"/>
      <c r="K7" s="43"/>
    </row>
    <row r="8" spans="1:11" customFormat="1" ht="16.5" x14ac:dyDescent="0.25">
      <c r="A8" s="622" t="s">
        <v>52</v>
      </c>
      <c r="B8" s="623"/>
      <c r="C8" s="44" t="str">
        <f>'Form 2.c Konteks Oprsnl OPD'!B10</f>
        <v>BKAD</v>
      </c>
      <c r="D8" s="45"/>
      <c r="E8" s="45"/>
      <c r="F8" s="45"/>
      <c r="G8" s="45"/>
      <c r="H8" s="45"/>
      <c r="K8" s="46"/>
    </row>
    <row r="9" spans="1:11" customFormat="1" ht="16.5" x14ac:dyDescent="0.25">
      <c r="A9" s="622" t="s">
        <v>3</v>
      </c>
      <c r="B9" s="623"/>
      <c r="C9" s="338">
        <f>'Form 2.c Konteks Oprsnl OPD'!B7</f>
        <v>2022</v>
      </c>
      <c r="D9" s="45"/>
      <c r="E9" s="45"/>
      <c r="F9" s="45"/>
      <c r="G9" s="45"/>
      <c r="H9" s="45"/>
      <c r="K9" s="46"/>
    </row>
    <row r="10" spans="1:11" customFormat="1" ht="16.5" x14ac:dyDescent="0.25">
      <c r="A10" s="622" t="s">
        <v>4</v>
      </c>
      <c r="B10" s="623"/>
      <c r="C10" s="10" t="str">
        <f>'Form 2.c Konteks Oprsnl OPD'!B8</f>
        <v>Periode RPJMD Tahun 2019 - 2023</v>
      </c>
      <c r="D10" s="45"/>
      <c r="E10" s="45"/>
      <c r="F10" s="45"/>
      <c r="G10" s="45"/>
      <c r="H10" s="45"/>
      <c r="K10" s="46"/>
    </row>
    <row r="11" spans="1:11" customFormat="1" ht="17.25" thickBot="1" x14ac:dyDescent="0.3">
      <c r="A11" s="624" t="s">
        <v>23</v>
      </c>
      <c r="B11" s="625"/>
      <c r="C11" s="20" t="str">
        <f>'Form 2.c Konteks Oprsnl OPD'!B9</f>
        <v>Penunjang Urusan Pemerintahan</v>
      </c>
      <c r="D11" s="47"/>
      <c r="E11" s="47"/>
      <c r="F11" s="47"/>
      <c r="G11" s="47"/>
      <c r="H11" s="47"/>
      <c r="I11" s="48"/>
      <c r="J11" s="48"/>
      <c r="K11" s="49"/>
    </row>
    <row r="12" spans="1:11" ht="15.75" x14ac:dyDescent="0.2">
      <c r="A12" s="628" t="s">
        <v>53</v>
      </c>
      <c r="B12" s="629" t="s">
        <v>54</v>
      </c>
      <c r="C12" s="629" t="s">
        <v>55</v>
      </c>
      <c r="D12" s="628" t="s">
        <v>56</v>
      </c>
      <c r="E12" s="628"/>
      <c r="F12" s="628"/>
      <c r="G12" s="628" t="s">
        <v>57</v>
      </c>
      <c r="H12" s="628"/>
      <c r="I12" s="628" t="s">
        <v>58</v>
      </c>
      <c r="J12" s="628" t="s">
        <v>59</v>
      </c>
      <c r="K12" s="628"/>
    </row>
    <row r="13" spans="1:11" ht="15.75" x14ac:dyDescent="0.2">
      <c r="A13" s="626"/>
      <c r="B13" s="626"/>
      <c r="C13" s="626"/>
      <c r="D13" s="626" t="s">
        <v>60</v>
      </c>
      <c r="E13" s="50" t="s">
        <v>61</v>
      </c>
      <c r="F13" s="626" t="s">
        <v>62</v>
      </c>
      <c r="G13" s="626" t="s">
        <v>60</v>
      </c>
      <c r="H13" s="626" t="s">
        <v>63</v>
      </c>
      <c r="I13" s="626"/>
      <c r="J13" s="626" t="s">
        <v>60</v>
      </c>
      <c r="K13" s="626" t="s">
        <v>64</v>
      </c>
    </row>
    <row r="14" spans="1:11" ht="15.75" x14ac:dyDescent="0.2">
      <c r="A14" s="626"/>
      <c r="B14" s="626"/>
      <c r="C14" s="626"/>
      <c r="D14" s="626"/>
      <c r="E14" s="50" t="s">
        <v>56</v>
      </c>
      <c r="F14" s="626"/>
      <c r="G14" s="626"/>
      <c r="H14" s="626"/>
      <c r="I14" s="626"/>
      <c r="J14" s="626"/>
      <c r="K14" s="626"/>
    </row>
    <row r="15" spans="1:11" ht="15.75" x14ac:dyDescent="0.2">
      <c r="A15" s="50" t="s">
        <v>65</v>
      </c>
      <c r="B15" s="50" t="s">
        <v>66</v>
      </c>
      <c r="C15" s="50" t="s">
        <v>67</v>
      </c>
      <c r="D15" s="50" t="s">
        <v>68</v>
      </c>
      <c r="E15" s="50" t="s">
        <v>69</v>
      </c>
      <c r="F15" s="50" t="s">
        <v>70</v>
      </c>
      <c r="G15" s="50" t="s">
        <v>71</v>
      </c>
      <c r="H15" s="50" t="s">
        <v>72</v>
      </c>
      <c r="I15" s="50" t="s">
        <v>73</v>
      </c>
      <c r="J15" s="50" t="s">
        <v>74</v>
      </c>
      <c r="K15" s="50" t="s">
        <v>75</v>
      </c>
    </row>
    <row r="16" spans="1:11" x14ac:dyDescent="0.2">
      <c r="A16" s="51">
        <v>1</v>
      </c>
      <c r="B16" s="51"/>
      <c r="C16" s="51"/>
      <c r="D16" s="51"/>
      <c r="E16" s="52"/>
      <c r="F16" s="53"/>
      <c r="G16" s="53"/>
      <c r="H16" s="53"/>
      <c r="I16" s="53"/>
      <c r="J16" s="53"/>
      <c r="K16" s="53"/>
    </row>
    <row r="17" spans="1:14" x14ac:dyDescent="0.2">
      <c r="A17" s="51"/>
      <c r="B17" s="51"/>
      <c r="C17" s="51"/>
      <c r="D17" s="51"/>
      <c r="E17" s="52"/>
      <c r="F17" s="53"/>
      <c r="G17" s="53"/>
      <c r="H17" s="53"/>
      <c r="I17" s="53"/>
      <c r="J17" s="53"/>
      <c r="K17" s="53"/>
    </row>
    <row r="18" spans="1:14" x14ac:dyDescent="0.2">
      <c r="A18" s="54"/>
      <c r="B18" s="54"/>
      <c r="C18" s="55"/>
      <c r="D18" s="54"/>
      <c r="E18" s="55"/>
      <c r="F18" s="56"/>
      <c r="G18" s="57"/>
      <c r="H18" s="56"/>
      <c r="I18" s="58"/>
      <c r="J18" s="56"/>
      <c r="K18" s="56"/>
    </row>
    <row r="19" spans="1:14" x14ac:dyDescent="0.2">
      <c r="A19" s="54"/>
      <c r="B19" s="54"/>
      <c r="C19" s="55"/>
      <c r="D19" s="54"/>
      <c r="E19" s="55"/>
      <c r="F19" s="56"/>
      <c r="G19" s="57"/>
      <c r="H19" s="56"/>
      <c r="I19" s="58"/>
      <c r="J19" s="56"/>
      <c r="K19" s="56"/>
    </row>
    <row r="20" spans="1:14" x14ac:dyDescent="0.2">
      <c r="A20" s="54"/>
      <c r="B20" s="54"/>
      <c r="C20" s="55"/>
      <c r="D20" s="54"/>
      <c r="E20" s="55"/>
      <c r="F20" s="56"/>
      <c r="G20" s="57"/>
      <c r="H20" s="56"/>
      <c r="I20" s="58"/>
      <c r="J20" s="56"/>
      <c r="K20" s="56"/>
    </row>
    <row r="21" spans="1:14" x14ac:dyDescent="0.2">
      <c r="A21" s="54"/>
      <c r="B21" s="54"/>
      <c r="C21" s="55"/>
      <c r="D21" s="57"/>
      <c r="E21" s="55"/>
      <c r="F21" s="56"/>
      <c r="G21" s="57"/>
      <c r="H21" s="56"/>
      <c r="I21" s="58"/>
      <c r="J21" s="56"/>
      <c r="K21" s="56"/>
    </row>
    <row r="22" spans="1:14" x14ac:dyDescent="0.2">
      <c r="A22" s="54"/>
      <c r="B22" s="54"/>
      <c r="C22" s="55"/>
      <c r="D22" s="63"/>
      <c r="E22" s="55"/>
      <c r="F22" s="450"/>
      <c r="G22" s="63"/>
      <c r="H22" s="450"/>
      <c r="I22" s="451"/>
      <c r="J22" s="450"/>
      <c r="K22" s="450"/>
    </row>
    <row r="23" spans="1:14" x14ac:dyDescent="0.2">
      <c r="A23" s="54"/>
      <c r="B23" s="54"/>
      <c r="C23" s="55"/>
      <c r="D23" s="59"/>
      <c r="E23" s="55"/>
      <c r="F23" s="60"/>
      <c r="G23" s="59"/>
      <c r="H23" s="60"/>
      <c r="I23" s="61"/>
      <c r="J23" s="60"/>
      <c r="K23" s="60"/>
      <c r="M23" s="617"/>
      <c r="N23" s="617"/>
    </row>
    <row r="24" spans="1:14" x14ac:dyDescent="0.2">
      <c r="A24" s="54"/>
      <c r="B24" s="54"/>
      <c r="C24" s="55"/>
      <c r="D24" s="59"/>
      <c r="E24" s="55"/>
      <c r="F24" s="60"/>
      <c r="G24" s="59"/>
      <c r="H24" s="60"/>
      <c r="I24" s="61"/>
      <c r="J24" s="60"/>
      <c r="K24" s="60"/>
    </row>
    <row r="25" spans="1:14" x14ac:dyDescent="0.2">
      <c r="A25" s="62"/>
      <c r="B25" s="62"/>
      <c r="C25" s="167"/>
      <c r="D25" s="63"/>
      <c r="E25" s="167"/>
      <c r="F25" s="62"/>
      <c r="G25" s="63"/>
      <c r="H25" s="62"/>
      <c r="I25" s="64"/>
      <c r="J25" s="62"/>
      <c r="K25" s="62"/>
    </row>
    <row r="26" spans="1:14" ht="90" customHeight="1" x14ac:dyDescent="0.2">
      <c r="A26" s="62"/>
      <c r="B26" s="62"/>
      <c r="C26" s="167"/>
      <c r="D26" s="619" t="s">
        <v>266</v>
      </c>
      <c r="E26" s="619"/>
      <c r="F26" s="619"/>
      <c r="G26" s="63"/>
      <c r="H26" s="62"/>
      <c r="I26" s="619" t="s">
        <v>267</v>
      </c>
      <c r="J26" s="619"/>
      <c r="K26" s="619"/>
    </row>
    <row r="27" spans="1:14" x14ac:dyDescent="0.2">
      <c r="C27" s="62"/>
      <c r="D27" s="62"/>
      <c r="E27" s="62"/>
      <c r="F27" s="62"/>
      <c r="G27" s="63"/>
      <c r="H27" s="62"/>
      <c r="I27" s="64"/>
      <c r="J27" s="62"/>
      <c r="K27" s="62"/>
    </row>
    <row r="28" spans="1:14" ht="15.75" x14ac:dyDescent="0.2">
      <c r="A28" s="166" t="s">
        <v>76</v>
      </c>
      <c r="C28" s="62"/>
      <c r="D28" s="62"/>
      <c r="E28" s="62"/>
      <c r="F28" s="62"/>
    </row>
    <row r="29" spans="1:14" ht="15.75" x14ac:dyDescent="0.2">
      <c r="A29" s="65" t="s">
        <v>77</v>
      </c>
    </row>
    <row r="30" spans="1:14" ht="15.75" x14ac:dyDescent="0.2">
      <c r="A30" s="65" t="s">
        <v>78</v>
      </c>
    </row>
    <row r="31" spans="1:14" ht="15.75" x14ac:dyDescent="0.2">
      <c r="A31" s="65" t="s">
        <v>79</v>
      </c>
    </row>
    <row r="32" spans="1:14" ht="15.75" x14ac:dyDescent="0.2">
      <c r="A32" s="65" t="s">
        <v>80</v>
      </c>
    </row>
    <row r="33" spans="1:12" ht="15.75" x14ac:dyDescent="0.2">
      <c r="A33" s="65" t="s">
        <v>81</v>
      </c>
    </row>
    <row r="34" spans="1:12" ht="15.75" x14ac:dyDescent="0.2">
      <c r="A34" s="65" t="s">
        <v>82</v>
      </c>
    </row>
    <row r="35" spans="1:12" ht="15.75" x14ac:dyDescent="0.2">
      <c r="A35" s="65" t="s">
        <v>83</v>
      </c>
    </row>
    <row r="36" spans="1:12" ht="15.75" x14ac:dyDescent="0.2">
      <c r="A36" s="65" t="s">
        <v>84</v>
      </c>
    </row>
    <row r="37" spans="1:12" ht="15.75" x14ac:dyDescent="0.2">
      <c r="A37" s="65" t="s">
        <v>85</v>
      </c>
    </row>
    <row r="38" spans="1:12" ht="33" customHeight="1" x14ac:dyDescent="0.2">
      <c r="A38" s="618" t="s">
        <v>86</v>
      </c>
      <c r="B38" s="618"/>
      <c r="C38" s="618"/>
      <c r="D38" s="618"/>
      <c r="E38" s="618"/>
      <c r="F38" s="618"/>
      <c r="G38" s="618"/>
      <c r="H38" s="618"/>
      <c r="I38" s="618"/>
      <c r="J38" s="618"/>
      <c r="K38" s="618"/>
      <c r="L38" s="66"/>
    </row>
    <row r="39" spans="1:12" ht="15.75" x14ac:dyDescent="0.2">
      <c r="A39" s="65" t="s">
        <v>87</v>
      </c>
    </row>
  </sheetData>
  <mergeCells count="25">
    <mergeCell ref="A3:K3"/>
    <mergeCell ref="A4:K4"/>
    <mergeCell ref="A5:K5"/>
    <mergeCell ref="A12:A14"/>
    <mergeCell ref="B12:B14"/>
    <mergeCell ref="C12:C14"/>
    <mergeCell ref="D12:F12"/>
    <mergeCell ref="G12:H12"/>
    <mergeCell ref="I12:I14"/>
    <mergeCell ref="J12:K12"/>
    <mergeCell ref="M23:N23"/>
    <mergeCell ref="A38:K38"/>
    <mergeCell ref="I26:K26"/>
    <mergeCell ref="D26:F26"/>
    <mergeCell ref="A7:B7"/>
    <mergeCell ref="A8:B8"/>
    <mergeCell ref="A9:B9"/>
    <mergeCell ref="A10:B10"/>
    <mergeCell ref="A11:B11"/>
    <mergeCell ref="D13:D14"/>
    <mergeCell ref="F13:F14"/>
    <mergeCell ref="G13:G14"/>
    <mergeCell ref="H13:H14"/>
    <mergeCell ref="J13:J14"/>
    <mergeCell ref="K13:K14"/>
  </mergeCells>
  <printOptions horizontalCentered="1"/>
  <pageMargins left="0.70866141732283472" right="0.70866141732283472" top="0.74803149606299213" bottom="1.5354330708661419" header="0.31496062992125984" footer="0.31496062992125984"/>
  <pageSetup paperSize="9" scale="67" fitToWidth="0" orientation="landscape" r:id="rId1"/>
  <colBreaks count="1" manualBreakCount="1">
    <brk id="11"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FF00"/>
  </sheetPr>
  <dimension ref="A1:K34"/>
  <sheetViews>
    <sheetView view="pageBreakPreview" topLeftCell="C6" zoomScale="80" zoomScaleNormal="70" zoomScaleSheetLayoutView="80" workbookViewId="0">
      <selection activeCell="D20" sqref="D20"/>
    </sheetView>
  </sheetViews>
  <sheetFormatPr defaultColWidth="10.875" defaultRowHeight="15" x14ac:dyDescent="0.2"/>
  <cols>
    <col min="1" max="1" width="4.625" style="21" customWidth="1"/>
    <col min="2" max="2" width="32.5" style="21" customWidth="1"/>
    <col min="3" max="3" width="35.625" style="21" customWidth="1"/>
    <col min="4" max="4" width="25.375" style="21" customWidth="1"/>
    <col min="5" max="5" width="10.875" style="21"/>
    <col min="6" max="6" width="12.125" style="21" customWidth="1"/>
    <col min="7" max="7" width="25.875" style="21" customWidth="1"/>
    <col min="8" max="8" width="16.125" style="21" customWidth="1"/>
    <col min="9" max="9" width="12" style="21" customWidth="1"/>
    <col min="10" max="10" width="23.75" style="21" customWidth="1"/>
    <col min="11" max="11" width="15.125" style="21" customWidth="1"/>
    <col min="12" max="16384" width="10.875" style="21"/>
  </cols>
  <sheetData>
    <row r="1" spans="1:11" ht="15.75" x14ac:dyDescent="0.25">
      <c r="K1" s="16" t="s">
        <v>254</v>
      </c>
    </row>
    <row r="2" spans="1:11" ht="15.75" x14ac:dyDescent="0.25">
      <c r="K2" s="16" t="s">
        <v>88</v>
      </c>
    </row>
    <row r="3" spans="1:11" ht="15.75" x14ac:dyDescent="0.2">
      <c r="A3" s="627" t="s">
        <v>50</v>
      </c>
      <c r="B3" s="627"/>
      <c r="C3" s="627"/>
      <c r="D3" s="627"/>
      <c r="E3" s="627"/>
      <c r="F3" s="627"/>
      <c r="G3" s="627"/>
      <c r="H3" s="627"/>
      <c r="I3" s="627"/>
      <c r="J3" s="627"/>
      <c r="K3" s="627"/>
    </row>
    <row r="4" spans="1:11" ht="15.75" x14ac:dyDescent="0.2">
      <c r="A4" s="627" t="s">
        <v>51</v>
      </c>
      <c r="B4" s="627"/>
      <c r="C4" s="627"/>
      <c r="D4" s="627"/>
      <c r="E4" s="627"/>
      <c r="F4" s="627"/>
      <c r="G4" s="627"/>
      <c r="H4" s="627"/>
      <c r="I4" s="627"/>
      <c r="J4" s="627"/>
      <c r="K4" s="627"/>
    </row>
    <row r="5" spans="1:11" ht="15.75" x14ac:dyDescent="0.2">
      <c r="A5" s="627" t="s">
        <v>397</v>
      </c>
      <c r="B5" s="627"/>
      <c r="C5" s="627"/>
      <c r="D5" s="627"/>
      <c r="E5" s="627"/>
      <c r="F5" s="627"/>
      <c r="G5" s="627"/>
      <c r="H5" s="627"/>
      <c r="I5" s="627"/>
      <c r="J5" s="627"/>
      <c r="K5" s="627"/>
    </row>
    <row r="6" spans="1:11" ht="16.5" thickBot="1" x14ac:dyDescent="0.25">
      <c r="A6" s="11"/>
      <c r="B6" s="11"/>
      <c r="C6" s="11"/>
      <c r="D6" s="11"/>
      <c r="E6" s="11"/>
      <c r="F6" s="11"/>
      <c r="G6" s="11"/>
      <c r="H6" s="11"/>
      <c r="I6" s="11"/>
      <c r="J6" s="11"/>
      <c r="K6" s="11"/>
    </row>
    <row r="7" spans="1:11" customFormat="1" ht="16.5" x14ac:dyDescent="0.25">
      <c r="A7" s="620" t="s">
        <v>2</v>
      </c>
      <c r="B7" s="621"/>
      <c r="C7" s="41" t="str">
        <f>'Form 3.a Risk Strategis Pemda'!C7</f>
        <v>PEMERINTAH DAERAH KABUPATEN SUMEDANG</v>
      </c>
      <c r="D7" s="42"/>
      <c r="E7" s="42"/>
      <c r="F7" s="42"/>
      <c r="G7" s="42"/>
      <c r="H7" s="42"/>
      <c r="I7" s="40"/>
      <c r="J7" s="40"/>
      <c r="K7" s="43"/>
    </row>
    <row r="8" spans="1:11" customFormat="1" ht="16.5" x14ac:dyDescent="0.25">
      <c r="A8" s="622" t="s">
        <v>52</v>
      </c>
      <c r="B8" s="623"/>
      <c r="C8" s="44" t="str">
        <f>'Form 3.a Risk Strategis Pemda'!C8</f>
        <v>BKAD</v>
      </c>
      <c r="D8" s="45"/>
      <c r="E8" s="45"/>
      <c r="F8" s="45"/>
      <c r="G8" s="45"/>
      <c r="H8" s="45"/>
      <c r="K8" s="46"/>
    </row>
    <row r="9" spans="1:11" customFormat="1" ht="16.5" x14ac:dyDescent="0.25">
      <c r="A9" s="622" t="s">
        <v>3</v>
      </c>
      <c r="B9" s="623"/>
      <c r="C9" s="44">
        <f>'Form 3.a Risk Strategis Pemda'!C9</f>
        <v>2022</v>
      </c>
      <c r="D9" s="45"/>
      <c r="E9" s="45"/>
      <c r="F9" s="45"/>
      <c r="G9" s="45"/>
      <c r="H9" s="45"/>
      <c r="K9" s="46"/>
    </row>
    <row r="10" spans="1:11" customFormat="1" ht="16.5" x14ac:dyDescent="0.25">
      <c r="A10" s="622" t="s">
        <v>4</v>
      </c>
      <c r="B10" s="623"/>
      <c r="C10" s="44" t="str">
        <f>'Form 3.a Risk Strategis Pemda'!C10</f>
        <v>Periode RPJMD Tahun 2019 - 2023</v>
      </c>
      <c r="D10" s="45"/>
      <c r="E10" s="45"/>
      <c r="F10" s="45"/>
      <c r="G10" s="45"/>
      <c r="H10" s="45"/>
      <c r="K10" s="46"/>
    </row>
    <row r="11" spans="1:11" customFormat="1" ht="16.5" x14ac:dyDescent="0.25">
      <c r="A11" s="622" t="s">
        <v>25</v>
      </c>
      <c r="B11" s="623"/>
      <c r="C11" s="44" t="str">
        <f>'Form 2.b Strategis OPD'!B13</f>
        <v>Meningkatnya akuntabilitas kinerja dan keuangan</v>
      </c>
      <c r="D11" s="45"/>
      <c r="E11" s="45"/>
      <c r="F11" s="45"/>
      <c r="G11" s="45"/>
      <c r="H11" s="45"/>
      <c r="K11" s="46"/>
    </row>
    <row r="12" spans="1:11" customFormat="1" ht="17.25" thickBot="1" x14ac:dyDescent="0.3">
      <c r="A12" s="624" t="s">
        <v>23</v>
      </c>
      <c r="B12" s="625"/>
      <c r="C12" s="20" t="str">
        <f>'Form 3.a Risk Strategis Pemda'!C11</f>
        <v>Penunjang Urusan Pemerintahan</v>
      </c>
      <c r="D12" s="47"/>
      <c r="E12" s="47"/>
      <c r="F12" s="47"/>
      <c r="G12" s="47"/>
      <c r="H12" s="47"/>
      <c r="I12" s="48"/>
      <c r="J12" s="48"/>
      <c r="K12" s="49"/>
    </row>
    <row r="13" spans="1:11" ht="15.75" x14ac:dyDescent="0.2">
      <c r="A13" s="626" t="s">
        <v>53</v>
      </c>
      <c r="B13" s="631" t="s">
        <v>89</v>
      </c>
      <c r="C13" s="631" t="s">
        <v>55</v>
      </c>
      <c r="D13" s="626" t="s">
        <v>56</v>
      </c>
      <c r="E13" s="626"/>
      <c r="F13" s="626"/>
      <c r="G13" s="626" t="s">
        <v>57</v>
      </c>
      <c r="H13" s="626"/>
      <c r="I13" s="626" t="s">
        <v>58</v>
      </c>
      <c r="J13" s="626" t="s">
        <v>59</v>
      </c>
      <c r="K13" s="626"/>
    </row>
    <row r="14" spans="1:11" ht="15.75" x14ac:dyDescent="0.2">
      <c r="A14" s="626"/>
      <c r="B14" s="632"/>
      <c r="C14" s="632"/>
      <c r="D14" s="626" t="s">
        <v>60</v>
      </c>
      <c r="E14" s="50" t="s">
        <v>61</v>
      </c>
      <c r="F14" s="626" t="s">
        <v>62</v>
      </c>
      <c r="G14" s="626" t="s">
        <v>60</v>
      </c>
      <c r="H14" s="626" t="s">
        <v>63</v>
      </c>
      <c r="I14" s="626"/>
      <c r="J14" s="626" t="s">
        <v>60</v>
      </c>
      <c r="K14" s="626" t="s">
        <v>64</v>
      </c>
    </row>
    <row r="15" spans="1:11" ht="15.75" x14ac:dyDescent="0.2">
      <c r="A15" s="626"/>
      <c r="B15" s="628"/>
      <c r="C15" s="628"/>
      <c r="D15" s="626"/>
      <c r="E15" s="50" t="s">
        <v>56</v>
      </c>
      <c r="F15" s="626"/>
      <c r="G15" s="626"/>
      <c r="H15" s="626"/>
      <c r="I15" s="626"/>
      <c r="J15" s="626"/>
      <c r="K15" s="626"/>
    </row>
    <row r="16" spans="1:11" ht="15.75" x14ac:dyDescent="0.2">
      <c r="A16" s="50" t="s">
        <v>65</v>
      </c>
      <c r="B16" s="50" t="s">
        <v>66</v>
      </c>
      <c r="C16" s="50" t="s">
        <v>67</v>
      </c>
      <c r="D16" s="50" t="s">
        <v>68</v>
      </c>
      <c r="E16" s="50" t="s">
        <v>69</v>
      </c>
      <c r="F16" s="50" t="s">
        <v>70</v>
      </c>
      <c r="G16" s="50" t="s">
        <v>71</v>
      </c>
      <c r="H16" s="50" t="s">
        <v>72</v>
      </c>
      <c r="I16" s="50" t="s">
        <v>73</v>
      </c>
      <c r="J16" s="50" t="s">
        <v>74</v>
      </c>
      <c r="K16" s="50" t="s">
        <v>75</v>
      </c>
    </row>
    <row r="17" spans="1:11" ht="30" x14ac:dyDescent="0.2">
      <c r="A17" s="218">
        <v>1</v>
      </c>
      <c r="B17" s="51" t="str">
        <f>'Form 2.b Strategis OPD'!B13</f>
        <v>Meningkatnya akuntabilitas kinerja dan keuangan</v>
      </c>
      <c r="C17" s="51"/>
      <c r="D17" s="51"/>
      <c r="E17" s="52"/>
      <c r="F17" s="53"/>
      <c r="G17" s="53"/>
      <c r="H17" s="53"/>
      <c r="I17" s="53"/>
      <c r="J17" s="53"/>
      <c r="K17" s="53"/>
    </row>
    <row r="18" spans="1:11" s="456" customFormat="1" ht="60" x14ac:dyDescent="0.25">
      <c r="A18" s="51"/>
      <c r="B18" s="51" t="str">
        <f>'Form 2.b Strategis OPD'!B14</f>
        <v>Meningkatnya kualitas pengelolaan keuangan dan aset daerah</v>
      </c>
      <c r="C18" s="455" t="str">
        <f>'Form 2.b Strategis OPD'!C16</f>
        <v>Opini BPK Terhadap Laporan Keuangan</v>
      </c>
      <c r="D18" s="526" t="s">
        <v>728</v>
      </c>
      <c r="E18" s="452">
        <v>1.1000000000000001</v>
      </c>
      <c r="F18" s="453" t="s">
        <v>725</v>
      </c>
      <c r="G18" s="53" t="s">
        <v>729</v>
      </c>
      <c r="H18" s="53" t="s">
        <v>92</v>
      </c>
      <c r="I18" s="453" t="s">
        <v>90</v>
      </c>
      <c r="J18" s="53" t="s">
        <v>726</v>
      </c>
      <c r="K18" s="454" t="s">
        <v>682</v>
      </c>
    </row>
    <row r="19" spans="1:11" s="456" customFormat="1" ht="48.75" customHeight="1" x14ac:dyDescent="0.25">
      <c r="A19" s="51"/>
      <c r="B19" s="51"/>
      <c r="C19" s="455"/>
      <c r="D19" s="526"/>
      <c r="E19" s="452"/>
      <c r="F19" s="453"/>
      <c r="G19" s="53"/>
      <c r="H19" s="53"/>
      <c r="I19" s="453"/>
      <c r="J19" s="53" t="s">
        <v>727</v>
      </c>
      <c r="K19" s="454"/>
    </row>
    <row r="20" spans="1:11" s="456" customFormat="1" ht="30" x14ac:dyDescent="0.25">
      <c r="A20" s="457"/>
      <c r="B20" s="51"/>
      <c r="C20" s="455" t="str" cm="1">
        <f t="array" ref="C20:D20">'Form 2.b Strategis OPD'!C17:D17</f>
        <v>Penetapan APBD Tepat Waktu</v>
      </c>
      <c r="D20" s="527">
        <v>0</v>
      </c>
      <c r="E20" s="452">
        <v>1.2</v>
      </c>
      <c r="F20" s="453" t="s">
        <v>725</v>
      </c>
      <c r="G20" s="458" t="s">
        <v>486</v>
      </c>
      <c r="H20" s="53" t="s">
        <v>92</v>
      </c>
      <c r="I20" s="453" t="s">
        <v>90</v>
      </c>
      <c r="J20" s="458" t="s">
        <v>486</v>
      </c>
      <c r="K20" s="454" t="s">
        <v>682</v>
      </c>
    </row>
    <row r="21" spans="1:11" x14ac:dyDescent="0.2">
      <c r="A21" s="68"/>
      <c r="B21" s="54"/>
      <c r="C21" s="67"/>
      <c r="D21" s="57"/>
      <c r="E21" s="67"/>
      <c r="F21" s="60"/>
      <c r="G21" s="59"/>
      <c r="H21" s="60"/>
      <c r="I21" s="61"/>
      <c r="J21" s="60"/>
      <c r="K21" s="60"/>
    </row>
    <row r="22" spans="1:11" x14ac:dyDescent="0.2">
      <c r="A22" s="70"/>
      <c r="B22" s="70"/>
      <c r="C22" s="70"/>
      <c r="D22" s="70"/>
      <c r="E22" s="70"/>
      <c r="F22" s="70"/>
      <c r="G22" s="70"/>
      <c r="H22" s="70"/>
      <c r="I22" s="70"/>
      <c r="J22" s="70"/>
      <c r="K22" s="70"/>
    </row>
    <row r="23" spans="1:11" x14ac:dyDescent="0.2">
      <c r="A23" s="70"/>
      <c r="B23" s="70"/>
      <c r="C23" s="70"/>
      <c r="D23" s="70"/>
      <c r="E23" s="70"/>
      <c r="F23" s="70"/>
      <c r="G23" s="70"/>
      <c r="H23" s="70"/>
      <c r="I23" s="619" t="str">
        <f>'Form 2.c Konteks Oprsnl OPD'!D29</f>
        <v xml:space="preserve">Sumedang, ....... …. 20xx
Kepala OPD ......
...........................
</v>
      </c>
      <c r="J23" s="630"/>
      <c r="K23" s="70"/>
    </row>
    <row r="24" spans="1:11" ht="15.75" x14ac:dyDescent="0.2">
      <c r="A24" s="65" t="s">
        <v>77</v>
      </c>
    </row>
    <row r="25" spans="1:11" ht="15.75" x14ac:dyDescent="0.2">
      <c r="A25" s="65" t="s">
        <v>78</v>
      </c>
    </row>
    <row r="26" spans="1:11" ht="15.75" x14ac:dyDescent="0.2">
      <c r="A26" s="65" t="s">
        <v>79</v>
      </c>
    </row>
    <row r="27" spans="1:11" ht="15.75" x14ac:dyDescent="0.2">
      <c r="A27" s="65" t="s">
        <v>80</v>
      </c>
    </row>
    <row r="28" spans="1:11" ht="15.75" x14ac:dyDescent="0.2">
      <c r="A28" s="65" t="s">
        <v>81</v>
      </c>
    </row>
    <row r="29" spans="1:11" ht="15.75" x14ac:dyDescent="0.2">
      <c r="A29" s="65" t="s">
        <v>82</v>
      </c>
    </row>
    <row r="30" spans="1:11" ht="15.75" x14ac:dyDescent="0.2">
      <c r="A30" s="65" t="s">
        <v>83</v>
      </c>
    </row>
    <row r="31" spans="1:11" ht="15.75" x14ac:dyDescent="0.2">
      <c r="A31" s="65" t="s">
        <v>84</v>
      </c>
    </row>
    <row r="32" spans="1:11" ht="15.75" x14ac:dyDescent="0.2">
      <c r="A32" s="65" t="s">
        <v>85</v>
      </c>
    </row>
    <row r="33" spans="1:1" ht="15.75" x14ac:dyDescent="0.2">
      <c r="A33" s="65" t="s">
        <v>86</v>
      </c>
    </row>
    <row r="34" spans="1:1" ht="15.75" x14ac:dyDescent="0.2">
      <c r="A34" s="65" t="s">
        <v>87</v>
      </c>
    </row>
  </sheetData>
  <mergeCells count="23">
    <mergeCell ref="K14:K15"/>
    <mergeCell ref="A3:K3"/>
    <mergeCell ref="A4:K4"/>
    <mergeCell ref="A5:K5"/>
    <mergeCell ref="A13:A15"/>
    <mergeCell ref="B13:B15"/>
    <mergeCell ref="C13:C15"/>
    <mergeCell ref="D13:F13"/>
    <mergeCell ref="G13:H13"/>
    <mergeCell ref="I13:I15"/>
    <mergeCell ref="J13:K13"/>
    <mergeCell ref="D14:D15"/>
    <mergeCell ref="F14:F15"/>
    <mergeCell ref="G14:G15"/>
    <mergeCell ref="H14:H15"/>
    <mergeCell ref="J14:J15"/>
    <mergeCell ref="A12:B12"/>
    <mergeCell ref="I23:J23"/>
    <mergeCell ref="A7:B7"/>
    <mergeCell ref="A8:B8"/>
    <mergeCell ref="A9:B9"/>
    <mergeCell ref="A10:B10"/>
    <mergeCell ref="A11:B11"/>
  </mergeCells>
  <printOptions horizontalCentered="1"/>
  <pageMargins left="0.70866141732283472" right="0.70866141732283472" top="0.74803149606299213" bottom="1.5354330708661419" header="0.31496062992125984" footer="0.31496062992125984"/>
  <pageSetup paperSize="9" scale="59" fitToHeight="0" orientation="landscape" r:id="rId1"/>
  <colBreaks count="1" manualBreakCount="1">
    <brk id="11"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FF00"/>
  </sheetPr>
  <dimension ref="A1:M42"/>
  <sheetViews>
    <sheetView view="pageBreakPreview" topLeftCell="B13" zoomScale="70" zoomScaleNormal="70" zoomScaleSheetLayoutView="70" workbookViewId="0">
      <pane ySplit="1110" activePane="bottomLeft"/>
      <selection activeCell="C13" sqref="C13"/>
      <selection pane="bottomLeft" activeCell="K1" sqref="K1"/>
    </sheetView>
  </sheetViews>
  <sheetFormatPr defaultColWidth="10.875" defaultRowHeight="15" x14ac:dyDescent="0.2"/>
  <cols>
    <col min="1" max="1" width="4.5" style="363" customWidth="1"/>
    <col min="2" max="2" width="28" style="21" customWidth="1"/>
    <col min="3" max="3" width="30" style="21" customWidth="1"/>
    <col min="4" max="4" width="22" style="21" customWidth="1"/>
    <col min="5" max="5" width="35.375" style="21" customWidth="1"/>
    <col min="6" max="6" width="11.5" style="461" customWidth="1"/>
    <col min="7" max="7" width="22.25" style="461" customWidth="1"/>
    <col min="8" max="8" width="34.75" style="456" customWidth="1"/>
    <col min="9" max="10" width="10.875" style="21"/>
    <col min="11" max="11" width="30.125" style="21" customWidth="1"/>
    <col min="12" max="12" width="17.875" style="363" customWidth="1"/>
    <col min="13" max="13" width="47.125" style="21" customWidth="1"/>
    <col min="14" max="16384" width="10.875" style="21"/>
  </cols>
  <sheetData>
    <row r="1" spans="1:13" ht="15.75" x14ac:dyDescent="0.25">
      <c r="L1" s="203" t="s">
        <v>254</v>
      </c>
    </row>
    <row r="2" spans="1:13" ht="15.75" x14ac:dyDescent="0.25">
      <c r="L2" s="203" t="s">
        <v>94</v>
      </c>
    </row>
    <row r="3" spans="1:13" ht="15.75" x14ac:dyDescent="0.2">
      <c r="A3" s="627" t="s">
        <v>50</v>
      </c>
      <c r="B3" s="627"/>
      <c r="C3" s="627"/>
      <c r="D3" s="627"/>
      <c r="E3" s="627"/>
      <c r="F3" s="627"/>
      <c r="G3" s="627"/>
      <c r="H3" s="627"/>
      <c r="I3" s="627"/>
      <c r="J3" s="627"/>
      <c r="K3" s="627"/>
      <c r="L3" s="627"/>
    </row>
    <row r="4" spans="1:13" ht="15.75" x14ac:dyDescent="0.2">
      <c r="A4" s="627" t="s">
        <v>51</v>
      </c>
      <c r="B4" s="627"/>
      <c r="C4" s="627"/>
      <c r="D4" s="627"/>
      <c r="E4" s="627"/>
      <c r="F4" s="627"/>
      <c r="G4" s="627"/>
      <c r="H4" s="627"/>
      <c r="I4" s="627"/>
      <c r="J4" s="627"/>
      <c r="K4" s="627"/>
      <c r="L4" s="627"/>
    </row>
    <row r="5" spans="1:13" ht="16.5" thickBot="1" x14ac:dyDescent="0.25">
      <c r="A5" s="627" t="s">
        <v>407</v>
      </c>
      <c r="B5" s="627"/>
      <c r="C5" s="627"/>
      <c r="D5" s="627"/>
      <c r="E5" s="627"/>
      <c r="F5" s="627"/>
      <c r="G5" s="627"/>
      <c r="H5" s="627"/>
      <c r="I5" s="627"/>
      <c r="J5" s="627"/>
      <c r="K5" s="627"/>
      <c r="L5" s="627"/>
    </row>
    <row r="6" spans="1:13" customFormat="1" ht="16.5" x14ac:dyDescent="0.25">
      <c r="A6" s="620" t="s">
        <v>2</v>
      </c>
      <c r="B6" s="621"/>
      <c r="C6" s="41" t="str">
        <f>'Form 3.b Risk Strategis OPD'!C7</f>
        <v>PEMERINTAH DAERAH KABUPATEN SUMEDANG</v>
      </c>
      <c r="D6" s="42"/>
      <c r="E6" s="42"/>
      <c r="F6" s="459"/>
      <c r="G6" s="459"/>
      <c r="H6" s="42"/>
      <c r="I6" s="40"/>
      <c r="J6" s="40"/>
      <c r="K6" s="40"/>
      <c r="L6" s="465"/>
    </row>
    <row r="7" spans="1:13" customFormat="1" ht="16.5" x14ac:dyDescent="0.25">
      <c r="A7" s="622" t="s">
        <v>52</v>
      </c>
      <c r="B7" s="623"/>
      <c r="C7" s="10" t="str">
        <f>'Form 3.b Risk Strategis OPD'!C8</f>
        <v>BKAD</v>
      </c>
      <c r="D7" s="45"/>
      <c r="E7" s="45"/>
      <c r="F7" s="195"/>
      <c r="G7" s="195"/>
      <c r="H7" s="45"/>
      <c r="L7" s="466"/>
    </row>
    <row r="8" spans="1:13" customFormat="1" ht="16.5" x14ac:dyDescent="0.25">
      <c r="A8" s="622" t="s">
        <v>3</v>
      </c>
      <c r="B8" s="623"/>
      <c r="C8" s="338">
        <f>'Form 3.b Risk Strategis OPD'!C9</f>
        <v>2022</v>
      </c>
      <c r="D8" s="45"/>
      <c r="E8" s="45"/>
      <c r="F8" s="195"/>
      <c r="G8" s="195"/>
      <c r="H8" s="45"/>
      <c r="L8" s="466"/>
    </row>
    <row r="9" spans="1:13" customFormat="1" ht="16.5" x14ac:dyDescent="0.25">
      <c r="A9" s="622" t="s">
        <v>4</v>
      </c>
      <c r="B9" s="623"/>
      <c r="C9" s="10" t="str">
        <f>'Form 3.b Risk Strategis OPD'!C10</f>
        <v>Periode RPJMD Tahun 2019 - 2023</v>
      </c>
      <c r="D9" s="45"/>
      <c r="E9" s="45"/>
      <c r="F9" s="195"/>
      <c r="G9" s="195"/>
      <c r="H9" s="45"/>
      <c r="L9" s="466"/>
    </row>
    <row r="10" spans="1:13" customFormat="1" ht="16.5" x14ac:dyDescent="0.25">
      <c r="A10" s="622" t="s">
        <v>25</v>
      </c>
      <c r="B10" s="623"/>
      <c r="C10" s="10" t="str">
        <f>'Form 3.b Risk Strategis OPD'!C11</f>
        <v>Meningkatnya akuntabilitas kinerja dan keuangan</v>
      </c>
      <c r="D10" s="45"/>
      <c r="E10" s="45"/>
      <c r="F10" s="195"/>
      <c r="G10" s="195"/>
      <c r="H10" s="45"/>
      <c r="L10" s="466"/>
    </row>
    <row r="11" spans="1:13" customFormat="1" ht="16.5" x14ac:dyDescent="0.25">
      <c r="A11" s="622" t="s">
        <v>95</v>
      </c>
      <c r="B11" s="623"/>
      <c r="C11" s="10" t="str">
        <f>'Form 3.b Risk Strategis OPD'!B18</f>
        <v>Meningkatnya kualitas pengelolaan keuangan dan aset daerah</v>
      </c>
      <c r="D11" s="45"/>
      <c r="E11" s="45"/>
      <c r="F11" s="195"/>
      <c r="G11" s="195"/>
      <c r="H11" s="45"/>
      <c r="L11" s="466"/>
    </row>
    <row r="12" spans="1:13" customFormat="1" ht="17.25" thickBot="1" x14ac:dyDescent="0.3">
      <c r="A12" s="624" t="s">
        <v>23</v>
      </c>
      <c r="B12" s="625"/>
      <c r="C12" s="217" t="str">
        <f>'Form 3.b Risk Strategis OPD'!C12</f>
        <v>Penunjang Urusan Pemerintahan</v>
      </c>
      <c r="D12" s="47"/>
      <c r="E12" s="47"/>
      <c r="F12" s="460"/>
      <c r="G12" s="460"/>
      <c r="H12" s="47"/>
      <c r="I12" s="48"/>
      <c r="J12" s="48"/>
      <c r="K12" s="48"/>
      <c r="L12" s="467"/>
    </row>
    <row r="13" spans="1:13" ht="15.75" x14ac:dyDescent="0.2">
      <c r="A13" s="628" t="s">
        <v>53</v>
      </c>
      <c r="B13" s="629" t="s">
        <v>96</v>
      </c>
      <c r="C13" s="629" t="s">
        <v>97</v>
      </c>
      <c r="D13" s="628" t="s">
        <v>56</v>
      </c>
      <c r="E13" s="628"/>
      <c r="F13" s="628"/>
      <c r="G13" s="628"/>
      <c r="H13" s="628" t="s">
        <v>98</v>
      </c>
      <c r="I13" s="628"/>
      <c r="J13" s="628" t="s">
        <v>58</v>
      </c>
      <c r="K13" s="628" t="s">
        <v>99</v>
      </c>
      <c r="L13" s="628"/>
    </row>
    <row r="14" spans="1:13" ht="31.5" x14ac:dyDescent="0.2">
      <c r="A14" s="626"/>
      <c r="B14" s="626"/>
      <c r="C14" s="626"/>
      <c r="D14" s="50" t="s">
        <v>100</v>
      </c>
      <c r="E14" s="50" t="s">
        <v>60</v>
      </c>
      <c r="F14" s="50" t="s">
        <v>148</v>
      </c>
      <c r="G14" s="50" t="s">
        <v>62</v>
      </c>
      <c r="H14" s="50" t="s">
        <v>60</v>
      </c>
      <c r="I14" s="50" t="s">
        <v>63</v>
      </c>
      <c r="J14" s="626"/>
      <c r="K14" s="50" t="s">
        <v>60</v>
      </c>
      <c r="L14" s="50" t="s">
        <v>64</v>
      </c>
    </row>
    <row r="15" spans="1:13" ht="15.75" x14ac:dyDescent="0.2">
      <c r="A15" s="50" t="s">
        <v>65</v>
      </c>
      <c r="B15" s="50" t="s">
        <v>66</v>
      </c>
      <c r="C15" s="50" t="s">
        <v>67</v>
      </c>
      <c r="D15" s="50" t="s">
        <v>68</v>
      </c>
      <c r="E15" s="50" t="s">
        <v>69</v>
      </c>
      <c r="F15" s="50" t="s">
        <v>70</v>
      </c>
      <c r="G15" s="50" t="s">
        <v>71</v>
      </c>
      <c r="H15" s="50" t="s">
        <v>72</v>
      </c>
      <c r="I15" s="50" t="s">
        <v>73</v>
      </c>
      <c r="J15" s="50" t="s">
        <v>74</v>
      </c>
      <c r="K15" s="50" t="s">
        <v>75</v>
      </c>
      <c r="L15" s="50" t="s">
        <v>101</v>
      </c>
    </row>
    <row r="16" spans="1:13" ht="45" hidden="1" x14ac:dyDescent="0.2">
      <c r="A16" s="92" t="s">
        <v>102</v>
      </c>
      <c r="B16" s="51" t="s">
        <v>103</v>
      </c>
      <c r="C16" s="51"/>
      <c r="D16" s="51"/>
      <c r="E16" s="51"/>
      <c r="F16" s="453"/>
      <c r="G16" s="453"/>
      <c r="H16" s="53"/>
      <c r="I16" s="53"/>
      <c r="J16" s="53"/>
      <c r="K16" s="53"/>
      <c r="L16" s="453"/>
      <c r="M16" s="73" t="s">
        <v>104</v>
      </c>
    </row>
    <row r="17" spans="1:12" ht="64.5" hidden="1" customHeight="1" x14ac:dyDescent="0.2">
      <c r="A17" s="96">
        <v>1</v>
      </c>
      <c r="B17" s="54" t="s">
        <v>105</v>
      </c>
      <c r="C17" s="54"/>
      <c r="D17" s="54" t="s">
        <v>106</v>
      </c>
      <c r="E17" s="54" t="s">
        <v>107</v>
      </c>
      <c r="F17" s="453"/>
      <c r="G17" s="453" t="s">
        <v>108</v>
      </c>
      <c r="H17" s="53" t="s">
        <v>109</v>
      </c>
      <c r="I17" s="69"/>
      <c r="J17" s="69"/>
      <c r="K17" s="56" t="s">
        <v>110</v>
      </c>
      <c r="L17" s="58"/>
    </row>
    <row r="18" spans="1:12" ht="72" hidden="1" customHeight="1" x14ac:dyDescent="0.2">
      <c r="A18" s="96"/>
      <c r="B18" s="54" t="s">
        <v>111</v>
      </c>
      <c r="C18" s="54"/>
      <c r="D18" s="54" t="s">
        <v>112</v>
      </c>
      <c r="E18" s="75" t="s">
        <v>113</v>
      </c>
      <c r="F18" s="453"/>
      <c r="G18" s="453" t="s">
        <v>108</v>
      </c>
      <c r="H18" s="53" t="s">
        <v>114</v>
      </c>
      <c r="I18" s="69" t="s">
        <v>92</v>
      </c>
      <c r="J18" s="56" t="s">
        <v>93</v>
      </c>
      <c r="K18" s="56" t="s">
        <v>115</v>
      </c>
      <c r="L18" s="58"/>
    </row>
    <row r="19" spans="1:12" ht="105" hidden="1" x14ac:dyDescent="0.2">
      <c r="A19" s="96"/>
      <c r="B19" s="54" t="s">
        <v>116</v>
      </c>
      <c r="C19" s="54"/>
      <c r="D19" s="54" t="s">
        <v>117</v>
      </c>
      <c r="E19" s="54" t="s">
        <v>118</v>
      </c>
      <c r="F19" s="453"/>
      <c r="G19" s="453" t="s">
        <v>108</v>
      </c>
      <c r="H19" s="76" t="s">
        <v>119</v>
      </c>
      <c r="I19" s="69"/>
      <c r="J19" s="69"/>
      <c r="K19" s="56" t="s">
        <v>120</v>
      </c>
      <c r="L19" s="58"/>
    </row>
    <row r="20" spans="1:12" ht="379.5" hidden="1" x14ac:dyDescent="0.2">
      <c r="A20" s="96"/>
      <c r="B20" s="54"/>
      <c r="C20" s="54"/>
      <c r="D20" s="54" t="s">
        <v>121</v>
      </c>
      <c r="E20" s="75" t="s">
        <v>122</v>
      </c>
      <c r="F20" s="453"/>
      <c r="G20" s="453" t="s">
        <v>108</v>
      </c>
      <c r="H20" s="51" t="s">
        <v>123</v>
      </c>
      <c r="I20" s="69" t="s">
        <v>124</v>
      </c>
      <c r="J20" s="69" t="s">
        <v>93</v>
      </c>
      <c r="K20" s="56" t="s">
        <v>125</v>
      </c>
      <c r="L20" s="58"/>
    </row>
    <row r="21" spans="1:12" s="456" customFormat="1" ht="90" x14ac:dyDescent="0.25">
      <c r="A21" s="528">
        <v>1</v>
      </c>
      <c r="B21" s="526" t="s">
        <v>730</v>
      </c>
      <c r="C21" s="51" t="s">
        <v>722</v>
      </c>
      <c r="D21" s="92" t="s">
        <v>121</v>
      </c>
      <c r="E21" s="76" t="s">
        <v>731</v>
      </c>
      <c r="F21" s="453">
        <v>1.4</v>
      </c>
      <c r="G21" s="453" t="s">
        <v>732</v>
      </c>
      <c r="H21" s="53" t="s">
        <v>733</v>
      </c>
      <c r="I21" s="453" t="s">
        <v>92</v>
      </c>
      <c r="J21" s="453" t="s">
        <v>90</v>
      </c>
      <c r="K21" s="53" t="s">
        <v>734</v>
      </c>
      <c r="L21" s="453" t="s">
        <v>741</v>
      </c>
    </row>
    <row r="22" spans="1:12" s="456" customFormat="1" ht="75" x14ac:dyDescent="0.25">
      <c r="A22" s="528">
        <v>2</v>
      </c>
      <c r="B22" s="526" t="s">
        <v>735</v>
      </c>
      <c r="C22" s="53" t="s">
        <v>736</v>
      </c>
      <c r="D22" s="464" t="s">
        <v>121</v>
      </c>
      <c r="E22" s="51" t="s">
        <v>737</v>
      </c>
      <c r="F22" s="453">
        <v>1.3</v>
      </c>
      <c r="G22" s="453" t="s">
        <v>738</v>
      </c>
      <c r="H22" s="53" t="s">
        <v>739</v>
      </c>
      <c r="I22" s="453" t="s">
        <v>92</v>
      </c>
      <c r="J22" s="453" t="s">
        <v>90</v>
      </c>
      <c r="K22" s="53" t="s">
        <v>740</v>
      </c>
      <c r="L22" s="453" t="s">
        <v>741</v>
      </c>
    </row>
    <row r="23" spans="1:12" s="456" customFormat="1" ht="60" x14ac:dyDescent="0.25">
      <c r="A23" s="528">
        <v>3</v>
      </c>
      <c r="B23" s="526" t="s">
        <v>742</v>
      </c>
      <c r="C23" s="51" t="s">
        <v>743</v>
      </c>
      <c r="D23" s="464" t="s">
        <v>121</v>
      </c>
      <c r="E23" s="51" t="s">
        <v>744</v>
      </c>
      <c r="F23" s="453">
        <v>1.2</v>
      </c>
      <c r="G23" s="453" t="s">
        <v>745</v>
      </c>
      <c r="H23" s="53" t="s">
        <v>746</v>
      </c>
      <c r="I23" s="453" t="s">
        <v>92</v>
      </c>
      <c r="J23" s="453" t="s">
        <v>90</v>
      </c>
      <c r="K23" s="53" t="s">
        <v>747</v>
      </c>
      <c r="L23" s="453" t="s">
        <v>741</v>
      </c>
    </row>
    <row r="24" spans="1:12" s="456" customFormat="1" ht="120" x14ac:dyDescent="0.25">
      <c r="A24" s="528">
        <v>4</v>
      </c>
      <c r="B24" s="526" t="s">
        <v>748</v>
      </c>
      <c r="C24" s="53" t="s">
        <v>749</v>
      </c>
      <c r="D24" s="464" t="s">
        <v>121</v>
      </c>
      <c r="E24" s="51" t="s">
        <v>750</v>
      </c>
      <c r="F24" s="453">
        <v>1.1000000000000001</v>
      </c>
      <c r="G24" s="453" t="s">
        <v>751</v>
      </c>
      <c r="H24" s="53" t="s">
        <v>752</v>
      </c>
      <c r="I24" s="453" t="s">
        <v>92</v>
      </c>
      <c r="J24" s="453" t="s">
        <v>90</v>
      </c>
      <c r="K24" s="53" t="s">
        <v>753</v>
      </c>
      <c r="L24" s="453" t="s">
        <v>741</v>
      </c>
    </row>
    <row r="27" spans="1:12" ht="99.6" customHeight="1" x14ac:dyDescent="0.2">
      <c r="K27" s="619" t="str">
        <f>'Form 3.b Risk Strategis OPD'!I23</f>
        <v xml:space="preserve">Sumedang, ....... …. 20xx
Kepala OPD ......
...........................
</v>
      </c>
      <c r="L27" s="630"/>
    </row>
    <row r="30" spans="1:12" ht="15.75" x14ac:dyDescent="0.2">
      <c r="A30" s="463" t="s">
        <v>126</v>
      </c>
    </row>
    <row r="31" spans="1:12" ht="15.75" x14ac:dyDescent="0.2">
      <c r="A31" s="463" t="s">
        <v>77</v>
      </c>
    </row>
    <row r="32" spans="1:12" ht="15.75" x14ac:dyDescent="0.2">
      <c r="A32" s="463" t="s">
        <v>127</v>
      </c>
    </row>
    <row r="33" spans="1:1" ht="15.75" x14ac:dyDescent="0.2">
      <c r="A33" s="463" t="s">
        <v>128</v>
      </c>
    </row>
    <row r="34" spans="1:1" ht="15.75" x14ac:dyDescent="0.2">
      <c r="A34" s="65" t="s">
        <v>129</v>
      </c>
    </row>
    <row r="35" spans="1:1" ht="15.75" x14ac:dyDescent="0.2">
      <c r="A35" s="65" t="s">
        <v>130</v>
      </c>
    </row>
    <row r="36" spans="1:1" ht="15.75" x14ac:dyDescent="0.2">
      <c r="A36" s="65" t="s">
        <v>131</v>
      </c>
    </row>
    <row r="37" spans="1:1" ht="15.75" x14ac:dyDescent="0.2">
      <c r="A37" s="65" t="s">
        <v>132</v>
      </c>
    </row>
    <row r="38" spans="1:1" ht="15.75" x14ac:dyDescent="0.2">
      <c r="A38" s="65" t="s">
        <v>134</v>
      </c>
    </row>
    <row r="39" spans="1:1" ht="15.75" x14ac:dyDescent="0.2">
      <c r="A39" s="65" t="s">
        <v>135</v>
      </c>
    </row>
    <row r="40" spans="1:1" ht="15.75" x14ac:dyDescent="0.2">
      <c r="A40" s="65" t="s">
        <v>137</v>
      </c>
    </row>
    <row r="41" spans="1:1" ht="15.75" x14ac:dyDescent="0.2">
      <c r="A41" s="65" t="s">
        <v>138</v>
      </c>
    </row>
    <row r="42" spans="1:1" ht="15.75" x14ac:dyDescent="0.2">
      <c r="A42" s="65" t="s">
        <v>140</v>
      </c>
    </row>
  </sheetData>
  <mergeCells count="18">
    <mergeCell ref="A11:B11"/>
    <mergeCell ref="K27:L27"/>
    <mergeCell ref="A3:L3"/>
    <mergeCell ref="A4:L4"/>
    <mergeCell ref="A5:L5"/>
    <mergeCell ref="A13:A14"/>
    <mergeCell ref="B13:B14"/>
    <mergeCell ref="C13:C14"/>
    <mergeCell ref="D13:G13"/>
    <mergeCell ref="H13:I13"/>
    <mergeCell ref="J13:J14"/>
    <mergeCell ref="K13:L13"/>
    <mergeCell ref="A12:B12"/>
    <mergeCell ref="A6:B6"/>
    <mergeCell ref="A7:B7"/>
    <mergeCell ref="A8:B8"/>
    <mergeCell ref="A9:B9"/>
    <mergeCell ref="A10:B10"/>
  </mergeCells>
  <printOptions horizontalCentered="1"/>
  <pageMargins left="0.70866141732283472" right="0.70866141732283472" top="0.74803149606299213" bottom="1.5354330708661419" header="0.31496062992125984" footer="0.31496062992125984"/>
  <pageSetup paperSize="9" scale="40"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D59"/>
  <sheetViews>
    <sheetView zoomScale="120" zoomScaleNormal="120" workbookViewId="0">
      <selection activeCell="B61" sqref="B61"/>
    </sheetView>
  </sheetViews>
  <sheetFormatPr defaultColWidth="8.375" defaultRowHeight="15" x14ac:dyDescent="0.3"/>
  <cols>
    <col min="1" max="1" width="6.125" style="404" customWidth="1"/>
    <col min="2" max="2" width="36.25" style="404" customWidth="1"/>
    <col min="3" max="3" width="44.375" style="404" customWidth="1"/>
    <col min="4" max="4" width="38.375" style="404" customWidth="1"/>
    <col min="5" max="6" width="8.375" style="404"/>
    <col min="7" max="8" width="8" style="404" customWidth="1"/>
    <col min="9" max="16384" width="8.375" style="404"/>
  </cols>
  <sheetData>
    <row r="2" spans="1:4" x14ac:dyDescent="0.3">
      <c r="A2" s="634" t="s">
        <v>577</v>
      </c>
      <c r="B2" s="634"/>
      <c r="C2" s="634"/>
      <c r="D2" s="634"/>
    </row>
    <row r="3" spans="1:4" x14ac:dyDescent="0.3">
      <c r="A3" s="403"/>
      <c r="B3" s="403"/>
      <c r="C3" s="403"/>
      <c r="D3" s="403"/>
    </row>
    <row r="4" spans="1:4" ht="15.75" thickBot="1" x14ac:dyDescent="0.35">
      <c r="A4" s="477" t="s">
        <v>578</v>
      </c>
      <c r="B4" s="403"/>
      <c r="C4" s="403"/>
      <c r="D4" s="403"/>
    </row>
    <row r="5" spans="1:4" s="484" customFormat="1" ht="13.5" thickBot="1" x14ac:dyDescent="0.25">
      <c r="A5" s="481" t="s">
        <v>269</v>
      </c>
      <c r="B5" s="480" t="s">
        <v>579</v>
      </c>
      <c r="C5" s="480" t="s">
        <v>580</v>
      </c>
      <c r="D5" s="483" t="s">
        <v>581</v>
      </c>
    </row>
    <row r="6" spans="1:4" ht="30.75" thickBot="1" x14ac:dyDescent="0.35">
      <c r="A6" s="405" t="s">
        <v>582</v>
      </c>
      <c r="B6" s="406" t="s">
        <v>583</v>
      </c>
      <c r="C6" s="407" t="s">
        <v>584</v>
      </c>
      <c r="D6" s="407" t="s">
        <v>585</v>
      </c>
    </row>
    <row r="7" spans="1:4" ht="30.75" thickBot="1" x14ac:dyDescent="0.35">
      <c r="A7" s="408" t="s">
        <v>586</v>
      </c>
      <c r="B7" s="409" t="s">
        <v>587</v>
      </c>
      <c r="C7" s="409" t="s">
        <v>588</v>
      </c>
      <c r="D7" s="409" t="s">
        <v>589</v>
      </c>
    </row>
    <row r="8" spans="1:4" ht="30.75" thickBot="1" x14ac:dyDescent="0.35">
      <c r="A8" s="408" t="s">
        <v>590</v>
      </c>
      <c r="B8" s="410" t="s">
        <v>591</v>
      </c>
      <c r="C8" s="409" t="s">
        <v>592</v>
      </c>
      <c r="D8" s="409" t="s">
        <v>593</v>
      </c>
    </row>
    <row r="9" spans="1:4" ht="30.75" thickBot="1" x14ac:dyDescent="0.35">
      <c r="A9" s="408" t="s">
        <v>594</v>
      </c>
      <c r="B9" s="409" t="s">
        <v>595</v>
      </c>
      <c r="C9" s="409" t="s">
        <v>596</v>
      </c>
      <c r="D9" s="409" t="s">
        <v>597</v>
      </c>
    </row>
    <row r="10" spans="1:4" ht="30.75" thickBot="1" x14ac:dyDescent="0.35">
      <c r="A10" s="408" t="s">
        <v>598</v>
      </c>
      <c r="B10" s="410" t="s">
        <v>599</v>
      </c>
      <c r="C10" s="409" t="s">
        <v>600</v>
      </c>
      <c r="D10" s="409" t="s">
        <v>601</v>
      </c>
    </row>
    <row r="12" spans="1:4" ht="15.75" thickBot="1" x14ac:dyDescent="0.35">
      <c r="A12" s="476" t="s">
        <v>687</v>
      </c>
      <c r="B12" s="476"/>
      <c r="C12" s="412"/>
      <c r="D12" s="412"/>
    </row>
    <row r="13" spans="1:4" ht="15.75" thickBot="1" x14ac:dyDescent="0.35">
      <c r="A13" s="413" t="s">
        <v>269</v>
      </c>
      <c r="B13" s="414" t="s">
        <v>602</v>
      </c>
      <c r="C13" s="480" t="s">
        <v>603</v>
      </c>
      <c r="D13" s="415"/>
    </row>
    <row r="14" spans="1:4" ht="30" x14ac:dyDescent="0.3">
      <c r="A14" s="416" t="s">
        <v>582</v>
      </c>
      <c r="B14" s="417" t="s">
        <v>604</v>
      </c>
      <c r="C14" s="418" t="s">
        <v>605</v>
      </c>
      <c r="D14" s="419"/>
    </row>
    <row r="15" spans="1:4" ht="30" x14ac:dyDescent="0.3">
      <c r="A15" s="420" t="s">
        <v>586</v>
      </c>
      <c r="B15" s="421" t="s">
        <v>606</v>
      </c>
      <c r="C15" s="422" t="s">
        <v>607</v>
      </c>
      <c r="D15" s="423"/>
    </row>
    <row r="16" spans="1:4" ht="30" x14ac:dyDescent="0.3">
      <c r="A16" s="420" t="s">
        <v>590</v>
      </c>
      <c r="B16" s="421" t="s">
        <v>608</v>
      </c>
      <c r="C16" s="422" t="s">
        <v>609</v>
      </c>
      <c r="D16" s="423"/>
    </row>
    <row r="17" spans="1:4" ht="30" x14ac:dyDescent="0.3">
      <c r="A17" s="420" t="s">
        <v>594</v>
      </c>
      <c r="B17" s="421" t="s">
        <v>610</v>
      </c>
      <c r="C17" s="422" t="s">
        <v>611</v>
      </c>
      <c r="D17" s="423"/>
    </row>
    <row r="18" spans="1:4" ht="30" x14ac:dyDescent="0.3">
      <c r="A18" s="420" t="s">
        <v>598</v>
      </c>
      <c r="B18" s="421" t="s">
        <v>612</v>
      </c>
      <c r="C18" s="422" t="s">
        <v>613</v>
      </c>
      <c r="D18" s="423"/>
    </row>
    <row r="19" spans="1:4" ht="15.75" thickBot="1" x14ac:dyDescent="0.35">
      <c r="A19" s="424"/>
      <c r="B19" s="425"/>
      <c r="C19" s="426"/>
      <c r="D19" s="427"/>
    </row>
    <row r="20" spans="1:4" s="429" customFormat="1" ht="15.75" thickBot="1" x14ac:dyDescent="0.35">
      <c r="A20" s="428" t="s">
        <v>269</v>
      </c>
      <c r="B20" s="428" t="s">
        <v>602</v>
      </c>
      <c r="C20" s="481" t="s">
        <v>614</v>
      </c>
      <c r="D20" s="415"/>
    </row>
    <row r="21" spans="1:4" x14ac:dyDescent="0.3">
      <c r="A21" s="430">
        <v>1</v>
      </c>
      <c r="B21" s="431" t="s">
        <v>615</v>
      </c>
      <c r="C21" s="431" t="s">
        <v>616</v>
      </c>
      <c r="D21" s="431" t="s">
        <v>617</v>
      </c>
    </row>
    <row r="22" spans="1:4" x14ac:dyDescent="0.3">
      <c r="A22" s="432">
        <v>2</v>
      </c>
      <c r="B22" s="433" t="s">
        <v>618</v>
      </c>
      <c r="C22" s="433" t="s">
        <v>616</v>
      </c>
      <c r="D22" s="433" t="s">
        <v>619</v>
      </c>
    </row>
    <row r="23" spans="1:4" x14ac:dyDescent="0.3">
      <c r="A23" s="432">
        <v>3</v>
      </c>
      <c r="B23" s="433" t="s">
        <v>620</v>
      </c>
      <c r="C23" s="433" t="s">
        <v>621</v>
      </c>
      <c r="D23" s="423"/>
    </row>
    <row r="24" spans="1:4" x14ac:dyDescent="0.3">
      <c r="A24" s="432">
        <v>4</v>
      </c>
      <c r="B24" s="433" t="s">
        <v>622</v>
      </c>
      <c r="C24" s="433" t="s">
        <v>623</v>
      </c>
      <c r="D24" s="423"/>
    </row>
    <row r="25" spans="1:4" x14ac:dyDescent="0.3">
      <c r="A25" s="434">
        <v>5</v>
      </c>
      <c r="B25" s="423" t="s">
        <v>624</v>
      </c>
      <c r="C25" s="423" t="s">
        <v>625</v>
      </c>
      <c r="D25" s="423"/>
    </row>
    <row r="26" spans="1:4" ht="15.75" thickBot="1" x14ac:dyDescent="0.35">
      <c r="A26" s="435"/>
      <c r="B26" s="436"/>
      <c r="C26" s="436"/>
      <c r="D26" s="436"/>
    </row>
    <row r="27" spans="1:4" s="429" customFormat="1" ht="15.75" thickBot="1" x14ac:dyDescent="0.35">
      <c r="A27" s="437" t="s">
        <v>269</v>
      </c>
      <c r="B27" s="438" t="s">
        <v>602</v>
      </c>
      <c r="C27" s="482" t="s">
        <v>626</v>
      </c>
      <c r="D27" s="439"/>
    </row>
    <row r="28" spans="1:4" x14ac:dyDescent="0.3">
      <c r="A28" s="430">
        <v>1</v>
      </c>
      <c r="B28" s="431" t="s">
        <v>615</v>
      </c>
      <c r="C28" s="431" t="s">
        <v>627</v>
      </c>
      <c r="D28" s="419"/>
    </row>
    <row r="29" spans="1:4" x14ac:dyDescent="0.3">
      <c r="A29" s="432">
        <v>2</v>
      </c>
      <c r="B29" s="433" t="s">
        <v>618</v>
      </c>
      <c r="C29" s="433" t="s">
        <v>628</v>
      </c>
      <c r="D29" s="423"/>
    </row>
    <row r="30" spans="1:4" x14ac:dyDescent="0.3">
      <c r="A30" s="432">
        <v>3</v>
      </c>
      <c r="B30" s="433" t="s">
        <v>620</v>
      </c>
      <c r="C30" s="433" t="s">
        <v>629</v>
      </c>
      <c r="D30" s="423"/>
    </row>
    <row r="31" spans="1:4" x14ac:dyDescent="0.3">
      <c r="A31" s="432">
        <v>4</v>
      </c>
      <c r="B31" s="433" t="s">
        <v>622</v>
      </c>
      <c r="C31" s="433" t="s">
        <v>630</v>
      </c>
      <c r="D31" s="423"/>
    </row>
    <row r="32" spans="1:4" x14ac:dyDescent="0.3">
      <c r="A32" s="432">
        <v>5</v>
      </c>
      <c r="B32" s="433" t="s">
        <v>624</v>
      </c>
      <c r="C32" s="433" t="s">
        <v>631</v>
      </c>
      <c r="D32" s="423"/>
    </row>
    <row r="33" spans="1:4" ht="15.75" thickBot="1" x14ac:dyDescent="0.35">
      <c r="A33" s="440"/>
      <c r="B33" s="441"/>
      <c r="C33" s="441"/>
      <c r="D33" s="436"/>
    </row>
    <row r="34" spans="1:4" s="429" customFormat="1" ht="15.75" thickBot="1" x14ac:dyDescent="0.35">
      <c r="A34" s="437" t="s">
        <v>269</v>
      </c>
      <c r="B34" s="438" t="s">
        <v>602</v>
      </c>
      <c r="C34" s="482" t="s">
        <v>632</v>
      </c>
      <c r="D34" s="439"/>
    </row>
    <row r="35" spans="1:4" x14ac:dyDescent="0.3">
      <c r="A35" s="430">
        <v>1</v>
      </c>
      <c r="B35" s="431" t="s">
        <v>615</v>
      </c>
      <c r="C35" s="431" t="s">
        <v>633</v>
      </c>
      <c r="D35" s="419"/>
    </row>
    <row r="36" spans="1:4" x14ac:dyDescent="0.3">
      <c r="A36" s="432">
        <v>2</v>
      </c>
      <c r="B36" s="433" t="s">
        <v>618</v>
      </c>
      <c r="C36" s="433" t="s">
        <v>634</v>
      </c>
      <c r="D36" s="423"/>
    </row>
    <row r="37" spans="1:4" x14ac:dyDescent="0.3">
      <c r="A37" s="432">
        <v>3</v>
      </c>
      <c r="B37" s="433" t="s">
        <v>620</v>
      </c>
      <c r="C37" s="433" t="s">
        <v>635</v>
      </c>
      <c r="D37" s="423"/>
    </row>
    <row r="38" spans="1:4" x14ac:dyDescent="0.3">
      <c r="A38" s="432">
        <v>4</v>
      </c>
      <c r="B38" s="433" t="s">
        <v>622</v>
      </c>
      <c r="C38" s="433" t="s">
        <v>636</v>
      </c>
      <c r="D38" s="423"/>
    </row>
    <row r="39" spans="1:4" x14ac:dyDescent="0.3">
      <c r="A39" s="432">
        <v>5</v>
      </c>
      <c r="B39" s="433" t="s">
        <v>624</v>
      </c>
      <c r="C39" s="433" t="s">
        <v>637</v>
      </c>
      <c r="D39" s="423"/>
    </row>
    <row r="40" spans="1:4" ht="15.75" thickBot="1" x14ac:dyDescent="0.35">
      <c r="A40" s="440"/>
      <c r="B40" s="441"/>
      <c r="C40" s="441"/>
      <c r="D40" s="436"/>
    </row>
    <row r="41" spans="1:4" s="429" customFormat="1" ht="15.75" thickBot="1" x14ac:dyDescent="0.35">
      <c r="A41" s="437" t="s">
        <v>269</v>
      </c>
      <c r="B41" s="438" t="s">
        <v>602</v>
      </c>
      <c r="C41" s="482" t="s">
        <v>638</v>
      </c>
      <c r="D41" s="439"/>
    </row>
    <row r="42" spans="1:4" x14ac:dyDescent="0.3">
      <c r="A42" s="430">
        <v>1</v>
      </c>
      <c r="B42" s="431" t="s">
        <v>615</v>
      </c>
      <c r="C42" s="431" t="s">
        <v>639</v>
      </c>
      <c r="D42" s="419"/>
    </row>
    <row r="43" spans="1:4" x14ac:dyDescent="0.3">
      <c r="A43" s="432">
        <v>2</v>
      </c>
      <c r="B43" s="433" t="s">
        <v>618</v>
      </c>
      <c r="C43" s="433" t="s">
        <v>640</v>
      </c>
      <c r="D43" s="423"/>
    </row>
    <row r="44" spans="1:4" x14ac:dyDescent="0.3">
      <c r="A44" s="432">
        <v>3</v>
      </c>
      <c r="B44" s="433" t="s">
        <v>620</v>
      </c>
      <c r="C44" s="433" t="s">
        <v>641</v>
      </c>
      <c r="D44" s="423"/>
    </row>
    <row r="45" spans="1:4" x14ac:dyDescent="0.3">
      <c r="A45" s="432">
        <v>4</v>
      </c>
      <c r="B45" s="433" t="s">
        <v>622</v>
      </c>
      <c r="C45" s="433" t="s">
        <v>642</v>
      </c>
      <c r="D45" s="423"/>
    </row>
    <row r="46" spans="1:4" x14ac:dyDescent="0.3">
      <c r="A46" s="434">
        <v>5</v>
      </c>
      <c r="B46" s="423" t="s">
        <v>624</v>
      </c>
      <c r="C46" s="423" t="s">
        <v>643</v>
      </c>
      <c r="D46" s="423"/>
    </row>
    <row r="48" spans="1:4" x14ac:dyDescent="0.3">
      <c r="A48" s="476" t="s">
        <v>644</v>
      </c>
    </row>
    <row r="49" spans="1:4" s="479" customFormat="1" x14ac:dyDescent="0.2">
      <c r="A49" s="478" t="s">
        <v>645</v>
      </c>
      <c r="B49" s="478" t="s">
        <v>646</v>
      </c>
      <c r="C49" s="635" t="s">
        <v>126</v>
      </c>
      <c r="D49" s="635"/>
    </row>
    <row r="50" spans="1:4" x14ac:dyDescent="0.3">
      <c r="A50" s="422" t="s">
        <v>647</v>
      </c>
      <c r="B50" s="442" t="s">
        <v>648</v>
      </c>
      <c r="C50" s="633" t="s">
        <v>649</v>
      </c>
      <c r="D50" s="633"/>
    </row>
    <row r="51" spans="1:4" x14ac:dyDescent="0.3">
      <c r="A51" s="422" t="s">
        <v>286</v>
      </c>
      <c r="B51" s="442" t="s">
        <v>650</v>
      </c>
      <c r="C51" s="633" t="s">
        <v>651</v>
      </c>
      <c r="D51" s="633"/>
    </row>
    <row r="52" spans="1:4" x14ac:dyDescent="0.3">
      <c r="A52" s="422" t="s">
        <v>90</v>
      </c>
      <c r="B52" s="442" t="s">
        <v>652</v>
      </c>
      <c r="C52" s="633" t="s">
        <v>653</v>
      </c>
      <c r="D52" s="633"/>
    </row>
    <row r="53" spans="1:4" x14ac:dyDescent="0.3">
      <c r="A53" s="422" t="s">
        <v>301</v>
      </c>
      <c r="B53" s="442" t="s">
        <v>654</v>
      </c>
      <c r="C53" s="633" t="s">
        <v>655</v>
      </c>
      <c r="D53" s="633"/>
    </row>
    <row r="54" spans="1:4" x14ac:dyDescent="0.3">
      <c r="A54" s="422" t="s">
        <v>307</v>
      </c>
      <c r="B54" s="442" t="s">
        <v>656</v>
      </c>
      <c r="C54" s="633" t="s">
        <v>657</v>
      </c>
      <c r="D54" s="633"/>
    </row>
    <row r="55" spans="1:4" x14ac:dyDescent="0.3">
      <c r="A55" s="422" t="s">
        <v>312</v>
      </c>
      <c r="B55" s="442" t="s">
        <v>658</v>
      </c>
      <c r="C55" s="633" t="s">
        <v>659</v>
      </c>
      <c r="D55" s="633"/>
    </row>
    <row r="56" spans="1:4" x14ac:dyDescent="0.3">
      <c r="A56" s="422" t="s">
        <v>321</v>
      </c>
      <c r="B56" s="442" t="s">
        <v>660</v>
      </c>
      <c r="C56" s="633" t="s">
        <v>661</v>
      </c>
      <c r="D56" s="633"/>
    </row>
    <row r="57" spans="1:4" x14ac:dyDescent="0.3">
      <c r="A57" s="422" t="s">
        <v>328</v>
      </c>
      <c r="B57" s="442" t="s">
        <v>662</v>
      </c>
      <c r="C57" s="633" t="s">
        <v>663</v>
      </c>
      <c r="D57" s="633"/>
    </row>
    <row r="58" spans="1:4" x14ac:dyDescent="0.3">
      <c r="A58" s="422" t="s">
        <v>154</v>
      </c>
      <c r="B58" s="442" t="s">
        <v>664</v>
      </c>
      <c r="C58" s="633" t="s">
        <v>665</v>
      </c>
      <c r="D58" s="633"/>
    </row>
    <row r="59" spans="1:4" x14ac:dyDescent="0.3">
      <c r="A59" s="411"/>
    </row>
  </sheetData>
  <mergeCells count="11">
    <mergeCell ref="C53:D53"/>
    <mergeCell ref="A2:D2"/>
    <mergeCell ref="C49:D49"/>
    <mergeCell ref="C50:D50"/>
    <mergeCell ref="C51:D51"/>
    <mergeCell ref="C52:D52"/>
    <mergeCell ref="C54:D54"/>
    <mergeCell ref="C55:D55"/>
    <mergeCell ref="C56:D56"/>
    <mergeCell ref="C57:D57"/>
    <mergeCell ref="C58:D58"/>
  </mergeCells>
  <pageMargins left="0.7" right="0.7" top="0.75" bottom="0.75" header="0.3" footer="0.3"/>
  <pageSetup paperSize="10000"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9"/>
  </sheetPr>
  <dimension ref="A1:F44"/>
  <sheetViews>
    <sheetView view="pageBreakPreview" zoomScaleNormal="70" zoomScaleSheetLayoutView="100" workbookViewId="0">
      <selection activeCell="C8" sqref="C8"/>
    </sheetView>
  </sheetViews>
  <sheetFormatPr defaultColWidth="10.875" defaultRowHeight="15" x14ac:dyDescent="0.2"/>
  <cols>
    <col min="1" max="1" width="4.125" style="21" customWidth="1"/>
    <col min="2" max="2" width="69.25" style="21" customWidth="1"/>
    <col min="3" max="3" width="16" style="21" customWidth="1"/>
    <col min="4" max="4" width="11.5" style="21" customWidth="1"/>
    <col min="5" max="5" width="19.625" style="21" customWidth="1"/>
    <col min="6" max="6" width="11.875" style="21" customWidth="1"/>
    <col min="7" max="16384" width="10.875" style="21"/>
  </cols>
  <sheetData>
    <row r="1" spans="1:6" ht="15.75" x14ac:dyDescent="0.25">
      <c r="F1" s="16" t="s">
        <v>254</v>
      </c>
    </row>
    <row r="2" spans="1:6" ht="15.75" x14ac:dyDescent="0.25">
      <c r="F2" s="16" t="s">
        <v>142</v>
      </c>
    </row>
    <row r="3" spans="1:6" ht="15.75" x14ac:dyDescent="0.2">
      <c r="A3" s="627"/>
      <c r="B3" s="627"/>
      <c r="C3" s="627"/>
      <c r="D3" s="627"/>
      <c r="E3" s="627"/>
      <c r="F3" s="627"/>
    </row>
    <row r="4" spans="1:6" ht="15.75" x14ac:dyDescent="0.2">
      <c r="A4" s="627" t="s">
        <v>143</v>
      </c>
      <c r="B4" s="627"/>
      <c r="C4" s="627"/>
      <c r="D4" s="627"/>
      <c r="E4" s="627"/>
      <c r="F4" s="627"/>
    </row>
    <row r="5" spans="1:6" ht="15.75" x14ac:dyDescent="0.2">
      <c r="A5" s="627" t="s">
        <v>666</v>
      </c>
      <c r="B5" s="627"/>
      <c r="C5" s="627"/>
      <c r="D5" s="627"/>
      <c r="E5" s="627"/>
      <c r="F5" s="627"/>
    </row>
    <row r="6" spans="1:6" ht="15.75" x14ac:dyDescent="0.2">
      <c r="A6" s="627"/>
      <c r="B6" s="627"/>
      <c r="C6" s="627"/>
      <c r="D6" s="627"/>
      <c r="E6" s="627"/>
      <c r="F6" s="627"/>
    </row>
    <row r="7" spans="1:6" ht="15.75" customHeight="1" x14ac:dyDescent="0.2">
      <c r="A7" s="641" t="s">
        <v>144</v>
      </c>
      <c r="B7" s="642"/>
      <c r="C7" s="78" t="str">
        <f>'[1]Form 3.c'!C6</f>
        <v>PEMERINTAH DAERAH KABUPATEN SUMEDANG</v>
      </c>
      <c r="D7" s="79"/>
      <c r="E7" s="79"/>
      <c r="F7" s="80"/>
    </row>
    <row r="8" spans="1:6" ht="15.75" x14ac:dyDescent="0.25">
      <c r="A8" s="636" t="s">
        <v>145</v>
      </c>
      <c r="B8" s="637"/>
      <c r="C8" s="278">
        <f>'Form 3.c Risk Operasional OPD'!C8</f>
        <v>2022</v>
      </c>
      <c r="D8" s="83"/>
      <c r="E8" s="83"/>
      <c r="F8" s="22"/>
    </row>
    <row r="9" spans="1:6" ht="15.75" x14ac:dyDescent="0.25">
      <c r="A9" s="636" t="s">
        <v>25</v>
      </c>
      <c r="B9" s="637"/>
      <c r="C9" s="81" t="str">
        <f>'Form 3.c Risk Operasional OPD'!C10</f>
        <v>Meningkatnya akuntabilitas kinerja dan keuangan</v>
      </c>
      <c r="D9" s="83"/>
      <c r="E9" s="83"/>
      <c r="F9" s="22"/>
    </row>
    <row r="10" spans="1:6" ht="15.75" x14ac:dyDescent="0.25">
      <c r="A10" s="638" t="s">
        <v>23</v>
      </c>
      <c r="B10" s="639"/>
      <c r="C10" s="85" t="str">
        <f>'Form 3.c Risk Operasional OPD'!C12</f>
        <v>Penunjang Urusan Pemerintahan</v>
      </c>
      <c r="D10" s="86"/>
      <c r="E10" s="86"/>
      <c r="F10" s="25"/>
    </row>
    <row r="11" spans="1:6" ht="15.75" x14ac:dyDescent="0.2">
      <c r="A11" s="640" t="s">
        <v>146</v>
      </c>
      <c r="B11" s="640" t="s">
        <v>147</v>
      </c>
      <c r="C11" s="640" t="s">
        <v>148</v>
      </c>
      <c r="D11" s="640" t="s">
        <v>149</v>
      </c>
      <c r="E11" s="640"/>
      <c r="F11" s="640"/>
    </row>
    <row r="12" spans="1:6" ht="31.5" x14ac:dyDescent="0.2">
      <c r="A12" s="640"/>
      <c r="B12" s="640"/>
      <c r="C12" s="640"/>
      <c r="D12" s="87" t="s">
        <v>150</v>
      </c>
      <c r="E12" s="87" t="s">
        <v>151</v>
      </c>
      <c r="F12" s="87" t="s">
        <v>152</v>
      </c>
    </row>
    <row r="13" spans="1:6" ht="15.75" x14ac:dyDescent="0.2">
      <c r="A13" s="88" t="s">
        <v>65</v>
      </c>
      <c r="B13" s="88" t="s">
        <v>66</v>
      </c>
      <c r="C13" s="88" t="s">
        <v>67</v>
      </c>
      <c r="D13" s="87" t="s">
        <v>68</v>
      </c>
      <c r="E13" s="87" t="s">
        <v>69</v>
      </c>
      <c r="F13" s="87" t="s">
        <v>153</v>
      </c>
    </row>
    <row r="14" spans="1:6" ht="15.75" x14ac:dyDescent="0.2">
      <c r="A14" s="89" t="s">
        <v>154</v>
      </c>
      <c r="B14" s="90" t="s">
        <v>155</v>
      </c>
      <c r="C14" s="91"/>
      <c r="D14" s="92"/>
      <c r="E14" s="92"/>
      <c r="F14" s="92"/>
    </row>
    <row r="15" spans="1:6" x14ac:dyDescent="0.2">
      <c r="A15" s="68">
        <v>1</v>
      </c>
      <c r="B15" s="93" t="str">
        <f>'Form 3.b Risk Strategis OPD'!D18</f>
        <v>Tidak tercapainya pengelolaan keuangan dan aset daerah yang berkualitas</v>
      </c>
      <c r="C15" s="443" t="s">
        <v>754</v>
      </c>
      <c r="D15" s="95">
        <v>4</v>
      </c>
      <c r="E15" s="96">
        <v>5</v>
      </c>
      <c r="F15" s="96">
        <f>D15*E15</f>
        <v>20</v>
      </c>
    </row>
    <row r="16" spans="1:6" x14ac:dyDescent="0.2">
      <c r="A16" s="68">
        <v>2</v>
      </c>
      <c r="B16" s="93">
        <f>'Form 3.b Risk Strategis OPD'!D20</f>
        <v>0</v>
      </c>
      <c r="C16" s="443"/>
      <c r="D16" s="95"/>
      <c r="E16" s="96"/>
      <c r="F16" s="96">
        <f t="shared" ref="F16" si="0">D16*E16</f>
        <v>0</v>
      </c>
    </row>
    <row r="17" spans="1:6" x14ac:dyDescent="0.2">
      <c r="A17" s="74"/>
      <c r="B17" s="93"/>
      <c r="C17" s="443"/>
      <c r="D17" s="95"/>
      <c r="E17" s="96"/>
      <c r="F17" s="96"/>
    </row>
    <row r="18" spans="1:6" ht="15.75" x14ac:dyDescent="0.2">
      <c r="A18" s="97" t="s">
        <v>156</v>
      </c>
      <c r="B18" s="98" t="s">
        <v>671</v>
      </c>
      <c r="C18" s="51"/>
      <c r="D18" s="96"/>
      <c r="E18" s="96"/>
      <c r="F18" s="96"/>
    </row>
    <row r="19" spans="1:6" ht="90" x14ac:dyDescent="0.2">
      <c r="A19" s="74">
        <v>1</v>
      </c>
      <c r="B19" s="93" t="str">
        <f>'Form 3.c Risk Operasional OPD'!E21</f>
        <v>1. Regulasi yang dinamis
2. Ketidaksesuaian antara 
proses pelaksanaan
Penatausahaan Barang Milik 
Daerah dengan atauran 
yang ada</v>
      </c>
      <c r="C19" s="443" t="s">
        <v>670</v>
      </c>
      <c r="D19" s="95">
        <v>4</v>
      </c>
      <c r="E19" s="96">
        <v>4</v>
      </c>
      <c r="F19" s="96">
        <f>D19*E19</f>
        <v>16</v>
      </c>
    </row>
    <row r="20" spans="1:6" ht="60" x14ac:dyDescent="0.2">
      <c r="A20" s="74">
        <v>2</v>
      </c>
      <c r="B20" s="93" t="str">
        <f>'Form 3.c Risk Operasional OPD'!E22</f>
        <v>Belum semua petugas
akuntansi paham teknis 
Operasional penyelenggaraan akuntansi 
Pemda</v>
      </c>
      <c r="C20" s="443" t="s">
        <v>669</v>
      </c>
      <c r="D20" s="95">
        <v>4</v>
      </c>
      <c r="E20" s="96">
        <v>4</v>
      </c>
      <c r="F20" s="96">
        <f t="shared" ref="F20" si="1">D20*E20</f>
        <v>16</v>
      </c>
    </row>
    <row r="21" spans="1:6" x14ac:dyDescent="0.2">
      <c r="A21" s="74">
        <v>3</v>
      </c>
      <c r="B21" s="93" t="str">
        <f>'Form 3.c Risk Operasional OPD'!E23</f>
        <v>Proses Penatausahaan Belum sesuai dengan ketentuan</v>
      </c>
      <c r="C21" s="443" t="s">
        <v>668</v>
      </c>
      <c r="D21" s="95">
        <v>3</v>
      </c>
      <c r="E21" s="95">
        <v>4</v>
      </c>
      <c r="F21" s="96">
        <f t="shared" ref="F21:F22" si="2">D21*E21</f>
        <v>12</v>
      </c>
    </row>
    <row r="22" spans="1:6" x14ac:dyDescent="0.2">
      <c r="A22" s="74">
        <v>4</v>
      </c>
      <c r="B22" s="93" t="str">
        <f>'Form 3.c Risk Operasional OPD'!E24</f>
        <v>Ketidakselarasan antara Perencanaan dan Penganggaran Daerah</v>
      </c>
      <c r="C22" s="443" t="s">
        <v>667</v>
      </c>
      <c r="D22" s="95">
        <v>3</v>
      </c>
      <c r="E22" s="95">
        <v>3</v>
      </c>
      <c r="F22" s="96">
        <f t="shared" si="2"/>
        <v>9</v>
      </c>
    </row>
    <row r="24" spans="1:6" x14ac:dyDescent="0.2">
      <c r="A24" s="99"/>
    </row>
    <row r="25" spans="1:6" ht="15.75" x14ac:dyDescent="0.25">
      <c r="A25" s="65" t="s">
        <v>159</v>
      </c>
      <c r="B25"/>
      <c r="C25"/>
      <c r="D25" s="100"/>
      <c r="E25" s="100"/>
      <c r="F25" s="100"/>
    </row>
    <row r="26" spans="1:6" ht="15.75" x14ac:dyDescent="0.25">
      <c r="A26" s="65" t="s">
        <v>77</v>
      </c>
      <c r="B26"/>
      <c r="C26"/>
      <c r="D26" s="100"/>
      <c r="E26" s="100"/>
      <c r="F26" s="100"/>
    </row>
    <row r="27" spans="1:6" ht="15.75" x14ac:dyDescent="0.25">
      <c r="A27" s="65" t="s">
        <v>160</v>
      </c>
      <c r="B27"/>
      <c r="C27"/>
      <c r="D27" s="100"/>
      <c r="E27" s="100"/>
      <c r="F27" s="100"/>
    </row>
    <row r="28" spans="1:6" ht="15.75" x14ac:dyDescent="0.25">
      <c r="A28" s="65" t="s">
        <v>161</v>
      </c>
      <c r="B28"/>
      <c r="C28"/>
      <c r="D28" s="100"/>
      <c r="E28" s="100"/>
      <c r="F28" s="100"/>
    </row>
    <row r="29" spans="1:6" ht="15.75" x14ac:dyDescent="0.2">
      <c r="A29" s="618" t="s">
        <v>162</v>
      </c>
      <c r="B29" s="618"/>
      <c r="C29" s="618"/>
      <c r="D29" s="618"/>
      <c r="E29" s="618"/>
      <c r="F29" s="618"/>
    </row>
    <row r="30" spans="1:6" ht="15.75" x14ac:dyDescent="0.2">
      <c r="A30" s="618" t="s">
        <v>163</v>
      </c>
      <c r="B30" s="618"/>
      <c r="C30" s="618"/>
      <c r="D30" s="618"/>
      <c r="E30" s="618"/>
      <c r="F30" s="618"/>
    </row>
    <row r="31" spans="1:6" ht="15.75" x14ac:dyDescent="0.25">
      <c r="A31" s="65" t="s">
        <v>164</v>
      </c>
      <c r="B31"/>
      <c r="C31"/>
      <c r="D31" s="100"/>
      <c r="E31" s="100"/>
      <c r="F31" s="100"/>
    </row>
    <row r="34" spans="2:5" x14ac:dyDescent="0.2">
      <c r="B34" s="21" t="e" cm="1">
        <f t="array" aca="1" ref="B34:E38" ca="1">_xlfn._xlws.SORT(C15:F16,4,-1)</f>
        <v>#NAME?</v>
      </c>
      <c r="C34" s="21" t="e">
        <f ca="1"/>
        <v>#NAME?</v>
      </c>
      <c r="D34" s="21" t="e">
        <f ca="1"/>
        <v>#NAME?</v>
      </c>
      <c r="E34" s="21" t="e">
        <f ca="1"/>
        <v>#NAME?</v>
      </c>
    </row>
    <row r="35" spans="2:5" x14ac:dyDescent="0.2">
      <c r="B35" s="21" t="e">
        <f ca="1"/>
        <v>#NAME?</v>
      </c>
      <c r="C35" s="21" t="e">
        <f ca="1"/>
        <v>#NAME?</v>
      </c>
      <c r="D35" s="21" t="e">
        <f ca="1"/>
        <v>#NAME?</v>
      </c>
      <c r="E35" s="21" t="e">
        <f ca="1"/>
        <v>#NAME?</v>
      </c>
    </row>
    <row r="36" spans="2:5" x14ac:dyDescent="0.2">
      <c r="B36" s="21" t="e">
        <f ca="1"/>
        <v>#NAME?</v>
      </c>
      <c r="C36" s="21" t="e">
        <f ca="1"/>
        <v>#NAME?</v>
      </c>
      <c r="D36" s="21" t="e">
        <f ca="1"/>
        <v>#NAME?</v>
      </c>
      <c r="E36" s="21" t="e">
        <f ca="1"/>
        <v>#NAME?</v>
      </c>
    </row>
    <row r="37" spans="2:5" x14ac:dyDescent="0.2">
      <c r="B37" s="21" t="e">
        <f ca="1"/>
        <v>#NAME?</v>
      </c>
      <c r="C37" s="21" t="e">
        <f ca="1"/>
        <v>#NAME?</v>
      </c>
      <c r="D37" s="21" t="e">
        <f ca="1"/>
        <v>#NAME?</v>
      </c>
      <c r="E37" s="21" t="e">
        <f ca="1"/>
        <v>#NAME?</v>
      </c>
    </row>
    <row r="38" spans="2:5" x14ac:dyDescent="0.2">
      <c r="B38" s="21" t="e">
        <f ca="1"/>
        <v>#NAME?</v>
      </c>
      <c r="C38" s="21" t="e">
        <f ca="1"/>
        <v>#NAME?</v>
      </c>
      <c r="D38" s="21" t="e">
        <f ca="1"/>
        <v>#NAME?</v>
      </c>
      <c r="E38" s="21" t="e">
        <f ca="1"/>
        <v>#NAME?</v>
      </c>
    </row>
    <row r="40" spans="2:5" x14ac:dyDescent="0.2">
      <c r="B40" s="21" t="e" cm="1">
        <f t="array" aca="1" ref="B40:E44" ca="1">_xlfn.SORTBY(C15:F16,F15:F16,-1)</f>
        <v>#NAME?</v>
      </c>
      <c r="C40" s="21" t="e">
        <f ca="1"/>
        <v>#NAME?</v>
      </c>
      <c r="D40" s="21" t="e">
        <f ca="1"/>
        <v>#NAME?</v>
      </c>
      <c r="E40" s="21" t="e">
        <f ca="1"/>
        <v>#NAME?</v>
      </c>
    </row>
    <row r="41" spans="2:5" x14ac:dyDescent="0.2">
      <c r="B41" s="21" t="e">
        <f ca="1"/>
        <v>#NAME?</v>
      </c>
      <c r="C41" s="21" t="e">
        <f ca="1"/>
        <v>#NAME?</v>
      </c>
      <c r="D41" s="21" t="e">
        <f ca="1"/>
        <v>#NAME?</v>
      </c>
      <c r="E41" s="21" t="e">
        <f ca="1"/>
        <v>#NAME?</v>
      </c>
    </row>
    <row r="42" spans="2:5" x14ac:dyDescent="0.2">
      <c r="B42" s="21" t="e">
        <f ca="1"/>
        <v>#NAME?</v>
      </c>
      <c r="C42" s="21" t="e">
        <f ca="1"/>
        <v>#NAME?</v>
      </c>
      <c r="D42" s="21" t="e">
        <f ca="1"/>
        <v>#NAME?</v>
      </c>
      <c r="E42" s="21" t="e">
        <f ca="1"/>
        <v>#NAME?</v>
      </c>
    </row>
    <row r="43" spans="2:5" x14ac:dyDescent="0.2">
      <c r="B43" s="21" t="e">
        <f ca="1"/>
        <v>#NAME?</v>
      </c>
      <c r="C43" s="21" t="e">
        <f ca="1"/>
        <v>#NAME?</v>
      </c>
      <c r="D43" s="21" t="e">
        <f ca="1"/>
        <v>#NAME?</v>
      </c>
      <c r="E43" s="21" t="e">
        <f ca="1"/>
        <v>#NAME?</v>
      </c>
    </row>
    <row r="44" spans="2:5" x14ac:dyDescent="0.2">
      <c r="B44" s="21" t="e">
        <f ca="1"/>
        <v>#NAME?</v>
      </c>
      <c r="C44" s="21" t="e">
        <f ca="1"/>
        <v>#NAME?</v>
      </c>
      <c r="D44" s="21" t="e">
        <f ca="1"/>
        <v>#NAME?</v>
      </c>
      <c r="E44" s="21" t="e">
        <f ca="1"/>
        <v>#NAME?</v>
      </c>
    </row>
  </sheetData>
  <mergeCells count="14">
    <mergeCell ref="A8:B8"/>
    <mergeCell ref="A3:F3"/>
    <mergeCell ref="A4:F4"/>
    <mergeCell ref="A5:F5"/>
    <mergeCell ref="A6:F6"/>
    <mergeCell ref="A7:B7"/>
    <mergeCell ref="A29:F29"/>
    <mergeCell ref="A30:F30"/>
    <mergeCell ref="A9:B9"/>
    <mergeCell ref="A10:B10"/>
    <mergeCell ref="A11:A12"/>
    <mergeCell ref="B11:B12"/>
    <mergeCell ref="C11:C12"/>
    <mergeCell ref="D11:F11"/>
  </mergeCells>
  <phoneticPr fontId="47" type="noConversion"/>
  <printOptions horizontalCentered="1"/>
  <pageMargins left="0.70866141732283472" right="0.70866141732283472" top="0.74803149606299213" bottom="1.5354330708661419" header="0.31496062992125984" footer="0.31496062992125984"/>
  <pageSetup paperSize="9" scale="85"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7030A0"/>
  </sheetPr>
  <dimension ref="A1"/>
  <sheetViews>
    <sheetView topLeftCell="E9" workbookViewId="0">
      <selection activeCell="V30" sqref="V30"/>
    </sheetView>
  </sheetViews>
  <sheetFormatPr defaultRowHeight="15.75" x14ac:dyDescent="0.25"/>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7030A0"/>
  </sheetPr>
  <dimension ref="A1:H43"/>
  <sheetViews>
    <sheetView view="pageBreakPreview" topLeftCell="A14" zoomScaleNormal="80" zoomScaleSheetLayoutView="100" workbookViewId="0">
      <selection activeCell="H14" sqref="H14"/>
    </sheetView>
  </sheetViews>
  <sheetFormatPr defaultColWidth="10.875" defaultRowHeight="15" x14ac:dyDescent="0.2"/>
  <cols>
    <col min="1" max="1" width="5.375" style="21" customWidth="1"/>
    <col min="2" max="2" width="42.625" style="21" customWidth="1"/>
    <col min="3" max="3" width="12.125" style="21" customWidth="1"/>
    <col min="4" max="4" width="10.875" style="21"/>
    <col min="5" max="5" width="9.625" style="21" customWidth="1"/>
    <col min="6" max="6" width="9.125" style="21" customWidth="1"/>
    <col min="7" max="7" width="29" style="21" customWidth="1"/>
    <col min="8" max="8" width="30.125" style="21" customWidth="1"/>
    <col min="9" max="16384" width="10.875" style="21"/>
  </cols>
  <sheetData>
    <row r="1" spans="1:8" ht="15.75" x14ac:dyDescent="0.25">
      <c r="H1" s="16" t="s">
        <v>254</v>
      </c>
    </row>
    <row r="2" spans="1:8" ht="15.75" x14ac:dyDescent="0.25">
      <c r="H2" s="16" t="s">
        <v>165</v>
      </c>
    </row>
    <row r="3" spans="1:8" ht="15.75" x14ac:dyDescent="0.2">
      <c r="A3" s="627"/>
      <c r="B3" s="627"/>
      <c r="C3" s="627"/>
      <c r="D3" s="627"/>
      <c r="E3" s="627"/>
      <c r="F3" s="627"/>
      <c r="G3" s="627"/>
      <c r="H3" s="627"/>
    </row>
    <row r="4" spans="1:8" ht="15.75" x14ac:dyDescent="0.2">
      <c r="A4" s="627" t="s">
        <v>51</v>
      </c>
      <c r="B4" s="627"/>
      <c r="C4" s="627"/>
      <c r="D4" s="627"/>
      <c r="E4" s="627"/>
      <c r="F4" s="627"/>
      <c r="G4" s="627"/>
      <c r="H4" s="627"/>
    </row>
    <row r="5" spans="1:8" ht="15.75" x14ac:dyDescent="0.2">
      <c r="A5" s="627" t="s">
        <v>672</v>
      </c>
      <c r="B5" s="627"/>
      <c r="C5" s="627"/>
      <c r="D5" s="627"/>
      <c r="E5" s="627"/>
      <c r="F5" s="627"/>
      <c r="G5" s="627"/>
      <c r="H5" s="627"/>
    </row>
    <row r="6" spans="1:8" ht="15.75" x14ac:dyDescent="0.2">
      <c r="A6" s="641" t="s">
        <v>144</v>
      </c>
      <c r="B6" s="642"/>
      <c r="C6" s="78" t="str">
        <f>'[1]Form 4'!C7</f>
        <v>PEMERINTAH DAERAH KABUPATEN SUMEDANG</v>
      </c>
      <c r="D6" s="79"/>
      <c r="E6" s="79"/>
      <c r="F6" s="79"/>
      <c r="G6" s="79"/>
      <c r="H6" s="80"/>
    </row>
    <row r="7" spans="1:8" ht="15.75" x14ac:dyDescent="0.25">
      <c r="A7" s="636" t="s">
        <v>145</v>
      </c>
      <c r="B7" s="637"/>
      <c r="C7" s="532">
        <f>'Form 4 Analisis Risiko'!C8</f>
        <v>2022</v>
      </c>
      <c r="D7" s="83"/>
      <c r="E7" s="83"/>
      <c r="F7" s="83"/>
      <c r="H7" s="22"/>
    </row>
    <row r="8" spans="1:8" ht="15.75" x14ac:dyDescent="0.25">
      <c r="A8" s="643" t="s">
        <v>25</v>
      </c>
      <c r="B8" s="637"/>
      <c r="C8" s="81" t="str">
        <f>'Form 4 Analisis Risiko'!C9</f>
        <v>Meningkatnya akuntabilitas kinerja dan keuangan</v>
      </c>
      <c r="D8" s="83"/>
      <c r="E8" s="83"/>
      <c r="F8" s="83"/>
      <c r="H8" s="22"/>
    </row>
    <row r="9" spans="1:8" ht="15.75" x14ac:dyDescent="0.25">
      <c r="A9" s="638" t="s">
        <v>23</v>
      </c>
      <c r="B9" s="639"/>
      <c r="C9" s="219" t="str">
        <f>'Form 4 Analisis Risiko'!C10</f>
        <v>Penunjang Urusan Pemerintahan</v>
      </c>
      <c r="D9" s="86"/>
      <c r="E9" s="86"/>
      <c r="F9" s="86"/>
      <c r="G9" s="24"/>
      <c r="H9" s="25"/>
    </row>
    <row r="10" spans="1:8" ht="47.25" x14ac:dyDescent="0.2">
      <c r="A10" s="87" t="s">
        <v>53</v>
      </c>
      <c r="B10" s="87" t="s">
        <v>166</v>
      </c>
      <c r="C10" s="87" t="s">
        <v>148</v>
      </c>
      <c r="D10" s="87" t="s">
        <v>673</v>
      </c>
      <c r="E10" s="87" t="s">
        <v>674</v>
      </c>
      <c r="F10" s="87" t="s">
        <v>152</v>
      </c>
      <c r="G10" s="87" t="s">
        <v>167</v>
      </c>
      <c r="H10" s="87" t="s">
        <v>59</v>
      </c>
    </row>
    <row r="11" spans="1:8" ht="15.75" x14ac:dyDescent="0.2">
      <c r="A11" s="87" t="s">
        <v>65</v>
      </c>
      <c r="B11" s="87" t="s">
        <v>66</v>
      </c>
      <c r="C11" s="87" t="s">
        <v>67</v>
      </c>
      <c r="D11" s="87" t="s">
        <v>68</v>
      </c>
      <c r="E11" s="87" t="s">
        <v>69</v>
      </c>
      <c r="F11" s="87" t="s">
        <v>70</v>
      </c>
      <c r="G11" s="87" t="s">
        <v>71</v>
      </c>
      <c r="H11" s="87" t="s">
        <v>72</v>
      </c>
    </row>
    <row r="12" spans="1:8" ht="15.75" x14ac:dyDescent="0.2">
      <c r="A12" s="97" t="s">
        <v>154</v>
      </c>
      <c r="B12" s="101" t="s">
        <v>155</v>
      </c>
      <c r="C12" s="102"/>
      <c r="D12" s="102"/>
      <c r="E12" s="102"/>
      <c r="F12" s="102"/>
      <c r="G12" s="102"/>
      <c r="H12" s="102"/>
    </row>
    <row r="13" spans="1:8" ht="45" x14ac:dyDescent="0.2">
      <c r="A13" s="74">
        <v>1</v>
      </c>
      <c r="B13" s="102" t="str">
        <f>'Form 4 Analisis Risiko'!B15</f>
        <v>Tidak tercapainya pengelolaan keuangan dan aset daerah yang berkualitas</v>
      </c>
      <c r="C13" s="468" t="str">
        <f>'Form 4 Analisis Risiko'!C15</f>
        <v>D.1</v>
      </c>
      <c r="D13" s="470">
        <f>'Form 4 Analisis Risiko'!D15</f>
        <v>4</v>
      </c>
      <c r="E13" s="470">
        <f>'Form 4 Analisis Risiko'!E15</f>
        <v>5</v>
      </c>
      <c r="F13" s="470">
        <f>D13*E13</f>
        <v>20</v>
      </c>
      <c r="G13" s="102" t="str">
        <f>'Form 3.b Risk Strategis OPD'!G18</f>
        <v>Kurangnya analisis dalam Pengelolaan Keuangan dan Aset daerah</v>
      </c>
      <c r="H13" s="102" t="str">
        <f>'Form 3.b Risk Strategis OPD'!J18</f>
        <v>Target WTP tidak tercapai</v>
      </c>
    </row>
    <row r="14" spans="1:8" x14ac:dyDescent="0.2">
      <c r="A14" s="74"/>
      <c r="C14" s="57"/>
      <c r="D14" s="96"/>
      <c r="E14" s="57"/>
      <c r="F14" s="57"/>
      <c r="G14" s="57"/>
      <c r="H14" s="57"/>
    </row>
    <row r="15" spans="1:8" ht="15.75" x14ac:dyDescent="0.2">
      <c r="A15" s="97" t="s">
        <v>156</v>
      </c>
      <c r="B15" s="107" t="s">
        <v>671</v>
      </c>
      <c r="C15" s="57"/>
      <c r="D15" s="96"/>
      <c r="E15" s="57"/>
      <c r="F15" s="57"/>
      <c r="G15" s="57"/>
      <c r="H15" s="57"/>
    </row>
    <row r="16" spans="1:8" ht="90" x14ac:dyDescent="0.2">
      <c r="A16" s="74">
        <v>1</v>
      </c>
      <c r="B16" s="59" t="str">
        <f>'Form 4 Analisis Risiko'!B19</f>
        <v>1. Regulasi yang dinamis
2. Ketidaksesuaian antara 
proses pelaksanaan
Penatausahaan Barang Milik 
Daerah dengan atauran 
yang ada</v>
      </c>
      <c r="C16" s="469" t="str">
        <f>'Form 4 Analisis Risiko'!C19</f>
        <v>1.4</v>
      </c>
      <c r="D16" s="92">
        <f>'Form 4 Analisis Risiko'!D19</f>
        <v>4</v>
      </c>
      <c r="E16" s="92">
        <f>'Form 4 Analisis Risiko'!E19</f>
        <v>4</v>
      </c>
      <c r="F16" s="470">
        <f>D16*E16</f>
        <v>16</v>
      </c>
      <c r="G16" s="108" t="str">
        <f>'Form 3.c Risk Operasional OPD'!H21</f>
        <v>1. Peraturan/kebijakan baru
2. Kurangnya sosialisasi perubahan peraturan</v>
      </c>
      <c r="H16" s="69" t="str">
        <f>'Form 3.c Risk Operasional OPD'!K21</f>
        <v>1.Terlambatnya waktu penetapan
2.Menyusun regulasi perda, perbup, dan sosialisasi yang tepat</v>
      </c>
    </row>
    <row r="17" spans="1:8" ht="60" x14ac:dyDescent="0.2">
      <c r="A17" s="74">
        <v>2</v>
      </c>
      <c r="B17" s="59" t="str">
        <f>'Form 4 Analisis Risiko'!B20</f>
        <v>Belum semua petugas
akuntansi paham teknis 
Operasional penyelenggaraan akuntansi 
Pemda</v>
      </c>
      <c r="C17" s="469" t="str">
        <f>'Form 4 Analisis Risiko'!C20</f>
        <v>1.3</v>
      </c>
      <c r="D17" s="92">
        <f>'Form 4 Analisis Risiko'!D20</f>
        <v>4</v>
      </c>
      <c r="E17" s="92">
        <f>'Form 4 Analisis Risiko'!E20</f>
        <v>4</v>
      </c>
      <c r="F17" s="470">
        <f t="shared" ref="F17" si="0">D17*E17</f>
        <v>16</v>
      </c>
      <c r="G17" s="108" t="str">
        <f>'Form 3.c Risk Operasional OPD'!H22</f>
        <v xml:space="preserve">1. Adanya aturan kebijakan akuntansi yang baru
2. Mutasi petugas akuntansi
</v>
      </c>
      <c r="H17" s="69" t="str">
        <f>'Form 3.c Risk Operasional OPD'!K22</f>
        <v>Panduan teknis yang
dibuat belum dilaksanakan</v>
      </c>
    </row>
    <row r="18" spans="1:8" ht="60" x14ac:dyDescent="0.2">
      <c r="A18" s="74">
        <v>3</v>
      </c>
      <c r="B18" s="59" t="str">
        <f>'Form 4 Analisis Risiko'!B21</f>
        <v>Proses Penatausahaan Belum sesuai dengan ketentuan</v>
      </c>
      <c r="C18" s="469" t="str">
        <f>'Form 4 Analisis Risiko'!C21</f>
        <v>1.2</v>
      </c>
      <c r="D18" s="92">
        <f>'Form 4 Analisis Risiko'!D21</f>
        <v>3</v>
      </c>
      <c r="E18" s="92">
        <f>'Form 4 Analisis Risiko'!E21</f>
        <v>4</v>
      </c>
      <c r="F18" s="470">
        <f t="shared" ref="F18:F19" si="1">D18*E18</f>
        <v>12</v>
      </c>
      <c r="G18" s="108" t="str">
        <f>'Form 3.c Risk Operasional OPD'!H23</f>
        <v xml:space="preserve">1. Fungsi verifikasi SKPD tidak optimal
2. Regulasi baru
</v>
      </c>
      <c r="H18" s="69" t="str">
        <f>'Form 3.c Risk Operasional OPD'!K23</f>
        <v>Proses penerbitan SP2D dan Pemindahbukuan dana tertunda</v>
      </c>
    </row>
    <row r="19" spans="1:8" ht="135" x14ac:dyDescent="0.2">
      <c r="A19" s="74">
        <v>4</v>
      </c>
      <c r="B19" s="59" t="str">
        <f>'Form 4 Analisis Risiko'!B22</f>
        <v>Ketidakselarasan antara Perencanaan dan Penganggaran Daerah</v>
      </c>
      <c r="C19" s="469" t="str">
        <f>'Form 4 Analisis Risiko'!C22</f>
        <v>1.1</v>
      </c>
      <c r="D19" s="92">
        <f>'Form 4 Analisis Risiko'!D22</f>
        <v>3</v>
      </c>
      <c r="E19" s="92">
        <f>'Form 4 Analisis Risiko'!E22</f>
        <v>3</v>
      </c>
      <c r="F19" s="470">
        <f t="shared" si="1"/>
        <v>9</v>
      </c>
      <c r="G19" s="108" t="str">
        <f>'Form 3.c Risk Operasional OPD'!H24</f>
        <v>1. Penyusunan rencana kerja SKPD yang kurang optimal
2. Regulasi pengenggaran yang bersifat dinamis, sehingga ada beberapa regulasi yang baru ditetapkan pada saat proses atau setelah penyusunan KUA PPAS dan juga APBD</v>
      </c>
      <c r="H19" s="69" t="str">
        <f>'Form 3.c Risk Operasional OPD'!K24</f>
        <v>1. Kurang sinerginya antara perencanaan dengan penganggaran
2. Tidak terakomodirnya kegiatan-kegiatan yang terkait dengan regulasi pusat</v>
      </c>
    </row>
    <row r="20" spans="1:8" ht="12.75" customHeight="1" x14ac:dyDescent="0.2">
      <c r="A20" s="110"/>
    </row>
    <row r="21" spans="1:8" ht="15.75" x14ac:dyDescent="0.2">
      <c r="A21" s="65" t="s">
        <v>126</v>
      </c>
    </row>
    <row r="22" spans="1:8" ht="15.75" x14ac:dyDescent="0.2">
      <c r="A22" s="65" t="s">
        <v>77</v>
      </c>
    </row>
    <row r="23" spans="1:8" ht="15.75" x14ac:dyDescent="0.2">
      <c r="A23" s="65" t="s">
        <v>168</v>
      </c>
    </row>
    <row r="24" spans="1:8" ht="15.75" x14ac:dyDescent="0.2">
      <c r="A24" s="65" t="s">
        <v>169</v>
      </c>
    </row>
    <row r="25" spans="1:8" ht="15.75" x14ac:dyDescent="0.2">
      <c r="A25" s="65" t="s">
        <v>170</v>
      </c>
    </row>
    <row r="26" spans="1:8" ht="15.75" x14ac:dyDescent="0.2">
      <c r="A26" s="65" t="s">
        <v>171</v>
      </c>
    </row>
    <row r="27" spans="1:8" ht="15.75" x14ac:dyDescent="0.2">
      <c r="A27" s="65" t="s">
        <v>172</v>
      </c>
    </row>
    <row r="28" spans="1:8" ht="15.75" x14ac:dyDescent="0.25">
      <c r="A28" s="111" t="s">
        <v>173</v>
      </c>
    </row>
    <row r="29" spans="1:8" x14ac:dyDescent="0.2">
      <c r="A29" s="110"/>
    </row>
    <row r="30" spans="1:8" x14ac:dyDescent="0.2">
      <c r="A30" s="110"/>
    </row>
    <row r="31" spans="1:8" x14ac:dyDescent="0.2">
      <c r="A31" s="110"/>
    </row>
    <row r="32" spans="1:8" x14ac:dyDescent="0.2">
      <c r="A32" s="110"/>
    </row>
    <row r="33" spans="1:1" x14ac:dyDescent="0.2">
      <c r="A33" s="110"/>
    </row>
    <row r="34" spans="1:1" x14ac:dyDescent="0.2">
      <c r="A34" s="110"/>
    </row>
    <row r="35" spans="1:1" x14ac:dyDescent="0.2">
      <c r="A35" s="110"/>
    </row>
    <row r="36" spans="1:1" x14ac:dyDescent="0.2">
      <c r="A36" s="110"/>
    </row>
    <row r="37" spans="1:1" x14ac:dyDescent="0.2">
      <c r="A37" s="110"/>
    </row>
    <row r="38" spans="1:1" x14ac:dyDescent="0.2">
      <c r="A38" s="110"/>
    </row>
    <row r="39" spans="1:1" x14ac:dyDescent="0.2">
      <c r="A39" s="110"/>
    </row>
    <row r="40" spans="1:1" x14ac:dyDescent="0.2">
      <c r="A40" s="110"/>
    </row>
    <row r="41" spans="1:1" x14ac:dyDescent="0.2">
      <c r="A41" s="110"/>
    </row>
    <row r="42" spans="1:1" x14ac:dyDescent="0.2">
      <c r="A42" s="110"/>
    </row>
    <row r="43" spans="1:1" x14ac:dyDescent="0.2">
      <c r="A43" s="110"/>
    </row>
  </sheetData>
  <mergeCells count="7">
    <mergeCell ref="A9:B9"/>
    <mergeCell ref="A3:H3"/>
    <mergeCell ref="A4:H4"/>
    <mergeCell ref="A5:H5"/>
    <mergeCell ref="A6:B6"/>
    <mergeCell ref="A7:B7"/>
    <mergeCell ref="A8:B8"/>
  </mergeCells>
  <printOptions horizontalCentered="1"/>
  <pageMargins left="0.70866141732283472" right="0.70866141732283472" top="0.74803149606299213" bottom="1.5354330708661419" header="0.31496062992125984" footer="0.31496062992125984"/>
  <pageSetup paperSize="9" scale="85" orientation="landscape" r:id="rId1"/>
  <rowBreaks count="1" manualBreakCount="1">
    <brk id="20" max="16383" man="1"/>
  </rowBreaks>
  <colBreaks count="1" manualBreakCount="1">
    <brk id="8"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7030A0"/>
  </sheetPr>
  <dimension ref="A1"/>
  <sheetViews>
    <sheetView topLeftCell="E6" workbookViewId="0">
      <selection activeCell="K6" sqref="K6"/>
    </sheetView>
  </sheetViews>
  <sheetFormatPr defaultRowHeight="15.75" x14ac:dyDescent="0.25"/>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C000"/>
  </sheetPr>
  <dimension ref="A1:H62"/>
  <sheetViews>
    <sheetView view="pageBreakPreview" topLeftCell="A42" zoomScaleNormal="80" zoomScaleSheetLayoutView="100" workbookViewId="0">
      <selection activeCell="D42" sqref="D42"/>
    </sheetView>
  </sheetViews>
  <sheetFormatPr defaultColWidth="9" defaultRowHeight="15.75" x14ac:dyDescent="0.25"/>
  <cols>
    <col min="1" max="1" width="4.375" customWidth="1"/>
    <col min="2" max="2" width="41.75" customWidth="1"/>
    <col min="3" max="3" width="29.5" customWidth="1"/>
    <col min="4" max="5" width="22.25" customWidth="1"/>
    <col min="6" max="6" width="25.5" customWidth="1"/>
    <col min="7" max="7" width="18.75" customWidth="1"/>
  </cols>
  <sheetData>
    <row r="1" spans="1:8" x14ac:dyDescent="0.25">
      <c r="A1" s="21"/>
      <c r="B1" s="21"/>
      <c r="C1" s="21"/>
      <c r="D1" s="21"/>
      <c r="E1" s="21"/>
      <c r="F1" s="16" t="s">
        <v>254</v>
      </c>
    </row>
    <row r="2" spans="1:8" x14ac:dyDescent="0.25">
      <c r="A2" s="21"/>
      <c r="B2" s="21"/>
      <c r="C2" s="21"/>
      <c r="D2" s="21"/>
      <c r="E2" s="21"/>
      <c r="F2" s="16" t="s">
        <v>174</v>
      </c>
    </row>
    <row r="3" spans="1:8" x14ac:dyDescent="0.25">
      <c r="A3" s="627" t="s">
        <v>50</v>
      </c>
      <c r="B3" s="627"/>
      <c r="C3" s="627"/>
      <c r="D3" s="627"/>
      <c r="E3" s="627"/>
      <c r="F3" s="627"/>
      <c r="G3" s="112"/>
      <c r="H3" s="21"/>
    </row>
    <row r="4" spans="1:8" x14ac:dyDescent="0.25">
      <c r="A4" s="627" t="s">
        <v>398</v>
      </c>
      <c r="B4" s="627"/>
      <c r="C4" s="627"/>
      <c r="D4" s="627"/>
      <c r="E4" s="627"/>
      <c r="F4" s="627"/>
      <c r="G4" s="112"/>
      <c r="H4" s="21"/>
    </row>
    <row r="5" spans="1:8" x14ac:dyDescent="0.25">
      <c r="A5" s="627" t="s">
        <v>175</v>
      </c>
      <c r="B5" s="627"/>
      <c r="C5" s="627"/>
      <c r="D5" s="627"/>
      <c r="E5" s="627"/>
      <c r="F5" s="627"/>
      <c r="G5" s="112"/>
      <c r="H5" s="21"/>
    </row>
    <row r="6" spans="1:8" x14ac:dyDescent="0.25">
      <c r="A6" s="11"/>
      <c r="B6" s="11"/>
      <c r="C6" s="11"/>
      <c r="D6" s="11"/>
      <c r="E6" s="11"/>
      <c r="F6" s="11"/>
      <c r="G6" s="11"/>
      <c r="H6" s="21"/>
    </row>
    <row r="7" spans="1:8" ht="15.6" customHeight="1" x14ac:dyDescent="0.25">
      <c r="A7" s="645" t="s">
        <v>378</v>
      </c>
      <c r="B7" s="645"/>
      <c r="C7" s="81" t="str">
        <f>'Form 2.b Strategis OPD'!B7</f>
        <v>PEMERINTAH DAERAH KABUPATEN SUMEDANG</v>
      </c>
      <c r="D7" s="211"/>
      <c r="E7" s="211"/>
      <c r="F7" s="211"/>
    </row>
    <row r="8" spans="1:8" ht="15.6" customHeight="1" x14ac:dyDescent="0.25">
      <c r="A8" s="645" t="s">
        <v>3</v>
      </c>
      <c r="B8" s="645"/>
      <c r="C8" s="531">
        <f>'Form 5 Risiko Prioritas'!C7</f>
        <v>2022</v>
      </c>
      <c r="D8" s="211"/>
      <c r="E8" s="211"/>
      <c r="F8" s="211"/>
    </row>
    <row r="9" spans="1:8" ht="34.5" customHeight="1" x14ac:dyDescent="0.25">
      <c r="A9" s="113" t="s">
        <v>146</v>
      </c>
      <c r="B9" s="114" t="s">
        <v>176</v>
      </c>
      <c r="C9" s="114" t="s">
        <v>177</v>
      </c>
      <c r="D9" s="114" t="s">
        <v>178</v>
      </c>
      <c r="E9" s="114" t="s">
        <v>179</v>
      </c>
      <c r="F9" s="114" t="s">
        <v>180</v>
      </c>
    </row>
    <row r="10" spans="1:8" ht="17.25" customHeight="1" x14ac:dyDescent="0.25">
      <c r="A10" s="114" t="s">
        <v>65</v>
      </c>
      <c r="B10" s="114" t="s">
        <v>66</v>
      </c>
      <c r="C10" s="114" t="s">
        <v>67</v>
      </c>
      <c r="D10" s="114" t="s">
        <v>68</v>
      </c>
      <c r="E10" s="114" t="s">
        <v>69</v>
      </c>
      <c r="F10" s="114" t="s">
        <v>70</v>
      </c>
    </row>
    <row r="11" spans="1:8" x14ac:dyDescent="0.25">
      <c r="A11" s="115" t="s">
        <v>154</v>
      </c>
      <c r="B11" s="394" t="str">
        <f>'Form 1.c Simpulan CEE'!B11</f>
        <v>Penegakan integritas dan nilai etika</v>
      </c>
      <c r="C11" s="394"/>
      <c r="D11" s="394"/>
      <c r="E11" s="394"/>
      <c r="F11" s="394"/>
    </row>
    <row r="12" spans="1:8" ht="51" x14ac:dyDescent="0.25">
      <c r="A12" s="473">
        <v>1</v>
      </c>
      <c r="B12" s="94" t="str">
        <f>'Form 1.c Simpulan CEE'!D11</f>
        <v>Penegakan integritas dan nilai etika telah diperbaiki secara berkelanjutan sehingga tercipta suasana kerja organisasi yang kondusif yang dapat mendorong kinerja para pegawai secara optimal</v>
      </c>
      <c r="C12" s="116"/>
      <c r="D12" s="474" t="s">
        <v>755</v>
      </c>
      <c r="E12" s="117"/>
      <c r="F12" s="117"/>
    </row>
    <row r="13" spans="1:8" ht="76.5" x14ac:dyDescent="0.25">
      <c r="A13" s="473">
        <v>2</v>
      </c>
      <c r="B13" s="94" t="str">
        <f>'Form 1.c Simpulan CEE'!D12</f>
        <v>Kebijakan antikorupsi menjangkau semua kegiatan dan terevaluasi terus-menerus oleh struktur pengelola risiko korupsi yang bekerja efektif dengan kewenangan dan tanggung jawab yang memadai sehingga pengembangan kebijakan antikorupsi yang berkelanjutan benar-benar dilakukan.</v>
      </c>
      <c r="C13" s="116"/>
      <c r="D13" s="474" t="s">
        <v>755</v>
      </c>
      <c r="E13" s="117"/>
      <c r="F13" s="117"/>
    </row>
    <row r="14" spans="1:8" ht="127.5" x14ac:dyDescent="0.25">
      <c r="A14" s="473">
        <v>3</v>
      </c>
      <c r="B14" s="94" t="str">
        <f>'Form 1.c Simpulan CEE'!D13</f>
        <v>- SOP mencakup aspek edukasi, asesmen risiko, atau tematik seperti pengendalian gratifikasi, penyuapan, WBS, dan investigasi
- SOP efektif dilaksanakan secara komprehensif menjangkau semua kegiatan utama dan pendukung.
- SOP direviu dan dievaluasi secara berkala dan hasil reviu/evaluasi ditindaklanjuti dengan perbaikan berkelanjutan.
- Hambatan atas pelaksanaan SOP tidak pernah dibiarkan.</v>
      </c>
      <c r="C14" s="116"/>
      <c r="D14" s="474" t="s">
        <v>755</v>
      </c>
      <c r="E14" s="117"/>
      <c r="F14" s="117"/>
    </row>
    <row r="15" spans="1:8" ht="153" x14ac:dyDescent="0.25">
      <c r="A15" s="473">
        <v>4</v>
      </c>
      <c r="B15" s="94" t="str">
        <f>'Form 1.c Simpulan CEE'!D14</f>
        <v>Kegiatan pembelajaran anti korupsi telah diberikan kepada pihak internal dan eksternal. Penyelenggaraan dilakukan dengan terencana dan terstruktur. Kegiatan tersebut belum sepenuhnya dipantau pelaksanaannya dan dievaluasi efektivitasnya antara lain :
'- Ada kegiatan edukasi/pembelajaran yang dilaksanakan secara terstruktur dan terjadwal
- Sasaran edukasi seluruh pegawai pada semua level plus stakeholder (penyedia dan pengguna layanan)
- Kegiatan pembelajaran dievaluasi secara berkala 
- Perbaikan benar-benar dilakukan sebagai tindak lanjut hasil reviu dan evaluasi pembelajaran.</v>
      </c>
      <c r="C15" s="116"/>
      <c r="D15" s="474" t="s">
        <v>755</v>
      </c>
      <c r="E15" s="117"/>
      <c r="F15" s="117"/>
    </row>
    <row r="16" spans="1:8" ht="127.5" x14ac:dyDescent="0.25">
      <c r="A16" s="473">
        <v>5</v>
      </c>
      <c r="B16" s="94" t="str">
        <f>'Form 1.c Simpulan CEE'!D15</f>
        <v>Kultur transparansi dan akuntabilitas sudah terbentuk dan menjadi keyakinan bersama bahwa pengelolaan semua kegiatan, keuangan, dan sumberdaya manusia selalu mematuhi peraturan/hukum/standar profesional sesuai prinsip yang melandasi terbitnya peraturan/hukum/standar profesional tersebut. Praktik korupsi seperti gratifikasi dan suap, percaloan, serta nepotisme (favoritism) sudah menjadi keyakinan bersama seluruh anggota unit organisasi untuk dihindari.</v>
      </c>
      <c r="C16" s="116"/>
      <c r="D16" s="474" t="s">
        <v>755</v>
      </c>
      <c r="E16" s="117"/>
      <c r="F16" s="117"/>
    </row>
    <row r="17" spans="1:6" ht="127.5" x14ac:dyDescent="0.25">
      <c r="A17" s="473">
        <v>6</v>
      </c>
      <c r="B17" s="94" t="str">
        <f>'Form 1.c Simpulan CEE'!D16</f>
        <v xml:space="preserve">Iklim etis prinsip di dalam lingkungan unit kerja cukup tinggi namun belum sepenuhnya didukung dengan adanya persepsi bersama di antara semua pegawai untuk menempatkan kepatuhan kepada aturan hukum di atas pertimbangan-pertimbangan yang lain. Menaati kode etik, standar profesi, dan aturan organisasi dianggap hal yang amat penting. Dalam membuat keputusan, apakah suatu keputusan tidak bertentangan dengan hukum dan peraturan menjadi pertimbangan yang paling utama di dalam organisasi. </v>
      </c>
      <c r="C17" s="116"/>
      <c r="D17" s="474" t="s">
        <v>755</v>
      </c>
      <c r="E17" s="117"/>
      <c r="F17" s="117"/>
    </row>
    <row r="18" spans="1:6" ht="191.25" x14ac:dyDescent="0.25">
      <c r="A18" s="473">
        <v>7</v>
      </c>
      <c r="B18" s="94" t="str">
        <f>'Form 1.c Simpulan CEE'!D17</f>
        <v>Belum seluruh kejadian korupsi/perilaku koruptif yang ditemukan satu tahun terakhir telah selesai ditindaklanjuti oleh orang/tim yang kompeten dengan investigasi, audit, atau bentuk pengawasan lainnya dan tidak terdapat permasalahan konflik kepentingan dalam penyelesaian tindak lanjut, dengan kata lain Unit kerja telah melaksanakan sebagian besar tindak lanjut audit dan pengawasan lainnya yang dilakukan oleh oleh orang yang yang kompeten dan independen sehingga pelaksanaan tindak lanjut telah secara efektif menyelesaikan kejadian korupsi/perilaku koruptif, tindak lanjut sesuai dengan rekomendasi auditor, serta dokumentasi penyelesaian tindak lanjut menjelaskan secara memadai tindak lanjut apa saja yang telah dilakukan.</v>
      </c>
      <c r="C18" s="116"/>
      <c r="D18" s="474" t="s">
        <v>755</v>
      </c>
      <c r="E18" s="117"/>
      <c r="F18" s="117"/>
    </row>
    <row r="19" spans="1:6" ht="216.75" x14ac:dyDescent="0.25">
      <c r="A19" s="473">
        <v>8</v>
      </c>
      <c r="B19" s="94" t="str">
        <f>'Form 1.c Simpulan CEE'!D18</f>
        <v>Terhadap hasil investigasi, belum sepenuhnya sanksi diberikan sepadan, ada pemulihan kerugian keuangan negara, dan perbaikan pengendalian. Terdapat bukti kejadian korupsi/perilaku koruptif tidak terulang karena penguatan pengendalian.
Tindak lanjut dan tindakan korektif atas hasil audit dan investigasi mencerminkan  upaya perbaikan yang memadai yang ditandai dengan
1.Upaya pemulihan kerugian akibat korupsi dijadikan prioritas untuk dilakukan
2.Penegakan sanksi kepada pelaku korupsi dilakukan secara konsisten
3. Hasil investigasi  diikuti aksi perbaikan pengendalian
Namun belum terlihat adanya evaluasi berkala atas tindakan perbaikan untuk memastikan bahwa tindakan korektif berfungsi secara efektif dan kejadian korupsi/perilaku koruptif tidak berulang</v>
      </c>
      <c r="C19" s="116"/>
      <c r="D19" s="474" t="s">
        <v>755</v>
      </c>
      <c r="E19" s="117"/>
      <c r="F19" s="117"/>
    </row>
    <row r="20" spans="1:6" x14ac:dyDescent="0.25">
      <c r="A20" s="473"/>
      <c r="B20" s="94"/>
      <c r="C20" s="116"/>
      <c r="D20" s="474"/>
      <c r="E20" s="117"/>
      <c r="F20" s="117"/>
    </row>
    <row r="21" spans="1:6" x14ac:dyDescent="0.25">
      <c r="A21" s="115" t="s">
        <v>156</v>
      </c>
      <c r="B21" s="115" t="str">
        <f>'Form 1.c Simpulan CEE'!B20</f>
        <v>Komitmen terhadap kompetensi</v>
      </c>
      <c r="C21" s="115"/>
      <c r="D21" s="475"/>
      <c r="E21" s="115"/>
      <c r="F21" s="115"/>
    </row>
    <row r="22" spans="1:6" ht="127.5" x14ac:dyDescent="0.25">
      <c r="A22" s="473">
        <v>1</v>
      </c>
      <c r="B22" s="94" t="str">
        <f>'Form 1.c Simpulan CEE'!D20</f>
        <v>Pengelolaan kompetensi SDM telah diperbaiki secara berkelanjutan dan secara optimal mampu mendukung pencapaian tujuan organisasi antara lain :
- Setiap posisi dalam organisasi telah diisi oleh SDM sesuai dengan standar kompetensinya 
- Penerapan standar kompetensi telah berhasil meningkatkan kinerja yang memberikan dampak bagi pencapaian tujuan organisasi
- Keberhasilan pencapaian kinerja organisasi dapat dihubungkan dengan kompetensi SDM-nya</v>
      </c>
      <c r="C22" s="118"/>
      <c r="D22" s="474" t="s">
        <v>755</v>
      </c>
      <c r="E22" s="117"/>
      <c r="F22" s="117"/>
    </row>
    <row r="23" spans="1:6" x14ac:dyDescent="0.25">
      <c r="A23" s="473"/>
      <c r="B23" s="94"/>
      <c r="C23" s="118"/>
      <c r="D23" s="474"/>
      <c r="E23" s="117"/>
      <c r="F23" s="117"/>
    </row>
    <row r="24" spans="1:6" x14ac:dyDescent="0.25">
      <c r="A24" s="115" t="s">
        <v>157</v>
      </c>
      <c r="B24" s="115" t="str">
        <f>'Form 1.c Simpulan CEE'!B21</f>
        <v>Kepemimpinan yang kondusif</v>
      </c>
      <c r="C24" s="115"/>
      <c r="D24" s="475"/>
      <c r="E24" s="115"/>
      <c r="F24" s="115"/>
    </row>
    <row r="25" spans="1:6" ht="216.75" x14ac:dyDescent="0.25">
      <c r="A25" s="115">
        <v>1</v>
      </c>
      <c r="B25" s="94" t="str">
        <f>'Form 1.c Simpulan CEE'!D21</f>
        <v>a. K/L/D melakukan evaluasi untuk meninjau kembali relevansi kebijakan beserta implementasinya dengan ketentuan sebagai berikut:
    1. Telah dilaksanakan evaluasi berkala; 
    2. Evaluasi dilaksanakan untuk menangani residual risk;
    3. Tindak lanjut atas hasil evaluasi  telah dilaksanakan;
b. Pimpinan organisasi terbuka atas masukan dari pegawai dan adaptif terhadap perubahan.
c. Keluhan dari pegawai atas keterbatasan/masalah sumberdaya dukungan pelaksanaan pekerjaan dapat diatasi.
Penerapan manajemen kinerja, pengelolaan keuangan, manajemen SDM, serta manajemen risiko belum dapat meningkatkan efektivitas dan efisiensi kinerja seluruh level pimpinan dan pegawai</v>
      </c>
      <c r="C25" s="115"/>
      <c r="D25" s="474" t="s">
        <v>755</v>
      </c>
      <c r="E25" s="115"/>
      <c r="F25" s="115"/>
    </row>
    <row r="26" spans="1:6" ht="267.75" x14ac:dyDescent="0.25">
      <c r="A26" s="115">
        <v>2</v>
      </c>
      <c r="B26" s="94" t="str">
        <f>'Form 1.c Simpulan CEE'!D22</f>
        <v>Sudah mengalokasikan sumber daya secara memadai untuk penerapan manajemen risiko pada tingkat operasional unit kerja dan strategis unit kerja namun pada tingkat srategis Pemda belum memadai : 
a. Instansi Pemerintah telah menganggarkan dana implementasi manajemen risiko seperti rapat terkait manajemen risiko, identifikasi dan analisis risiko, penyusunan profil risiko, implementasi RTP, kegiatan monitoring dan reviu  dalam rencana kerja/DPA/DIPA  dan dalam implementasi manajemen risiko tidak terkendala kekurangan dana implementasi ditingkat operasional dan strategis unit kerja, namun masih terkendala kekurangan dana pada tingkat  strategis Pemda dan
b. Minimal 70% SDM yang menjadi anggota UPR pada tingkat operasional dan strategis unit kerja diisi oleh orang yang berkompeten dalam bidang manajemen risiko serta kurang dari 70% SDM yang menjadi anggota UPR pada tingkat Strategis Pemda diisi oleh orang yang berkompeten dalam bidang manajemen risiko</v>
      </c>
      <c r="C26" s="115"/>
      <c r="D26" s="474" t="s">
        <v>755</v>
      </c>
      <c r="E26" s="115"/>
      <c r="F26" s="115"/>
    </row>
    <row r="27" spans="1:6" ht="76.5" x14ac:dyDescent="0.25">
      <c r="A27" s="115">
        <v>3</v>
      </c>
      <c r="B27" s="94" t="str">
        <f>'Form 1.c Simpulan CEE'!D23</f>
        <v xml:space="preserve">Seluruh pengambilan keputusan strategis Pemda, strategis unit kerja, dan operasional unit kerja telah mempertimbangkan risiko namun belum sepenuhnya memberikan dampak bagi pencapaian tujuan organisasi, atara lain : 
</v>
      </c>
      <c r="C27" s="115"/>
      <c r="D27" s="474" t="s">
        <v>755</v>
      </c>
      <c r="E27" s="115"/>
      <c r="F27" s="115"/>
    </row>
    <row r="28" spans="1:6" ht="165.75" x14ac:dyDescent="0.25">
      <c r="A28" s="115">
        <v>4</v>
      </c>
      <c r="B28" s="94" t="str">
        <f>'Form 1.c Simpulan CEE'!D24</f>
        <v>Kinerja penerapan manajemen risiko digunakan sebagai dasar penilaian kinerja pada seluruh UPR tingkatan operasional unit kerja, seluruh UPR tingkatan strategis unit kerja, dan UPR tingkat strategis K/L/D secara memadai dan namun belum dievaluasi pencapaiannya
Kinerja penerapan manajemen risiko sudah digunakan sebagai indikator kinerja pada dokumen perencanaan UPR tingkat strategis K/L/D, seluruh UPR tingkatan strategis unit kerja, dan seluruh UPR tingkatan operasional unit kerja  secara tepat  dan telah diukur pencapaiannya</v>
      </c>
      <c r="C28" s="115"/>
      <c r="D28" s="474" t="s">
        <v>755</v>
      </c>
      <c r="E28" s="115"/>
      <c r="F28" s="115"/>
    </row>
    <row r="29" spans="1:6" ht="191.25" x14ac:dyDescent="0.25">
      <c r="A29" s="115">
        <v>5</v>
      </c>
      <c r="B29" s="94" t="str">
        <f>'Form 1.c Simpulan CEE'!D25</f>
        <v>SDM dan anggaran untuk kegiatan pengelolaan risiko korupsi pada kegiatan utama telah tersedia dalam jumlah dan kualitas yang memadai. Tidak ditemukan informasi yang memperlihatkan kegiatan antikorupsi terhambat karena masalah SDM dan keuangan antara lain :
- Anggaran untuk pengelolaan risiko korupsi dialokasikan secara eksplisit dalam dokumen anggaran
- Personil/petugas untuk pengelolaan risiko korupsi ditetapkan dan dalam jumlah dan kualitas yang memadai.
- Masih ditemukan kegiatan antikorupsi yang terhambat karena faktor sarana dan prasarana yang masih kurang memadai meskipun sudah ada upaya kompensatif untuk mengatasinya.</v>
      </c>
      <c r="C29" s="115"/>
      <c r="D29" s="474" t="s">
        <v>755</v>
      </c>
      <c r="E29" s="115"/>
      <c r="F29" s="115"/>
    </row>
    <row r="30" spans="1:6" ht="255" x14ac:dyDescent="0.25">
      <c r="A30" s="115">
        <v>6</v>
      </c>
      <c r="B30" s="94" t="str">
        <f>'Form 1.c Simpulan CEE'!D26</f>
        <v>Keputusan formal pimpinan dalam pelaksanaan tugas dan fungsi unit kerja belum sepenuhnya secara nyata telah mempertimbangkan risiko korupsi, disusun secara partisipatif dan kegiatan yang bersifat kemitraan dan kolaboratif sehingga berdampak nyata pada efektivitas pengelolaan risiko korupsiantara lain :
- Memilih kebijakan yang tidak berisiko korupsi
- Mendiskusikan perilaku korupsi internal sebagai pembelajaran
- Terbuka menerima kritikan, masukan, laporan pegawai terkait korupsi
- tidak membiarkan potensi benturan kepentingan
- Aktif terlibat dalam kegiatan edukatif, internal dan eksternal
- Berinisiatif menjalin kerjasama dengan lembaga lain dalam kegiatan cegah-deteksi-respons
- Sikap antikorupsi termanifestasi dalam keputusan formal dan dipatuhi bawahan.
- Perubahan nyata pada organisasi dan peningkatan kinerja pelayanan publik belum sepenuhnya terjadi.</v>
      </c>
      <c r="C30" s="115"/>
      <c r="D30" s="474" t="s">
        <v>755</v>
      </c>
      <c r="E30" s="115"/>
      <c r="F30" s="115"/>
    </row>
    <row r="31" spans="1:6" ht="140.25" x14ac:dyDescent="0.25">
      <c r="A31" s="115">
        <v>7</v>
      </c>
      <c r="B31" s="94" t="str">
        <f>'Form 1.c Simpulan CEE'!D27</f>
        <v>Tingkat kepemimpinan etis di dalam unit organisasi cukup tinggi antara lain :
Pimpinan telah berupaya memperlihatkan perilaku sesuai dengan kaidah atau standar etis yang berlaku di organisasi dalam aktivitas sehari-hari untuk menjadi role model, cukup terbuka mendiskusikan isu etis/ korupsi dengan bawahan dan berusaha mendorong semua bawahan untuk melaksanakan standar etis pada aktivitas sehari-hari di kantor meskipun masih ada sejumlah kekurangan dalam beberapa hal sehingga belum sepenuhnya konsisten</v>
      </c>
      <c r="C31" s="115"/>
      <c r="D31" s="474" t="s">
        <v>681</v>
      </c>
      <c r="E31" s="115"/>
      <c r="F31" s="115"/>
    </row>
    <row r="32" spans="1:6" x14ac:dyDescent="0.25">
      <c r="A32" s="115"/>
      <c r="B32" s="115"/>
      <c r="C32" s="115"/>
      <c r="D32" s="475"/>
      <c r="E32" s="115"/>
      <c r="F32" s="115"/>
    </row>
    <row r="33" spans="1:6" x14ac:dyDescent="0.25">
      <c r="A33" s="115" t="s">
        <v>158</v>
      </c>
      <c r="B33" s="115" t="str">
        <f>'Form 1.c Simpulan CEE'!B29</f>
        <v>Struktur organisasi sesuai kebutuhan</v>
      </c>
      <c r="C33" s="115"/>
      <c r="D33" s="475"/>
      <c r="E33" s="115"/>
      <c r="F33" s="115"/>
    </row>
    <row r="34" spans="1:6" ht="191.25" x14ac:dyDescent="0.25">
      <c r="A34" s="115">
        <v>1</v>
      </c>
      <c r="B34" s="94" t="str">
        <f>'Form 1.c Simpulan CEE'!D29</f>
        <v>K/L/D belum sepenuhnya memiliki fleksibilitas untuk menyesuaikan struktur organisasi dalam rangka mendukung perubahan proses bisnis dan perubahan perencanaan strategis namun Efisiensi dan efektivitas struktur organisasi dapat dilihat secara berkala melalui pengujian atas pelaksanaan proses bisnis organisasi dan ketepatannya dengan perencanaan strategis antara lain :
a. Evaluasi dilaksanakan untuk menangani residual risk;
b. Terdapat duplikasi fungsi karena struktur yang tidak efektif/efisien;
c. Arus data dan informasi yang tidak handal dalam pelaksanaan proses bisnis;
d. Perubahan lingkungan strategis.</v>
      </c>
      <c r="C34" s="115"/>
      <c r="D34" s="474" t="s">
        <v>755</v>
      </c>
      <c r="E34" s="115"/>
      <c r="F34" s="115"/>
    </row>
    <row r="35" spans="1:6" x14ac:dyDescent="0.25">
      <c r="A35" s="115"/>
      <c r="B35" s="115"/>
      <c r="C35" s="115"/>
      <c r="D35" s="475"/>
      <c r="E35" s="115"/>
      <c r="F35" s="115"/>
    </row>
    <row r="36" spans="1:6" ht="25.5" x14ac:dyDescent="0.25">
      <c r="A36" s="115" t="s">
        <v>683</v>
      </c>
      <c r="B36" s="115" t="str">
        <f>'Form 1.c Simpulan CEE'!B30</f>
        <v>Pendelegasian wewenang dan tanggung jawab yang tepat</v>
      </c>
      <c r="C36" s="115"/>
      <c r="D36" s="475"/>
      <c r="E36" s="115"/>
      <c r="F36" s="115"/>
    </row>
    <row r="37" spans="1:6" ht="191.25" x14ac:dyDescent="0.25">
      <c r="A37" s="115">
        <v>1</v>
      </c>
      <c r="B37" s="94" t="str">
        <f>'Form 1.c Simpulan CEE'!D30</f>
        <v xml:space="preserve">Pimpinan organisasi memiliki akses untuk melihat proses pendelegasian wewenang dan tanggungjawab yang diberikan dan memonitor pelaksanaan tugas fungsi yang dijalankan namun belum sepenuhnya  menjamin tujuan percepatan yang diharapkan dan mendukung perbaikan secara berkelanjutan antara lain :
a. Telah dilaksanakan evaluasi berkala; 
b. Evaluasi dilaksanakan untuk menangani residual risk;
c. Tindak lanjut atas hasil evaluasi  telah dilaksanakan.
d. Menindaklanjuti keluhan/kekurangan kualitas pelaksanaan tugas fungsi yang disampaikan oleh stakeholder. </v>
      </c>
      <c r="C37" s="115"/>
      <c r="D37" s="474" t="s">
        <v>755</v>
      </c>
      <c r="E37" s="115"/>
      <c r="F37" s="115"/>
    </row>
    <row r="38" spans="1:6" x14ac:dyDescent="0.25">
      <c r="A38" s="115"/>
      <c r="B38" s="115"/>
      <c r="C38" s="115"/>
      <c r="D38" s="475"/>
      <c r="E38" s="115"/>
      <c r="F38" s="115"/>
    </row>
    <row r="39" spans="1:6" ht="25.5" x14ac:dyDescent="0.25">
      <c r="A39" s="115" t="s">
        <v>236</v>
      </c>
      <c r="B39" s="115" t="str">
        <f>'Form 1.c Simpulan CEE'!B31</f>
        <v>Penyusunan dan Penerapan Kebijakan yang Sehat tentang Pembinaan SDM</v>
      </c>
      <c r="C39" s="115"/>
      <c r="D39" s="475"/>
      <c r="E39" s="115"/>
      <c r="F39" s="115"/>
    </row>
    <row r="40" spans="1:6" ht="204" x14ac:dyDescent="0.25">
      <c r="A40" s="115">
        <v>1</v>
      </c>
      <c r="B40" s="94" t="str">
        <f>'Form 1.c Simpulan CEE'!D31</f>
        <v>Pengelolaan SDM telah dilaksanakan sejak rekrutmen sampai dengan pemberhentian pegawai sesuai kebijakan/prosedur yang ditetapkan, Kebijakan dan implementasi terkait pengelolaan SDM organisasi belum dievaluasi sehingga dapat diketahui efektivitasnya antara lain :
'- Pengelolaan SDM dilakukan sesuai dengan kebijakan/prosedur yang ditetapkan
- Pengelolaan SDM dilakukan sesuai dengan perencanaan yang disusun
- Terdapat database kepegawaian yang update dan handal yang dapat dimanfaatkan untuk perencanaan pengelolaan SDM
- Pengelolaan SDM dilakukan sebagai upaya untuk menangani risiko yang disebabkan kelemahan SDM/Man</v>
      </c>
      <c r="C40" s="115"/>
      <c r="D40" s="474" t="s">
        <v>755</v>
      </c>
      <c r="E40" s="115"/>
      <c r="F40" s="115"/>
    </row>
    <row r="41" spans="1:6" ht="409.5" x14ac:dyDescent="0.25">
      <c r="A41" s="115">
        <v>2</v>
      </c>
      <c r="B41" s="94" t="str">
        <f>'Form 1.c Simpulan CEE'!D32</f>
        <v>Terdapat upaya peningkatan kompetensi dan keterampilan terkait manajemen risiko yang memadai dengan cakupan seluruh pegawai, namun belum sepenuhnya terdapat upaya peningkatan kompetensi dan keterampilan terkait manajemen risiko yang memadai dengan cakupan seluruh pegawai dan telah dievaluasi pencapaiannya, antara lain :
A. Kriteria upaya peningkatan kompetensi yang memadai:
1. Memiliki program pelatihan/sertifikasi terkait manajemen risiko baik tahunan maupun lima tahunan baik ditingkat K/L/Pemerintah daerah maupun Kerja/OPD;
2. Unit Kerja Eseon I/OPD memiliki program in house training tahunan; 
3. Instansi Pemerintah telah melaksanakan program pelatihan/sertifikasi tersebut dan dibuktikan dengan adanya laporan pelatihan dan bukti perolehan sertifikat keahlian (setiap Unit Kerja Eseon I/OPD terdapat pegawai yang memiliki sertifikat keahlian); 
4. In House Training telah dilaksanakan setidaknya satu kali dalam satu semester oleh masing-masing Unit Kerja Eseon I/OPD serta instruktur harus orang yang telah memiliki sertifikat keahlian; 
B. Kriteria Output:
Pelatihan dan in house training untuk meningkatkan kompetensi telah dilakukan untuk setiap tingkatan risiko:
1. Strategis K/L/D untuk Eselon I adalah lebih dari 90% pejabat;
2. Strategis Unit Eselon I/OPD untuk Eselon II adalah lebih dari 90% pejabat;
3. Operasional Kerja/OPD untuk Eselon III ke atas sampai dengan staf adalah lebih dari 90% pejabat dan staff di level ini.
C. Terdapat evaluasi atas dampak peningkatan kompetensi dan ketrampilan terhadap kualitas proses dan hasil manajemen risiko staff di level ini.</v>
      </c>
      <c r="C41" s="115"/>
      <c r="D41" s="474" t="s">
        <v>755</v>
      </c>
      <c r="E41" s="115"/>
      <c r="F41" s="115"/>
    </row>
    <row r="42" spans="1:6" ht="63.75" x14ac:dyDescent="0.25">
      <c r="A42" s="115">
        <v>3</v>
      </c>
      <c r="B42" s="94" t="str">
        <f>'Form 1.c Simpulan CEE'!D33</f>
        <v xml:space="preserve">Sebagian besar / belum seluruh pegawai telah memiliki pemahaman terkait manajemen risiko (70-99% pegawai sampel menunjukan kesadaran/keaktifan dalam penerapan MR)
</v>
      </c>
      <c r="C42" s="115"/>
      <c r="D42" s="474" t="s">
        <v>755</v>
      </c>
      <c r="E42" s="115"/>
      <c r="F42" s="115"/>
    </row>
    <row r="43" spans="1:6" x14ac:dyDescent="0.25">
      <c r="A43" s="115"/>
      <c r="B43" s="115"/>
      <c r="C43" s="115"/>
      <c r="D43" s="475"/>
      <c r="E43" s="115"/>
      <c r="F43" s="115"/>
    </row>
    <row r="44" spans="1:6" x14ac:dyDescent="0.25">
      <c r="A44" s="115" t="s">
        <v>238</v>
      </c>
      <c r="B44" s="115" t="str">
        <f>'Form 1.c Simpulan CEE'!B35</f>
        <v>Perwujudan peran APIP yang efektif</v>
      </c>
      <c r="C44" s="115"/>
      <c r="D44" s="475"/>
      <c r="E44" s="115"/>
      <c r="F44" s="115"/>
    </row>
    <row r="45" spans="1:6" ht="89.25" x14ac:dyDescent="0.25">
      <c r="A45" s="115">
        <v>1</v>
      </c>
      <c r="B45" s="94" t="str">
        <f>'Form 1.c Simpulan CEE'!D35</f>
        <v>Praktik profesional dan audit internal telah ditetapkan secara seragam namun belum mengintegrasikan semua informasi di seluruh organisasi untuk memperbaiki tata kelola dan manajemen risiko serta menjadi unit yang terus belajar baik dari dalam maupun dari luar organisasi untuk perbaikan berkelanjutan</v>
      </c>
      <c r="C45" s="115"/>
      <c r="D45" s="474" t="s">
        <v>755</v>
      </c>
      <c r="E45" s="115"/>
      <c r="F45" s="115"/>
    </row>
    <row r="46" spans="1:6" x14ac:dyDescent="0.25">
      <c r="A46" s="115"/>
      <c r="B46" s="115"/>
      <c r="C46" s="115"/>
      <c r="D46" s="475"/>
      <c r="E46" s="115"/>
      <c r="F46" s="115"/>
    </row>
    <row r="47" spans="1:6" ht="25.5" x14ac:dyDescent="0.25">
      <c r="A47" s="115" t="s">
        <v>684</v>
      </c>
      <c r="B47" s="115" t="str">
        <f>'Form 1.c Simpulan CEE'!B36</f>
        <v>Hubungan Kerja yang Baik dengan Instansi Pemerintah Terkait</v>
      </c>
      <c r="C47" s="115"/>
      <c r="D47" s="475"/>
      <c r="E47" s="115"/>
      <c r="F47" s="115"/>
    </row>
    <row r="48" spans="1:6" ht="76.5" x14ac:dyDescent="0.25">
      <c r="A48" s="115">
        <v>1</v>
      </c>
      <c r="B48" s="94" t="str">
        <f>'Form 1.c Simpulan CEE'!D36</f>
        <v>Pelaksanaan kebijakan kerjasama organisasi dievaluasi secara berkala namun hubungan kerja yang baik dengan mitra kerjasama organisasi menghasilkan efektivitas pencapaian tujuan organisasi dan efisiensi penggunaan sumberdaya masing-masing instansi belum sepenuhnya terwujud.</v>
      </c>
      <c r="C48" s="115"/>
      <c r="D48" s="474" t="s">
        <v>755</v>
      </c>
      <c r="E48" s="115"/>
      <c r="F48" s="115"/>
    </row>
    <row r="49" spans="1:8" ht="280.5" x14ac:dyDescent="0.25">
      <c r="A49" s="115">
        <v>2</v>
      </c>
      <c r="B49" s="94" t="str">
        <f>'Form 1.c Simpulan CEE'!D37</f>
        <v>Instansi Pemerintah telah memiliki kebijakan pengelolaan risiko terkait kemitraan, penerapannya telah terintegrasi dengan proses bisnis Instansi Pemerintah, dijadikan bahan pembelajaran namun belum direviu secara berkala :
A. Instansi Pemerintah telah memiliki kebijakan pengelolaan risiko terkait kemitraan.
B. Kriteria implementasi adalah sebagai berikut: 
    1. Terintegrasi apabila penerapan manajemen risiko: 
        a. Telah menyatu dalam proses perencanaan kegiatan kemitraan;
        b. Manajemen risiko diterapkan diseluruh kegiatan kemitraan;
        c. Dirancang untuk mengelola seluruh risiko yang muncul
       d. Menginkorporasikan hasil dari manajemen risiko kedalam dokumen kinerja dan pengambilan keputusan.
   2. Kriteria memadai apabila penerapan manajemen risiko telah dilakukan terhadap semua kemitraan yang memiliki peran yang penting dalam organisasi.</v>
      </c>
      <c r="C49" s="115"/>
      <c r="D49" s="474" t="s">
        <v>755</v>
      </c>
      <c r="E49" s="115"/>
      <c r="F49" s="115"/>
    </row>
    <row r="50" spans="1:8" x14ac:dyDescent="0.25">
      <c r="A50" s="115"/>
      <c r="B50" s="115" t="s">
        <v>181</v>
      </c>
      <c r="C50" s="115"/>
      <c r="D50" s="475"/>
      <c r="E50" s="115"/>
      <c r="F50" s="115"/>
    </row>
    <row r="51" spans="1:8" x14ac:dyDescent="0.25">
      <c r="A51" s="471"/>
      <c r="B51" s="472"/>
      <c r="C51" s="472"/>
      <c r="D51" s="472"/>
      <c r="E51" s="472"/>
      <c r="F51" s="472"/>
    </row>
    <row r="52" spans="1:8" x14ac:dyDescent="0.25">
      <c r="A52" s="471"/>
      <c r="B52" s="472"/>
      <c r="C52" s="472"/>
      <c r="D52" s="472"/>
      <c r="E52" s="472"/>
      <c r="F52" s="472"/>
    </row>
    <row r="53" spans="1:8" x14ac:dyDescent="0.25">
      <c r="A53" s="471"/>
      <c r="B53" s="472"/>
      <c r="C53" s="472"/>
      <c r="D53" s="472"/>
      <c r="E53" s="472"/>
      <c r="F53" s="472"/>
    </row>
    <row r="54" spans="1:8" x14ac:dyDescent="0.25">
      <c r="A54" s="471"/>
      <c r="B54" s="472"/>
      <c r="C54" s="472"/>
      <c r="D54" s="472"/>
      <c r="E54" s="472"/>
      <c r="F54" s="472"/>
    </row>
    <row r="56" spans="1:8" x14ac:dyDescent="0.25">
      <c r="A56" s="119" t="s">
        <v>126</v>
      </c>
    </row>
    <row r="57" spans="1:8" x14ac:dyDescent="0.25">
      <c r="A57" s="646" t="s">
        <v>77</v>
      </c>
      <c r="B57" s="646"/>
      <c r="C57" s="646"/>
      <c r="D57" s="646"/>
      <c r="E57" s="646"/>
      <c r="F57" s="646"/>
      <c r="G57" s="646"/>
      <c r="H57" s="646"/>
    </row>
    <row r="58" spans="1:8" x14ac:dyDescent="0.25">
      <c r="A58" s="646" t="s">
        <v>182</v>
      </c>
      <c r="B58" s="646"/>
      <c r="C58" s="646"/>
      <c r="D58" s="646"/>
      <c r="E58" s="646"/>
      <c r="F58" s="646"/>
      <c r="G58" s="646"/>
      <c r="H58" s="646"/>
    </row>
    <row r="59" spans="1:8" x14ac:dyDescent="0.25">
      <c r="A59" s="646" t="s">
        <v>183</v>
      </c>
      <c r="B59" s="646"/>
      <c r="C59" s="646"/>
      <c r="D59" s="646"/>
      <c r="E59" s="646"/>
      <c r="F59" s="646"/>
      <c r="G59" s="646"/>
      <c r="H59" s="646"/>
    </row>
    <row r="60" spans="1:8" x14ac:dyDescent="0.25">
      <c r="A60" s="644" t="s">
        <v>184</v>
      </c>
      <c r="B60" s="644"/>
      <c r="C60" s="644"/>
      <c r="D60" s="644"/>
      <c r="E60" s="644"/>
      <c r="F60" s="644"/>
      <c r="G60" s="644"/>
      <c r="H60" s="644"/>
    </row>
    <row r="61" spans="1:8" x14ac:dyDescent="0.25">
      <c r="A61" s="644" t="s">
        <v>185</v>
      </c>
      <c r="B61" s="644"/>
      <c r="C61" s="644"/>
      <c r="D61" s="644"/>
      <c r="E61" s="644"/>
      <c r="F61" s="644"/>
      <c r="G61" s="644"/>
      <c r="H61" s="644"/>
    </row>
    <row r="62" spans="1:8" x14ac:dyDescent="0.25">
      <c r="A62" s="644" t="s">
        <v>186</v>
      </c>
      <c r="B62" s="644"/>
      <c r="C62" s="644"/>
      <c r="D62" s="644"/>
      <c r="E62" s="644"/>
      <c r="F62" s="644"/>
      <c r="G62" s="644"/>
      <c r="H62" s="644"/>
    </row>
  </sheetData>
  <mergeCells count="11">
    <mergeCell ref="A3:F3"/>
    <mergeCell ref="A4:F4"/>
    <mergeCell ref="A5:F5"/>
    <mergeCell ref="A61:H61"/>
    <mergeCell ref="A62:H62"/>
    <mergeCell ref="A7:B7"/>
    <mergeCell ref="A8:B8"/>
    <mergeCell ref="A57:H57"/>
    <mergeCell ref="A58:H58"/>
    <mergeCell ref="A59:H59"/>
    <mergeCell ref="A60:H60"/>
  </mergeCells>
  <printOptions horizontalCentered="1"/>
  <pageMargins left="0.70866141732283472" right="0.70866141732283472" top="0.74803149606299213" bottom="1.5354330708661419" header="0.31496062992125984" footer="0.31496062992125984"/>
  <pageSetup paperSize="9" scale="85"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39"/>
  <sheetViews>
    <sheetView topLeftCell="A12" zoomScale="80" zoomScaleNormal="80" zoomScaleSheetLayoutView="80" workbookViewId="0">
      <pane ySplit="3" topLeftCell="A27" activePane="bottomLeft" state="frozen"/>
      <selection activeCell="H29" sqref="H29"/>
      <selection pane="bottomLeft" activeCell="E28" sqref="E28"/>
    </sheetView>
  </sheetViews>
  <sheetFormatPr defaultColWidth="10.875" defaultRowHeight="15" x14ac:dyDescent="0.2"/>
  <cols>
    <col min="1" max="1" width="3.875" style="21" customWidth="1"/>
    <col min="2" max="2" width="29.625" style="21" customWidth="1"/>
    <col min="3" max="3" width="10.875" style="21"/>
    <col min="4" max="4" width="22.875" style="21" customWidth="1"/>
    <col min="5" max="5" width="42.125" style="21" customWidth="1"/>
    <col min="6" max="6" width="25.875" style="21" customWidth="1"/>
    <col min="7" max="7" width="16.375" style="21" customWidth="1"/>
    <col min="8" max="8" width="20.625" style="21" customWidth="1"/>
    <col min="9" max="16384" width="10.875" style="21"/>
  </cols>
  <sheetData>
    <row r="1" spans="1:8" ht="15.75" x14ac:dyDescent="0.25">
      <c r="H1" s="16" t="s">
        <v>254</v>
      </c>
    </row>
    <row r="2" spans="1:8" ht="15.75" x14ac:dyDescent="0.25">
      <c r="H2" s="16" t="s">
        <v>187</v>
      </c>
    </row>
    <row r="4" spans="1:8" ht="15.75" x14ac:dyDescent="0.2">
      <c r="A4" s="627"/>
      <c r="B4" s="627"/>
      <c r="C4" s="627"/>
      <c r="D4" s="627"/>
      <c r="E4" s="627"/>
      <c r="F4" s="627"/>
      <c r="G4" s="627"/>
      <c r="H4" s="627"/>
    </row>
    <row r="5" spans="1:8" ht="15.75" x14ac:dyDescent="0.2">
      <c r="A5" s="627" t="s">
        <v>399</v>
      </c>
      <c r="B5" s="627"/>
      <c r="C5" s="627"/>
      <c r="D5" s="627"/>
      <c r="E5" s="627"/>
      <c r="F5" s="627"/>
      <c r="G5" s="627"/>
      <c r="H5" s="627"/>
    </row>
    <row r="6" spans="1:8" ht="15.75" x14ac:dyDescent="0.2">
      <c r="A6" s="627" t="s">
        <v>188</v>
      </c>
      <c r="B6" s="627"/>
      <c r="C6" s="627"/>
      <c r="D6" s="627"/>
      <c r="E6" s="627"/>
      <c r="F6" s="627"/>
      <c r="G6" s="627"/>
      <c r="H6" s="627"/>
    </row>
    <row r="7" spans="1:8" ht="15.75" x14ac:dyDescent="0.2">
      <c r="A7" s="627"/>
      <c r="B7" s="627"/>
      <c r="C7" s="627"/>
      <c r="D7" s="627"/>
      <c r="E7" s="627"/>
      <c r="F7" s="627"/>
      <c r="G7" s="627"/>
    </row>
    <row r="8" spans="1:8" ht="15.75" x14ac:dyDescent="0.2">
      <c r="A8" s="641" t="s">
        <v>144</v>
      </c>
      <c r="B8" s="642"/>
      <c r="C8" s="78" t="str">
        <f>'Form 6  RTP CE'!C7</f>
        <v>PEMERINTAH DAERAH KABUPATEN SUMEDANG</v>
      </c>
      <c r="D8" s="79"/>
      <c r="E8" s="79"/>
      <c r="F8" s="79"/>
      <c r="G8" s="79"/>
      <c r="H8" s="79"/>
    </row>
    <row r="9" spans="1:8" ht="15.75" x14ac:dyDescent="0.25">
      <c r="A9" s="636" t="s">
        <v>145</v>
      </c>
      <c r="B9" s="637"/>
      <c r="C9" s="81">
        <f>'Form 6  RTP CE'!C8</f>
        <v>2022</v>
      </c>
      <c r="D9" s="83"/>
    </row>
    <row r="10" spans="1:8" ht="15.75" x14ac:dyDescent="0.25">
      <c r="A10" s="643" t="s">
        <v>25</v>
      </c>
      <c r="B10" s="637"/>
      <c r="C10" s="81" t="str">
        <f>'Form 5 Risiko Prioritas'!C8</f>
        <v>Meningkatnya akuntabilitas kinerja dan keuangan</v>
      </c>
      <c r="D10" s="83"/>
    </row>
    <row r="11" spans="1:8" ht="15.75" x14ac:dyDescent="0.25">
      <c r="A11" s="638" t="s">
        <v>23</v>
      </c>
      <c r="B11" s="639"/>
      <c r="C11" s="219" t="str">
        <f>'Form 5 Risiko Prioritas'!C9</f>
        <v>Penunjang Urusan Pemerintahan</v>
      </c>
      <c r="D11" s="86"/>
      <c r="E11" s="24"/>
      <c r="F11" s="24"/>
      <c r="G11" s="24"/>
      <c r="H11" s="24"/>
    </row>
    <row r="12" spans="1:8" x14ac:dyDescent="0.2">
      <c r="A12" s="647" t="s">
        <v>53</v>
      </c>
      <c r="B12" s="647" t="s">
        <v>166</v>
      </c>
      <c r="C12" s="647" t="s">
        <v>148</v>
      </c>
      <c r="D12" s="647" t="s">
        <v>189</v>
      </c>
      <c r="E12" s="647" t="s">
        <v>190</v>
      </c>
      <c r="F12" s="648" t="s">
        <v>693</v>
      </c>
      <c r="G12" s="647" t="s">
        <v>191</v>
      </c>
      <c r="H12" s="647" t="s">
        <v>179</v>
      </c>
    </row>
    <row r="13" spans="1:8" x14ac:dyDescent="0.2">
      <c r="A13" s="647"/>
      <c r="B13" s="647"/>
      <c r="C13" s="647"/>
      <c r="D13" s="647"/>
      <c r="E13" s="647"/>
      <c r="F13" s="649"/>
      <c r="G13" s="647"/>
      <c r="H13" s="647"/>
    </row>
    <row r="14" spans="1:8" x14ac:dyDescent="0.2">
      <c r="A14" s="647"/>
      <c r="B14" s="647"/>
      <c r="C14" s="647"/>
      <c r="D14" s="647"/>
      <c r="E14" s="647"/>
      <c r="F14" s="650"/>
      <c r="G14" s="647"/>
      <c r="H14" s="647"/>
    </row>
    <row r="15" spans="1:8" ht="15.75" x14ac:dyDescent="0.2">
      <c r="A15" s="120" t="s">
        <v>65</v>
      </c>
      <c r="B15" s="120" t="s">
        <v>66</v>
      </c>
      <c r="C15" s="120" t="s">
        <v>67</v>
      </c>
      <c r="D15" s="120" t="s">
        <v>68</v>
      </c>
      <c r="E15" s="120" t="s">
        <v>69</v>
      </c>
      <c r="F15" s="120" t="s">
        <v>70</v>
      </c>
      <c r="G15" s="120" t="s">
        <v>71</v>
      </c>
      <c r="H15" s="121" t="s">
        <v>72</v>
      </c>
    </row>
    <row r="16" spans="1:8" ht="15.75" x14ac:dyDescent="0.2">
      <c r="A16" s="97" t="s">
        <v>154</v>
      </c>
      <c r="B16" s="107" t="s">
        <v>155</v>
      </c>
      <c r="C16" s="57"/>
      <c r="D16" s="69"/>
      <c r="E16" s="69"/>
      <c r="F16" s="69"/>
      <c r="G16" s="69"/>
      <c r="H16" s="122"/>
    </row>
    <row r="17" spans="1:10" x14ac:dyDescent="0.2">
      <c r="A17" s="74">
        <v>1</v>
      </c>
      <c r="B17" s="57" t="s">
        <v>685</v>
      </c>
      <c r="C17" s="103"/>
      <c r="D17" s="69"/>
      <c r="E17" s="69"/>
      <c r="F17" s="69"/>
      <c r="G17" s="69"/>
      <c r="H17" s="69"/>
    </row>
    <row r="18" spans="1:10" x14ac:dyDescent="0.2">
      <c r="A18" s="74">
        <v>2</v>
      </c>
      <c r="B18" s="57" t="s">
        <v>686</v>
      </c>
      <c r="C18" s="105"/>
      <c r="D18" s="69"/>
      <c r="E18" s="69"/>
      <c r="F18" s="69"/>
      <c r="G18" s="69"/>
      <c r="H18" s="69"/>
    </row>
    <row r="19" spans="1:10" x14ac:dyDescent="0.2">
      <c r="A19" s="74"/>
      <c r="B19" s="57"/>
      <c r="C19" s="105"/>
      <c r="D19" s="69"/>
      <c r="E19" s="69"/>
      <c r="F19" s="69"/>
      <c r="G19" s="69"/>
      <c r="H19" s="69"/>
    </row>
    <row r="20" spans="1:10" ht="15.75" x14ac:dyDescent="0.2">
      <c r="A20" s="97" t="s">
        <v>156</v>
      </c>
      <c r="B20" s="107" t="s">
        <v>756</v>
      </c>
      <c r="C20" s="57"/>
      <c r="D20" s="69"/>
      <c r="E20" s="69"/>
      <c r="F20" s="69"/>
      <c r="G20" s="69"/>
      <c r="H20" s="122"/>
    </row>
    <row r="21" spans="1:10" ht="135" x14ac:dyDescent="0.2">
      <c r="A21" s="74">
        <v>1</v>
      </c>
      <c r="B21" s="54" t="str">
        <f>'Form 3.b Risk Strategis OPD'!D18</f>
        <v>Tidak tercapainya pengelolaan keuangan dan aset daerah yang berkualitas</v>
      </c>
      <c r="C21" s="96">
        <f>'Form 3.b Risk Strategis OPD'!E18</f>
        <v>1.1000000000000001</v>
      </c>
      <c r="D21" s="69" t="s">
        <v>758</v>
      </c>
      <c r="E21" s="69" t="s">
        <v>689</v>
      </c>
      <c r="F21" s="69" t="s">
        <v>759</v>
      </c>
      <c r="G21" s="58" t="s">
        <v>755</v>
      </c>
      <c r="H21" s="462" t="s">
        <v>790</v>
      </c>
      <c r="J21" s="69"/>
    </row>
    <row r="22" spans="1:10" x14ac:dyDescent="0.2">
      <c r="A22" s="74"/>
      <c r="B22" s="57"/>
      <c r="C22" s="57"/>
      <c r="D22" s="55"/>
      <c r="E22" s="55"/>
      <c r="F22" s="69"/>
      <c r="G22" s="69"/>
      <c r="H22" s="58"/>
    </row>
    <row r="23" spans="1:10" ht="15.75" x14ac:dyDescent="0.2">
      <c r="A23" s="97" t="s">
        <v>157</v>
      </c>
      <c r="B23" s="107" t="s">
        <v>757</v>
      </c>
      <c r="C23" s="57"/>
      <c r="D23" s="55"/>
      <c r="E23" s="55"/>
      <c r="F23" s="69"/>
      <c r="G23" s="69"/>
      <c r="H23" s="519"/>
    </row>
    <row r="24" spans="1:10" ht="90.75" x14ac:dyDescent="0.2">
      <c r="A24" s="74">
        <v>1</v>
      </c>
      <c r="B24" s="57" t="str">
        <f>'Form 3.c Risk Operasional OPD'!E21</f>
        <v>1. Regulasi yang dinamis
2. Ketidaksesuaian antara 
proses pelaksanaan
Penatausahaan Barang Milik 
Daerah dengan atauran 
yang ada</v>
      </c>
      <c r="C24" s="96">
        <f>'Form 3.c Risk Operasional OPD'!F21</f>
        <v>1.4</v>
      </c>
      <c r="D24" s="69" t="s">
        <v>760</v>
      </c>
      <c r="E24" s="69" t="s">
        <v>688</v>
      </c>
      <c r="F24" s="69" t="s">
        <v>763</v>
      </c>
      <c r="G24" s="453" t="s">
        <v>732</v>
      </c>
      <c r="H24" s="453" t="s">
        <v>791</v>
      </c>
    </row>
    <row r="25" spans="1:10" ht="75" x14ac:dyDescent="0.2">
      <c r="A25" s="74">
        <v>2</v>
      </c>
      <c r="B25" s="57" t="str">
        <f>'Form 3.c Risk Operasional OPD'!E22</f>
        <v>Belum semua petugas
akuntansi paham teknis 
Operasional penyelenggaraan akuntansi 
Pemda</v>
      </c>
      <c r="C25" s="96">
        <f>'Form 3.c Risk Operasional OPD'!F22</f>
        <v>1.3</v>
      </c>
      <c r="D25" s="69" t="s">
        <v>764</v>
      </c>
      <c r="E25" s="69" t="s">
        <v>688</v>
      </c>
      <c r="F25" s="69" t="s">
        <v>762</v>
      </c>
      <c r="G25" s="453" t="s">
        <v>738</v>
      </c>
      <c r="H25" s="464" t="s">
        <v>792</v>
      </c>
    </row>
    <row r="26" spans="1:10" ht="75.75" x14ac:dyDescent="0.2">
      <c r="A26" s="74">
        <v>3</v>
      </c>
      <c r="B26" s="57" t="str">
        <f>'Form 3.c Risk Operasional OPD'!E23</f>
        <v>Proses Penatausahaan Belum sesuai dengan ketentuan</v>
      </c>
      <c r="C26" s="96">
        <f>'Form 3.c Risk Operasional OPD'!F23</f>
        <v>1.2</v>
      </c>
      <c r="D26" s="69" t="s">
        <v>761</v>
      </c>
      <c r="E26" s="69" t="s">
        <v>688</v>
      </c>
      <c r="F26" s="69" t="s">
        <v>765</v>
      </c>
      <c r="G26" s="453" t="s">
        <v>768</v>
      </c>
      <c r="H26" s="453" t="s">
        <v>793</v>
      </c>
    </row>
    <row r="27" spans="1:10" ht="321.75" customHeight="1" x14ac:dyDescent="0.2">
      <c r="A27" s="74">
        <v>4</v>
      </c>
      <c r="B27" s="57" t="str">
        <f>'Form 3.c Risk Operasional OPD'!E24</f>
        <v>Ketidakselarasan antara Perencanaan dan Penganggaran Daerah</v>
      </c>
      <c r="C27" s="96">
        <f>'Form 3.c Risk Operasional OPD'!F24</f>
        <v>1.1000000000000001</v>
      </c>
      <c r="D27" s="69" t="s">
        <v>766</v>
      </c>
      <c r="E27" s="69" t="s">
        <v>692</v>
      </c>
      <c r="F27" s="69" t="s">
        <v>767</v>
      </c>
      <c r="G27" s="453" t="s">
        <v>769</v>
      </c>
      <c r="H27" s="453" t="s">
        <v>793</v>
      </c>
    </row>
    <row r="28" spans="1:10" x14ac:dyDescent="0.2">
      <c r="A28" s="122"/>
      <c r="B28" s="57"/>
      <c r="C28" s="109"/>
      <c r="D28" s="69"/>
      <c r="E28" s="69"/>
      <c r="F28" s="69"/>
      <c r="G28" s="69"/>
      <c r="H28" s="69"/>
    </row>
    <row r="30" spans="1:10" ht="15.75" x14ac:dyDescent="0.25">
      <c r="A30" s="119" t="s">
        <v>126</v>
      </c>
      <c r="B30"/>
      <c r="C30"/>
      <c r="D30"/>
      <c r="E30"/>
      <c r="F30"/>
      <c r="G30"/>
    </row>
    <row r="31" spans="1:10" ht="15.75" x14ac:dyDescent="0.2">
      <c r="A31" s="646" t="s">
        <v>192</v>
      </c>
      <c r="B31" s="646"/>
      <c r="C31" s="646"/>
      <c r="D31" s="646"/>
      <c r="E31" s="646"/>
      <c r="F31" s="646"/>
      <c r="G31" s="646"/>
    </row>
    <row r="32" spans="1:10" ht="15.75" x14ac:dyDescent="0.2">
      <c r="A32" s="646" t="s">
        <v>168</v>
      </c>
      <c r="B32" s="646"/>
      <c r="C32" s="646"/>
      <c r="D32" s="646"/>
      <c r="E32" s="646"/>
      <c r="F32" s="646"/>
      <c r="G32" s="646"/>
    </row>
    <row r="33" spans="1:8" ht="15.75" x14ac:dyDescent="0.2">
      <c r="A33" s="646" t="s">
        <v>169</v>
      </c>
      <c r="B33" s="646"/>
      <c r="C33" s="646"/>
      <c r="D33" s="646"/>
      <c r="E33" s="646"/>
      <c r="F33" s="646"/>
      <c r="G33" s="646"/>
    </row>
    <row r="34" spans="1:8" ht="15.75" x14ac:dyDescent="0.2">
      <c r="A34" s="651" t="s">
        <v>193</v>
      </c>
      <c r="B34" s="651"/>
      <c r="C34" s="651"/>
      <c r="D34" s="651"/>
      <c r="E34" s="651"/>
      <c r="F34" s="651"/>
      <c r="G34" s="651"/>
      <c r="H34" s="651"/>
    </row>
    <row r="35" spans="1:8" x14ac:dyDescent="0.2">
      <c r="A35" s="652" t="s">
        <v>194</v>
      </c>
      <c r="B35" s="652"/>
      <c r="C35" s="652"/>
      <c r="D35" s="652"/>
      <c r="E35" s="652"/>
      <c r="F35" s="652"/>
      <c r="G35" s="652"/>
    </row>
    <row r="36" spans="1:8" x14ac:dyDescent="0.2">
      <c r="A36" s="652"/>
      <c r="B36" s="652"/>
      <c r="C36" s="652"/>
      <c r="D36" s="652"/>
      <c r="E36" s="652"/>
      <c r="F36" s="652"/>
      <c r="G36" s="652"/>
    </row>
    <row r="37" spans="1:8" ht="15.75" x14ac:dyDescent="0.2">
      <c r="A37" s="646" t="s">
        <v>195</v>
      </c>
      <c r="B37" s="646"/>
      <c r="C37" s="646"/>
      <c r="D37" s="646"/>
      <c r="E37" s="646"/>
      <c r="F37" s="646"/>
      <c r="G37" s="646"/>
    </row>
    <row r="38" spans="1:8" ht="15.75" x14ac:dyDescent="0.25">
      <c r="A38" s="644" t="s">
        <v>196</v>
      </c>
      <c r="B38" s="644"/>
      <c r="C38" s="644"/>
      <c r="D38" s="644"/>
      <c r="E38" s="644"/>
      <c r="F38" s="644"/>
      <c r="G38" s="644"/>
    </row>
    <row r="39" spans="1:8" ht="15.75" x14ac:dyDescent="0.25">
      <c r="A39" s="644" t="s">
        <v>197</v>
      </c>
      <c r="B39" s="644"/>
      <c r="C39" s="644"/>
      <c r="D39" s="644"/>
      <c r="E39" s="644"/>
      <c r="F39" s="644"/>
      <c r="G39" s="644"/>
    </row>
  </sheetData>
  <mergeCells count="24">
    <mergeCell ref="A39:G39"/>
    <mergeCell ref="E12:E14"/>
    <mergeCell ref="F12:F14"/>
    <mergeCell ref="G12:G14"/>
    <mergeCell ref="H12:H14"/>
    <mergeCell ref="A31:G31"/>
    <mergeCell ref="A32:G32"/>
    <mergeCell ref="D12:D14"/>
    <mergeCell ref="A33:G33"/>
    <mergeCell ref="A34:H34"/>
    <mergeCell ref="A35:G36"/>
    <mergeCell ref="A37:G37"/>
    <mergeCell ref="A38:G38"/>
    <mergeCell ref="A10:B10"/>
    <mergeCell ref="A11:B11"/>
    <mergeCell ref="A12:A14"/>
    <mergeCell ref="B12:B14"/>
    <mergeCell ref="C12:C14"/>
    <mergeCell ref="A9:B9"/>
    <mergeCell ref="A4:H4"/>
    <mergeCell ref="A5:H5"/>
    <mergeCell ref="A6:H6"/>
    <mergeCell ref="A7:G7"/>
    <mergeCell ref="A8:B8"/>
  </mergeCells>
  <printOptions horizontalCentered="1"/>
  <pageMargins left="0.70866141732283472" right="0.70866141732283472" top="0.74803149606299213" bottom="1.5354330708661419" header="0.31496062992125984" footer="0.31496062992125984"/>
  <pageSetup paperSize="9" scale="73" fitToWidth="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H28"/>
  <sheetViews>
    <sheetView view="pageBreakPreview" topLeftCell="A10" zoomScale="90" zoomScaleNormal="70" zoomScaleSheetLayoutView="90" workbookViewId="0">
      <pane ySplit="1" topLeftCell="A16" activePane="bottomLeft" state="frozen"/>
      <selection activeCell="H29" sqref="H29"/>
      <selection pane="bottomLeft" activeCell="G22" sqref="G22"/>
    </sheetView>
  </sheetViews>
  <sheetFormatPr defaultColWidth="10.875" defaultRowHeight="15.75" x14ac:dyDescent="0.25"/>
  <cols>
    <col min="1" max="1" width="4.375" customWidth="1"/>
    <col min="2" max="2" width="38" customWidth="1"/>
    <col min="3" max="4" width="26.125" customWidth="1"/>
    <col min="5" max="5" width="24.625" customWidth="1"/>
    <col min="6" max="6" width="21" customWidth="1"/>
    <col min="7" max="7" width="24" customWidth="1"/>
    <col min="8" max="8" width="26.125" customWidth="1"/>
  </cols>
  <sheetData>
    <row r="1" spans="1:8" x14ac:dyDescent="0.25">
      <c r="H1" s="16" t="s">
        <v>254</v>
      </c>
    </row>
    <row r="2" spans="1:8" x14ac:dyDescent="0.25">
      <c r="H2" s="16" t="s">
        <v>198</v>
      </c>
    </row>
    <row r="3" spans="1:8" ht="16.5" x14ac:dyDescent="0.25">
      <c r="A3" s="559"/>
      <c r="B3" s="559"/>
      <c r="C3" s="559"/>
      <c r="D3" s="559"/>
      <c r="E3" s="559"/>
      <c r="F3" s="559"/>
      <c r="G3" s="559"/>
      <c r="H3" s="559"/>
    </row>
    <row r="4" spans="1:8" ht="16.5" x14ac:dyDescent="0.25">
      <c r="A4" s="559" t="s">
        <v>400</v>
      </c>
      <c r="B4" s="559"/>
      <c r="C4" s="559"/>
      <c r="D4" s="559"/>
      <c r="E4" s="559"/>
      <c r="F4" s="559"/>
      <c r="G4" s="559"/>
      <c r="H4" s="559"/>
    </row>
    <row r="5" spans="1:8" ht="16.5" x14ac:dyDescent="0.25">
      <c r="A5" s="654"/>
      <c r="B5" s="654"/>
      <c r="C5" s="654"/>
      <c r="D5" s="654"/>
      <c r="E5" s="654"/>
      <c r="F5" s="654"/>
      <c r="G5" s="654"/>
      <c r="H5" s="654"/>
    </row>
    <row r="6" spans="1:8" s="21" customFormat="1" x14ac:dyDescent="0.2">
      <c r="A6" s="641" t="s">
        <v>144</v>
      </c>
      <c r="B6" s="642"/>
      <c r="C6" s="78" t="str">
        <f>'Form 7 RTP Risk'!C8</f>
        <v>PEMERINTAH DAERAH KABUPATEN SUMEDANG</v>
      </c>
      <c r="D6" s="79"/>
      <c r="E6" s="79"/>
      <c r="F6" s="79"/>
      <c r="G6" s="79"/>
      <c r="H6" s="80"/>
    </row>
    <row r="7" spans="1:8" s="21" customFormat="1" x14ac:dyDescent="0.25">
      <c r="A7" s="636" t="s">
        <v>145</v>
      </c>
      <c r="B7" s="637"/>
      <c r="C7" s="81">
        <f>'Form 7 RTP Risk'!C9</f>
        <v>2022</v>
      </c>
      <c r="D7" s="83"/>
      <c r="E7" s="83"/>
      <c r="H7" s="22"/>
    </row>
    <row r="8" spans="1:8" s="21" customFormat="1" x14ac:dyDescent="0.25">
      <c r="A8" s="643" t="s">
        <v>25</v>
      </c>
      <c r="B8" s="637"/>
      <c r="C8" s="81" t="str">
        <f>'Form 7 RTP Risk'!C10</f>
        <v>Meningkatnya akuntabilitas kinerja dan keuangan</v>
      </c>
      <c r="D8" s="83"/>
      <c r="E8" s="83"/>
      <c r="H8" s="22"/>
    </row>
    <row r="9" spans="1:8" s="21" customFormat="1" ht="16.5" thickBot="1" x14ac:dyDescent="0.3">
      <c r="A9" s="638" t="s">
        <v>23</v>
      </c>
      <c r="B9" s="639"/>
      <c r="C9" s="219" t="str">
        <f>'Form 7 RTP Risk'!C11</f>
        <v>Penunjang Urusan Pemerintahan</v>
      </c>
      <c r="D9" s="123"/>
      <c r="E9" s="123"/>
      <c r="F9" s="124"/>
      <c r="G9" s="124"/>
      <c r="H9" s="125"/>
    </row>
    <row r="10" spans="1:8" ht="57.75" customHeight="1" thickBot="1" x14ac:dyDescent="0.3">
      <c r="A10" s="126" t="s">
        <v>53</v>
      </c>
      <c r="B10" s="127" t="s">
        <v>199</v>
      </c>
      <c r="C10" s="127" t="s">
        <v>200</v>
      </c>
      <c r="D10" s="127" t="s">
        <v>201</v>
      </c>
      <c r="E10" s="127" t="s">
        <v>202</v>
      </c>
      <c r="F10" s="127" t="s">
        <v>203</v>
      </c>
      <c r="G10" s="127" t="s">
        <v>204</v>
      </c>
      <c r="H10" s="127" t="s">
        <v>205</v>
      </c>
    </row>
    <row r="11" spans="1:8" ht="16.5" x14ac:dyDescent="0.25">
      <c r="A11" s="485" t="s">
        <v>65</v>
      </c>
      <c r="B11" s="485" t="s">
        <v>66</v>
      </c>
      <c r="C11" s="485" t="s">
        <v>67</v>
      </c>
      <c r="D11" s="485" t="s">
        <v>68</v>
      </c>
      <c r="E11" s="485" t="s">
        <v>69</v>
      </c>
      <c r="F11" s="485" t="s">
        <v>70</v>
      </c>
      <c r="G11" s="485" t="s">
        <v>71</v>
      </c>
      <c r="H11" s="485" t="s">
        <v>72</v>
      </c>
    </row>
    <row r="12" spans="1:8" s="21" customFormat="1" ht="75" x14ac:dyDescent="0.2">
      <c r="A12" s="501">
        <v>1</v>
      </c>
      <c r="B12" s="486" t="str">
        <f>'Form 7 RTP Risk'!F21</f>
        <v>1. Melaksanakan bimtek bagi para petugas akuntansi, aset, dan anggaran;
2. Melakukan FGD bagi OPD dan BKAD;                      3. Melaksanakan monev secara rutin terhadap kinerja.</v>
      </c>
      <c r="C12" s="486" t="s">
        <v>771</v>
      </c>
      <c r="D12" s="501" t="s">
        <v>694</v>
      </c>
      <c r="E12" s="501" t="s">
        <v>770</v>
      </c>
      <c r="F12" s="501" t="s">
        <v>793</v>
      </c>
      <c r="G12" s="501" t="s">
        <v>805</v>
      </c>
      <c r="H12" s="502"/>
    </row>
    <row r="13" spans="1:8" s="21" customFormat="1" ht="15" x14ac:dyDescent="0.2">
      <c r="A13" s="501"/>
      <c r="B13" s="486"/>
      <c r="C13" s="486"/>
      <c r="D13" s="501"/>
      <c r="E13" s="501"/>
      <c r="F13" s="501"/>
      <c r="G13" s="501"/>
      <c r="H13" s="502"/>
    </row>
    <row r="14" spans="1:8" s="21" customFormat="1" ht="30" x14ac:dyDescent="0.2">
      <c r="A14" s="501">
        <v>1</v>
      </c>
      <c r="B14" s="486" t="str">
        <f>'Form 7 RTP Risk'!F24</f>
        <v>Menyusun Kebijakan tentang Pengelolaan Barang Daerah</v>
      </c>
      <c r="C14" s="533" t="s">
        <v>774</v>
      </c>
      <c r="D14" s="501" t="s">
        <v>732</v>
      </c>
      <c r="E14" s="501" t="s">
        <v>772</v>
      </c>
      <c r="F14" s="501" t="s">
        <v>791</v>
      </c>
      <c r="G14" s="501" t="s">
        <v>791</v>
      </c>
      <c r="H14" s="502"/>
    </row>
    <row r="15" spans="1:8" s="21" customFormat="1" ht="15" x14ac:dyDescent="0.2">
      <c r="A15" s="501">
        <v>2</v>
      </c>
      <c r="B15" s="486" t="str">
        <f>'Form 7 RTP Risk'!F25</f>
        <v>Pembuatan Tutorial teknis secara digital</v>
      </c>
      <c r="C15" s="533" t="s">
        <v>774</v>
      </c>
      <c r="D15" s="501" t="s">
        <v>738</v>
      </c>
      <c r="E15" s="501" t="s">
        <v>773</v>
      </c>
      <c r="F15" s="501" t="s">
        <v>799</v>
      </c>
      <c r="G15" s="501" t="s">
        <v>799</v>
      </c>
      <c r="H15" s="502"/>
    </row>
    <row r="16" spans="1:8" s="21" customFormat="1" ht="30" x14ac:dyDescent="0.2">
      <c r="A16" s="501">
        <v>3</v>
      </c>
      <c r="B16" s="486" t="str">
        <f>'Form 7 RTP Risk'!F26</f>
        <v xml:space="preserve">Pendampingan Penatausahaan </v>
      </c>
      <c r="C16" s="533" t="s">
        <v>774</v>
      </c>
      <c r="D16" s="501" t="s">
        <v>775</v>
      </c>
      <c r="E16" s="501" t="s">
        <v>776</v>
      </c>
      <c r="F16" s="501" t="s">
        <v>793</v>
      </c>
      <c r="G16" s="501" t="s">
        <v>793</v>
      </c>
      <c r="H16" s="502"/>
    </row>
    <row r="17" spans="1:8" s="21" customFormat="1" ht="225" x14ac:dyDescent="0.2">
      <c r="A17" s="501">
        <v>4</v>
      </c>
      <c r="B17" s="486" t="str">
        <f>'Form 7 RTP Risk'!F27</f>
        <v>1. Melakukan pembahasan antara Tim Anggaran Pemerintah Daerah 
(TAPD) dengan Bagian Anggaran DPRD untuk mensinergikan antara 
perencanaan dengan penganggaran yang dengan mempertimbangkan target pembangunan daerah dengan kemampuan keuangan daerah
2. Melakukan pemeriksaan 
terhadap komponen belanja yang dianggarkan oleh SKPD dalam dokumen RKA/DPA setiap SKPD     3. Melakukan koordinasi dengan TAPD dan SKPD terkait pendapatan, belanja dan pembiayaan</v>
      </c>
      <c r="C17" s="533" t="s">
        <v>774</v>
      </c>
      <c r="D17" s="501" t="s">
        <v>769</v>
      </c>
      <c r="E17" s="501" t="s">
        <v>777</v>
      </c>
      <c r="F17" s="501" t="s">
        <v>793</v>
      </c>
      <c r="G17" s="501" t="s">
        <v>793</v>
      </c>
      <c r="H17" s="502"/>
    </row>
    <row r="18" spans="1:8" s="21" customFormat="1" thickBot="1" x14ac:dyDescent="0.25">
      <c r="A18" s="503"/>
      <c r="B18" s="488"/>
      <c r="C18" s="504"/>
      <c r="D18" s="504"/>
      <c r="E18" s="504"/>
      <c r="F18" s="504"/>
      <c r="G18" s="504"/>
      <c r="H18" s="505"/>
    </row>
    <row r="19" spans="1:8" x14ac:dyDescent="0.25">
      <c r="A19" s="66"/>
      <c r="B19" s="130"/>
      <c r="C19" s="66"/>
      <c r="D19" s="66"/>
      <c r="E19" s="66"/>
      <c r="F19" s="66"/>
      <c r="G19" s="131"/>
      <c r="H19" s="132"/>
    </row>
    <row r="20" spans="1:8" x14ac:dyDescent="0.25">
      <c r="A20" s="653" t="s">
        <v>126</v>
      </c>
      <c r="B20" s="653"/>
    </row>
    <row r="21" spans="1:8" x14ac:dyDescent="0.25">
      <c r="A21" s="119" t="s">
        <v>192</v>
      </c>
    </row>
    <row r="22" spans="1:8" x14ac:dyDescent="0.25">
      <c r="A22" s="119" t="s">
        <v>206</v>
      </c>
    </row>
    <row r="23" spans="1:8" x14ac:dyDescent="0.25">
      <c r="A23" s="119" t="s">
        <v>207</v>
      </c>
    </row>
    <row r="24" spans="1:8" x14ac:dyDescent="0.25">
      <c r="A24" s="119" t="s">
        <v>208</v>
      </c>
    </row>
    <row r="25" spans="1:8" x14ac:dyDescent="0.25">
      <c r="A25" t="s">
        <v>209</v>
      </c>
    </row>
    <row r="26" spans="1:8" x14ac:dyDescent="0.25">
      <c r="A26" t="s">
        <v>210</v>
      </c>
    </row>
    <row r="27" spans="1:8" x14ac:dyDescent="0.25">
      <c r="A27" t="s">
        <v>211</v>
      </c>
    </row>
    <row r="28" spans="1:8" x14ac:dyDescent="0.25">
      <c r="A28" s="84" t="s">
        <v>212</v>
      </c>
    </row>
  </sheetData>
  <mergeCells count="8">
    <mergeCell ref="A9:B9"/>
    <mergeCell ref="A20:B20"/>
    <mergeCell ref="A3:H3"/>
    <mergeCell ref="A4:H4"/>
    <mergeCell ref="A5:H5"/>
    <mergeCell ref="A6:B6"/>
    <mergeCell ref="A7:B7"/>
    <mergeCell ref="A8:B8"/>
  </mergeCells>
  <printOptions horizontalCentered="1"/>
  <pageMargins left="0.70866141732283472" right="0.70866141732283472" top="0.74803149606299213" bottom="1.5354330708661419" header="0.31496062992125984" footer="0.31496062992125984"/>
  <pageSetup paperSize="9" scale="65" fitToHeight="0"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H30"/>
  <sheetViews>
    <sheetView view="pageBreakPreview" topLeftCell="A10" zoomScale="80" zoomScaleNormal="60" zoomScaleSheetLayoutView="80" workbookViewId="0">
      <pane ySplit="1" topLeftCell="A13" activePane="bottomLeft" state="frozen"/>
      <selection activeCell="H29" sqref="H29"/>
      <selection pane="bottomLeft" activeCell="D18" sqref="D18"/>
    </sheetView>
  </sheetViews>
  <sheetFormatPr defaultColWidth="10.875" defaultRowHeight="15.75" x14ac:dyDescent="0.25"/>
  <cols>
    <col min="1" max="1" width="5" customWidth="1"/>
    <col min="2" max="2" width="43.625" customWidth="1"/>
    <col min="3" max="3" width="31.5" customWidth="1"/>
    <col min="4" max="4" width="24.125" customWidth="1"/>
    <col min="5" max="5" width="23.375" customWidth="1"/>
    <col min="6" max="6" width="21.375" customWidth="1"/>
    <col min="7" max="7" width="29.375" customWidth="1"/>
  </cols>
  <sheetData>
    <row r="1" spans="1:8" x14ac:dyDescent="0.25">
      <c r="G1" s="16" t="s">
        <v>254</v>
      </c>
    </row>
    <row r="2" spans="1:8" x14ac:dyDescent="0.25">
      <c r="G2" s="16" t="s">
        <v>213</v>
      </c>
    </row>
    <row r="3" spans="1:8" x14ac:dyDescent="0.25">
      <c r="A3" s="627"/>
      <c r="B3" s="627"/>
      <c r="C3" s="627"/>
      <c r="D3" s="627"/>
      <c r="E3" s="627"/>
      <c r="F3" s="627"/>
      <c r="G3" s="627"/>
    </row>
    <row r="4" spans="1:8" x14ac:dyDescent="0.25">
      <c r="A4" s="655" t="s">
        <v>401</v>
      </c>
      <c r="B4" s="655"/>
      <c r="C4" s="655"/>
      <c r="D4" s="655"/>
      <c r="E4" s="655"/>
      <c r="F4" s="655"/>
      <c r="G4" s="655"/>
    </row>
    <row r="5" spans="1:8" x14ac:dyDescent="0.25">
      <c r="A5" s="627"/>
      <c r="B5" s="627"/>
      <c r="C5" s="627"/>
      <c r="D5" s="627"/>
      <c r="E5" s="627"/>
      <c r="F5" s="627"/>
      <c r="G5" s="627"/>
    </row>
    <row r="6" spans="1:8" s="21" customFormat="1" x14ac:dyDescent="0.2">
      <c r="A6" s="641" t="s">
        <v>144</v>
      </c>
      <c r="B6" s="642"/>
      <c r="C6" s="133" t="str">
        <f>'Form 7 RTP Risk'!C8</f>
        <v>PEMERINTAH DAERAH KABUPATEN SUMEDANG</v>
      </c>
      <c r="D6" s="79"/>
      <c r="E6" s="79"/>
      <c r="F6" s="79"/>
      <c r="G6" s="79"/>
      <c r="H6" s="134"/>
    </row>
    <row r="7" spans="1:8" s="21" customFormat="1" x14ac:dyDescent="0.25">
      <c r="A7" s="636" t="s">
        <v>145</v>
      </c>
      <c r="B7" s="637"/>
      <c r="C7" s="82">
        <f>'Form 7 RTP Risk'!C9</f>
        <v>2022</v>
      </c>
      <c r="D7" s="83"/>
      <c r="E7" s="83"/>
      <c r="H7" s="134"/>
    </row>
    <row r="8" spans="1:8" s="21" customFormat="1" x14ac:dyDescent="0.25">
      <c r="A8" s="643" t="s">
        <v>25</v>
      </c>
      <c r="B8" s="637"/>
      <c r="C8" s="81" t="str">
        <f>'Form 7 RTP Risk'!C10</f>
        <v>Meningkatnya akuntabilitas kinerja dan keuangan</v>
      </c>
      <c r="D8" s="83"/>
      <c r="E8" s="83"/>
      <c r="H8" s="134"/>
    </row>
    <row r="9" spans="1:8" s="21" customFormat="1" ht="16.5" thickBot="1" x14ac:dyDescent="0.3">
      <c r="A9" s="638" t="s">
        <v>23</v>
      </c>
      <c r="B9" s="639"/>
      <c r="C9" s="85" t="str">
        <f>'Form 7 RTP Risk'!C11</f>
        <v>Penunjang Urusan Pemerintahan</v>
      </c>
      <c r="D9" s="123"/>
      <c r="E9" s="123"/>
      <c r="F9" s="124"/>
      <c r="G9" s="124"/>
      <c r="H9" s="134"/>
    </row>
    <row r="10" spans="1:8" ht="49.5" customHeight="1" thickBot="1" x14ac:dyDescent="0.3">
      <c r="A10" s="135" t="s">
        <v>53</v>
      </c>
      <c r="B10" s="135" t="s">
        <v>199</v>
      </c>
      <c r="C10" s="135" t="s">
        <v>214</v>
      </c>
      <c r="D10" s="135" t="s">
        <v>215</v>
      </c>
      <c r="E10" s="135" t="s">
        <v>216</v>
      </c>
      <c r="F10" s="135" t="s">
        <v>204</v>
      </c>
      <c r="G10" s="135" t="s">
        <v>126</v>
      </c>
    </row>
    <row r="11" spans="1:8" ht="16.5" x14ac:dyDescent="0.25">
      <c r="A11" s="128" t="s">
        <v>65</v>
      </c>
      <c r="B11" s="128" t="s">
        <v>66</v>
      </c>
      <c r="C11" s="128" t="s">
        <v>67</v>
      </c>
      <c r="D11" s="128" t="s">
        <v>68</v>
      </c>
      <c r="E11" s="128" t="s">
        <v>69</v>
      </c>
      <c r="F11" s="128" t="s">
        <v>70</v>
      </c>
      <c r="G11" s="136" t="s">
        <v>71</v>
      </c>
    </row>
    <row r="12" spans="1:8" ht="75" x14ac:dyDescent="0.25">
      <c r="A12" s="501">
        <v>1</v>
      </c>
      <c r="B12" s="486" t="str">
        <f>'Form 8 Infokom'!B12</f>
        <v>1. Melaksanakan bimtek bagi para petugas akuntansi, aset, dan anggaran;
2. Melakukan FGD bagi OPD dan BKAD;                      3. Melaksanakan monev secara rutin terhadap kinerja.</v>
      </c>
      <c r="C12" s="506" t="s">
        <v>778</v>
      </c>
      <c r="D12" s="506" t="s">
        <v>694</v>
      </c>
      <c r="E12" s="506" t="s">
        <v>779</v>
      </c>
      <c r="F12" s="506" t="s">
        <v>779</v>
      </c>
      <c r="G12" s="486"/>
    </row>
    <row r="13" spans="1:8" x14ac:dyDescent="0.25">
      <c r="A13" s="501"/>
      <c r="B13" s="486"/>
      <c r="C13" s="506"/>
      <c r="D13" s="506"/>
      <c r="E13" s="506"/>
      <c r="F13" s="506"/>
      <c r="G13" s="486"/>
    </row>
    <row r="14" spans="1:8" ht="30" x14ac:dyDescent="0.25">
      <c r="A14" s="501">
        <v>1</v>
      </c>
      <c r="B14" s="486" t="str">
        <f>'Form 8 Infokom'!B14</f>
        <v>Menyusun Kebijakan tentang Pengelolaan Barang Daerah</v>
      </c>
      <c r="C14" s="506" t="s">
        <v>778</v>
      </c>
      <c r="D14" s="506" t="s">
        <v>732</v>
      </c>
      <c r="E14" s="506" t="s">
        <v>779</v>
      </c>
      <c r="F14" s="506" t="s">
        <v>779</v>
      </c>
      <c r="G14" s="486"/>
    </row>
    <row r="15" spans="1:8" ht="30" x14ac:dyDescent="0.25">
      <c r="A15" s="501">
        <v>2</v>
      </c>
      <c r="B15" s="486" t="str">
        <f>'Form 8 Infokom'!B15</f>
        <v>Pembuatan Tutorial teknis secara digital</v>
      </c>
      <c r="C15" s="506" t="s">
        <v>778</v>
      </c>
      <c r="D15" s="506" t="s">
        <v>738</v>
      </c>
      <c r="E15" s="506" t="s">
        <v>779</v>
      </c>
      <c r="F15" s="506" t="s">
        <v>779</v>
      </c>
      <c r="G15" s="486"/>
    </row>
    <row r="16" spans="1:8" ht="30" x14ac:dyDescent="0.25">
      <c r="A16" s="501">
        <v>3</v>
      </c>
      <c r="B16" s="486" t="str">
        <f>'Form 8 Infokom'!B16</f>
        <v xml:space="preserve">Pendampingan Penatausahaan </v>
      </c>
      <c r="C16" s="506" t="s">
        <v>778</v>
      </c>
      <c r="D16" s="506" t="s">
        <v>775</v>
      </c>
      <c r="E16" s="506" t="s">
        <v>779</v>
      </c>
      <c r="F16" s="506" t="s">
        <v>779</v>
      </c>
      <c r="G16" s="486"/>
    </row>
    <row r="17" spans="1:7" ht="210" x14ac:dyDescent="0.25">
      <c r="A17" s="501">
        <v>4</v>
      </c>
      <c r="B17" s="486" t="str">
        <f>'Form 8 Infokom'!B17</f>
        <v>1. Melakukan pembahasan antara Tim Anggaran Pemerintah Daerah 
(TAPD) dengan Bagian Anggaran DPRD untuk mensinergikan antara 
perencanaan dengan penganggaran yang dengan mempertimbangkan target pembangunan daerah dengan kemampuan keuangan daerah
2. Melakukan pemeriksaan 
terhadap komponen belanja yang dianggarkan oleh SKPD dalam dokumen RKA/DPA setiap SKPD     3. Melakukan koordinasi dengan TAPD dan SKPD terkait pendapatan, belanja dan pembiayaan</v>
      </c>
      <c r="C17" s="506" t="s">
        <v>778</v>
      </c>
      <c r="D17" s="506" t="s">
        <v>769</v>
      </c>
      <c r="E17" s="506" t="s">
        <v>779</v>
      </c>
      <c r="F17" s="506" t="s">
        <v>779</v>
      </c>
      <c r="G17" s="486"/>
    </row>
    <row r="18" spans="1:7" ht="16.5" thickBot="1" x14ac:dyDescent="0.3">
      <c r="A18" s="487"/>
      <c r="B18" s="488"/>
      <c r="C18" s="487"/>
      <c r="D18" s="487"/>
      <c r="E18" s="487"/>
      <c r="F18" s="487"/>
      <c r="G18" s="487"/>
    </row>
    <row r="19" spans="1:7" x14ac:dyDescent="0.25">
      <c r="A19" s="223"/>
      <c r="B19" s="130"/>
      <c r="C19" s="224"/>
      <c r="D19" s="224"/>
      <c r="E19" s="224"/>
      <c r="F19" s="224"/>
      <c r="G19" s="224"/>
    </row>
    <row r="20" spans="1:7" x14ac:dyDescent="0.25">
      <c r="A20" s="223"/>
      <c r="B20" s="130"/>
      <c r="C20" s="224"/>
      <c r="D20" s="224"/>
      <c r="E20" s="224"/>
      <c r="F20" s="224"/>
      <c r="G20" s="224"/>
    </row>
    <row r="21" spans="1:7" x14ac:dyDescent="0.25">
      <c r="A21" s="223"/>
      <c r="B21" s="130"/>
      <c r="C21" s="224"/>
      <c r="D21" s="224"/>
      <c r="E21" s="224"/>
      <c r="F21" s="224"/>
      <c r="G21" s="224"/>
    </row>
    <row r="22" spans="1:7" x14ac:dyDescent="0.25">
      <c r="A22" s="223"/>
      <c r="B22" s="130"/>
      <c r="C22" s="224"/>
      <c r="D22" s="224"/>
      <c r="E22" s="224"/>
      <c r="F22" s="224"/>
      <c r="G22" s="224"/>
    </row>
    <row r="23" spans="1:7" x14ac:dyDescent="0.25">
      <c r="A23" s="653" t="s">
        <v>126</v>
      </c>
      <c r="B23" s="653"/>
    </row>
    <row r="24" spans="1:7" x14ac:dyDescent="0.25">
      <c r="A24" s="119" t="s">
        <v>192</v>
      </c>
    </row>
    <row r="25" spans="1:7" x14ac:dyDescent="0.25">
      <c r="A25" s="119" t="s">
        <v>206</v>
      </c>
    </row>
    <row r="26" spans="1:7" x14ac:dyDescent="0.25">
      <c r="A26" s="119" t="s">
        <v>217</v>
      </c>
    </row>
    <row r="27" spans="1:7" x14ac:dyDescent="0.25">
      <c r="A27" s="119" t="s">
        <v>218</v>
      </c>
    </row>
    <row r="28" spans="1:7" x14ac:dyDescent="0.25">
      <c r="A28" t="s">
        <v>219</v>
      </c>
    </row>
    <row r="29" spans="1:7" x14ac:dyDescent="0.25">
      <c r="A29" t="s">
        <v>210</v>
      </c>
    </row>
    <row r="30" spans="1:7" x14ac:dyDescent="0.25">
      <c r="A30" s="84" t="s">
        <v>220</v>
      </c>
    </row>
  </sheetData>
  <mergeCells count="8">
    <mergeCell ref="A9:B9"/>
    <mergeCell ref="A23:B23"/>
    <mergeCell ref="A3:G3"/>
    <mergeCell ref="A4:G4"/>
    <mergeCell ref="A5:G5"/>
    <mergeCell ref="A6:B6"/>
    <mergeCell ref="A7:B7"/>
    <mergeCell ref="A8:B8"/>
  </mergeCells>
  <printOptions horizontalCentered="1"/>
  <pageMargins left="0.70866141732283472" right="0.70866141732283472" top="0.74803149606299213" bottom="1.5354330708661419" header="0.31496062992125984" footer="0.31496062992125984"/>
  <pageSetup paperSize="9" scale="67" fitToHeight="0"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55"/>
  <sheetViews>
    <sheetView view="pageBreakPreview" topLeftCell="A10" zoomScale="70" zoomScaleNormal="70" zoomScaleSheetLayoutView="70" workbookViewId="0">
      <pane ySplit="2" topLeftCell="A17" activePane="bottomLeft" state="frozen"/>
      <selection activeCell="H29" sqref="H29"/>
      <selection pane="bottomLeft" activeCell="F17" sqref="F17"/>
    </sheetView>
  </sheetViews>
  <sheetFormatPr defaultColWidth="10.875" defaultRowHeight="15.75" x14ac:dyDescent="0.25"/>
  <cols>
    <col min="1" max="1" width="4.625" customWidth="1"/>
    <col min="2" max="2" width="37.125" customWidth="1"/>
    <col min="3" max="3" width="17" customWidth="1"/>
    <col min="4" max="4" width="17.375" customWidth="1"/>
    <col min="5" max="5" width="16.625" customWidth="1"/>
    <col min="6" max="6" width="15.875" customWidth="1"/>
    <col min="7" max="7" width="16.625" customWidth="1"/>
    <col min="8" max="8" width="31.625" customWidth="1"/>
    <col min="9" max="9" width="16.625" customWidth="1"/>
    <col min="10" max="10" width="21.5" customWidth="1"/>
    <col min="11" max="11" width="18.625" customWidth="1"/>
  </cols>
  <sheetData>
    <row r="1" spans="1:11" x14ac:dyDescent="0.25">
      <c r="K1" s="16" t="s">
        <v>254</v>
      </c>
    </row>
    <row r="2" spans="1:11" x14ac:dyDescent="0.25">
      <c r="K2" s="16" t="s">
        <v>221</v>
      </c>
    </row>
    <row r="3" spans="1:11" ht="16.5" x14ac:dyDescent="0.25">
      <c r="A3" s="559"/>
      <c r="B3" s="559"/>
      <c r="C3" s="559"/>
      <c r="D3" s="559"/>
      <c r="E3" s="559"/>
      <c r="F3" s="559"/>
      <c r="G3" s="559"/>
      <c r="H3" s="559"/>
      <c r="I3" s="559"/>
      <c r="J3" s="559"/>
      <c r="K3" s="559"/>
    </row>
    <row r="4" spans="1:11" ht="16.5" x14ac:dyDescent="0.25">
      <c r="A4" s="559" t="s">
        <v>402</v>
      </c>
      <c r="B4" s="559"/>
      <c r="C4" s="559"/>
      <c r="D4" s="559"/>
      <c r="E4" s="559"/>
      <c r="F4" s="559"/>
      <c r="G4" s="559"/>
      <c r="H4" s="559"/>
      <c r="I4" s="559"/>
      <c r="J4" s="559"/>
      <c r="K4" s="559"/>
    </row>
    <row r="5" spans="1:11" ht="16.5" x14ac:dyDescent="0.25">
      <c r="A5" s="559"/>
      <c r="B5" s="559"/>
      <c r="C5" s="559"/>
      <c r="D5" s="559"/>
      <c r="E5" s="559"/>
      <c r="F5" s="559"/>
      <c r="G5" s="559"/>
      <c r="H5" s="559"/>
      <c r="I5" s="559"/>
      <c r="J5" s="559"/>
      <c r="K5" s="559"/>
    </row>
    <row r="6" spans="1:11" s="21" customFormat="1" x14ac:dyDescent="0.2">
      <c r="A6" s="641" t="s">
        <v>144</v>
      </c>
      <c r="B6" s="642"/>
      <c r="C6" s="78" t="str">
        <f>'Form 9 Rencana Monitoring'!C6</f>
        <v>PEMERINTAH DAERAH KABUPATEN SUMEDANG</v>
      </c>
      <c r="D6" s="79"/>
      <c r="E6" s="79"/>
      <c r="F6" s="79"/>
      <c r="G6" s="79"/>
      <c r="H6" s="79"/>
      <c r="I6" s="79"/>
      <c r="J6" s="79"/>
      <c r="K6" s="79"/>
    </row>
    <row r="7" spans="1:11" s="21" customFormat="1" x14ac:dyDescent="0.25">
      <c r="A7" s="636" t="s">
        <v>145</v>
      </c>
      <c r="B7" s="637"/>
      <c r="C7" s="82">
        <f>'Form 9 Rencana Monitoring'!C7</f>
        <v>2022</v>
      </c>
      <c r="D7" s="83"/>
      <c r="E7" s="83"/>
    </row>
    <row r="8" spans="1:11" s="21" customFormat="1" x14ac:dyDescent="0.25">
      <c r="A8" s="643" t="s">
        <v>25</v>
      </c>
      <c r="B8" s="637"/>
      <c r="C8" s="81" t="str">
        <f>'Form 9 Rencana Monitoring'!C8</f>
        <v>Meningkatnya akuntabilitas kinerja dan keuangan</v>
      </c>
      <c r="D8" s="83"/>
      <c r="E8" s="83"/>
      <c r="I8" s="656"/>
      <c r="J8" s="656"/>
    </row>
    <row r="9" spans="1:11" s="21" customFormat="1" x14ac:dyDescent="0.25">
      <c r="A9" s="638" t="s">
        <v>23</v>
      </c>
      <c r="B9" s="639"/>
      <c r="C9" s="85" t="str">
        <f>'Form 9 Rencana Monitoring'!C9</f>
        <v>Penunjang Urusan Pemerintahan</v>
      </c>
      <c r="D9" s="83"/>
      <c r="E9" s="83"/>
    </row>
    <row r="10" spans="1:11" ht="16.5" x14ac:dyDescent="0.25">
      <c r="A10" s="657" t="s">
        <v>53</v>
      </c>
      <c r="B10" s="657" t="s">
        <v>147</v>
      </c>
      <c r="C10" s="657" t="s">
        <v>148</v>
      </c>
      <c r="D10" s="657" t="s">
        <v>222</v>
      </c>
      <c r="E10" s="657"/>
      <c r="F10" s="657"/>
      <c r="G10" s="657" t="s">
        <v>126</v>
      </c>
      <c r="H10" s="658" t="s">
        <v>223</v>
      </c>
      <c r="I10" s="657" t="s">
        <v>224</v>
      </c>
      <c r="J10" s="657" t="s">
        <v>225</v>
      </c>
      <c r="K10" s="658" t="s">
        <v>126</v>
      </c>
    </row>
    <row r="11" spans="1:11" ht="16.5" x14ac:dyDescent="0.25">
      <c r="A11" s="657"/>
      <c r="B11" s="657"/>
      <c r="C11" s="657"/>
      <c r="D11" s="137" t="s">
        <v>226</v>
      </c>
      <c r="E11" s="137" t="s">
        <v>57</v>
      </c>
      <c r="F11" s="137" t="s">
        <v>59</v>
      </c>
      <c r="G11" s="657"/>
      <c r="H11" s="658"/>
      <c r="I11" s="657"/>
      <c r="J11" s="657"/>
      <c r="K11" s="658"/>
    </row>
    <row r="12" spans="1:11" ht="16.5" x14ac:dyDescent="0.25">
      <c r="A12" s="97" t="s">
        <v>154</v>
      </c>
      <c r="B12" s="98" t="s">
        <v>227</v>
      </c>
      <c r="C12" s="138"/>
      <c r="D12" s="138"/>
      <c r="E12" s="138"/>
      <c r="F12" s="138"/>
      <c r="G12" s="139"/>
      <c r="H12" s="140"/>
      <c r="I12" s="139"/>
      <c r="J12" s="139"/>
      <c r="K12" s="140"/>
    </row>
    <row r="13" spans="1:11" x14ac:dyDescent="0.25">
      <c r="A13" s="74">
        <v>1</v>
      </c>
      <c r="B13" s="54"/>
      <c r="C13" s="105"/>
      <c r="D13" s="141"/>
      <c r="E13" s="141"/>
      <c r="F13" s="141"/>
      <c r="G13" s="141"/>
      <c r="H13" s="69"/>
      <c r="I13" s="69"/>
      <c r="J13" s="142"/>
      <c r="K13" s="129"/>
    </row>
    <row r="14" spans="1:11" x14ac:dyDescent="0.25">
      <c r="A14" s="74">
        <v>2</v>
      </c>
      <c r="B14" s="54"/>
      <c r="C14" s="105"/>
      <c r="D14" s="141"/>
      <c r="E14" s="141"/>
      <c r="F14" s="141"/>
      <c r="G14" s="141"/>
      <c r="H14" s="69"/>
      <c r="I14" s="69"/>
      <c r="J14" s="142"/>
      <c r="K14" s="129"/>
    </row>
    <row r="15" spans="1:11" ht="45" x14ac:dyDescent="0.25">
      <c r="A15" s="74"/>
      <c r="B15" s="143" t="s">
        <v>228</v>
      </c>
      <c r="C15" s="144"/>
      <c r="D15" s="141"/>
      <c r="E15" s="141"/>
      <c r="F15" s="141"/>
      <c r="G15" s="141"/>
      <c r="H15" s="145"/>
      <c r="I15" s="145"/>
      <c r="J15" s="145"/>
      <c r="K15" s="146"/>
    </row>
    <row r="16" spans="1:11" x14ac:dyDescent="0.25">
      <c r="A16" s="74"/>
      <c r="B16" s="51"/>
      <c r="C16" s="138"/>
      <c r="D16" s="138"/>
      <c r="E16" s="138"/>
      <c r="F16" s="138"/>
      <c r="G16" s="147"/>
      <c r="H16" s="140"/>
      <c r="I16" s="148"/>
      <c r="J16" s="148"/>
      <c r="K16" s="140"/>
    </row>
    <row r="17" spans="1:11" x14ac:dyDescent="0.25">
      <c r="A17" s="97" t="s">
        <v>156</v>
      </c>
      <c r="B17" s="98" t="s">
        <v>229</v>
      </c>
      <c r="C17" s="138"/>
      <c r="D17" s="138"/>
      <c r="E17" s="138"/>
      <c r="F17" s="138"/>
      <c r="G17" s="138"/>
      <c r="H17" s="140"/>
      <c r="I17" s="148"/>
      <c r="J17" s="148"/>
      <c r="K17" s="140"/>
    </row>
    <row r="18" spans="1:11" ht="94.5" x14ac:dyDescent="0.25">
      <c r="A18" s="54">
        <v>1</v>
      </c>
      <c r="B18" s="54" t="str">
        <f>'Form 7 RTP Risk'!B21</f>
        <v>Tidak tercapainya pengelolaan keuangan dan aset daerah yang berkualitas</v>
      </c>
      <c r="C18" s="96">
        <f>'Form 7 RTP Risk'!C21</f>
        <v>1.1000000000000001</v>
      </c>
      <c r="D18" s="507" t="s">
        <v>794</v>
      </c>
      <c r="E18" s="149" t="s">
        <v>695</v>
      </c>
      <c r="F18" s="149" t="s">
        <v>696</v>
      </c>
      <c r="G18" s="149"/>
      <c r="H18" s="58" t="s">
        <v>780</v>
      </c>
      <c r="I18" s="508" t="s">
        <v>799</v>
      </c>
      <c r="J18" s="508" t="s">
        <v>799</v>
      </c>
      <c r="K18" s="509"/>
    </row>
    <row r="19" spans="1:11" s="150" customFormat="1" x14ac:dyDescent="0.25">
      <c r="A19" s="106"/>
      <c r="B19" s="54"/>
      <c r="C19" s="149"/>
      <c r="D19" s="149"/>
      <c r="E19" s="149"/>
      <c r="F19" s="149"/>
      <c r="G19" s="149"/>
      <c r="H19" s="58"/>
      <c r="I19" s="58"/>
      <c r="J19" s="511"/>
      <c r="K19" s="509"/>
    </row>
    <row r="20" spans="1:11" ht="45" x14ac:dyDescent="0.25">
      <c r="A20" s="74"/>
      <c r="B20" s="143" t="s">
        <v>228</v>
      </c>
      <c r="C20" s="151"/>
      <c r="D20" s="138"/>
      <c r="E20" s="138"/>
      <c r="F20" s="138"/>
      <c r="G20" s="138"/>
      <c r="H20" s="512"/>
      <c r="I20" s="513"/>
      <c r="J20" s="513"/>
      <c r="K20" s="512"/>
    </row>
    <row r="21" spans="1:11" hidden="1" x14ac:dyDescent="0.25">
      <c r="A21" s="152" t="s">
        <v>157</v>
      </c>
      <c r="B21" s="153" t="s">
        <v>230</v>
      </c>
      <c r="C21" s="154"/>
      <c r="D21" s="155"/>
      <c r="E21" s="155"/>
      <c r="F21" s="155"/>
      <c r="G21" s="156" t="s">
        <v>133</v>
      </c>
      <c r="H21" s="514"/>
      <c r="I21" s="515"/>
      <c r="J21" s="515"/>
      <c r="K21" s="514"/>
    </row>
    <row r="22" spans="1:11" ht="45" hidden="1" x14ac:dyDescent="0.25">
      <c r="A22" s="77">
        <v>1</v>
      </c>
      <c r="B22" s="72" t="s">
        <v>231</v>
      </c>
      <c r="C22" s="154"/>
      <c r="D22" s="155"/>
      <c r="E22" s="155"/>
      <c r="F22" s="155"/>
      <c r="G22" s="156" t="s">
        <v>133</v>
      </c>
      <c r="H22" s="514"/>
      <c r="I22" s="515"/>
      <c r="J22" s="515"/>
      <c r="K22" s="514"/>
    </row>
    <row r="23" spans="1:11" hidden="1" x14ac:dyDescent="0.25">
      <c r="A23" s="77"/>
      <c r="B23" s="72"/>
      <c r="C23" s="154"/>
      <c r="D23" s="155"/>
      <c r="E23" s="155"/>
      <c r="F23" s="155"/>
      <c r="G23" s="155"/>
      <c r="H23" s="514"/>
      <c r="I23" s="515"/>
      <c r="J23" s="515"/>
      <c r="K23" s="514"/>
    </row>
    <row r="24" spans="1:11" hidden="1" x14ac:dyDescent="0.25">
      <c r="A24" s="152" t="s">
        <v>158</v>
      </c>
      <c r="B24" s="153" t="s">
        <v>232</v>
      </c>
      <c r="C24" s="154"/>
      <c r="D24" s="155"/>
      <c r="E24" s="155"/>
      <c r="F24" s="155"/>
      <c r="G24" s="155"/>
      <c r="H24" s="514"/>
      <c r="I24" s="515"/>
      <c r="J24" s="515"/>
      <c r="K24" s="514"/>
    </row>
    <row r="25" spans="1:11" ht="30" hidden="1" x14ac:dyDescent="0.25">
      <c r="A25" s="77" t="s">
        <v>233</v>
      </c>
      <c r="B25" s="71" t="s">
        <v>234</v>
      </c>
      <c r="C25" s="154"/>
      <c r="D25" s="155"/>
      <c r="E25" s="155"/>
      <c r="F25" s="155"/>
      <c r="G25" s="156" t="s">
        <v>133</v>
      </c>
      <c r="H25" s="514"/>
      <c r="I25" s="515"/>
      <c r="J25" s="515"/>
      <c r="K25" s="514"/>
    </row>
    <row r="26" spans="1:11" hidden="1" x14ac:dyDescent="0.25">
      <c r="A26" s="157"/>
      <c r="B26" s="71"/>
      <c r="C26" s="154"/>
      <c r="D26" s="155"/>
      <c r="E26" s="155"/>
      <c r="F26" s="155"/>
      <c r="G26" s="156" t="s">
        <v>133</v>
      </c>
      <c r="H26" s="514"/>
      <c r="I26" s="515"/>
      <c r="J26" s="515"/>
      <c r="K26" s="514"/>
    </row>
    <row r="27" spans="1:11" hidden="1" x14ac:dyDescent="0.25">
      <c r="A27" s="77">
        <v>2</v>
      </c>
      <c r="B27" s="71" t="s">
        <v>91</v>
      </c>
      <c r="C27" s="154"/>
      <c r="D27" s="155"/>
      <c r="E27" s="155"/>
      <c r="F27" s="155"/>
      <c r="G27" s="155"/>
      <c r="H27" s="514"/>
      <c r="I27" s="515"/>
      <c r="J27" s="515"/>
      <c r="K27" s="514"/>
    </row>
    <row r="28" spans="1:11" hidden="1" x14ac:dyDescent="0.25">
      <c r="A28" s="77"/>
      <c r="B28" s="72"/>
      <c r="C28" s="154"/>
      <c r="D28" s="155"/>
      <c r="E28" s="155"/>
      <c r="F28" s="155"/>
      <c r="G28" s="155"/>
      <c r="H28" s="514"/>
      <c r="I28" s="515"/>
      <c r="J28" s="515"/>
      <c r="K28" s="514"/>
    </row>
    <row r="29" spans="1:11" x14ac:dyDescent="0.25">
      <c r="A29" s="97" t="s">
        <v>157</v>
      </c>
      <c r="B29" s="98" t="s">
        <v>235</v>
      </c>
      <c r="C29" s="158"/>
      <c r="D29" s="138"/>
      <c r="E29" s="138"/>
      <c r="F29" s="138"/>
      <c r="G29" s="138"/>
      <c r="H29" s="514"/>
      <c r="I29" s="508"/>
      <c r="J29" s="508"/>
      <c r="K29" s="514"/>
    </row>
    <row r="30" spans="1:11" ht="90" x14ac:dyDescent="0.25">
      <c r="A30" s="74">
        <v>1</v>
      </c>
      <c r="B30" s="51" t="str">
        <f>'Form 7 RTP Risk'!B24</f>
        <v>1. Regulasi yang dinamis
2. Ketidaksesuaian antara 
proses pelaksanaan
Penatausahaan Barang Milik 
Daerah dengan atauran 
yang ada</v>
      </c>
      <c r="C30" s="92">
        <f>'Form 7 RTP Risk'!C24</f>
        <v>1.4</v>
      </c>
      <c r="D30" s="149" t="s">
        <v>794</v>
      </c>
      <c r="E30" s="141" t="s">
        <v>795</v>
      </c>
      <c r="F30" s="141" t="s">
        <v>797</v>
      </c>
      <c r="G30" s="149"/>
      <c r="H30" s="141" t="s">
        <v>796</v>
      </c>
      <c r="I30" s="516" t="s">
        <v>798</v>
      </c>
      <c r="J30" s="516" t="s">
        <v>798</v>
      </c>
      <c r="K30" s="509"/>
    </row>
    <row r="31" spans="1:11" ht="94.5" x14ac:dyDescent="0.25">
      <c r="A31" s="74">
        <v>2</v>
      </c>
      <c r="B31" s="51" t="str">
        <f>'Form 7 RTP Risk'!B25</f>
        <v>Belum semua petugas
akuntansi paham teknis 
Operasional penyelenggaraan akuntansi 
Pemda</v>
      </c>
      <c r="C31" s="92">
        <f>'Form 7 RTP Risk'!C25</f>
        <v>1.3</v>
      </c>
      <c r="D31" s="149" t="s">
        <v>781</v>
      </c>
      <c r="E31" s="141" t="s">
        <v>804</v>
      </c>
      <c r="F31" s="141" t="s">
        <v>787</v>
      </c>
      <c r="G31" s="149"/>
      <c r="H31" s="69" t="s">
        <v>788</v>
      </c>
      <c r="I31" s="508" t="s">
        <v>789</v>
      </c>
      <c r="J31" s="511" t="s">
        <v>789</v>
      </c>
      <c r="K31" s="509"/>
    </row>
    <row r="32" spans="1:11" ht="78.75" x14ac:dyDescent="0.25">
      <c r="A32" s="74">
        <v>3</v>
      </c>
      <c r="B32" s="54" t="str">
        <f>'Form 7 RTP Risk'!B26</f>
        <v>Proses Penatausahaan Belum sesuai dengan ketentuan</v>
      </c>
      <c r="C32" s="92">
        <f>'Form 7 RTP Risk'!C26</f>
        <v>1.2</v>
      </c>
      <c r="D32" s="149" t="s">
        <v>781</v>
      </c>
      <c r="E32" s="141" t="s">
        <v>801</v>
      </c>
      <c r="F32" s="141" t="s">
        <v>800</v>
      </c>
      <c r="G32" s="149"/>
      <c r="H32" s="69" t="s">
        <v>782</v>
      </c>
      <c r="I32" s="516" t="s">
        <v>783</v>
      </c>
      <c r="J32" s="516" t="s">
        <v>783</v>
      </c>
      <c r="K32" s="509"/>
    </row>
    <row r="33" spans="1:11" ht="189" x14ac:dyDescent="0.25">
      <c r="A33" s="74">
        <v>4</v>
      </c>
      <c r="B33" s="54" t="str">
        <f>'Form 7 RTP Risk'!B27</f>
        <v>Ketidakselarasan antara Perencanaan dan Penganggaran Daerah</v>
      </c>
      <c r="C33" s="92">
        <f>'Form 7 RTP Risk'!C27</f>
        <v>1.1000000000000001</v>
      </c>
      <c r="D33" s="149" t="s">
        <v>784</v>
      </c>
      <c r="E33" s="141" t="s">
        <v>802</v>
      </c>
      <c r="F33" s="141" t="s">
        <v>803</v>
      </c>
      <c r="G33" s="149"/>
      <c r="H33" s="69" t="s">
        <v>785</v>
      </c>
      <c r="I33" s="517" t="s">
        <v>786</v>
      </c>
      <c r="J33" s="510" t="s">
        <v>786</v>
      </c>
      <c r="K33" s="509"/>
    </row>
    <row r="34" spans="1:11" x14ac:dyDescent="0.25">
      <c r="A34" s="74"/>
      <c r="B34" s="51"/>
      <c r="C34" s="518"/>
      <c r="D34" s="149"/>
      <c r="E34" s="149"/>
      <c r="F34" s="149"/>
      <c r="G34" s="149"/>
      <c r="H34" s="58"/>
      <c r="I34" s="508"/>
      <c r="J34" s="511"/>
      <c r="K34" s="509"/>
    </row>
    <row r="35" spans="1:11" x14ac:dyDescent="0.25">
      <c r="A35" s="74"/>
      <c r="B35" s="51"/>
      <c r="C35" s="518"/>
      <c r="D35" s="149"/>
      <c r="E35" s="149"/>
      <c r="F35" s="149"/>
      <c r="G35" s="149"/>
      <c r="H35" s="58"/>
      <c r="I35" s="508"/>
      <c r="J35" s="511"/>
      <c r="K35" s="509"/>
    </row>
    <row r="36" spans="1:11" ht="45" x14ac:dyDescent="0.25">
      <c r="A36" s="74"/>
      <c r="B36" s="143" t="s">
        <v>228</v>
      </c>
      <c r="C36" s="159"/>
      <c r="D36" s="138"/>
      <c r="E36" s="138"/>
      <c r="F36" s="138"/>
      <c r="G36" s="138"/>
      <c r="H36" s="512"/>
      <c r="I36" s="513"/>
      <c r="J36" s="513"/>
      <c r="K36" s="512"/>
    </row>
    <row r="37" spans="1:11" hidden="1" x14ac:dyDescent="0.25">
      <c r="A37" s="160" t="s">
        <v>236</v>
      </c>
      <c r="B37" s="161" t="s">
        <v>237</v>
      </c>
      <c r="C37" s="162"/>
      <c r="D37" s="163"/>
      <c r="E37" s="163"/>
      <c r="F37" s="163"/>
      <c r="G37" s="163"/>
    </row>
    <row r="38" spans="1:11" ht="30" hidden="1" x14ac:dyDescent="0.25">
      <c r="A38" s="77">
        <v>1</v>
      </c>
      <c r="B38" s="72" t="s">
        <v>136</v>
      </c>
      <c r="C38" s="154"/>
      <c r="D38" s="155"/>
      <c r="E38" s="155"/>
      <c r="F38" s="155"/>
      <c r="G38" s="155"/>
    </row>
    <row r="39" spans="1:11" ht="30" hidden="1" x14ac:dyDescent="0.25">
      <c r="A39" s="77">
        <v>2</v>
      </c>
      <c r="B39" s="164" t="s">
        <v>139</v>
      </c>
      <c r="C39" s="154"/>
      <c r="D39" s="155"/>
      <c r="E39" s="155"/>
      <c r="F39" s="155"/>
      <c r="G39" s="155"/>
    </row>
    <row r="40" spans="1:11" hidden="1" x14ac:dyDescent="0.25">
      <c r="A40" s="77"/>
      <c r="B40" s="72"/>
      <c r="C40" s="154"/>
      <c r="D40" s="155"/>
      <c r="E40" s="155"/>
      <c r="F40" s="155"/>
      <c r="G40" s="155"/>
    </row>
    <row r="41" spans="1:11" hidden="1" x14ac:dyDescent="0.25">
      <c r="A41" s="152" t="s">
        <v>238</v>
      </c>
      <c r="B41" s="153" t="s">
        <v>239</v>
      </c>
      <c r="C41" s="154"/>
      <c r="D41" s="155"/>
      <c r="E41" s="155"/>
      <c r="F41" s="155"/>
      <c r="G41" s="155"/>
    </row>
    <row r="42" spans="1:11" ht="30" hidden="1" x14ac:dyDescent="0.25">
      <c r="A42" s="77">
        <v>1</v>
      </c>
      <c r="B42" s="71" t="s">
        <v>141</v>
      </c>
      <c r="C42" s="154"/>
      <c r="D42" s="155"/>
      <c r="E42" s="155"/>
      <c r="F42" s="155"/>
      <c r="G42" s="155"/>
    </row>
    <row r="43" spans="1:11" x14ac:dyDescent="0.25">
      <c r="A43" s="221"/>
      <c r="B43" s="62"/>
      <c r="C43" s="222"/>
      <c r="D43" s="165"/>
      <c r="E43" s="165"/>
      <c r="F43" s="165"/>
      <c r="G43" s="165"/>
    </row>
    <row r="44" spans="1:11" x14ac:dyDescent="0.25">
      <c r="A44" s="221"/>
      <c r="B44" s="62"/>
      <c r="C44" s="222"/>
      <c r="D44" s="165"/>
      <c r="E44" s="165"/>
      <c r="F44" s="165"/>
      <c r="G44" s="165"/>
    </row>
    <row r="45" spans="1:11" x14ac:dyDescent="0.25">
      <c r="A45" s="221"/>
      <c r="B45" s="62"/>
      <c r="C45" s="222"/>
      <c r="D45" s="165"/>
      <c r="E45" s="165"/>
      <c r="F45" s="165"/>
      <c r="G45" s="165"/>
    </row>
    <row r="46" spans="1:11" x14ac:dyDescent="0.25">
      <c r="A46" s="221"/>
      <c r="B46" s="62"/>
      <c r="C46" s="222"/>
      <c r="D46" s="165"/>
      <c r="E46" s="165"/>
      <c r="F46" s="165"/>
      <c r="G46" s="165"/>
    </row>
    <row r="47" spans="1:11" x14ac:dyDescent="0.25">
      <c r="A47" s="221"/>
      <c r="B47" s="62"/>
      <c r="C47" s="222"/>
      <c r="D47" s="165"/>
      <c r="E47" s="165"/>
      <c r="F47" s="165"/>
      <c r="G47" s="165"/>
    </row>
    <row r="48" spans="1:11" x14ac:dyDescent="0.25">
      <c r="A48" s="653" t="s">
        <v>126</v>
      </c>
      <c r="B48" s="653"/>
      <c r="G48" s="165"/>
    </row>
    <row r="49" spans="1:7" x14ac:dyDescent="0.25">
      <c r="A49" s="119" t="s">
        <v>192</v>
      </c>
      <c r="G49" s="165"/>
    </row>
    <row r="50" spans="1:7" x14ac:dyDescent="0.25">
      <c r="A50" s="119" t="s">
        <v>240</v>
      </c>
      <c r="G50" s="165"/>
    </row>
    <row r="51" spans="1:7" x14ac:dyDescent="0.25">
      <c r="A51" s="119" t="s">
        <v>169</v>
      </c>
      <c r="G51" s="165"/>
    </row>
    <row r="52" spans="1:7" x14ac:dyDescent="0.25">
      <c r="A52" s="119" t="s">
        <v>241</v>
      </c>
      <c r="G52" s="165"/>
    </row>
    <row r="53" spans="1:7" x14ac:dyDescent="0.25">
      <c r="A53" t="s">
        <v>242</v>
      </c>
      <c r="G53" s="165"/>
    </row>
    <row r="54" spans="1:7" x14ac:dyDescent="0.25">
      <c r="A54" s="119" t="s">
        <v>243</v>
      </c>
      <c r="G54" s="165"/>
    </row>
    <row r="55" spans="1:7" x14ac:dyDescent="0.25">
      <c r="A55" t="s">
        <v>244</v>
      </c>
      <c r="G55" s="165"/>
    </row>
  </sheetData>
  <mergeCells count="18">
    <mergeCell ref="H10:H11"/>
    <mergeCell ref="I10:I11"/>
    <mergeCell ref="J10:J11"/>
    <mergeCell ref="K10:K11"/>
    <mergeCell ref="A48:B48"/>
    <mergeCell ref="G10:G11"/>
    <mergeCell ref="A9:B9"/>
    <mergeCell ref="A10:A11"/>
    <mergeCell ref="B10:B11"/>
    <mergeCell ref="C10:C11"/>
    <mergeCell ref="D10:F10"/>
    <mergeCell ref="A8:B8"/>
    <mergeCell ref="I8:J8"/>
    <mergeCell ref="A3:K3"/>
    <mergeCell ref="A4:K4"/>
    <mergeCell ref="A5:K5"/>
    <mergeCell ref="A6:B6"/>
    <mergeCell ref="A7:B7"/>
  </mergeCells>
  <printOptions horizontalCentered="1"/>
  <pageMargins left="0.70866141732283472" right="0.70866141732283472" top="0.74803149606299213" bottom="1.5354330708661419" header="0.31496062992125984" footer="0.31496062992125984"/>
  <pageSetup paperSize="9" scale="57" fitToHeight="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theme="9"/>
  </sheetPr>
  <dimension ref="A1:K50"/>
  <sheetViews>
    <sheetView view="pageBreakPreview" topLeftCell="A11" zoomScale="90" zoomScaleNormal="80" zoomScaleSheetLayoutView="90" workbookViewId="0">
      <selection activeCell="K18" sqref="K18"/>
    </sheetView>
  </sheetViews>
  <sheetFormatPr defaultColWidth="10.875" defaultRowHeight="15" x14ac:dyDescent="0.2"/>
  <cols>
    <col min="1" max="1" width="5.375" style="21" customWidth="1"/>
    <col min="2" max="2" width="34.375" style="21" customWidth="1"/>
    <col min="3" max="3" width="12.125" style="21" customWidth="1"/>
    <col min="4" max="4" width="10.875" style="21"/>
    <col min="5" max="5" width="9.625" style="21" customWidth="1"/>
    <col min="6" max="6" width="9.125" style="21" customWidth="1"/>
    <col min="7" max="7" width="10.875" style="21"/>
    <col min="8" max="8" width="10.5" style="21" customWidth="1"/>
    <col min="9" max="9" width="9.125" style="21" customWidth="1"/>
    <col min="10" max="10" width="32" style="21" customWidth="1"/>
    <col min="11" max="11" width="30.125" style="21" customWidth="1"/>
    <col min="12" max="16384" width="10.875" style="21"/>
  </cols>
  <sheetData>
    <row r="1" spans="1:11" ht="15.75" x14ac:dyDescent="0.25">
      <c r="K1" s="16" t="s">
        <v>254</v>
      </c>
    </row>
    <row r="2" spans="1:11" ht="15.75" x14ac:dyDescent="0.25">
      <c r="K2" s="16" t="s">
        <v>165</v>
      </c>
    </row>
    <row r="3" spans="1:11" ht="15.75" x14ac:dyDescent="0.2">
      <c r="A3" s="627"/>
      <c r="B3" s="627"/>
      <c r="C3" s="627"/>
      <c r="D3" s="627"/>
      <c r="E3" s="627"/>
      <c r="F3" s="627"/>
      <c r="G3" s="627"/>
      <c r="H3" s="627"/>
      <c r="I3" s="627"/>
      <c r="J3" s="627"/>
      <c r="K3" s="627"/>
    </row>
    <row r="4" spans="1:11" ht="15.75" x14ac:dyDescent="0.2">
      <c r="A4" s="627" t="s">
        <v>51</v>
      </c>
      <c r="B4" s="627"/>
      <c r="C4" s="627"/>
      <c r="D4" s="627"/>
      <c r="E4" s="627"/>
      <c r="F4" s="627"/>
      <c r="G4" s="627"/>
      <c r="H4" s="627"/>
      <c r="I4" s="627"/>
      <c r="J4" s="627"/>
      <c r="K4" s="627"/>
    </row>
    <row r="5" spans="1:11" ht="15.75" x14ac:dyDescent="0.2">
      <c r="A5" s="627" t="s">
        <v>672</v>
      </c>
      <c r="B5" s="627"/>
      <c r="C5" s="627"/>
      <c r="D5" s="627"/>
      <c r="E5" s="627"/>
      <c r="F5" s="627"/>
      <c r="G5" s="627"/>
      <c r="H5" s="627"/>
      <c r="I5" s="627"/>
      <c r="J5" s="627"/>
      <c r="K5" s="627"/>
    </row>
    <row r="6" spans="1:11" ht="15.75" x14ac:dyDescent="0.2">
      <c r="A6" s="641" t="s">
        <v>144</v>
      </c>
      <c r="B6" s="642"/>
      <c r="C6" s="78" t="str">
        <f>'[1]Form 4'!C7</f>
        <v>PEMERINTAH DAERAH KABUPATEN SUMEDANG</v>
      </c>
      <c r="D6" s="79"/>
      <c r="E6" s="79"/>
      <c r="F6" s="79"/>
      <c r="G6" s="79"/>
      <c r="H6" s="79"/>
      <c r="I6" s="79"/>
      <c r="J6" s="79"/>
      <c r="K6" s="80"/>
    </row>
    <row r="7" spans="1:11" ht="15.75" x14ac:dyDescent="0.25">
      <c r="A7" s="636" t="s">
        <v>145</v>
      </c>
      <c r="B7" s="637"/>
      <c r="C7" s="81" t="str">
        <f>'[1]Form 4'!C8</f>
        <v>20xx</v>
      </c>
      <c r="D7" s="83"/>
      <c r="E7" s="83"/>
      <c r="F7" s="83"/>
      <c r="G7" s="83"/>
      <c r="H7" s="83"/>
      <c r="I7" s="83"/>
      <c r="K7" s="22"/>
    </row>
    <row r="8" spans="1:11" ht="15.75" x14ac:dyDescent="0.25">
      <c r="A8" s="643" t="s">
        <v>25</v>
      </c>
      <c r="B8" s="637"/>
      <c r="C8" s="81" t="e">
        <f>#REF!</f>
        <v>#REF!</v>
      </c>
      <c r="D8" s="83"/>
      <c r="E8" s="83"/>
      <c r="F8" s="83"/>
      <c r="G8" s="83"/>
      <c r="H8" s="83"/>
      <c r="I8" s="83"/>
      <c r="K8" s="22"/>
    </row>
    <row r="9" spans="1:11" ht="15.75" x14ac:dyDescent="0.25">
      <c r="A9" s="638" t="s">
        <v>23</v>
      </c>
      <c r="B9" s="639"/>
      <c r="C9" s="81" t="e">
        <f>#REF!</f>
        <v>#REF!</v>
      </c>
      <c r="D9" s="86"/>
      <c r="E9" s="86"/>
      <c r="F9" s="86"/>
      <c r="G9" s="86"/>
      <c r="H9" s="86"/>
      <c r="I9" s="86"/>
      <c r="J9" s="24"/>
      <c r="K9" s="25"/>
    </row>
    <row r="10" spans="1:11" ht="15.6" customHeight="1" x14ac:dyDescent="0.2">
      <c r="A10" s="661" t="s">
        <v>53</v>
      </c>
      <c r="B10" s="663" t="s">
        <v>166</v>
      </c>
      <c r="C10" s="659" t="s">
        <v>148</v>
      </c>
      <c r="D10" s="665" t="s">
        <v>675</v>
      </c>
      <c r="E10" s="666"/>
      <c r="F10" s="667"/>
      <c r="G10" s="665" t="s">
        <v>676</v>
      </c>
      <c r="H10" s="666"/>
      <c r="I10" s="667"/>
      <c r="J10" s="659" t="s">
        <v>167</v>
      </c>
      <c r="K10" s="659" t="s">
        <v>59</v>
      </c>
    </row>
    <row r="11" spans="1:11" ht="47.25" x14ac:dyDescent="0.2">
      <c r="A11" s="662"/>
      <c r="B11" s="664"/>
      <c r="C11" s="660"/>
      <c r="D11" s="489" t="s">
        <v>673</v>
      </c>
      <c r="E11" s="87" t="s">
        <v>674</v>
      </c>
      <c r="F11" s="87" t="s">
        <v>152</v>
      </c>
      <c r="G11" s="87" t="s">
        <v>673</v>
      </c>
      <c r="H11" s="87" t="s">
        <v>674</v>
      </c>
      <c r="I11" s="87" t="s">
        <v>152</v>
      </c>
      <c r="J11" s="660"/>
      <c r="K11" s="660"/>
    </row>
    <row r="12" spans="1:11" ht="15.75" x14ac:dyDescent="0.2">
      <c r="A12" s="87" t="s">
        <v>65</v>
      </c>
      <c r="B12" s="87" t="s">
        <v>66</v>
      </c>
      <c r="C12" s="87" t="s">
        <v>67</v>
      </c>
      <c r="D12" s="87" t="s">
        <v>68</v>
      </c>
      <c r="E12" s="87" t="s">
        <v>69</v>
      </c>
      <c r="F12" s="87" t="s">
        <v>70</v>
      </c>
      <c r="G12" s="87" t="s">
        <v>68</v>
      </c>
      <c r="H12" s="87" t="s">
        <v>69</v>
      </c>
      <c r="I12" s="87" t="s">
        <v>70</v>
      </c>
      <c r="J12" s="87" t="s">
        <v>71</v>
      </c>
      <c r="K12" s="87" t="s">
        <v>72</v>
      </c>
    </row>
    <row r="13" spans="1:11" ht="15.75" x14ac:dyDescent="0.2">
      <c r="A13" s="107" t="s">
        <v>154</v>
      </c>
      <c r="B13" s="101" t="s">
        <v>155</v>
      </c>
      <c r="C13" s="102"/>
      <c r="D13" s="102"/>
      <c r="E13" s="102"/>
      <c r="F13" s="102"/>
      <c r="G13" s="102"/>
      <c r="H13" s="102"/>
      <c r="I13" s="102"/>
      <c r="J13" s="102"/>
      <c r="K13" s="102"/>
    </row>
    <row r="14" spans="1:11" ht="45" x14ac:dyDescent="0.2">
      <c r="A14" s="96">
        <v>1</v>
      </c>
      <c r="B14" s="102" t="str">
        <f>'Form 5 Risiko Prioritas'!B13</f>
        <v>Tidak tercapainya pengelolaan keuangan dan aset daerah yang berkualitas</v>
      </c>
      <c r="C14" s="104" t="e">
        <f>#REF!</f>
        <v>#REF!</v>
      </c>
      <c r="D14" s="104">
        <f>'Form 5 Risiko Prioritas'!D13</f>
        <v>4</v>
      </c>
      <c r="E14" s="104">
        <f>'Form 5 Risiko Prioritas'!E13</f>
        <v>5</v>
      </c>
      <c r="F14" s="499">
        <f>D14*E14</f>
        <v>20</v>
      </c>
      <c r="G14" s="104">
        <v>4</v>
      </c>
      <c r="H14" s="104">
        <v>3</v>
      </c>
      <c r="I14" s="499">
        <f>G14*H14</f>
        <v>12</v>
      </c>
      <c r="J14" s="102" t="str">
        <f>'Form 5 Risiko Prioritas'!G13</f>
        <v>Kurangnya analisis dalam Pengelolaan Keuangan dan Aset daerah</v>
      </c>
      <c r="K14" s="102" t="str">
        <f>'Form 5 Risiko Prioritas'!H13</f>
        <v>Target WTP tidak tercapai</v>
      </c>
    </row>
    <row r="15" spans="1:11" ht="15.75" x14ac:dyDescent="0.2">
      <c r="A15" s="74"/>
      <c r="B15" s="57"/>
      <c r="C15" s="57"/>
      <c r="D15" s="96"/>
      <c r="E15" s="96"/>
      <c r="F15" s="500"/>
      <c r="G15" s="96"/>
      <c r="H15" s="96"/>
      <c r="I15" s="500"/>
      <c r="J15" s="57"/>
      <c r="K15" s="57"/>
    </row>
    <row r="16" spans="1:11" ht="15.75" x14ac:dyDescent="0.2">
      <c r="A16" s="107" t="s">
        <v>156</v>
      </c>
      <c r="B16" s="107" t="s">
        <v>671</v>
      </c>
      <c r="C16" s="57"/>
      <c r="D16" s="96"/>
      <c r="E16" s="96"/>
      <c r="F16" s="500"/>
      <c r="G16" s="96"/>
      <c r="H16" s="96"/>
      <c r="I16" s="500"/>
      <c r="J16" s="57"/>
      <c r="K16" s="57"/>
    </row>
    <row r="17" spans="1:11" ht="90" x14ac:dyDescent="0.2">
      <c r="A17" s="96">
        <v>1</v>
      </c>
      <c r="B17" s="59" t="str">
        <f>'Form 5 Risiko Prioritas'!B16</f>
        <v>1. Regulasi yang dinamis
2. Ketidaksesuaian antara 
proses pelaksanaan
Penatausahaan Barang Milik 
Daerah dengan atauran 
yang ada</v>
      </c>
      <c r="C17" s="61" t="e">
        <f>#REF!</f>
        <v>#REF!</v>
      </c>
      <c r="D17" s="61">
        <f>'Form 5 Risiko Prioritas'!D16</f>
        <v>4</v>
      </c>
      <c r="E17" s="61">
        <f>'Form 5 Risiko Prioritas'!E16</f>
        <v>4</v>
      </c>
      <c r="F17" s="499">
        <f t="shared" ref="F17:F26" si="0">D17*E17</f>
        <v>16</v>
      </c>
      <c r="G17" s="96">
        <v>3</v>
      </c>
      <c r="H17" s="96">
        <v>2</v>
      </c>
      <c r="I17" s="499">
        <f t="shared" ref="I17:I26" si="1">G17*H17</f>
        <v>6</v>
      </c>
      <c r="J17" s="108" t="str">
        <f>'Form 5 Risiko Prioritas'!G16</f>
        <v>1. Peraturan/kebijakan baru
2. Kurangnya sosialisasi perubahan peraturan</v>
      </c>
      <c r="K17" s="108" t="str">
        <f>'Form 5 Risiko Prioritas'!H16</f>
        <v>1.Terlambatnya waktu penetapan
2.Menyusun regulasi perda, perbup, dan sosialisasi yang tepat</v>
      </c>
    </row>
    <row r="18" spans="1:11" ht="75" x14ac:dyDescent="0.2">
      <c r="A18" s="96">
        <v>2</v>
      </c>
      <c r="B18" s="59" t="str">
        <f>'Form 5 Risiko Prioritas'!B17</f>
        <v>Belum semua petugas
akuntansi paham teknis 
Operasional penyelenggaraan akuntansi 
Pemda</v>
      </c>
      <c r="C18" s="61" t="e">
        <f>#REF!</f>
        <v>#REF!</v>
      </c>
      <c r="D18" s="61">
        <f>'Form 5 Risiko Prioritas'!D17</f>
        <v>4</v>
      </c>
      <c r="E18" s="61">
        <f>'Form 5 Risiko Prioritas'!E17</f>
        <v>4</v>
      </c>
      <c r="F18" s="499">
        <f t="shared" si="0"/>
        <v>16</v>
      </c>
      <c r="G18" s="96">
        <v>3</v>
      </c>
      <c r="H18" s="96">
        <v>2</v>
      </c>
      <c r="I18" s="499">
        <f t="shared" si="1"/>
        <v>6</v>
      </c>
      <c r="J18" s="108" t="str">
        <f>'Form 5 Risiko Prioritas'!G17</f>
        <v xml:space="preserve">1. Adanya aturan kebijakan akuntansi yang baru
2. Mutasi petugas akuntansi
</v>
      </c>
      <c r="K18" s="108" t="str">
        <f>'Form 5 Risiko Prioritas'!H17</f>
        <v>Panduan teknis yang
dibuat belum dilaksanakan</v>
      </c>
    </row>
    <row r="19" spans="1:11" ht="60" x14ac:dyDescent="0.2">
      <c r="A19" s="96">
        <v>3</v>
      </c>
      <c r="B19" s="59" t="str">
        <f>'Form 5 Risiko Prioritas'!B18</f>
        <v>Proses Penatausahaan Belum sesuai dengan ketentuan</v>
      </c>
      <c r="C19" s="61" t="e">
        <f>#REF!</f>
        <v>#REF!</v>
      </c>
      <c r="D19" s="61">
        <f>'Form 5 Risiko Prioritas'!D18</f>
        <v>3</v>
      </c>
      <c r="E19" s="61">
        <f>'Form 5 Risiko Prioritas'!E18</f>
        <v>4</v>
      </c>
      <c r="F19" s="499">
        <f t="shared" si="0"/>
        <v>12</v>
      </c>
      <c r="G19" s="96">
        <v>3</v>
      </c>
      <c r="H19" s="96">
        <v>2</v>
      </c>
      <c r="I19" s="499">
        <f t="shared" si="1"/>
        <v>6</v>
      </c>
      <c r="J19" s="108" t="str">
        <f>'Form 5 Risiko Prioritas'!G18</f>
        <v xml:space="preserve">1. Fungsi verifikasi SKPD tidak optimal
2. Regulasi baru
</v>
      </c>
      <c r="K19" s="108" t="str">
        <f>'Form 5 Risiko Prioritas'!H18</f>
        <v>Proses penerbitan SP2D dan Pemindahbukuan dana tertunda</v>
      </c>
    </row>
    <row r="20" spans="1:11" ht="120" x14ac:dyDescent="0.2">
      <c r="A20" s="96">
        <v>4</v>
      </c>
      <c r="B20" s="59" t="str">
        <f>'Form 5 Risiko Prioritas'!B19</f>
        <v>Ketidakselarasan antara Perencanaan dan Penganggaran Daerah</v>
      </c>
      <c r="C20" s="61" t="e">
        <f>#REF!</f>
        <v>#REF!</v>
      </c>
      <c r="D20" s="61">
        <f>'Form 5 Risiko Prioritas'!D19</f>
        <v>3</v>
      </c>
      <c r="E20" s="61">
        <f>'Form 5 Risiko Prioritas'!E19</f>
        <v>3</v>
      </c>
      <c r="F20" s="499">
        <f t="shared" si="0"/>
        <v>9</v>
      </c>
      <c r="G20" s="96">
        <v>2</v>
      </c>
      <c r="H20" s="96">
        <v>2</v>
      </c>
      <c r="I20" s="499">
        <f t="shared" si="1"/>
        <v>4</v>
      </c>
      <c r="J20" s="108" t="str">
        <f>'Form 5 Risiko Prioritas'!G19</f>
        <v>1. Penyusunan rencana kerja SKPD yang kurang optimal
2. Regulasi pengenggaran yang bersifat dinamis, sehingga ada beberapa regulasi yang baru ditetapkan pada saat proses atau setelah penyusunan KUA PPAS dan juga APBD</v>
      </c>
      <c r="K20" s="108" t="str">
        <f>'Form 5 Risiko Prioritas'!H19</f>
        <v>1. Kurang sinerginya antara perencanaan dengan penganggaran
2. Tidak terakomodirnya kegiatan-kegiatan yang terkait dengan regulasi pusat</v>
      </c>
    </row>
    <row r="21" spans="1:11" ht="15.75" x14ac:dyDescent="0.2">
      <c r="A21" s="96">
        <v>5</v>
      </c>
      <c r="B21" s="59" t="e">
        <f>'Form 5 Risiko Prioritas'!#REF!</f>
        <v>#REF!</v>
      </c>
      <c r="C21" s="61" t="e">
        <f>#REF!</f>
        <v>#REF!</v>
      </c>
      <c r="D21" s="61" t="e">
        <f>'Form 5 Risiko Prioritas'!#REF!</f>
        <v>#REF!</v>
      </c>
      <c r="E21" s="61" t="e">
        <f>'Form 5 Risiko Prioritas'!#REF!</f>
        <v>#REF!</v>
      </c>
      <c r="F21" s="499" t="e">
        <f t="shared" si="0"/>
        <v>#REF!</v>
      </c>
      <c r="G21" s="96">
        <v>2</v>
      </c>
      <c r="H21" s="96">
        <v>2</v>
      </c>
      <c r="I21" s="499">
        <f t="shared" si="1"/>
        <v>4</v>
      </c>
      <c r="J21" s="108" t="e">
        <f>'Form 5 Risiko Prioritas'!#REF!</f>
        <v>#REF!</v>
      </c>
      <c r="K21" s="108" t="e">
        <f>'Form 5 Risiko Prioritas'!#REF!</f>
        <v>#REF!</v>
      </c>
    </row>
    <row r="22" spans="1:11" ht="15.75" x14ac:dyDescent="0.2">
      <c r="A22" s="96">
        <v>6</v>
      </c>
      <c r="B22" s="59" t="e">
        <f>'Form 5 Risiko Prioritas'!#REF!</f>
        <v>#REF!</v>
      </c>
      <c r="C22" s="61" t="e">
        <f>#REF!</f>
        <v>#REF!</v>
      </c>
      <c r="D22" s="61" t="e">
        <f>'Form 5 Risiko Prioritas'!#REF!</f>
        <v>#REF!</v>
      </c>
      <c r="E22" s="61" t="e">
        <f>'Form 5 Risiko Prioritas'!#REF!</f>
        <v>#REF!</v>
      </c>
      <c r="F22" s="499" t="e">
        <f t="shared" si="0"/>
        <v>#REF!</v>
      </c>
      <c r="G22" s="96">
        <v>2</v>
      </c>
      <c r="H22" s="96">
        <v>2</v>
      </c>
      <c r="I22" s="499">
        <f t="shared" si="1"/>
        <v>4</v>
      </c>
      <c r="J22" s="108" t="e">
        <f>'Form 5 Risiko Prioritas'!#REF!</f>
        <v>#REF!</v>
      </c>
      <c r="K22" s="108" t="e">
        <f>'Form 5 Risiko Prioritas'!#REF!</f>
        <v>#REF!</v>
      </c>
    </row>
    <row r="23" spans="1:11" ht="15.75" x14ac:dyDescent="0.2">
      <c r="A23" s="96">
        <v>7</v>
      </c>
      <c r="B23" s="59" t="e">
        <f>'Form 5 Risiko Prioritas'!#REF!</f>
        <v>#REF!</v>
      </c>
      <c r="C23" s="61" t="e">
        <f>#REF!</f>
        <v>#REF!</v>
      </c>
      <c r="D23" s="61" t="e">
        <f>'Form 5 Risiko Prioritas'!#REF!</f>
        <v>#REF!</v>
      </c>
      <c r="E23" s="61" t="e">
        <f>'Form 5 Risiko Prioritas'!#REF!</f>
        <v>#REF!</v>
      </c>
      <c r="F23" s="499" t="e">
        <f t="shared" si="0"/>
        <v>#REF!</v>
      </c>
      <c r="G23" s="96">
        <v>2</v>
      </c>
      <c r="H23" s="96">
        <v>2</v>
      </c>
      <c r="I23" s="499">
        <f t="shared" si="1"/>
        <v>4</v>
      </c>
      <c r="J23" s="108" t="e">
        <f>'Form 5 Risiko Prioritas'!#REF!</f>
        <v>#REF!</v>
      </c>
      <c r="K23" s="108" t="e">
        <f>'Form 5 Risiko Prioritas'!#REF!</f>
        <v>#REF!</v>
      </c>
    </row>
    <row r="24" spans="1:11" ht="15.75" x14ac:dyDescent="0.2">
      <c r="A24" s="96">
        <v>8</v>
      </c>
      <c r="B24" s="59" t="e">
        <f>'Form 5 Risiko Prioritas'!#REF!</f>
        <v>#REF!</v>
      </c>
      <c r="C24" s="61" t="e">
        <f>#REF!</f>
        <v>#REF!</v>
      </c>
      <c r="D24" s="61" t="e">
        <f>'Form 5 Risiko Prioritas'!#REF!</f>
        <v>#REF!</v>
      </c>
      <c r="E24" s="61" t="e">
        <f>'Form 5 Risiko Prioritas'!#REF!</f>
        <v>#REF!</v>
      </c>
      <c r="F24" s="499" t="e">
        <f t="shared" si="0"/>
        <v>#REF!</v>
      </c>
      <c r="G24" s="96">
        <v>3</v>
      </c>
      <c r="H24" s="96">
        <v>2</v>
      </c>
      <c r="I24" s="499">
        <f t="shared" si="1"/>
        <v>6</v>
      </c>
      <c r="J24" s="108" t="e">
        <f>'Form 5 Risiko Prioritas'!#REF!</f>
        <v>#REF!</v>
      </c>
      <c r="K24" s="108" t="e">
        <f>'Form 5 Risiko Prioritas'!#REF!</f>
        <v>#REF!</v>
      </c>
    </row>
    <row r="25" spans="1:11" ht="15.75" x14ac:dyDescent="0.2">
      <c r="A25" s="96">
        <v>9</v>
      </c>
      <c r="B25" s="59" t="e">
        <f>'Form 5 Risiko Prioritas'!#REF!</f>
        <v>#REF!</v>
      </c>
      <c r="C25" s="61" t="e">
        <f>#REF!</f>
        <v>#REF!</v>
      </c>
      <c r="D25" s="61" t="e">
        <f>'Form 5 Risiko Prioritas'!#REF!</f>
        <v>#REF!</v>
      </c>
      <c r="E25" s="61" t="e">
        <f>'Form 5 Risiko Prioritas'!#REF!</f>
        <v>#REF!</v>
      </c>
      <c r="F25" s="499" t="e">
        <f t="shared" si="0"/>
        <v>#REF!</v>
      </c>
      <c r="G25" s="96">
        <v>3</v>
      </c>
      <c r="H25" s="96">
        <v>2</v>
      </c>
      <c r="I25" s="499">
        <f t="shared" si="1"/>
        <v>6</v>
      </c>
      <c r="J25" s="108" t="e">
        <f>'Form 5 Risiko Prioritas'!#REF!</f>
        <v>#REF!</v>
      </c>
      <c r="K25" s="108" t="e">
        <f>'Form 5 Risiko Prioritas'!#REF!</f>
        <v>#REF!</v>
      </c>
    </row>
    <row r="26" spans="1:11" ht="15.75" x14ac:dyDescent="0.2">
      <c r="A26" s="96">
        <v>10</v>
      </c>
      <c r="B26" s="59" t="e">
        <f>'Form 5 Risiko Prioritas'!#REF!</f>
        <v>#REF!</v>
      </c>
      <c r="C26" s="490" t="e">
        <f>#REF!</f>
        <v>#REF!</v>
      </c>
      <c r="D26" s="61" t="e">
        <f>'Form 5 Risiko Prioritas'!#REF!</f>
        <v>#REF!</v>
      </c>
      <c r="E26" s="61" t="e">
        <f>'Form 5 Risiko Prioritas'!#REF!</f>
        <v>#REF!</v>
      </c>
      <c r="F26" s="499" t="e">
        <f t="shared" si="0"/>
        <v>#REF!</v>
      </c>
      <c r="G26" s="96">
        <v>3</v>
      </c>
      <c r="H26" s="96">
        <v>2</v>
      </c>
      <c r="I26" s="499">
        <f t="shared" si="1"/>
        <v>6</v>
      </c>
      <c r="J26" s="108" t="e">
        <f>'Form 5 Risiko Prioritas'!#REF!</f>
        <v>#REF!</v>
      </c>
      <c r="K26" s="108" t="e">
        <f>'Form 5 Risiko Prioritas'!#REF!</f>
        <v>#REF!</v>
      </c>
    </row>
    <row r="27" spans="1:11" ht="12.75" customHeight="1" x14ac:dyDescent="0.2">
      <c r="A27" s="110"/>
    </row>
    <row r="28" spans="1:11" ht="15.75" x14ac:dyDescent="0.2">
      <c r="A28" s="65" t="s">
        <v>126</v>
      </c>
    </row>
    <row r="29" spans="1:11" ht="15.75" x14ac:dyDescent="0.2">
      <c r="A29" s="65" t="s">
        <v>77</v>
      </c>
    </row>
    <row r="30" spans="1:11" ht="15.75" x14ac:dyDescent="0.2">
      <c r="A30" s="65" t="s">
        <v>168</v>
      </c>
    </row>
    <row r="31" spans="1:11" ht="15.75" x14ac:dyDescent="0.2">
      <c r="A31" s="65" t="s">
        <v>169</v>
      </c>
    </row>
    <row r="32" spans="1:11" ht="15.75" x14ac:dyDescent="0.2">
      <c r="A32" s="65" t="s">
        <v>170</v>
      </c>
    </row>
    <row r="33" spans="1:1" ht="15.75" x14ac:dyDescent="0.2">
      <c r="A33" s="65" t="s">
        <v>171</v>
      </c>
    </row>
    <row r="34" spans="1:1" ht="15.75" x14ac:dyDescent="0.2">
      <c r="A34" s="65" t="s">
        <v>172</v>
      </c>
    </row>
    <row r="35" spans="1:1" ht="15.75" x14ac:dyDescent="0.25">
      <c r="A35" s="111" t="s">
        <v>173</v>
      </c>
    </row>
    <row r="36" spans="1:1" x14ac:dyDescent="0.2">
      <c r="A36" s="110"/>
    </row>
    <row r="37" spans="1:1" x14ac:dyDescent="0.2">
      <c r="A37" s="110"/>
    </row>
    <row r="38" spans="1:1" x14ac:dyDescent="0.2">
      <c r="A38" s="110"/>
    </row>
    <row r="39" spans="1:1" x14ac:dyDescent="0.2">
      <c r="A39" s="110"/>
    </row>
    <row r="40" spans="1:1" x14ac:dyDescent="0.2">
      <c r="A40" s="110"/>
    </row>
    <row r="41" spans="1:1" x14ac:dyDescent="0.2">
      <c r="A41" s="110"/>
    </row>
    <row r="42" spans="1:1" x14ac:dyDescent="0.2">
      <c r="A42" s="110"/>
    </row>
    <row r="43" spans="1:1" x14ac:dyDescent="0.2">
      <c r="A43" s="110"/>
    </row>
    <row r="44" spans="1:1" x14ac:dyDescent="0.2">
      <c r="A44" s="110"/>
    </row>
    <row r="45" spans="1:1" x14ac:dyDescent="0.2">
      <c r="A45" s="110"/>
    </row>
    <row r="46" spans="1:1" x14ac:dyDescent="0.2">
      <c r="A46" s="110"/>
    </row>
    <row r="47" spans="1:1" x14ac:dyDescent="0.2">
      <c r="A47" s="110"/>
    </row>
    <row r="48" spans="1:1" x14ac:dyDescent="0.2">
      <c r="A48" s="110"/>
    </row>
    <row r="49" spans="1:1" x14ac:dyDescent="0.2">
      <c r="A49" s="110"/>
    </row>
    <row r="50" spans="1:1" x14ac:dyDescent="0.2">
      <c r="A50" s="110"/>
    </row>
  </sheetData>
  <mergeCells count="14">
    <mergeCell ref="A8:B8"/>
    <mergeCell ref="C10:C11"/>
    <mergeCell ref="J10:J11"/>
    <mergeCell ref="K10:K11"/>
    <mergeCell ref="A3:K3"/>
    <mergeCell ref="A4:K4"/>
    <mergeCell ref="A5:K5"/>
    <mergeCell ref="A6:B6"/>
    <mergeCell ref="A7:B7"/>
    <mergeCell ref="A9:B9"/>
    <mergeCell ref="A10:A11"/>
    <mergeCell ref="B10:B11"/>
    <mergeCell ref="D10:F10"/>
    <mergeCell ref="G10:I10"/>
  </mergeCells>
  <printOptions horizontalCentered="1"/>
  <pageMargins left="0.70866141732283472" right="0.70866141732283472" top="0.74803149606299213" bottom="1.5354330708661419" header="0.31496062992125984" footer="0.31496062992125984"/>
  <pageSetup paperSize="9" scale="72" orientation="landscape" r:id="rId1"/>
  <rowBreaks count="1" manualBreakCount="1">
    <brk id="27" max="16383" man="1"/>
  </rowBreaks>
  <colBreaks count="1" manualBreakCount="1">
    <brk id="11"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7030A0"/>
  </sheetPr>
  <dimension ref="A1"/>
  <sheetViews>
    <sheetView tabSelected="1" topLeftCell="D1" workbookViewId="0">
      <selection activeCell="T21" sqref="T21"/>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13</vt:i4>
      </vt:variant>
    </vt:vector>
  </HeadingPairs>
  <TitlesOfParts>
    <vt:vector size="38" baseType="lpstr">
      <vt:lpstr>DAF</vt:lpstr>
      <vt:lpstr>Form 1.a.1 Responden</vt:lpstr>
      <vt:lpstr>Form Resp 1 (From Google Form)</vt:lpstr>
      <vt:lpstr>CEE PERCEPTION Form 1.a </vt:lpstr>
      <vt:lpstr>Sheet1</vt:lpstr>
      <vt:lpstr>Form 1.b Simpulan CEE Dokumen</vt:lpstr>
      <vt:lpstr>Form 1.c Simpulan CEE</vt:lpstr>
      <vt:lpstr>Form 2.a Risk Strategis Pemda</vt:lpstr>
      <vt:lpstr>Form 2.b Strategis OPD</vt:lpstr>
      <vt:lpstr>Form 2.c Konteks Oprsnl OPD</vt:lpstr>
      <vt:lpstr>Form 3.a Risk Strategis Pemda</vt:lpstr>
      <vt:lpstr>Form 3.b Risk Strategis OPD</vt:lpstr>
      <vt:lpstr>Form 3.c Risk Operasional OPD</vt:lpstr>
      <vt:lpstr>Skala</vt:lpstr>
      <vt:lpstr>Form 4 Analisis Risiko</vt:lpstr>
      <vt:lpstr>Peta</vt:lpstr>
      <vt:lpstr>Form 5 Risiko Prioritas</vt:lpstr>
      <vt:lpstr>Peta Prioritas</vt:lpstr>
      <vt:lpstr>Form 6  RTP CE</vt:lpstr>
      <vt:lpstr>Form 7 RTP Risk</vt:lpstr>
      <vt:lpstr>Form 8 Infokom</vt:lpstr>
      <vt:lpstr>Form 9 Rencana Monitoring</vt:lpstr>
      <vt:lpstr>Form 10 Monitor Risk Even &amp; (2)</vt:lpstr>
      <vt:lpstr>Form 11 Pasca RTP</vt:lpstr>
      <vt:lpstr>Peta Prioritas Pasca RTP</vt:lpstr>
      <vt:lpstr>'CEE PERCEPTION Form 1.a '!Print_Area</vt:lpstr>
      <vt:lpstr>'Form 1.a.1 Responden'!Print_Area</vt:lpstr>
      <vt:lpstr>'Form 1.b Simpulan CEE Dokumen'!Print_Area</vt:lpstr>
      <vt:lpstr>'Form 1.c Simpulan CEE'!Print_Area</vt:lpstr>
      <vt:lpstr>'Form 2.b Strategis OPD'!Print_Area</vt:lpstr>
      <vt:lpstr>'Form 2.c Konteks Oprsnl OPD'!Print_Area</vt:lpstr>
      <vt:lpstr>'Form 3.a Risk Strategis Pemda'!Print_Area</vt:lpstr>
      <vt:lpstr>'Form 3.b Risk Strategis OPD'!Print_Area</vt:lpstr>
      <vt:lpstr>'Form 3.c Risk Operasional OPD'!Print_Area</vt:lpstr>
      <vt:lpstr>'Form 6  RTP CE'!Print_Area</vt:lpstr>
      <vt:lpstr>'Form 9 Rencana Monitoring'!Print_Area</vt:lpstr>
      <vt:lpstr>'CEE PERCEPTION Form 1.a '!Print_Titles</vt:lpstr>
      <vt:lpstr>'Form 1.a.1 Responden'!Print_Titles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Uchie</dc:creator>
  <cp:lastModifiedBy>Windows User</cp:lastModifiedBy>
  <cp:lastPrinted>2022-07-22T02:20:59Z</cp:lastPrinted>
  <dcterms:created xsi:type="dcterms:W3CDTF">2022-07-11T08:19:47Z</dcterms:created>
  <dcterms:modified xsi:type="dcterms:W3CDTF">2022-10-25T04:01:04Z</dcterms:modified>
</cp:coreProperties>
</file>