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atroyer\Documents\Projects\"/>
    </mc:Choice>
  </mc:AlternateContent>
  <bookViews>
    <workbookView xWindow="0" yWindow="0" windowWidth="23040" windowHeight="9096" xr2:uid="{756A4BD6-AE17-4D66-AD83-DE54F2EF8436}"/>
  </bookViews>
  <sheets>
    <sheet name="buyback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" l="1"/>
  <c r="H42" i="1" s="1"/>
  <c r="I42" i="1" s="1"/>
  <c r="J42" i="1" s="1"/>
  <c r="K42" i="1" s="1"/>
  <c r="L42" i="1" s="1"/>
  <c r="M42" i="1" s="1"/>
  <c r="N42" i="1" s="1"/>
  <c r="O42" i="1" s="1"/>
  <c r="E42" i="1"/>
  <c r="F42" i="1" s="1"/>
  <c r="F41" i="1"/>
  <c r="G41" i="1" s="1"/>
  <c r="H41" i="1" s="1"/>
  <c r="I41" i="1" s="1"/>
  <c r="J41" i="1" s="1"/>
  <c r="K41" i="1" s="1"/>
  <c r="L41" i="1" s="1"/>
  <c r="M41" i="1" s="1"/>
  <c r="N41" i="1" s="1"/>
  <c r="O41" i="1" s="1"/>
  <c r="E41" i="1"/>
  <c r="D22" i="1"/>
  <c r="E22" i="1" s="1"/>
  <c r="D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D17" i="1"/>
  <c r="D28" i="1" s="1"/>
  <c r="V16" i="1"/>
  <c r="U16" i="1"/>
  <c r="T16" i="1"/>
  <c r="S16" i="1"/>
  <c r="D14" i="1"/>
  <c r="L13" i="1"/>
  <c r="M13" i="1" s="1"/>
  <c r="N13" i="1" s="1"/>
  <c r="O13" i="1" s="1"/>
  <c r="H13" i="1"/>
  <c r="I13" i="1" s="1"/>
  <c r="J13" i="1" s="1"/>
  <c r="K13" i="1" s="1"/>
  <c r="F13" i="1"/>
  <c r="G13" i="1" s="1"/>
  <c r="E13" i="1"/>
  <c r="O12" i="1"/>
  <c r="D12" i="1"/>
  <c r="D10" i="1"/>
  <c r="D11" i="1" s="1"/>
  <c r="E9" i="1"/>
  <c r="E10" i="1" s="1"/>
  <c r="F8" i="1"/>
  <c r="E8" i="1"/>
  <c r="E7" i="1"/>
  <c r="F7" i="1" s="1"/>
  <c r="F12" i="1" s="1"/>
  <c r="E11" i="1" l="1"/>
  <c r="G8" i="1"/>
  <c r="F10" i="1"/>
  <c r="E21" i="1"/>
  <c r="D26" i="1"/>
  <c r="E14" i="1"/>
  <c r="E15" i="1" s="1"/>
  <c r="E16" i="1" s="1"/>
  <c r="F9" i="1"/>
  <c r="E12" i="1"/>
  <c r="D15" i="1"/>
  <c r="D16" i="1" s="1"/>
  <c r="D18" i="1" s="1"/>
  <c r="G7" i="1"/>
  <c r="E23" i="1"/>
  <c r="F22" i="1"/>
  <c r="D23" i="1"/>
  <c r="D27" i="1" l="1"/>
  <c r="D24" i="1"/>
  <c r="D25" i="1" s="1"/>
  <c r="D44" i="1" s="1"/>
  <c r="H7" i="1"/>
  <c r="G12" i="1"/>
  <c r="F11" i="1"/>
  <c r="G22" i="1"/>
  <c r="F23" i="1"/>
  <c r="E24" i="1"/>
  <c r="E25" i="1" s="1"/>
  <c r="E44" i="1" s="1"/>
  <c r="F14" i="1"/>
  <c r="F15" i="1" s="1"/>
  <c r="F16" i="1" s="1"/>
  <c r="G9" i="1"/>
  <c r="E26" i="1"/>
  <c r="E27" i="1" s="1"/>
  <c r="F21" i="1"/>
  <c r="D35" i="1"/>
  <c r="D19" i="1"/>
  <c r="E17" i="1"/>
  <c r="E28" i="1" s="1"/>
  <c r="G10" i="1"/>
  <c r="H8" i="1"/>
  <c r="E30" i="1" l="1"/>
  <c r="E29" i="1"/>
  <c r="E31" i="1" s="1"/>
  <c r="G21" i="1"/>
  <c r="F26" i="1"/>
  <c r="H12" i="1"/>
  <c r="I7" i="1"/>
  <c r="I8" i="1"/>
  <c r="F25" i="1"/>
  <c r="F44" i="1" s="1"/>
  <c r="G23" i="1"/>
  <c r="H22" i="1"/>
  <c r="G11" i="1"/>
  <c r="G17" i="1"/>
  <c r="G28" i="1" s="1"/>
  <c r="G14" i="1"/>
  <c r="G15" i="1" s="1"/>
  <c r="G16" i="1" s="1"/>
  <c r="H9" i="1"/>
  <c r="H10" i="1" s="1"/>
  <c r="D29" i="1"/>
  <c r="D31" i="1" s="1"/>
  <c r="D30" i="1"/>
  <c r="F17" i="1"/>
  <c r="F28" i="1" s="1"/>
  <c r="F27" i="1"/>
  <c r="F24" i="1"/>
  <c r="E18" i="1"/>
  <c r="H11" i="1" l="1"/>
  <c r="E19" i="1"/>
  <c r="E35" i="1"/>
  <c r="D34" i="1"/>
  <c r="D40" i="1" s="1"/>
  <c r="D32" i="1"/>
  <c r="G24" i="1"/>
  <c r="G25" i="1" s="1"/>
  <c r="G44" i="1" s="1"/>
  <c r="J8" i="1"/>
  <c r="F18" i="1"/>
  <c r="G26" i="1"/>
  <c r="G27" i="1" s="1"/>
  <c r="H21" i="1"/>
  <c r="F29" i="1"/>
  <c r="F31" i="1" s="1"/>
  <c r="F30" i="1"/>
  <c r="H17" i="1"/>
  <c r="H28" i="1" s="1"/>
  <c r="H14" i="1"/>
  <c r="H15" i="1" s="1"/>
  <c r="H16" i="1" s="1"/>
  <c r="I9" i="1"/>
  <c r="J7" i="1"/>
  <c r="I12" i="1"/>
  <c r="G18" i="1"/>
  <c r="I22" i="1"/>
  <c r="H23" i="1"/>
  <c r="E34" i="1"/>
  <c r="E32" i="1"/>
  <c r="G30" i="1" l="1"/>
  <c r="G29" i="1"/>
  <c r="G31" i="1" s="1"/>
  <c r="I23" i="1"/>
  <c r="J22" i="1"/>
  <c r="I14" i="1"/>
  <c r="J9" i="1"/>
  <c r="E43" i="1"/>
  <c r="E37" i="1"/>
  <c r="E38" i="1" s="1"/>
  <c r="G19" i="1"/>
  <c r="G35" i="1"/>
  <c r="H18" i="1"/>
  <c r="I21" i="1"/>
  <c r="H26" i="1"/>
  <c r="K8" i="1"/>
  <c r="J10" i="1"/>
  <c r="E40" i="1"/>
  <c r="E36" i="1"/>
  <c r="I10" i="1"/>
  <c r="H24" i="1"/>
  <c r="H27" i="1"/>
  <c r="J12" i="1"/>
  <c r="K7" i="1"/>
  <c r="F34" i="1"/>
  <c r="F32" i="1"/>
  <c r="F19" i="1"/>
  <c r="F35" i="1"/>
  <c r="H25" i="1"/>
  <c r="H44" i="1" s="1"/>
  <c r="F43" i="1" l="1"/>
  <c r="F37" i="1"/>
  <c r="F38" i="1" s="1"/>
  <c r="K12" i="1"/>
  <c r="L7" i="1"/>
  <c r="I11" i="1"/>
  <c r="I25" i="1" s="1"/>
  <c r="I44" i="1" s="1"/>
  <c r="H19" i="1"/>
  <c r="H35" i="1"/>
  <c r="K22" i="1"/>
  <c r="J23" i="1"/>
  <c r="L8" i="1"/>
  <c r="J17" i="1"/>
  <c r="J28" i="1" s="1"/>
  <c r="J14" i="1"/>
  <c r="K9" i="1"/>
  <c r="K10" i="1" s="1"/>
  <c r="I24" i="1"/>
  <c r="H30" i="1"/>
  <c r="H29" i="1"/>
  <c r="H31" i="1" s="1"/>
  <c r="I15" i="1"/>
  <c r="I16" i="1" s="1"/>
  <c r="I18" i="1" s="1"/>
  <c r="I19" i="1" s="1"/>
  <c r="F36" i="1"/>
  <c r="F40" i="1"/>
  <c r="J11" i="1"/>
  <c r="J21" i="1"/>
  <c r="I17" i="1"/>
  <c r="I28" i="1" s="1"/>
  <c r="G34" i="1"/>
  <c r="G37" i="1" s="1"/>
  <c r="G38" i="1" s="1"/>
  <c r="G32" i="1"/>
  <c r="K11" i="1" l="1"/>
  <c r="I26" i="1"/>
  <c r="I27" i="1" s="1"/>
  <c r="L12" i="1"/>
  <c r="M7" i="1"/>
  <c r="G36" i="1"/>
  <c r="G40" i="1"/>
  <c r="K17" i="1"/>
  <c r="K28" i="1" s="1"/>
  <c r="K14" i="1"/>
  <c r="L9" i="1"/>
  <c r="G43" i="1"/>
  <c r="J24" i="1"/>
  <c r="J25" i="1" s="1"/>
  <c r="J44" i="1" s="1"/>
  <c r="K21" i="1"/>
  <c r="H32" i="1"/>
  <c r="H34" i="1"/>
  <c r="H37" i="1" s="1"/>
  <c r="H38" i="1" s="1"/>
  <c r="J15" i="1"/>
  <c r="J16" i="1" s="1"/>
  <c r="J18" i="1" s="1"/>
  <c r="M8" i="1"/>
  <c r="K23" i="1"/>
  <c r="L22" i="1"/>
  <c r="I35" i="1"/>
  <c r="J19" i="1" l="1"/>
  <c r="J35" i="1"/>
  <c r="L21" i="1"/>
  <c r="M9" i="1"/>
  <c r="L14" i="1"/>
  <c r="H40" i="1"/>
  <c r="H36" i="1"/>
  <c r="K15" i="1"/>
  <c r="K16" i="1" s="1"/>
  <c r="K18" i="1" s="1"/>
  <c r="I30" i="1"/>
  <c r="I29" i="1"/>
  <c r="I31" i="1" s="1"/>
  <c r="K24" i="1"/>
  <c r="K25" i="1" s="1"/>
  <c r="K44" i="1" s="1"/>
  <c r="N8" i="1"/>
  <c r="N7" i="1"/>
  <c r="N12" i="1" s="1"/>
  <c r="M12" i="1"/>
  <c r="M22" i="1"/>
  <c r="L23" i="1"/>
  <c r="L10" i="1"/>
  <c r="J26" i="1"/>
  <c r="J27" i="1" s="1"/>
  <c r="L11" i="1" l="1"/>
  <c r="M21" i="1"/>
  <c r="L26" i="1"/>
  <c r="L27" i="1" s="1"/>
  <c r="L24" i="1"/>
  <c r="I34" i="1"/>
  <c r="I32" i="1"/>
  <c r="L15" i="1"/>
  <c r="L16" i="1" s="1"/>
  <c r="K26" i="1"/>
  <c r="K27" i="1" s="1"/>
  <c r="M23" i="1"/>
  <c r="N22" i="1"/>
  <c r="O8" i="1"/>
  <c r="K19" i="1"/>
  <c r="K35" i="1"/>
  <c r="M17" i="1"/>
  <c r="M28" i="1" s="1"/>
  <c r="M14" i="1"/>
  <c r="N9" i="1"/>
  <c r="J30" i="1"/>
  <c r="J29" i="1"/>
  <c r="J31" i="1" s="1"/>
  <c r="M10" i="1"/>
  <c r="L17" i="1"/>
  <c r="L28" i="1" s="1"/>
  <c r="L29" i="1" l="1"/>
  <c r="L31" i="1" s="1"/>
  <c r="L30" i="1"/>
  <c r="J32" i="1"/>
  <c r="J34" i="1"/>
  <c r="M11" i="1"/>
  <c r="N14" i="1"/>
  <c r="N17" i="1"/>
  <c r="N28" i="1" s="1"/>
  <c r="O9" i="1"/>
  <c r="O22" i="1"/>
  <c r="O23" i="1" s="1"/>
  <c r="N23" i="1"/>
  <c r="M15" i="1"/>
  <c r="M16" i="1" s="1"/>
  <c r="M18" i="1" s="1"/>
  <c r="M19" i="1" s="1"/>
  <c r="N10" i="1"/>
  <c r="M24" i="1"/>
  <c r="I40" i="1"/>
  <c r="I36" i="1"/>
  <c r="I37" i="1"/>
  <c r="I38" i="1" s="1"/>
  <c r="N21" i="1"/>
  <c r="O10" i="1"/>
  <c r="K30" i="1"/>
  <c r="K29" i="1"/>
  <c r="K31" i="1" s="1"/>
  <c r="L18" i="1"/>
  <c r="L25" i="1"/>
  <c r="L44" i="1" s="1"/>
  <c r="M25" i="1" l="1"/>
  <c r="M44" i="1" s="1"/>
  <c r="J36" i="1"/>
  <c r="J40" i="1"/>
  <c r="J37" i="1"/>
  <c r="J38" i="1" s="1"/>
  <c r="K34" i="1"/>
  <c r="K32" i="1"/>
  <c r="M26" i="1"/>
  <c r="M27" i="1" s="1"/>
  <c r="N24" i="1"/>
  <c r="O21" i="1"/>
  <c r="L19" i="1"/>
  <c r="L35" i="1"/>
  <c r="O11" i="1"/>
  <c r="O24" i="1"/>
  <c r="L34" i="1"/>
  <c r="L32" i="1"/>
  <c r="N11" i="1"/>
  <c r="O17" i="1"/>
  <c r="O28" i="1" s="1"/>
  <c r="O14" i="1"/>
  <c r="M35" i="1"/>
  <c r="O26" i="1" l="1"/>
  <c r="O27" i="1" s="1"/>
  <c r="O30" i="1" s="1"/>
  <c r="O15" i="1"/>
  <c r="O16" i="1" s="1"/>
  <c r="K40" i="1"/>
  <c r="K36" i="1"/>
  <c r="K37" i="1"/>
  <c r="K38" i="1" s="1"/>
  <c r="O18" i="1"/>
  <c r="O25" i="1"/>
  <c r="O44" i="1" s="1"/>
  <c r="L40" i="1"/>
  <c r="L36" i="1"/>
  <c r="M30" i="1"/>
  <c r="M29" i="1"/>
  <c r="M31" i="1" s="1"/>
  <c r="N25" i="1"/>
  <c r="N44" i="1" s="1"/>
  <c r="L37" i="1"/>
  <c r="L38" i="1" s="1"/>
  <c r="N15" i="1"/>
  <c r="O29" i="1" l="1"/>
  <c r="O31" i="1" s="1"/>
  <c r="N16" i="1"/>
  <c r="N18" i="1" s="1"/>
  <c r="N26" i="1"/>
  <c r="N27" i="1" s="1"/>
  <c r="M34" i="1"/>
  <c r="M32" i="1"/>
  <c r="O19" i="1"/>
  <c r="O35" i="1"/>
  <c r="O34" i="1"/>
  <c r="O32" i="1"/>
  <c r="O37" i="1" l="1"/>
  <c r="O38" i="1" s="1"/>
  <c r="O36" i="1"/>
  <c r="R7" i="1" s="1"/>
  <c r="O40" i="1"/>
  <c r="M40" i="1"/>
  <c r="M36" i="1"/>
  <c r="M37" i="1"/>
  <c r="M38" i="1" s="1"/>
  <c r="N29" i="1"/>
  <c r="N31" i="1" s="1"/>
  <c r="N30" i="1"/>
  <c r="N19" i="1"/>
  <c r="N35" i="1"/>
  <c r="N34" i="1" l="1"/>
  <c r="N37" i="1" s="1"/>
  <c r="N38" i="1" s="1"/>
  <c r="N32" i="1"/>
  <c r="N36" i="1" l="1"/>
  <c r="N40" i="1"/>
</calcChain>
</file>

<file path=xl/sharedStrings.xml><?xml version="1.0" encoding="utf-8"?>
<sst xmlns="http://schemas.openxmlformats.org/spreadsheetml/2006/main" count="41" uniqueCount="38">
  <si>
    <t>ROE</t>
  </si>
  <si>
    <t>inv yield</t>
  </si>
  <si>
    <t>Model for book value dilution/EPS acrretion trade-off</t>
  </si>
  <si>
    <t>Equity</t>
  </si>
  <si>
    <t>Shares</t>
  </si>
  <si>
    <t>Book value per share</t>
  </si>
  <si>
    <t>Price</t>
  </si>
  <si>
    <t>Multiple</t>
  </si>
  <si>
    <t>% shares repurchased</t>
  </si>
  <si>
    <t># of shares repurchased</t>
  </si>
  <si>
    <t>Implied return on share repurchases</t>
  </si>
  <si>
    <t>Dollar amount repurchased</t>
  </si>
  <si>
    <t>Price-to-book ratio</t>
  </si>
  <si>
    <t>New Equity</t>
  </si>
  <si>
    <t>New Shares</t>
  </si>
  <si>
    <t>Return on equity</t>
  </si>
  <si>
    <t>New Book value per share</t>
  </si>
  <si>
    <t>Book value dilution</t>
  </si>
  <si>
    <t>Investment yield (AT)</t>
  </si>
  <si>
    <t>*Assumes 3% after tax investment return</t>
  </si>
  <si>
    <t>Earnings</t>
  </si>
  <si>
    <t>EPS</t>
  </si>
  <si>
    <t>P/E</t>
  </si>
  <si>
    <t>Loss Inv Income</t>
  </si>
  <si>
    <t>New Earnings</t>
  </si>
  <si>
    <t>New ROE</t>
  </si>
  <si>
    <t>New EPS</t>
  </si>
  <si>
    <t>ROE Improvement</t>
  </si>
  <si>
    <t>Earnings Accretion (%)</t>
  </si>
  <si>
    <t>Earnings Accretion</t>
  </si>
  <si>
    <t>Return</t>
  </si>
  <si>
    <t>Payback period in years</t>
  </si>
  <si>
    <t>"Rule of 72" return</t>
  </si>
  <si>
    <t>Present value of earnings accretion</t>
  </si>
  <si>
    <t>Discount rate</t>
  </si>
  <si>
    <t>Growth rate</t>
  </si>
  <si>
    <t>Payback years discounted</t>
  </si>
  <si>
    <t>Earnings/Price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</si>
</sst>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x"/>
    <numFmt numFmtId="165" formatCode="0.0%"/>
    <numFmt numFmtId="166" formatCode="0.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7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theme="7"/>
      </top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  <xf numFmtId="164" fontId="0" fillId="0" borderId="0" xfId="0" applyNumberFormat="1"/>
    <xf numFmtId="9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0" fillId="2" borderId="2" xfId="0" applyFill="1" applyBorder="1"/>
    <xf numFmtId="164" fontId="2" fillId="2" borderId="3" xfId="0" applyNumberFormat="1" applyFont="1" applyFill="1" applyBorder="1"/>
    <xf numFmtId="0" fontId="3" fillId="2" borderId="0" xfId="0" applyFont="1" applyFill="1" applyAlignment="1">
      <alignment horizontal="center" vertical="center" textRotation="90" wrapText="1"/>
    </xf>
    <xf numFmtId="9" fontId="2" fillId="2" borderId="4" xfId="0" applyNumberFormat="1" applyFont="1" applyFill="1" applyBorder="1"/>
    <xf numFmtId="9" fontId="4" fillId="2" borderId="0" xfId="0" applyNumberFormat="1" applyFont="1" applyFill="1"/>
    <xf numFmtId="9" fontId="4" fillId="3" borderId="0" xfId="0" applyNumberFormat="1" applyFont="1" applyFill="1"/>
    <xf numFmtId="0" fontId="5" fillId="2" borderId="0" xfId="0" applyFont="1" applyFill="1"/>
    <xf numFmtId="9" fontId="2" fillId="2" borderId="0" xfId="0" applyNumberFormat="1" applyFont="1" applyFill="1" applyBorder="1"/>
    <xf numFmtId="9" fontId="4" fillId="2" borderId="0" xfId="0" applyNumberFormat="1" applyFont="1" applyFill="1" applyBorder="1"/>
    <xf numFmtId="0" fontId="0" fillId="2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on_docs theme">
  <a:themeElements>
    <a:clrScheme name="Custom 1">
      <a:dk1>
        <a:sysClr val="windowText" lastClr="000000"/>
      </a:dk1>
      <a:lt1>
        <a:sysClr val="window" lastClr="FFFFFF"/>
      </a:lt1>
      <a:dk2>
        <a:srgbClr val="003F72"/>
      </a:dk2>
      <a:lt2>
        <a:srgbClr val="D3CD8B"/>
      </a:lt2>
      <a:accent1>
        <a:srgbClr val="0083A9"/>
      </a:accent1>
      <a:accent2>
        <a:srgbClr val="969894"/>
      </a:accent2>
      <a:accent3>
        <a:srgbClr val="E11B22"/>
      </a:accent3>
      <a:accent4>
        <a:srgbClr val="5EB6E4"/>
      </a:accent4>
      <a:accent5>
        <a:srgbClr val="6E267B"/>
      </a:accent5>
      <a:accent6>
        <a:srgbClr val="F0AB00"/>
      </a:accent6>
      <a:hlink>
        <a:srgbClr val="0083A9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BAC9-7B06-4A67-970F-FD695F2C9855}">
  <dimension ref="C2:W44"/>
  <sheetViews>
    <sheetView tabSelected="1" topLeftCell="A13" zoomScale="90" zoomScaleNormal="90" workbookViewId="0">
      <selection activeCell="A15" sqref="A15"/>
    </sheetView>
  </sheetViews>
  <sheetFormatPr defaultRowHeight="13.8" x14ac:dyDescent="0.25"/>
  <cols>
    <col min="1" max="1" width="9" customWidth="1"/>
    <col min="2" max="2" width="8"/>
    <col min="3" max="3" width="31.5" customWidth="1"/>
    <col min="4" max="4" width="9.8984375" customWidth="1"/>
    <col min="17" max="17" width="4.796875" customWidth="1"/>
    <col min="18" max="18" width="5.8984375" customWidth="1"/>
    <col min="19" max="20" width="7.296875" customWidth="1"/>
    <col min="21" max="21" width="7.09765625" customWidth="1"/>
    <col min="22" max="22" width="7.296875" customWidth="1"/>
  </cols>
  <sheetData>
    <row r="2" spans="3:23" x14ac:dyDescent="0.25">
      <c r="C2" t="s">
        <v>0</v>
      </c>
      <c r="D2" s="1">
        <v>0.1</v>
      </c>
    </row>
    <row r="3" spans="3:23" x14ac:dyDescent="0.25">
      <c r="C3" t="s">
        <v>1</v>
      </c>
      <c r="D3" s="1">
        <v>0.03</v>
      </c>
    </row>
    <row r="5" spans="3:23" x14ac:dyDescent="0.25">
      <c r="C5" t="s">
        <v>2</v>
      </c>
    </row>
    <row r="6" spans="3:23" ht="14.4" thickBot="1" x14ac:dyDescent="0.3"/>
    <row r="7" spans="3:23" ht="16.5" customHeight="1" x14ac:dyDescent="0.25">
      <c r="C7" s="2"/>
      <c r="D7" s="3">
        <v>1</v>
      </c>
      <c r="E7" s="3">
        <f>D7+0.2</f>
        <v>1.2</v>
      </c>
      <c r="F7" s="3">
        <f t="shared" ref="F7:N7" si="0">E7+0.2</f>
        <v>1.4</v>
      </c>
      <c r="G7" s="3">
        <f t="shared" si="0"/>
        <v>1.5999999999999999</v>
      </c>
      <c r="H7" s="3">
        <f t="shared" si="0"/>
        <v>1.7999999999999998</v>
      </c>
      <c r="I7" s="3">
        <f t="shared" si="0"/>
        <v>1.9999999999999998</v>
      </c>
      <c r="J7" s="3">
        <f t="shared" si="0"/>
        <v>2.1999999999999997</v>
      </c>
      <c r="K7" s="3">
        <f t="shared" si="0"/>
        <v>2.4</v>
      </c>
      <c r="L7" s="3">
        <f t="shared" si="0"/>
        <v>2.6</v>
      </c>
      <c r="M7" s="3">
        <f t="shared" si="0"/>
        <v>2.8000000000000003</v>
      </c>
      <c r="N7" s="3">
        <f t="shared" si="0"/>
        <v>3.0000000000000004</v>
      </c>
      <c r="O7" s="3">
        <v>1.3</v>
      </c>
      <c r="R7" s="4">
        <f>O36</f>
        <v>0.20333333333333278</v>
      </c>
      <c r="S7">
        <v>1.1000000000000001</v>
      </c>
      <c r="T7">
        <v>1.2</v>
      </c>
      <c r="U7">
        <v>1.4</v>
      </c>
      <c r="V7">
        <v>1.6</v>
      </c>
    </row>
    <row r="8" spans="3:23" x14ac:dyDescent="0.25">
      <c r="C8" t="s">
        <v>3</v>
      </c>
      <c r="D8" s="5">
        <v>100</v>
      </c>
      <c r="E8" s="5">
        <f>D8</f>
        <v>100</v>
      </c>
      <c r="F8" s="5">
        <f t="shared" ref="F8:O9" si="1">E8</f>
        <v>100</v>
      </c>
      <c r="G8" s="5">
        <f t="shared" si="1"/>
        <v>100</v>
      </c>
      <c r="H8" s="5">
        <f t="shared" si="1"/>
        <v>100</v>
      </c>
      <c r="I8" s="5">
        <f t="shared" si="1"/>
        <v>100</v>
      </c>
      <c r="J8" s="5">
        <f t="shared" si="1"/>
        <v>100</v>
      </c>
      <c r="K8" s="5">
        <f t="shared" si="1"/>
        <v>100</v>
      </c>
      <c r="L8" s="5">
        <f t="shared" si="1"/>
        <v>100</v>
      </c>
      <c r="M8" s="5">
        <f t="shared" si="1"/>
        <v>100</v>
      </c>
      <c r="N8" s="5">
        <f t="shared" si="1"/>
        <v>100</v>
      </c>
      <c r="O8" s="5">
        <f t="shared" si="1"/>
        <v>100</v>
      </c>
      <c r="R8" s="6">
        <v>0.06</v>
      </c>
      <c r="S8" s="6">
        <f t="dataTable" ref="S8:V12" dt2D="1" dtr="1" r1="O7" r2="D2"/>
        <v>0.27000000000000118</v>
      </c>
      <c r="T8" s="6">
        <v>0.1200000000000002</v>
      </c>
      <c r="U8" s="6">
        <v>4.5000000000000019E-2</v>
      </c>
      <c r="V8" s="6">
        <v>1.999999999999998E-2</v>
      </c>
    </row>
    <row r="9" spans="3:23" x14ac:dyDescent="0.25">
      <c r="C9" t="s">
        <v>4</v>
      </c>
      <c r="D9">
        <v>10</v>
      </c>
      <c r="E9">
        <f t="shared" ref="E9:N9" si="2">D9</f>
        <v>10</v>
      </c>
      <c r="F9">
        <f t="shared" si="2"/>
        <v>10</v>
      </c>
      <c r="G9">
        <f t="shared" si="2"/>
        <v>10</v>
      </c>
      <c r="H9">
        <f t="shared" si="2"/>
        <v>10</v>
      </c>
      <c r="I9">
        <f t="shared" si="2"/>
        <v>10</v>
      </c>
      <c r="J9">
        <f t="shared" si="2"/>
        <v>10</v>
      </c>
      <c r="K9">
        <f t="shared" si="2"/>
        <v>10</v>
      </c>
      <c r="L9">
        <f t="shared" si="2"/>
        <v>10</v>
      </c>
      <c r="M9">
        <f t="shared" si="2"/>
        <v>10</v>
      </c>
      <c r="N9">
        <f t="shared" si="2"/>
        <v>10</v>
      </c>
      <c r="O9">
        <f t="shared" si="1"/>
        <v>10</v>
      </c>
      <c r="R9" s="6">
        <v>0.08</v>
      </c>
      <c r="S9" s="6">
        <v>0.47000000000000119</v>
      </c>
      <c r="T9" s="6">
        <v>0.2200000000000002</v>
      </c>
      <c r="U9" s="6">
        <v>9.4999999999999821E-2</v>
      </c>
      <c r="V9" s="6">
        <v>5.3333333333333226E-2</v>
      </c>
    </row>
    <row r="10" spans="3:23" x14ac:dyDescent="0.25">
      <c r="C10" t="s">
        <v>5</v>
      </c>
      <c r="D10" s="5">
        <f>D8/D9</f>
        <v>10</v>
      </c>
      <c r="E10" s="5">
        <f t="shared" ref="E10:O10" si="3">E8/E9</f>
        <v>10</v>
      </c>
      <c r="F10" s="5">
        <f t="shared" si="3"/>
        <v>10</v>
      </c>
      <c r="G10" s="5">
        <f t="shared" si="3"/>
        <v>10</v>
      </c>
      <c r="H10" s="5">
        <f t="shared" si="3"/>
        <v>10</v>
      </c>
      <c r="I10" s="5">
        <f t="shared" si="3"/>
        <v>10</v>
      </c>
      <c r="J10" s="5">
        <f t="shared" si="3"/>
        <v>10</v>
      </c>
      <c r="K10" s="5">
        <f t="shared" si="3"/>
        <v>10</v>
      </c>
      <c r="L10" s="5">
        <f t="shared" si="3"/>
        <v>10</v>
      </c>
      <c r="M10" s="5">
        <f t="shared" si="3"/>
        <v>10</v>
      </c>
      <c r="N10" s="5">
        <f t="shared" si="3"/>
        <v>10</v>
      </c>
      <c r="O10" s="5">
        <f t="shared" si="3"/>
        <v>10</v>
      </c>
      <c r="R10" s="6">
        <v>0.1</v>
      </c>
      <c r="S10" s="6">
        <v>0.67000000000000315</v>
      </c>
      <c r="T10" s="6">
        <v>0.32000000000000117</v>
      </c>
      <c r="U10" s="6">
        <v>0.14500000000000013</v>
      </c>
      <c r="V10" s="6">
        <v>8.6666666666666642E-2</v>
      </c>
    </row>
    <row r="11" spans="3:23" x14ac:dyDescent="0.25">
      <c r="C11" t="s">
        <v>6</v>
      </c>
      <c r="D11" s="5">
        <f>D10*D12</f>
        <v>10</v>
      </c>
      <c r="E11" s="5">
        <f t="shared" ref="E11:O11" si="4">E10*E12</f>
        <v>12</v>
      </c>
      <c r="F11" s="5">
        <f t="shared" si="4"/>
        <v>14</v>
      </c>
      <c r="G11" s="5">
        <f t="shared" si="4"/>
        <v>15.999999999999998</v>
      </c>
      <c r="H11" s="5">
        <f t="shared" si="4"/>
        <v>18</v>
      </c>
      <c r="I11" s="5">
        <f t="shared" si="4"/>
        <v>19.999999999999996</v>
      </c>
      <c r="J11" s="5">
        <f t="shared" si="4"/>
        <v>21.999999999999996</v>
      </c>
      <c r="K11" s="5">
        <f t="shared" si="4"/>
        <v>24</v>
      </c>
      <c r="L11" s="5">
        <f t="shared" si="4"/>
        <v>26</v>
      </c>
      <c r="M11" s="5">
        <f t="shared" si="4"/>
        <v>28.000000000000004</v>
      </c>
      <c r="N11" s="5">
        <f t="shared" si="4"/>
        <v>30.000000000000004</v>
      </c>
      <c r="O11" s="5">
        <f t="shared" si="4"/>
        <v>13</v>
      </c>
      <c r="R11" s="6">
        <v>0.12</v>
      </c>
      <c r="S11" s="6">
        <v>0.87000000000000322</v>
      </c>
      <c r="T11" s="6">
        <v>0.4200000000000022</v>
      </c>
      <c r="U11" s="6">
        <v>0.19499999999999992</v>
      </c>
      <c r="V11" s="6">
        <v>0.12000000000000022</v>
      </c>
    </row>
    <row r="12" spans="3:23" x14ac:dyDescent="0.25">
      <c r="C12" t="s">
        <v>7</v>
      </c>
      <c r="D12" s="7">
        <f>D7</f>
        <v>1</v>
      </c>
      <c r="E12" s="7">
        <f t="shared" ref="E12:O12" si="5">E7</f>
        <v>1.2</v>
      </c>
      <c r="F12" s="7">
        <f t="shared" si="5"/>
        <v>1.4</v>
      </c>
      <c r="G12" s="7">
        <f t="shared" si="5"/>
        <v>1.5999999999999999</v>
      </c>
      <c r="H12" s="7">
        <f t="shared" si="5"/>
        <v>1.7999999999999998</v>
      </c>
      <c r="I12" s="7">
        <f t="shared" si="5"/>
        <v>1.9999999999999998</v>
      </c>
      <c r="J12" s="7">
        <f t="shared" si="5"/>
        <v>2.1999999999999997</v>
      </c>
      <c r="K12" s="7">
        <f t="shared" si="5"/>
        <v>2.4</v>
      </c>
      <c r="L12" s="7">
        <f t="shared" si="5"/>
        <v>2.6</v>
      </c>
      <c r="M12" s="7">
        <f t="shared" si="5"/>
        <v>2.8000000000000003</v>
      </c>
      <c r="N12" s="7">
        <f t="shared" si="5"/>
        <v>3.0000000000000004</v>
      </c>
      <c r="O12" s="7">
        <f t="shared" si="5"/>
        <v>1.3</v>
      </c>
      <c r="R12" s="6">
        <v>0.14000000000000001</v>
      </c>
      <c r="S12" s="6">
        <v>1.0700000000000052</v>
      </c>
      <c r="T12" s="6">
        <v>0.52000000000000224</v>
      </c>
      <c r="U12" s="6">
        <v>0.24500000000000022</v>
      </c>
      <c r="V12" s="6">
        <v>0.15333333333333346</v>
      </c>
    </row>
    <row r="13" spans="3:23" x14ac:dyDescent="0.25">
      <c r="C13" t="s">
        <v>8</v>
      </c>
      <c r="D13" s="8">
        <v>0.1</v>
      </c>
      <c r="E13" s="6">
        <f>D13</f>
        <v>0.1</v>
      </c>
      <c r="F13" s="6">
        <f t="shared" ref="F13:O13" si="6">E13</f>
        <v>0.1</v>
      </c>
      <c r="G13" s="6">
        <f t="shared" si="6"/>
        <v>0.1</v>
      </c>
      <c r="H13" s="6">
        <f t="shared" si="6"/>
        <v>0.1</v>
      </c>
      <c r="I13" s="6">
        <f t="shared" si="6"/>
        <v>0.1</v>
      </c>
      <c r="J13" s="6">
        <f t="shared" si="6"/>
        <v>0.1</v>
      </c>
      <c r="K13" s="6">
        <f t="shared" si="6"/>
        <v>0.1</v>
      </c>
      <c r="L13" s="6">
        <f t="shared" si="6"/>
        <v>0.1</v>
      </c>
      <c r="M13" s="6">
        <f t="shared" si="6"/>
        <v>0.1</v>
      </c>
      <c r="N13" s="6">
        <f t="shared" si="6"/>
        <v>0.1</v>
      </c>
      <c r="O13" s="6">
        <f t="shared" si="6"/>
        <v>0.1</v>
      </c>
    </row>
    <row r="14" spans="3:23" x14ac:dyDescent="0.25">
      <c r="C14" t="s">
        <v>9</v>
      </c>
      <c r="D14">
        <f>D9*D13</f>
        <v>1</v>
      </c>
      <c r="E14">
        <f t="shared" ref="E14:O14" si="7">E9*E13</f>
        <v>1</v>
      </c>
      <c r="F14">
        <f t="shared" si="7"/>
        <v>1</v>
      </c>
      <c r="G14">
        <f t="shared" si="7"/>
        <v>1</v>
      </c>
      <c r="H14">
        <f t="shared" si="7"/>
        <v>1</v>
      </c>
      <c r="I14">
        <f t="shared" si="7"/>
        <v>1</v>
      </c>
      <c r="J14">
        <f t="shared" si="7"/>
        <v>1</v>
      </c>
      <c r="K14">
        <f t="shared" si="7"/>
        <v>1</v>
      </c>
      <c r="L14">
        <f t="shared" si="7"/>
        <v>1</v>
      </c>
      <c r="M14">
        <f t="shared" si="7"/>
        <v>1</v>
      </c>
      <c r="N14">
        <f t="shared" si="7"/>
        <v>1</v>
      </c>
      <c r="O14">
        <f t="shared" si="7"/>
        <v>1</v>
      </c>
      <c r="Q14" s="9" t="s">
        <v>10</v>
      </c>
      <c r="R14" s="9"/>
      <c r="S14" s="9"/>
      <c r="T14" s="9"/>
      <c r="U14" s="9"/>
      <c r="V14" s="9"/>
      <c r="W14" s="10"/>
    </row>
    <row r="15" spans="3:23" x14ac:dyDescent="0.25">
      <c r="C15" t="s">
        <v>11</v>
      </c>
      <c r="D15">
        <f>D14*D11</f>
        <v>10</v>
      </c>
      <c r="E15">
        <f t="shared" ref="E15:O15" si="8">E14*E11</f>
        <v>12</v>
      </c>
      <c r="F15">
        <f t="shared" si="8"/>
        <v>14</v>
      </c>
      <c r="G15">
        <f t="shared" si="8"/>
        <v>15.999999999999998</v>
      </c>
      <c r="H15">
        <f t="shared" si="8"/>
        <v>18</v>
      </c>
      <c r="I15">
        <f t="shared" si="8"/>
        <v>19.999999999999996</v>
      </c>
      <c r="J15">
        <f t="shared" si="8"/>
        <v>21.999999999999996</v>
      </c>
      <c r="K15">
        <f t="shared" si="8"/>
        <v>24</v>
      </c>
      <c r="L15">
        <f t="shared" si="8"/>
        <v>26</v>
      </c>
      <c r="M15">
        <f t="shared" si="8"/>
        <v>28.000000000000004</v>
      </c>
      <c r="N15">
        <f t="shared" si="8"/>
        <v>30.000000000000004</v>
      </c>
      <c r="O15">
        <f t="shared" si="8"/>
        <v>13</v>
      </c>
      <c r="Q15" s="10"/>
      <c r="R15" s="10"/>
      <c r="S15" s="11" t="s">
        <v>12</v>
      </c>
      <c r="T15" s="12"/>
      <c r="U15" s="12"/>
      <c r="V15" s="12"/>
      <c r="W15" s="10"/>
    </row>
    <row r="16" spans="3:23" x14ac:dyDescent="0.25">
      <c r="C16" t="s">
        <v>13</v>
      </c>
      <c r="D16" s="5">
        <f>D8-D15</f>
        <v>90</v>
      </c>
      <c r="E16" s="5">
        <f t="shared" ref="E16:O16" si="9">E8-E15</f>
        <v>88</v>
      </c>
      <c r="F16" s="5">
        <f t="shared" si="9"/>
        <v>86</v>
      </c>
      <c r="G16" s="5">
        <f t="shared" si="9"/>
        <v>84</v>
      </c>
      <c r="H16" s="5">
        <f t="shared" si="9"/>
        <v>82</v>
      </c>
      <c r="I16" s="5">
        <f t="shared" si="9"/>
        <v>80</v>
      </c>
      <c r="J16" s="5">
        <f t="shared" si="9"/>
        <v>78</v>
      </c>
      <c r="K16" s="5">
        <f t="shared" si="9"/>
        <v>76</v>
      </c>
      <c r="L16" s="5">
        <f t="shared" si="9"/>
        <v>74</v>
      </c>
      <c r="M16" s="5">
        <f t="shared" si="9"/>
        <v>72</v>
      </c>
      <c r="N16" s="5">
        <f t="shared" si="9"/>
        <v>70</v>
      </c>
      <c r="O16" s="5">
        <f t="shared" si="9"/>
        <v>87</v>
      </c>
      <c r="Q16" s="10"/>
      <c r="R16" s="13"/>
      <c r="S16" s="14">
        <f>S7</f>
        <v>1.1000000000000001</v>
      </c>
      <c r="T16" s="14">
        <f t="shared" ref="T16:V17" si="10">T7</f>
        <v>1.2</v>
      </c>
      <c r="U16" s="14">
        <f t="shared" si="10"/>
        <v>1.4</v>
      </c>
      <c r="V16" s="14">
        <f t="shared" si="10"/>
        <v>1.6</v>
      </c>
      <c r="W16" s="10"/>
    </row>
    <row r="17" spans="3:23" ht="14.25" customHeight="1" x14ac:dyDescent="0.25">
      <c r="C17" t="s">
        <v>14</v>
      </c>
      <c r="D17">
        <f>D9-D14</f>
        <v>9</v>
      </c>
      <c r="E17">
        <f t="shared" ref="E17:O17" si="11">E9-E14</f>
        <v>9</v>
      </c>
      <c r="F17">
        <f t="shared" si="11"/>
        <v>9</v>
      </c>
      <c r="G17">
        <f t="shared" si="11"/>
        <v>9</v>
      </c>
      <c r="H17">
        <f t="shared" si="11"/>
        <v>9</v>
      </c>
      <c r="I17">
        <f t="shared" si="11"/>
        <v>9</v>
      </c>
      <c r="J17">
        <f t="shared" si="11"/>
        <v>9</v>
      </c>
      <c r="K17">
        <f t="shared" si="11"/>
        <v>9</v>
      </c>
      <c r="L17">
        <f t="shared" si="11"/>
        <v>9</v>
      </c>
      <c r="M17">
        <f t="shared" si="11"/>
        <v>9</v>
      </c>
      <c r="N17">
        <f t="shared" si="11"/>
        <v>9</v>
      </c>
      <c r="O17">
        <f t="shared" si="11"/>
        <v>9</v>
      </c>
      <c r="Q17" s="15" t="s">
        <v>15</v>
      </c>
      <c r="R17" s="16">
        <v>0.06</v>
      </c>
      <c r="S17" s="17">
        <f>S8</f>
        <v>0.27000000000000118</v>
      </c>
      <c r="T17" s="17">
        <f t="shared" si="10"/>
        <v>0.1200000000000002</v>
      </c>
      <c r="U17" s="17">
        <f t="shared" si="10"/>
        <v>4.5000000000000019E-2</v>
      </c>
      <c r="V17" s="17">
        <f t="shared" si="10"/>
        <v>1.999999999999998E-2</v>
      </c>
      <c r="W17" s="10"/>
    </row>
    <row r="18" spans="3:23" x14ac:dyDescent="0.25">
      <c r="C18" t="s">
        <v>16</v>
      </c>
      <c r="D18" s="5">
        <f>D16/D17</f>
        <v>10</v>
      </c>
      <c r="E18" s="5">
        <f t="shared" ref="E18:O18" si="12">E16/E17</f>
        <v>9.7777777777777786</v>
      </c>
      <c r="F18" s="5">
        <f t="shared" si="12"/>
        <v>9.5555555555555554</v>
      </c>
      <c r="G18" s="5">
        <f t="shared" si="12"/>
        <v>9.3333333333333339</v>
      </c>
      <c r="H18" s="5">
        <f t="shared" si="12"/>
        <v>9.1111111111111107</v>
      </c>
      <c r="I18" s="5">
        <f t="shared" si="12"/>
        <v>8.8888888888888893</v>
      </c>
      <c r="J18" s="5">
        <f t="shared" si="12"/>
        <v>8.6666666666666661</v>
      </c>
      <c r="K18" s="5">
        <f t="shared" si="12"/>
        <v>8.4444444444444446</v>
      </c>
      <c r="L18" s="5">
        <f t="shared" si="12"/>
        <v>8.2222222222222214</v>
      </c>
      <c r="M18" s="5">
        <f t="shared" si="12"/>
        <v>8</v>
      </c>
      <c r="N18" s="5">
        <f t="shared" si="12"/>
        <v>7.7777777777777777</v>
      </c>
      <c r="O18" s="5">
        <f t="shared" si="12"/>
        <v>9.6666666666666661</v>
      </c>
      <c r="Q18" s="15"/>
      <c r="R18" s="16">
        <v>0.08</v>
      </c>
      <c r="S18" s="17">
        <f t="shared" ref="S18:V20" si="13">S9</f>
        <v>0.47000000000000119</v>
      </c>
      <c r="T18" s="18">
        <f t="shared" si="13"/>
        <v>0.2200000000000002</v>
      </c>
      <c r="U18" s="18">
        <f t="shared" si="13"/>
        <v>9.4999999999999821E-2</v>
      </c>
      <c r="V18" s="18">
        <f t="shared" si="13"/>
        <v>5.3333333333333226E-2</v>
      </c>
      <c r="W18" s="10"/>
    </row>
    <row r="19" spans="3:23" x14ac:dyDescent="0.25">
      <c r="C19" t="s">
        <v>17</v>
      </c>
      <c r="D19" s="4">
        <f>D18/D10-1</f>
        <v>0</v>
      </c>
      <c r="E19" s="4">
        <f t="shared" ref="E19:O19" si="14">E18/E10-1</f>
        <v>-2.2222222222222143E-2</v>
      </c>
      <c r="F19" s="4">
        <f t="shared" si="14"/>
        <v>-4.4444444444444509E-2</v>
      </c>
      <c r="G19" s="4">
        <f t="shared" si="14"/>
        <v>-6.6666666666666652E-2</v>
      </c>
      <c r="H19" s="4">
        <f t="shared" si="14"/>
        <v>-8.8888888888888906E-2</v>
      </c>
      <c r="I19" s="4">
        <f t="shared" si="14"/>
        <v>-0.11111111111111105</v>
      </c>
      <c r="J19" s="4">
        <f t="shared" si="14"/>
        <v>-0.13333333333333341</v>
      </c>
      <c r="K19" s="4">
        <f t="shared" si="14"/>
        <v>-0.15555555555555556</v>
      </c>
      <c r="L19" s="4">
        <f t="shared" si="14"/>
        <v>-0.17777777777777781</v>
      </c>
      <c r="M19" s="4">
        <f t="shared" si="14"/>
        <v>-0.19999999999999996</v>
      </c>
      <c r="N19" s="4">
        <f t="shared" si="14"/>
        <v>-0.22222222222222221</v>
      </c>
      <c r="O19" s="4">
        <f t="shared" si="14"/>
        <v>-3.3333333333333437E-2</v>
      </c>
      <c r="Q19" s="15"/>
      <c r="R19" s="16">
        <v>0.1</v>
      </c>
      <c r="S19" s="17">
        <f t="shared" si="13"/>
        <v>0.67000000000000315</v>
      </c>
      <c r="T19" s="18">
        <f t="shared" si="13"/>
        <v>0.32000000000000117</v>
      </c>
      <c r="U19" s="18">
        <f t="shared" si="13"/>
        <v>0.14500000000000013</v>
      </c>
      <c r="V19" s="18">
        <f t="shared" si="13"/>
        <v>8.6666666666666642E-2</v>
      </c>
      <c r="W19" s="10"/>
    </row>
    <row r="20" spans="3:23" x14ac:dyDescent="0.25">
      <c r="Q20" s="15"/>
      <c r="R20" s="16">
        <v>0.12</v>
      </c>
      <c r="S20" s="17">
        <f t="shared" si="13"/>
        <v>0.87000000000000322</v>
      </c>
      <c r="T20" s="17">
        <f t="shared" si="13"/>
        <v>0.4200000000000022</v>
      </c>
      <c r="U20" s="17">
        <f t="shared" si="13"/>
        <v>0.19499999999999992</v>
      </c>
      <c r="V20" s="17">
        <f t="shared" si="13"/>
        <v>0.12000000000000022</v>
      </c>
      <c r="W20" s="10"/>
    </row>
    <row r="21" spans="3:23" x14ac:dyDescent="0.25">
      <c r="C21" t="s">
        <v>18</v>
      </c>
      <c r="D21" s="4">
        <f>$D$3</f>
        <v>0.03</v>
      </c>
      <c r="E21" s="4">
        <f>D21</f>
        <v>0.03</v>
      </c>
      <c r="F21" s="4">
        <f t="shared" ref="F21:O22" si="15">E21</f>
        <v>0.03</v>
      </c>
      <c r="G21" s="4">
        <f t="shared" si="15"/>
        <v>0.03</v>
      </c>
      <c r="H21" s="4">
        <f t="shared" si="15"/>
        <v>0.03</v>
      </c>
      <c r="I21" s="4">
        <f t="shared" si="15"/>
        <v>0.03</v>
      </c>
      <c r="J21" s="4">
        <f t="shared" si="15"/>
        <v>0.03</v>
      </c>
      <c r="K21" s="4">
        <f t="shared" si="15"/>
        <v>0.03</v>
      </c>
      <c r="L21" s="4">
        <f t="shared" si="15"/>
        <v>0.03</v>
      </c>
      <c r="M21" s="4">
        <f t="shared" si="15"/>
        <v>0.03</v>
      </c>
      <c r="N21" s="4">
        <f t="shared" si="15"/>
        <v>0.03</v>
      </c>
      <c r="O21" s="4">
        <f t="shared" si="15"/>
        <v>0.03</v>
      </c>
      <c r="Q21" s="19" t="s">
        <v>19</v>
      </c>
      <c r="R21" s="20"/>
      <c r="S21" s="21"/>
      <c r="T21" s="21"/>
      <c r="U21" s="21"/>
      <c r="V21" s="21"/>
      <c r="W21" s="22"/>
    </row>
    <row r="22" spans="3:23" x14ac:dyDescent="0.25">
      <c r="C22" t="s">
        <v>0</v>
      </c>
      <c r="D22" s="4">
        <f>$D$2</f>
        <v>0.1</v>
      </c>
      <c r="E22" s="4">
        <f t="shared" ref="E22:N22" si="16">D22</f>
        <v>0.1</v>
      </c>
      <c r="F22" s="4">
        <f t="shared" si="16"/>
        <v>0.1</v>
      </c>
      <c r="G22" s="4">
        <f t="shared" si="16"/>
        <v>0.1</v>
      </c>
      <c r="H22" s="4">
        <f t="shared" si="16"/>
        <v>0.1</v>
      </c>
      <c r="I22" s="4">
        <f t="shared" si="16"/>
        <v>0.1</v>
      </c>
      <c r="J22" s="4">
        <f t="shared" si="16"/>
        <v>0.1</v>
      </c>
      <c r="K22" s="4">
        <f t="shared" si="16"/>
        <v>0.1</v>
      </c>
      <c r="L22" s="4">
        <f t="shared" si="16"/>
        <v>0.1</v>
      </c>
      <c r="M22" s="4">
        <f t="shared" si="16"/>
        <v>0.1</v>
      </c>
      <c r="N22" s="4">
        <f t="shared" si="16"/>
        <v>0.1</v>
      </c>
      <c r="O22" s="4">
        <f t="shared" si="15"/>
        <v>0.1</v>
      </c>
      <c r="Q22" s="19"/>
      <c r="R22" s="10"/>
      <c r="S22" s="10"/>
      <c r="T22" s="10"/>
      <c r="U22" s="10"/>
      <c r="V22" s="10"/>
      <c r="W22" s="10"/>
    </row>
    <row r="23" spans="3:23" x14ac:dyDescent="0.25">
      <c r="C23" t="s">
        <v>20</v>
      </c>
      <c r="D23" s="5">
        <f>D22*D8</f>
        <v>10</v>
      </c>
      <c r="E23" s="5">
        <f t="shared" ref="E23:O23" si="17">E22*E8</f>
        <v>10</v>
      </c>
      <c r="F23" s="5">
        <f t="shared" si="17"/>
        <v>10</v>
      </c>
      <c r="G23" s="5">
        <f t="shared" si="17"/>
        <v>10</v>
      </c>
      <c r="H23" s="5">
        <f t="shared" si="17"/>
        <v>10</v>
      </c>
      <c r="I23" s="5">
        <f t="shared" si="17"/>
        <v>10</v>
      </c>
      <c r="J23" s="5">
        <f t="shared" si="17"/>
        <v>10</v>
      </c>
      <c r="K23" s="5">
        <f t="shared" si="17"/>
        <v>10</v>
      </c>
      <c r="L23" s="5">
        <f t="shared" si="17"/>
        <v>10</v>
      </c>
      <c r="M23" s="5">
        <f t="shared" si="17"/>
        <v>10</v>
      </c>
      <c r="N23" s="5">
        <f t="shared" si="17"/>
        <v>10</v>
      </c>
      <c r="O23" s="5">
        <f t="shared" si="17"/>
        <v>10</v>
      </c>
    </row>
    <row r="24" spans="3:23" x14ac:dyDescent="0.25">
      <c r="C24" t="s">
        <v>21</v>
      </c>
      <c r="D24" s="5">
        <f>D23/D9</f>
        <v>1</v>
      </c>
      <c r="E24" s="5">
        <f t="shared" ref="E24:O24" si="18">E23/E9</f>
        <v>1</v>
      </c>
      <c r="F24" s="5">
        <f t="shared" si="18"/>
        <v>1</v>
      </c>
      <c r="G24" s="5">
        <f t="shared" si="18"/>
        <v>1</v>
      </c>
      <c r="H24" s="5">
        <f t="shared" si="18"/>
        <v>1</v>
      </c>
      <c r="I24" s="5">
        <f t="shared" si="18"/>
        <v>1</v>
      </c>
      <c r="J24" s="5">
        <f t="shared" si="18"/>
        <v>1</v>
      </c>
      <c r="K24" s="5">
        <f t="shared" si="18"/>
        <v>1</v>
      </c>
      <c r="L24" s="5">
        <f t="shared" si="18"/>
        <v>1</v>
      </c>
      <c r="M24" s="5">
        <f t="shared" si="18"/>
        <v>1</v>
      </c>
      <c r="N24" s="5">
        <f t="shared" si="18"/>
        <v>1</v>
      </c>
      <c r="O24" s="5">
        <f t="shared" si="18"/>
        <v>1</v>
      </c>
    </row>
    <row r="25" spans="3:23" x14ac:dyDescent="0.25">
      <c r="C25" t="s">
        <v>22</v>
      </c>
      <c r="D25" s="5">
        <f>D11/D24</f>
        <v>10</v>
      </c>
      <c r="E25" s="5">
        <f t="shared" ref="E25:O25" si="19">E11/E24</f>
        <v>12</v>
      </c>
      <c r="F25" s="5">
        <f t="shared" si="19"/>
        <v>14</v>
      </c>
      <c r="G25" s="5">
        <f t="shared" si="19"/>
        <v>15.999999999999998</v>
      </c>
      <c r="H25" s="5">
        <f t="shared" si="19"/>
        <v>18</v>
      </c>
      <c r="I25" s="5">
        <f t="shared" si="19"/>
        <v>19.999999999999996</v>
      </c>
      <c r="J25" s="5">
        <f t="shared" si="19"/>
        <v>21.999999999999996</v>
      </c>
      <c r="K25" s="5">
        <f t="shared" si="19"/>
        <v>24</v>
      </c>
      <c r="L25" s="5">
        <f t="shared" si="19"/>
        <v>26</v>
      </c>
      <c r="M25" s="5">
        <f t="shared" si="19"/>
        <v>28.000000000000004</v>
      </c>
      <c r="N25" s="5">
        <f t="shared" si="19"/>
        <v>30.000000000000004</v>
      </c>
      <c r="O25" s="5">
        <f t="shared" si="19"/>
        <v>13</v>
      </c>
    </row>
    <row r="26" spans="3:23" x14ac:dyDescent="0.25">
      <c r="C26" t="s">
        <v>23</v>
      </c>
      <c r="D26" s="5">
        <f>D21*D15</f>
        <v>0.3</v>
      </c>
      <c r="E26" s="5">
        <f t="shared" ref="E26:O26" si="20">E21*E15</f>
        <v>0.36</v>
      </c>
      <c r="F26" s="5">
        <f t="shared" si="20"/>
        <v>0.42</v>
      </c>
      <c r="G26" s="5">
        <f t="shared" si="20"/>
        <v>0.47999999999999993</v>
      </c>
      <c r="H26" s="5">
        <f t="shared" si="20"/>
        <v>0.54</v>
      </c>
      <c r="I26" s="5">
        <f t="shared" si="20"/>
        <v>0.59999999999999987</v>
      </c>
      <c r="J26" s="5">
        <f t="shared" si="20"/>
        <v>0.65999999999999992</v>
      </c>
      <c r="K26" s="5">
        <f t="shared" si="20"/>
        <v>0.72</v>
      </c>
      <c r="L26" s="5">
        <f t="shared" si="20"/>
        <v>0.78</v>
      </c>
      <c r="M26" s="5">
        <f t="shared" si="20"/>
        <v>0.84000000000000008</v>
      </c>
      <c r="N26" s="5">
        <f t="shared" si="20"/>
        <v>0.9</v>
      </c>
      <c r="O26" s="5">
        <f t="shared" si="20"/>
        <v>0.39</v>
      </c>
    </row>
    <row r="27" spans="3:23" x14ac:dyDescent="0.25">
      <c r="C27" t="s">
        <v>24</v>
      </c>
      <c r="D27" s="5">
        <f>D23-D26</f>
        <v>9.6999999999999993</v>
      </c>
      <c r="E27" s="5">
        <f t="shared" ref="E27:O27" si="21">E23-E26</f>
        <v>9.64</v>
      </c>
      <c r="F27" s="5">
        <f t="shared" si="21"/>
        <v>9.58</v>
      </c>
      <c r="G27" s="5">
        <f t="shared" si="21"/>
        <v>9.52</v>
      </c>
      <c r="H27" s="5">
        <f t="shared" si="21"/>
        <v>9.4600000000000009</v>
      </c>
      <c r="I27" s="5">
        <f t="shared" si="21"/>
        <v>9.4</v>
      </c>
      <c r="J27" s="5">
        <f t="shared" si="21"/>
        <v>9.34</v>
      </c>
      <c r="K27" s="5">
        <f t="shared" si="21"/>
        <v>9.2799999999999994</v>
      </c>
      <c r="L27" s="5">
        <f t="shared" si="21"/>
        <v>9.2200000000000006</v>
      </c>
      <c r="M27" s="5">
        <f t="shared" si="21"/>
        <v>9.16</v>
      </c>
      <c r="N27" s="5">
        <f t="shared" si="21"/>
        <v>9.1</v>
      </c>
      <c r="O27" s="5">
        <f t="shared" si="21"/>
        <v>9.61</v>
      </c>
    </row>
    <row r="28" spans="3:23" x14ac:dyDescent="0.25">
      <c r="C28" t="s">
        <v>14</v>
      </c>
      <c r="D28">
        <f>D17</f>
        <v>9</v>
      </c>
      <c r="E28">
        <f t="shared" ref="E28:O28" si="22">E17</f>
        <v>9</v>
      </c>
      <c r="F28">
        <f t="shared" si="22"/>
        <v>9</v>
      </c>
      <c r="G28">
        <f t="shared" si="22"/>
        <v>9</v>
      </c>
      <c r="H28">
        <f t="shared" si="22"/>
        <v>9</v>
      </c>
      <c r="I28">
        <f t="shared" si="22"/>
        <v>9</v>
      </c>
      <c r="J28">
        <f t="shared" si="22"/>
        <v>9</v>
      </c>
      <c r="K28">
        <f t="shared" si="22"/>
        <v>9</v>
      </c>
      <c r="L28">
        <f t="shared" si="22"/>
        <v>9</v>
      </c>
      <c r="M28">
        <f t="shared" si="22"/>
        <v>9</v>
      </c>
      <c r="N28">
        <f t="shared" si="22"/>
        <v>9</v>
      </c>
      <c r="O28">
        <f t="shared" si="22"/>
        <v>9</v>
      </c>
    </row>
    <row r="29" spans="3:23" x14ac:dyDescent="0.25">
      <c r="C29" t="s">
        <v>25</v>
      </c>
      <c r="D29" s="4">
        <f>D27/D16</f>
        <v>0.10777777777777776</v>
      </c>
      <c r="E29" s="4">
        <f t="shared" ref="E29:O29" si="23">E27/E16</f>
        <v>0.10954545454545456</v>
      </c>
      <c r="F29" s="4">
        <f t="shared" si="23"/>
        <v>0.11139534883720931</v>
      </c>
      <c r="G29" s="4">
        <f t="shared" si="23"/>
        <v>0.11333333333333333</v>
      </c>
      <c r="H29" s="4">
        <f t="shared" si="23"/>
        <v>0.11536585365853659</v>
      </c>
      <c r="I29" s="4">
        <f t="shared" si="23"/>
        <v>0.11750000000000001</v>
      </c>
      <c r="J29" s="4">
        <f t="shared" si="23"/>
        <v>0.11974358974358974</v>
      </c>
      <c r="K29" s="4">
        <f t="shared" si="23"/>
        <v>0.12210526315789473</v>
      </c>
      <c r="L29" s="4">
        <f t="shared" si="23"/>
        <v>0.1245945945945946</v>
      </c>
      <c r="M29" s="4">
        <f t="shared" si="23"/>
        <v>0.12722222222222224</v>
      </c>
      <c r="N29" s="4">
        <f t="shared" si="23"/>
        <v>0.13</v>
      </c>
      <c r="O29" s="4">
        <f t="shared" si="23"/>
        <v>0.11045977011494253</v>
      </c>
    </row>
    <row r="30" spans="3:23" x14ac:dyDescent="0.25">
      <c r="C30" t="s">
        <v>26</v>
      </c>
      <c r="D30" s="5">
        <f>D27/D28</f>
        <v>1.0777777777777777</v>
      </c>
      <c r="E30" s="5">
        <f t="shared" ref="E30:O30" si="24">E27/E28</f>
        <v>1.0711111111111111</v>
      </c>
      <c r="F30" s="5">
        <f t="shared" si="24"/>
        <v>1.0644444444444445</v>
      </c>
      <c r="G30" s="5">
        <f t="shared" si="24"/>
        <v>1.0577777777777777</v>
      </c>
      <c r="H30" s="5">
        <f t="shared" si="24"/>
        <v>1.0511111111111111</v>
      </c>
      <c r="I30" s="5">
        <f t="shared" si="24"/>
        <v>1.0444444444444445</v>
      </c>
      <c r="J30" s="5">
        <f t="shared" si="24"/>
        <v>1.0377777777777777</v>
      </c>
      <c r="K30" s="5">
        <f t="shared" si="24"/>
        <v>1.0311111111111111</v>
      </c>
      <c r="L30" s="5">
        <f t="shared" si="24"/>
        <v>1.0244444444444445</v>
      </c>
      <c r="M30" s="5">
        <f t="shared" si="24"/>
        <v>1.0177777777777779</v>
      </c>
      <c r="N30" s="5">
        <f t="shared" si="24"/>
        <v>1.0111111111111111</v>
      </c>
      <c r="O30" s="5">
        <f t="shared" si="24"/>
        <v>1.0677777777777777</v>
      </c>
    </row>
    <row r="31" spans="3:23" x14ac:dyDescent="0.25">
      <c r="C31" t="s">
        <v>27</v>
      </c>
      <c r="D31" s="4">
        <f t="shared" ref="D31:O31" si="25">D29/D22-1</f>
        <v>7.7777777777777501E-2</v>
      </c>
      <c r="E31" s="4">
        <f t="shared" si="25"/>
        <v>9.5454545454545459E-2</v>
      </c>
      <c r="F31" s="4">
        <f t="shared" si="25"/>
        <v>0.11395348837209296</v>
      </c>
      <c r="G31" s="4">
        <f t="shared" si="25"/>
        <v>0.1333333333333333</v>
      </c>
      <c r="H31" s="4">
        <f t="shared" si="25"/>
        <v>0.15365853658536577</v>
      </c>
      <c r="I31" s="4">
        <f t="shared" si="25"/>
        <v>0.17500000000000004</v>
      </c>
      <c r="J31" s="4">
        <f t="shared" si="25"/>
        <v>0.1974358974358974</v>
      </c>
      <c r="K31" s="4">
        <f t="shared" si="25"/>
        <v>0.22105263157894717</v>
      </c>
      <c r="L31" s="4">
        <f t="shared" si="25"/>
        <v>0.24594594594594588</v>
      </c>
      <c r="M31" s="4">
        <f t="shared" si="25"/>
        <v>0.27222222222222237</v>
      </c>
      <c r="N31" s="4">
        <f t="shared" si="25"/>
        <v>0.30000000000000004</v>
      </c>
      <c r="O31" s="4">
        <f t="shared" si="25"/>
        <v>0.10459770114942524</v>
      </c>
    </row>
    <row r="32" spans="3:23" x14ac:dyDescent="0.25">
      <c r="C32" t="s">
        <v>28</v>
      </c>
      <c r="D32" s="4">
        <f>D30/D24-1</f>
        <v>7.7777777777777724E-2</v>
      </c>
      <c r="E32" s="4">
        <f t="shared" ref="E32:O32" si="26">E30/E24-1</f>
        <v>7.1111111111111125E-2</v>
      </c>
      <c r="F32" s="4">
        <f t="shared" si="26"/>
        <v>6.4444444444444526E-2</v>
      </c>
      <c r="G32" s="4">
        <f t="shared" si="26"/>
        <v>5.7777777777777706E-2</v>
      </c>
      <c r="H32" s="4">
        <f t="shared" si="26"/>
        <v>5.1111111111111107E-2</v>
      </c>
      <c r="I32" s="4">
        <f t="shared" si="26"/>
        <v>4.4444444444444509E-2</v>
      </c>
      <c r="J32" s="4">
        <f t="shared" si="26"/>
        <v>3.7777777777777688E-2</v>
      </c>
      <c r="K32" s="4">
        <f t="shared" si="26"/>
        <v>3.1111111111111089E-2</v>
      </c>
      <c r="L32" s="4">
        <f t="shared" si="26"/>
        <v>2.4444444444444491E-2</v>
      </c>
      <c r="M32" s="4">
        <f t="shared" si="26"/>
        <v>1.7777777777777892E-2</v>
      </c>
      <c r="N32" s="4">
        <f t="shared" si="26"/>
        <v>1.1111111111111072E-2</v>
      </c>
      <c r="O32" s="4">
        <f t="shared" si="26"/>
        <v>6.7777777777777715E-2</v>
      </c>
    </row>
    <row r="33" spans="3:16" x14ac:dyDescent="0.2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3:16" x14ac:dyDescent="0.25">
      <c r="C34" t="s">
        <v>29</v>
      </c>
      <c r="D34" s="23">
        <f>D30-D24</f>
        <v>7.7777777777777724E-2</v>
      </c>
      <c r="E34" s="23">
        <f t="shared" ref="E34:O34" si="27">E30-E24</f>
        <v>7.1111111111111125E-2</v>
      </c>
      <c r="F34" s="23">
        <f t="shared" si="27"/>
        <v>6.4444444444444526E-2</v>
      </c>
      <c r="G34" s="23">
        <f t="shared" si="27"/>
        <v>5.7777777777777706E-2</v>
      </c>
      <c r="H34" s="23">
        <f t="shared" si="27"/>
        <v>5.1111111111111107E-2</v>
      </c>
      <c r="I34" s="23">
        <f t="shared" si="27"/>
        <v>4.4444444444444509E-2</v>
      </c>
      <c r="J34" s="23">
        <f t="shared" si="27"/>
        <v>3.7777777777777688E-2</v>
      </c>
      <c r="K34" s="23">
        <f t="shared" si="27"/>
        <v>3.1111111111111089E-2</v>
      </c>
      <c r="L34" s="23">
        <f t="shared" si="27"/>
        <v>2.4444444444444491E-2</v>
      </c>
      <c r="M34" s="23">
        <f t="shared" si="27"/>
        <v>1.7777777777777892E-2</v>
      </c>
      <c r="N34" s="23">
        <f t="shared" si="27"/>
        <v>1.1111111111111072E-2</v>
      </c>
      <c r="O34" s="23">
        <f t="shared" si="27"/>
        <v>6.7777777777777715E-2</v>
      </c>
    </row>
    <row r="35" spans="3:16" x14ac:dyDescent="0.25">
      <c r="C35" t="s">
        <v>17</v>
      </c>
      <c r="D35" s="23">
        <f>D10-D18</f>
        <v>0</v>
      </c>
      <c r="E35" s="23">
        <f t="shared" ref="E35:O35" si="28">E10-E18</f>
        <v>0.22222222222222143</v>
      </c>
      <c r="F35" s="23">
        <f t="shared" si="28"/>
        <v>0.44444444444444464</v>
      </c>
      <c r="G35" s="23">
        <f t="shared" si="28"/>
        <v>0.66666666666666607</v>
      </c>
      <c r="H35" s="23">
        <f t="shared" si="28"/>
        <v>0.88888888888888928</v>
      </c>
      <c r="I35" s="23">
        <f t="shared" si="28"/>
        <v>1.1111111111111107</v>
      </c>
      <c r="J35" s="23">
        <f t="shared" si="28"/>
        <v>1.3333333333333339</v>
      </c>
      <c r="K35" s="23">
        <f t="shared" si="28"/>
        <v>1.5555555555555554</v>
      </c>
      <c r="L35" s="23">
        <f t="shared" si="28"/>
        <v>1.7777777777777786</v>
      </c>
      <c r="M35" s="23">
        <f t="shared" si="28"/>
        <v>2</v>
      </c>
      <c r="N35" s="23">
        <f t="shared" si="28"/>
        <v>2.2222222222222223</v>
      </c>
      <c r="O35" s="23">
        <f t="shared" si="28"/>
        <v>0.33333333333333393</v>
      </c>
    </row>
    <row r="36" spans="3:16" x14ac:dyDescent="0.25">
      <c r="C36" t="s">
        <v>30</v>
      </c>
      <c r="D36" s="4"/>
      <c r="E36" s="4">
        <f>E34/E35</f>
        <v>0.32000000000000117</v>
      </c>
      <c r="F36" s="4">
        <f t="shared" ref="F36:O36" si="29">F34/F35</f>
        <v>0.14500000000000013</v>
      </c>
      <c r="G36" s="4">
        <f t="shared" si="29"/>
        <v>8.6666666666666642E-2</v>
      </c>
      <c r="H36" s="4">
        <f t="shared" si="29"/>
        <v>5.7499999999999968E-2</v>
      </c>
      <c r="I36" s="4">
        <f t="shared" si="29"/>
        <v>4.000000000000007E-2</v>
      </c>
      <c r="J36" s="4">
        <f t="shared" si="29"/>
        <v>2.8333333333333252E-2</v>
      </c>
      <c r="K36" s="4">
        <f t="shared" si="29"/>
        <v>1.999999999999999E-2</v>
      </c>
      <c r="L36" s="4">
        <f t="shared" si="29"/>
        <v>1.3750000000000019E-2</v>
      </c>
      <c r="M36" s="4">
        <f t="shared" si="29"/>
        <v>8.8888888888889461E-3</v>
      </c>
      <c r="N36" s="4">
        <f t="shared" si="29"/>
        <v>4.9999999999999819E-3</v>
      </c>
      <c r="O36" s="4">
        <f t="shared" si="29"/>
        <v>0.20333333333333278</v>
      </c>
      <c r="P36" s="4"/>
    </row>
    <row r="37" spans="3:16" x14ac:dyDescent="0.25">
      <c r="C37" t="s">
        <v>31</v>
      </c>
      <c r="E37" s="23">
        <f>E35/E34</f>
        <v>3.1249999999999885</v>
      </c>
      <c r="F37" s="23">
        <f t="shared" ref="F37:O37" si="30">F35/F34</f>
        <v>6.8965517241379253</v>
      </c>
      <c r="G37" s="23">
        <f t="shared" si="30"/>
        <v>11.538461538461542</v>
      </c>
      <c r="H37" s="23">
        <f t="shared" si="30"/>
        <v>17.391304347826097</v>
      </c>
      <c r="I37" s="23">
        <f t="shared" si="30"/>
        <v>24.999999999999954</v>
      </c>
      <c r="J37" s="23">
        <f t="shared" si="30"/>
        <v>35.294117647058926</v>
      </c>
      <c r="K37" s="23">
        <f t="shared" si="30"/>
        <v>50.000000000000028</v>
      </c>
      <c r="L37" s="23">
        <f t="shared" si="30"/>
        <v>72.72727272727262</v>
      </c>
      <c r="M37" s="23">
        <f t="shared" si="30"/>
        <v>112.49999999999928</v>
      </c>
      <c r="N37" s="23">
        <f t="shared" si="30"/>
        <v>200.00000000000071</v>
      </c>
      <c r="O37" s="23">
        <f t="shared" si="30"/>
        <v>4.9180327868852594</v>
      </c>
    </row>
    <row r="38" spans="3:16" x14ac:dyDescent="0.25">
      <c r="C38" t="s">
        <v>32</v>
      </c>
      <c r="E38" s="23">
        <f>72/E37</f>
        <v>23.040000000000084</v>
      </c>
      <c r="F38" s="23">
        <f t="shared" ref="F38:O38" si="31">72/F37</f>
        <v>10.440000000000008</v>
      </c>
      <c r="G38" s="23">
        <f t="shared" si="31"/>
        <v>6.2399999999999984</v>
      </c>
      <c r="H38" s="23">
        <f t="shared" si="31"/>
        <v>4.1399999999999979</v>
      </c>
      <c r="I38" s="23">
        <f t="shared" si="31"/>
        <v>2.8800000000000052</v>
      </c>
      <c r="J38" s="23">
        <f t="shared" si="31"/>
        <v>2.0399999999999943</v>
      </c>
      <c r="K38" s="23">
        <f t="shared" si="31"/>
        <v>1.4399999999999993</v>
      </c>
      <c r="L38" s="23">
        <f t="shared" si="31"/>
        <v>0.99000000000000143</v>
      </c>
      <c r="M38" s="23">
        <f t="shared" si="31"/>
        <v>0.64000000000000412</v>
      </c>
      <c r="N38" s="23">
        <f t="shared" si="31"/>
        <v>0.35999999999999871</v>
      </c>
      <c r="O38" s="23">
        <f t="shared" si="31"/>
        <v>14.63999999999996</v>
      </c>
    </row>
    <row r="40" spans="3:16" x14ac:dyDescent="0.25">
      <c r="C40" t="s">
        <v>33</v>
      </c>
      <c r="D40" s="23">
        <f>D34/(D41-D42)</f>
        <v>1.5555555555555547</v>
      </c>
      <c r="E40" s="23">
        <f t="shared" ref="E40:O40" si="32">E34/(E41-E42)</f>
        <v>1.4222222222222227</v>
      </c>
      <c r="F40" s="23">
        <f t="shared" si="32"/>
        <v>1.2888888888888905</v>
      </c>
      <c r="G40" s="23">
        <f t="shared" si="32"/>
        <v>1.1555555555555541</v>
      </c>
      <c r="H40" s="23">
        <f t="shared" si="32"/>
        <v>1.0222222222222221</v>
      </c>
      <c r="I40" s="23">
        <f t="shared" si="32"/>
        <v>0.88888888888889028</v>
      </c>
      <c r="J40" s="23">
        <f t="shared" si="32"/>
        <v>0.75555555555555387</v>
      </c>
      <c r="K40" s="23">
        <f t="shared" si="32"/>
        <v>0.62222222222222179</v>
      </c>
      <c r="L40" s="23">
        <f t="shared" si="32"/>
        <v>0.48888888888888987</v>
      </c>
      <c r="M40" s="23">
        <f t="shared" si="32"/>
        <v>0.3555555555555579</v>
      </c>
      <c r="N40" s="23">
        <f t="shared" si="32"/>
        <v>0.22222222222222146</v>
      </c>
      <c r="O40" s="23">
        <f t="shared" si="32"/>
        <v>1.3555555555555545</v>
      </c>
    </row>
    <row r="41" spans="3:16" x14ac:dyDescent="0.25">
      <c r="C41" t="s">
        <v>34</v>
      </c>
      <c r="D41" s="8">
        <v>0.09</v>
      </c>
      <c r="E41" s="6">
        <f>D41</f>
        <v>0.09</v>
      </c>
      <c r="F41" s="6">
        <f t="shared" ref="F41:O42" si="33">E41</f>
        <v>0.09</v>
      </c>
      <c r="G41" s="6">
        <f t="shared" si="33"/>
        <v>0.09</v>
      </c>
      <c r="H41" s="6">
        <f t="shared" si="33"/>
        <v>0.09</v>
      </c>
      <c r="I41" s="6">
        <f t="shared" si="33"/>
        <v>0.09</v>
      </c>
      <c r="J41" s="6">
        <f t="shared" si="33"/>
        <v>0.09</v>
      </c>
      <c r="K41" s="6">
        <f t="shared" si="33"/>
        <v>0.09</v>
      </c>
      <c r="L41" s="6">
        <f t="shared" si="33"/>
        <v>0.09</v>
      </c>
      <c r="M41" s="6">
        <f t="shared" si="33"/>
        <v>0.09</v>
      </c>
      <c r="N41" s="6">
        <f t="shared" si="33"/>
        <v>0.09</v>
      </c>
      <c r="O41" s="6">
        <f t="shared" si="33"/>
        <v>0.09</v>
      </c>
    </row>
    <row r="42" spans="3:16" x14ac:dyDescent="0.25">
      <c r="C42" t="s">
        <v>35</v>
      </c>
      <c r="D42" s="8">
        <v>0.04</v>
      </c>
      <c r="E42" s="6">
        <f>D42</f>
        <v>0.04</v>
      </c>
      <c r="F42" s="6">
        <f t="shared" si="33"/>
        <v>0.04</v>
      </c>
      <c r="G42" s="6">
        <f t="shared" si="33"/>
        <v>0.04</v>
      </c>
      <c r="H42" s="6">
        <f t="shared" si="33"/>
        <v>0.04</v>
      </c>
      <c r="I42" s="6">
        <f t="shared" si="33"/>
        <v>0.04</v>
      </c>
      <c r="J42" s="6">
        <f t="shared" si="33"/>
        <v>0.04</v>
      </c>
      <c r="K42" s="6">
        <f t="shared" si="33"/>
        <v>0.04</v>
      </c>
      <c r="L42" s="6">
        <f t="shared" si="33"/>
        <v>0.04</v>
      </c>
      <c r="M42" s="6">
        <f t="shared" si="33"/>
        <v>0.04</v>
      </c>
      <c r="N42" s="6">
        <f t="shared" si="33"/>
        <v>0.04</v>
      </c>
      <c r="O42" s="6">
        <f t="shared" si="33"/>
        <v>0.04</v>
      </c>
    </row>
    <row r="43" spans="3:16" x14ac:dyDescent="0.25">
      <c r="C43" t="s">
        <v>36</v>
      </c>
      <c r="E43">
        <f>E35/E34</f>
        <v>3.1249999999999885</v>
      </c>
      <c r="F43">
        <f>F35/F34</f>
        <v>6.8965517241379253</v>
      </c>
      <c r="G43">
        <f>G35/G34</f>
        <v>11.538461538461542</v>
      </c>
    </row>
    <row r="44" spans="3:16" x14ac:dyDescent="0.25">
      <c r="C44" t="s">
        <v>37</v>
      </c>
      <c r="D44" s="4">
        <f>1/D25</f>
        <v>0.1</v>
      </c>
      <c r="E44" s="4">
        <f>1/E25</f>
        <v>8.3333333333333329E-2</v>
      </c>
      <c r="F44" s="4">
        <f>1/F25</f>
        <v>7.1428571428571425E-2</v>
      </c>
      <c r="G44" s="4">
        <f t="shared" ref="G44:O44" si="34">1/G25</f>
        <v>6.2500000000000014E-2</v>
      </c>
      <c r="H44" s="4">
        <f t="shared" si="34"/>
        <v>5.5555555555555552E-2</v>
      </c>
      <c r="I44" s="4">
        <f t="shared" si="34"/>
        <v>5.000000000000001E-2</v>
      </c>
      <c r="J44" s="4">
        <f t="shared" si="34"/>
        <v>4.5454545454545463E-2</v>
      </c>
      <c r="K44" s="4">
        <f t="shared" si="34"/>
        <v>4.1666666666666664E-2</v>
      </c>
      <c r="L44" s="4">
        <f t="shared" si="34"/>
        <v>3.8461538461538464E-2</v>
      </c>
      <c r="M44" s="4">
        <f t="shared" si="34"/>
        <v>3.5714285714285712E-2</v>
      </c>
      <c r="N44" s="4">
        <f t="shared" si="34"/>
        <v>3.3333333333333326E-2</v>
      </c>
      <c r="O44" s="4">
        <f t="shared" si="34"/>
        <v>7.6923076923076927E-2</v>
      </c>
    </row>
  </sheetData>
  <mergeCells count="1">
    <mergeCell ref="Q17:Q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Troyer</dc:creator>
  <cp:lastModifiedBy>Adam Troyer</cp:lastModifiedBy>
  <dcterms:created xsi:type="dcterms:W3CDTF">2018-01-31T22:56:18Z</dcterms:created>
  <dcterms:modified xsi:type="dcterms:W3CDTF">2018-01-31T22:56:41Z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{5CF1B491-AD21-4A04-83F5-892FF2C2EB53}</vt:lpwstr>
  </property>
</Properties>
</file>