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atroyer\Documents\Projects\ReserveStudy\data-raw\"/>
    </mc:Choice>
  </mc:AlternateContent>
  <bookViews>
    <workbookView xWindow="0" yWindow="0" windowWidth="25200" windowHeight="11745" tabRatio="500" activeTab="1"/>
  </bookViews>
  <sheets>
    <sheet name="Bivariate Output" sheetId="3" r:id="rId1"/>
    <sheet name="Univariate Output" sheetId="4" r:id="rId2"/>
    <sheet name="CSR Bivariate Script" sheetId="5" r:id="rId3"/>
    <sheet name="CSR Univariate Script" sheetId="6" r:id="rId4"/>
    <sheet name="SCC Bivariate Script" sheetId="8" r:id="rId5"/>
    <sheet name="SCC Univariate Script" sheetId="9" r:id="rId6"/>
  </sheets>
  <calcPr calcId="171027"/>
</workbook>
</file>

<file path=xl/calcChain.xml><?xml version="1.0" encoding="utf-8"?>
<calcChain xmlns="http://schemas.openxmlformats.org/spreadsheetml/2006/main">
  <c r="W43" i="4" l="1"/>
  <c r="AE25" i="4"/>
  <c r="AE24" i="4"/>
  <c r="AE23" i="4"/>
  <c r="AE22" i="4"/>
  <c r="AE21" i="4"/>
  <c r="AE20" i="4"/>
  <c r="AE19" i="4"/>
  <c r="AE18" i="4"/>
  <c r="AE17" i="4"/>
  <c r="AE16" i="4"/>
  <c r="AE29" i="4"/>
  <c r="AE30" i="4"/>
  <c r="AE31" i="4"/>
  <c r="AE32" i="4"/>
  <c r="AE33" i="4"/>
  <c r="AE34" i="4"/>
  <c r="AE35" i="4"/>
  <c r="AE36" i="4"/>
  <c r="AE37" i="4"/>
  <c r="AE28" i="4"/>
  <c r="W44" i="4"/>
  <c r="W46" i="4" s="1"/>
  <c r="V35" i="4"/>
  <c r="V29" i="4"/>
  <c r="V30" i="4"/>
  <c r="V31" i="4"/>
  <c r="V32" i="4"/>
  <c r="V33" i="4"/>
  <c r="V34" i="4"/>
  <c r="V36" i="4"/>
  <c r="V37" i="4"/>
  <c r="V28" i="4"/>
  <c r="W47" i="4" l="1"/>
  <c r="W48" i="4" s="1"/>
  <c r="AX52" i="4"/>
  <c r="AW52" i="4"/>
  <c r="AX51" i="4"/>
  <c r="AW51" i="4"/>
  <c r="AX50" i="4"/>
  <c r="AW50" i="4"/>
  <c r="AX49" i="4"/>
  <c r="AW49" i="4"/>
  <c r="AX48" i="4"/>
  <c r="AW48" i="4"/>
  <c r="AX47" i="4"/>
  <c r="AW47" i="4"/>
  <c r="AX46" i="4"/>
  <c r="AW46" i="4"/>
  <c r="AX45" i="4"/>
  <c r="AW45" i="4"/>
  <c r="AX44" i="4"/>
  <c r="AW44" i="4"/>
  <c r="AX43" i="4"/>
  <c r="AW43" i="4"/>
  <c r="AX42" i="4"/>
  <c r="AW42" i="4"/>
  <c r="AX41" i="4"/>
  <c r="AW41" i="4"/>
  <c r="AX40" i="4"/>
  <c r="AW40" i="4"/>
  <c r="AX39" i="4"/>
  <c r="AW39" i="4"/>
  <c r="AX38" i="4"/>
  <c r="AW38" i="4"/>
  <c r="AX37" i="4"/>
  <c r="AW37" i="4"/>
  <c r="AX36" i="4"/>
  <c r="AW36" i="4"/>
  <c r="AX35" i="4"/>
  <c r="AW35" i="4"/>
  <c r="AX34" i="4"/>
  <c r="AW34" i="4"/>
  <c r="AX33" i="4"/>
  <c r="AW33" i="4"/>
  <c r="AX32" i="4"/>
  <c r="AW32" i="4"/>
  <c r="AX31" i="4"/>
  <c r="AW31" i="4"/>
  <c r="AX30" i="4"/>
  <c r="AW30" i="4"/>
  <c r="AX29" i="4"/>
  <c r="AW29" i="4"/>
  <c r="AX28" i="4"/>
  <c r="AW28" i="4"/>
  <c r="AX27" i="4"/>
  <c r="AW27" i="4"/>
  <c r="AX26" i="4"/>
  <c r="AW26" i="4"/>
  <c r="AX25" i="4"/>
  <c r="AW25" i="4"/>
  <c r="AX24" i="4"/>
  <c r="AW24" i="4"/>
  <c r="AX23" i="4"/>
  <c r="AW23" i="4"/>
  <c r="AX22" i="4"/>
  <c r="AW22" i="4"/>
  <c r="AX21" i="4"/>
  <c r="AW21" i="4"/>
  <c r="AX20" i="4"/>
  <c r="AW20" i="4"/>
  <c r="AX19" i="4"/>
  <c r="AW19" i="4"/>
  <c r="AX18" i="4"/>
  <c r="AW18" i="4"/>
  <c r="AX17" i="4"/>
  <c r="AW17" i="4"/>
  <c r="AX16" i="4"/>
  <c r="AW16" i="4"/>
  <c r="AX15" i="4"/>
  <c r="AW15" i="4"/>
  <c r="AX14" i="4"/>
  <c r="AW14" i="4"/>
  <c r="AX13" i="4"/>
  <c r="AW13" i="4"/>
  <c r="AX12" i="4"/>
  <c r="AW12" i="4"/>
  <c r="AX11" i="4"/>
  <c r="AW11" i="4"/>
  <c r="AX10" i="4"/>
  <c r="AW10" i="4"/>
  <c r="AX9" i="4"/>
  <c r="AW9" i="4"/>
  <c r="AX8" i="4"/>
  <c r="AW8" i="4"/>
  <c r="AX7" i="4"/>
  <c r="AW7" i="4"/>
  <c r="AX6" i="4"/>
  <c r="AW6" i="4"/>
  <c r="AX5" i="4"/>
  <c r="AW5" i="4"/>
  <c r="AX4" i="4"/>
  <c r="AW4" i="4"/>
  <c r="AX3" i="4"/>
  <c r="AW3" i="4"/>
  <c r="AK18" i="4"/>
  <c r="AK19" i="4" s="1"/>
  <c r="AK20" i="4" s="1"/>
  <c r="AK21" i="4" s="1"/>
  <c r="AK22" i="4" s="1"/>
  <c r="AK23" i="4" s="1"/>
  <c r="AK24" i="4" s="1"/>
  <c r="AK25" i="4" s="1"/>
  <c r="AK26" i="4" s="1"/>
  <c r="AK17" i="4"/>
  <c r="AK16" i="4"/>
  <c r="AJ26" i="4"/>
  <c r="AJ25" i="4"/>
  <c r="AJ24" i="4"/>
  <c r="AJ23" i="4"/>
  <c r="AJ22" i="4"/>
  <c r="AJ21" i="4"/>
  <c r="AJ20" i="4"/>
  <c r="AJ19" i="4"/>
  <c r="AJ18" i="4"/>
  <c r="AJ17" i="4"/>
  <c r="AI19" i="4"/>
  <c r="AI20" i="4"/>
  <c r="AI21" i="4" s="1"/>
  <c r="AI22" i="4" s="1"/>
  <c r="AI23" i="4" s="1"/>
  <c r="AI24" i="4" s="1"/>
  <c r="AI25" i="4" s="1"/>
  <c r="AI26" i="4" s="1"/>
  <c r="AI18" i="4"/>
  <c r="AH18" i="4"/>
  <c r="AH19" i="4" s="1"/>
  <c r="AH20" i="4" s="1"/>
  <c r="AH21" i="4" s="1"/>
  <c r="AH22" i="4" s="1"/>
  <c r="AH23" i="4" s="1"/>
  <c r="AH24" i="4" s="1"/>
  <c r="AH25" i="4" s="1"/>
  <c r="AH26" i="4" s="1"/>
  <c r="AG18" i="4"/>
  <c r="AG19" i="4" s="1"/>
  <c r="AG20" i="4" s="1"/>
  <c r="AG21" i="4" s="1"/>
  <c r="AG22" i="4" s="1"/>
  <c r="AG23" i="4" s="1"/>
  <c r="AG24" i="4" s="1"/>
  <c r="AG25" i="4" s="1"/>
  <c r="AG26" i="4" s="1"/>
  <c r="AE12" i="4" l="1"/>
  <c r="AE11" i="4"/>
  <c r="AE10" i="4"/>
  <c r="AE9" i="4"/>
  <c r="AE8" i="4"/>
  <c r="AE7" i="4"/>
  <c r="AE6" i="4"/>
  <c r="AE5" i="4"/>
  <c r="AE4" i="4"/>
  <c r="AE3" i="4"/>
  <c r="AL12" i="4"/>
  <c r="AL11" i="4"/>
  <c r="AL10" i="4"/>
  <c r="AL9" i="4"/>
  <c r="AL8" i="4"/>
  <c r="AL7" i="4"/>
  <c r="AL6" i="4"/>
  <c r="AL5" i="4"/>
  <c r="AL4" i="4"/>
  <c r="AL3" i="4"/>
  <c r="AK12" i="4"/>
  <c r="AK11" i="4"/>
  <c r="AK10" i="4"/>
  <c r="AK9" i="4"/>
  <c r="AK8" i="4"/>
  <c r="AK7" i="4"/>
  <c r="AK6" i="4"/>
  <c r="AK5" i="4"/>
  <c r="AK4" i="4"/>
  <c r="AK3" i="4"/>
  <c r="AJ12" i="4"/>
  <c r="AJ11" i="4"/>
  <c r="AJ10" i="4"/>
  <c r="AJ9" i="4"/>
  <c r="AJ8" i="4"/>
  <c r="AJ7" i="4"/>
  <c r="AJ6" i="4"/>
  <c r="AJ5" i="4"/>
  <c r="AJ4" i="4"/>
  <c r="AJ3" i="4"/>
  <c r="AI12" i="4"/>
  <c r="AI11" i="4"/>
  <c r="AI10" i="4"/>
  <c r="AI9" i="4"/>
  <c r="AI8" i="4"/>
  <c r="AI7" i="4"/>
  <c r="AI6" i="4"/>
  <c r="AI5" i="4"/>
  <c r="AI4" i="4"/>
  <c r="AI3" i="4"/>
  <c r="AH12" i="4"/>
  <c r="AH11" i="4"/>
  <c r="AH10" i="4"/>
  <c r="AH9" i="4"/>
  <c r="AH8" i="4"/>
  <c r="AH7" i="4"/>
  <c r="AH6" i="4"/>
  <c r="AH5" i="4"/>
  <c r="AH4" i="4"/>
  <c r="AH3" i="4"/>
  <c r="AG12" i="4"/>
  <c r="AG11" i="4"/>
  <c r="AG10" i="4"/>
  <c r="AG9" i="4"/>
  <c r="AG8" i="4"/>
  <c r="AG7" i="4"/>
  <c r="AG6" i="4"/>
  <c r="AG5" i="4"/>
  <c r="AG4" i="4"/>
  <c r="AG3" i="4"/>
  <c r="BV82" i="3" l="1"/>
  <c r="BV74" i="3"/>
  <c r="BV50" i="3"/>
  <c r="BV42" i="3"/>
  <c r="BV18" i="3"/>
  <c r="BV10" i="3"/>
  <c r="AL104" i="3"/>
  <c r="AL96" i="3"/>
  <c r="AL88" i="3"/>
  <c r="AL80" i="3"/>
  <c r="AL72" i="3"/>
  <c r="AL68" i="3"/>
  <c r="AL67" i="3"/>
  <c r="AL61" i="3"/>
  <c r="AL56" i="3"/>
  <c r="AL52" i="3"/>
  <c r="AL51" i="3"/>
  <c r="AL45" i="3"/>
  <c r="AL40" i="3"/>
  <c r="AL36" i="3"/>
  <c r="AL35" i="3"/>
  <c r="AL29" i="3"/>
  <c r="AL24" i="3"/>
  <c r="AL20" i="3"/>
  <c r="AL19" i="3"/>
  <c r="AL13" i="3"/>
  <c r="AL8" i="3"/>
  <c r="AK105" i="3"/>
  <c r="AL105" i="3" s="1"/>
  <c r="AK104" i="3"/>
  <c r="AK103" i="3"/>
  <c r="AK102" i="3"/>
  <c r="AK101" i="3"/>
  <c r="AL101" i="3" s="1"/>
  <c r="AK100" i="3"/>
  <c r="AK99" i="3"/>
  <c r="AK98" i="3"/>
  <c r="AK97" i="3"/>
  <c r="AL97" i="3" s="1"/>
  <c r="AK96" i="3"/>
  <c r="AK95" i="3"/>
  <c r="AL95" i="3" s="1"/>
  <c r="AK94" i="3"/>
  <c r="AK93" i="3"/>
  <c r="AL93" i="3" s="1"/>
  <c r="AK92" i="3"/>
  <c r="AK91" i="3"/>
  <c r="AK90" i="3"/>
  <c r="AK89" i="3"/>
  <c r="AL89" i="3" s="1"/>
  <c r="AK88" i="3"/>
  <c r="AK87" i="3"/>
  <c r="AL87" i="3" s="1"/>
  <c r="AK86" i="3"/>
  <c r="AK85" i="3"/>
  <c r="AL85" i="3" s="1"/>
  <c r="AK84" i="3"/>
  <c r="AK83" i="3"/>
  <c r="AK82" i="3"/>
  <c r="AK81" i="3"/>
  <c r="AL81" i="3" s="1"/>
  <c r="AK80" i="3"/>
  <c r="AK79" i="3"/>
  <c r="AL79" i="3" s="1"/>
  <c r="AK78" i="3"/>
  <c r="AK77" i="3"/>
  <c r="AL77" i="3" s="1"/>
  <c r="AK76" i="3"/>
  <c r="AK75" i="3"/>
  <c r="AK74" i="3"/>
  <c r="AK73" i="3"/>
  <c r="AL73" i="3" s="1"/>
  <c r="AK72" i="3"/>
  <c r="AK71" i="3"/>
  <c r="AL71" i="3" s="1"/>
  <c r="AK70" i="3"/>
  <c r="AK69" i="3"/>
  <c r="AL69" i="3" s="1"/>
  <c r="AK68" i="3"/>
  <c r="AK67" i="3"/>
  <c r="AK66" i="3"/>
  <c r="AK65" i="3"/>
  <c r="AL65" i="3" s="1"/>
  <c r="AK64" i="3"/>
  <c r="AK63" i="3"/>
  <c r="AK62" i="3"/>
  <c r="AK61" i="3"/>
  <c r="AK60" i="3"/>
  <c r="AK59" i="3"/>
  <c r="AL59" i="3" s="1"/>
  <c r="AK58" i="3"/>
  <c r="AK57" i="3"/>
  <c r="AL57" i="3" s="1"/>
  <c r="AK56" i="3"/>
  <c r="AK55" i="3"/>
  <c r="AL55" i="3" s="1"/>
  <c r="AK54" i="3"/>
  <c r="AK53" i="3"/>
  <c r="AL53" i="3" s="1"/>
  <c r="AK52" i="3"/>
  <c r="AK51" i="3"/>
  <c r="AK50" i="3"/>
  <c r="AK49" i="3"/>
  <c r="AL49" i="3" s="1"/>
  <c r="AK48" i="3"/>
  <c r="AK47" i="3"/>
  <c r="AK46" i="3"/>
  <c r="AK45" i="3"/>
  <c r="AK44" i="3"/>
  <c r="AK43" i="3"/>
  <c r="AL43" i="3" s="1"/>
  <c r="AK42" i="3"/>
  <c r="AK41" i="3"/>
  <c r="AL41" i="3" s="1"/>
  <c r="AK40" i="3"/>
  <c r="AK39" i="3"/>
  <c r="AL39" i="3" s="1"/>
  <c r="AK38" i="3"/>
  <c r="AK37" i="3"/>
  <c r="AL37" i="3" s="1"/>
  <c r="AK36" i="3"/>
  <c r="AK35" i="3"/>
  <c r="AK34" i="3"/>
  <c r="AK33" i="3"/>
  <c r="AL33" i="3" s="1"/>
  <c r="AK32" i="3"/>
  <c r="AK31" i="3"/>
  <c r="AK30" i="3"/>
  <c r="AK29" i="3"/>
  <c r="AK28" i="3"/>
  <c r="AK27" i="3"/>
  <c r="AL27" i="3" s="1"/>
  <c r="AK26" i="3"/>
  <c r="AK25" i="3"/>
  <c r="AL25" i="3" s="1"/>
  <c r="AK24" i="3"/>
  <c r="AK23" i="3"/>
  <c r="AL23" i="3" s="1"/>
  <c r="AK22" i="3"/>
  <c r="AK21" i="3"/>
  <c r="AL21" i="3" s="1"/>
  <c r="AK20" i="3"/>
  <c r="AK19" i="3"/>
  <c r="AK18" i="3"/>
  <c r="AK17" i="3"/>
  <c r="AL17" i="3" s="1"/>
  <c r="AK16" i="3"/>
  <c r="AK15" i="3"/>
  <c r="AK14" i="3"/>
  <c r="AK13" i="3"/>
  <c r="AK12" i="3"/>
  <c r="AK11" i="3"/>
  <c r="AL11" i="3" s="1"/>
  <c r="AK10" i="3"/>
  <c r="AK9" i="3"/>
  <c r="AL9" i="3" s="1"/>
  <c r="AK8" i="3"/>
  <c r="AK7" i="3"/>
  <c r="AL7" i="3" s="1"/>
  <c r="AK6" i="3"/>
  <c r="AK5" i="3"/>
  <c r="AL5" i="3" s="1"/>
  <c r="AH105" i="3"/>
  <c r="AH104" i="3"/>
  <c r="AH103" i="3"/>
  <c r="AL103" i="3" s="1"/>
  <c r="AH102" i="3"/>
  <c r="AH101" i="3"/>
  <c r="AH100" i="3"/>
  <c r="AL100" i="3" s="1"/>
  <c r="AH99" i="3"/>
  <c r="AL99" i="3" s="1"/>
  <c r="AH98" i="3"/>
  <c r="AH97" i="3"/>
  <c r="AH96" i="3"/>
  <c r="AH95" i="3"/>
  <c r="AH94" i="3"/>
  <c r="AH93" i="3"/>
  <c r="AH92" i="3"/>
  <c r="AL92" i="3" s="1"/>
  <c r="AH91" i="3"/>
  <c r="AL91" i="3" s="1"/>
  <c r="AH90" i="3"/>
  <c r="AH89" i="3"/>
  <c r="AH88" i="3"/>
  <c r="AH87" i="3"/>
  <c r="AH86" i="3"/>
  <c r="AH85" i="3"/>
  <c r="AH84" i="3"/>
  <c r="AL84" i="3" s="1"/>
  <c r="AH83" i="3"/>
  <c r="AL83" i="3" s="1"/>
  <c r="AH82" i="3"/>
  <c r="AH81" i="3"/>
  <c r="AH80" i="3"/>
  <c r="AH79" i="3"/>
  <c r="AH78" i="3"/>
  <c r="AH77" i="3"/>
  <c r="AH76" i="3"/>
  <c r="AL76" i="3" s="1"/>
  <c r="AH75" i="3"/>
  <c r="AL75" i="3" s="1"/>
  <c r="AH74" i="3"/>
  <c r="AH73" i="3"/>
  <c r="AH72" i="3"/>
  <c r="AH71" i="3"/>
  <c r="AH70" i="3"/>
  <c r="AH69" i="3"/>
  <c r="AH68" i="3"/>
  <c r="AH67" i="3"/>
  <c r="AH66" i="3"/>
  <c r="AH65" i="3"/>
  <c r="AH64" i="3"/>
  <c r="AL64" i="3" s="1"/>
  <c r="AH63" i="3"/>
  <c r="AL63" i="3" s="1"/>
  <c r="AH62" i="3"/>
  <c r="AH61" i="3"/>
  <c r="AH60" i="3"/>
  <c r="AL60" i="3" s="1"/>
  <c r="AH59" i="3"/>
  <c r="AH58" i="3"/>
  <c r="AH57" i="3"/>
  <c r="AH56" i="3"/>
  <c r="AH55" i="3"/>
  <c r="AH54" i="3"/>
  <c r="AH53" i="3"/>
  <c r="AH52" i="3"/>
  <c r="AH51" i="3"/>
  <c r="AH50" i="3"/>
  <c r="AH49" i="3"/>
  <c r="AH48" i="3"/>
  <c r="AL48" i="3" s="1"/>
  <c r="AH47" i="3"/>
  <c r="AL47" i="3" s="1"/>
  <c r="AH46" i="3"/>
  <c r="AH45" i="3"/>
  <c r="AH44" i="3"/>
  <c r="AL44" i="3" s="1"/>
  <c r="AH43" i="3"/>
  <c r="AH42" i="3"/>
  <c r="AH41" i="3"/>
  <c r="AH40" i="3"/>
  <c r="AH39" i="3"/>
  <c r="AH38" i="3"/>
  <c r="AH37" i="3"/>
  <c r="AH36" i="3"/>
  <c r="AH35" i="3"/>
  <c r="AH34" i="3"/>
  <c r="AH33" i="3"/>
  <c r="AH32" i="3"/>
  <c r="AL32" i="3" s="1"/>
  <c r="AH31" i="3"/>
  <c r="AL31" i="3" s="1"/>
  <c r="AH30" i="3"/>
  <c r="AH29" i="3"/>
  <c r="AH28" i="3"/>
  <c r="AL28" i="3" s="1"/>
  <c r="AH27" i="3"/>
  <c r="AH26" i="3"/>
  <c r="AH25" i="3"/>
  <c r="AH24" i="3"/>
  <c r="AH23" i="3"/>
  <c r="AH22" i="3"/>
  <c r="AH21" i="3"/>
  <c r="AH20" i="3"/>
  <c r="AH19" i="3"/>
  <c r="AH18" i="3"/>
  <c r="AH17" i="3"/>
  <c r="AH16" i="3"/>
  <c r="AL16" i="3" s="1"/>
  <c r="AH15" i="3"/>
  <c r="AL15" i="3" s="1"/>
  <c r="AH14" i="3"/>
  <c r="AH13" i="3"/>
  <c r="AH12" i="3"/>
  <c r="AL12" i="3" s="1"/>
  <c r="AH11" i="3"/>
  <c r="AH10" i="3"/>
  <c r="AH9" i="3"/>
  <c r="AH8" i="3"/>
  <c r="AH7" i="3"/>
  <c r="AH6" i="3"/>
  <c r="AH5" i="3"/>
  <c r="AH4" i="3"/>
  <c r="AK4" i="3"/>
  <c r="AL4" i="3" s="1"/>
  <c r="BU105" i="3"/>
  <c r="BV105" i="3" s="1"/>
  <c r="BU104" i="3"/>
  <c r="BU103" i="3"/>
  <c r="BU102" i="3"/>
  <c r="BU101" i="3"/>
  <c r="BV101" i="3" s="1"/>
  <c r="BU100" i="3"/>
  <c r="BU99" i="3"/>
  <c r="BU98" i="3"/>
  <c r="BV98" i="3" s="1"/>
  <c r="BU97" i="3"/>
  <c r="BV97" i="3" s="1"/>
  <c r="BU96" i="3"/>
  <c r="BU95" i="3"/>
  <c r="BU94" i="3"/>
  <c r="BU93" i="3"/>
  <c r="BV93" i="3" s="1"/>
  <c r="BU92" i="3"/>
  <c r="BU91" i="3"/>
  <c r="BU90" i="3"/>
  <c r="BV90" i="3" s="1"/>
  <c r="BU89" i="3"/>
  <c r="BV89" i="3" s="1"/>
  <c r="BU88" i="3"/>
  <c r="BU87" i="3"/>
  <c r="BU86" i="3"/>
  <c r="BU85" i="3"/>
  <c r="BV85" i="3" s="1"/>
  <c r="BU84" i="3"/>
  <c r="BU83" i="3"/>
  <c r="BU82" i="3"/>
  <c r="BU81" i="3"/>
  <c r="BV81" i="3" s="1"/>
  <c r="BU80" i="3"/>
  <c r="BU79" i="3"/>
  <c r="BU78" i="3"/>
  <c r="BU77" i="3"/>
  <c r="BV77" i="3" s="1"/>
  <c r="BU76" i="3"/>
  <c r="BU75" i="3"/>
  <c r="BU74" i="3"/>
  <c r="BU73" i="3"/>
  <c r="BV73" i="3" s="1"/>
  <c r="BU72" i="3"/>
  <c r="BU71" i="3"/>
  <c r="BU70" i="3"/>
  <c r="BU69" i="3"/>
  <c r="BV69" i="3" s="1"/>
  <c r="BU68" i="3"/>
  <c r="BU67" i="3"/>
  <c r="BU66" i="3"/>
  <c r="BV66" i="3" s="1"/>
  <c r="BU65" i="3"/>
  <c r="BV65" i="3" s="1"/>
  <c r="BU64" i="3"/>
  <c r="BU63" i="3"/>
  <c r="BU62" i="3"/>
  <c r="BU61" i="3"/>
  <c r="BV61" i="3" s="1"/>
  <c r="BU60" i="3"/>
  <c r="BU59" i="3"/>
  <c r="BU58" i="3"/>
  <c r="BV58" i="3" s="1"/>
  <c r="BU57" i="3"/>
  <c r="BV57" i="3" s="1"/>
  <c r="BU56" i="3"/>
  <c r="BU55" i="3"/>
  <c r="BU54" i="3"/>
  <c r="BU53" i="3"/>
  <c r="BV53" i="3" s="1"/>
  <c r="BU52" i="3"/>
  <c r="BU51" i="3"/>
  <c r="BU50" i="3"/>
  <c r="BU49" i="3"/>
  <c r="BV49" i="3" s="1"/>
  <c r="BU48" i="3"/>
  <c r="BU47" i="3"/>
  <c r="BU46" i="3"/>
  <c r="BU45" i="3"/>
  <c r="BV45" i="3" s="1"/>
  <c r="BU44" i="3"/>
  <c r="BU43" i="3"/>
  <c r="BU42" i="3"/>
  <c r="BU41" i="3"/>
  <c r="BV41" i="3" s="1"/>
  <c r="BU40" i="3"/>
  <c r="BU39" i="3"/>
  <c r="BU38" i="3"/>
  <c r="BU37" i="3"/>
  <c r="BV37" i="3" s="1"/>
  <c r="BU36" i="3"/>
  <c r="BU35" i="3"/>
  <c r="BU34" i="3"/>
  <c r="BV34" i="3" s="1"/>
  <c r="BU33" i="3"/>
  <c r="BV33" i="3" s="1"/>
  <c r="BU32" i="3"/>
  <c r="BU31" i="3"/>
  <c r="BU30" i="3"/>
  <c r="BU29" i="3"/>
  <c r="BV29" i="3" s="1"/>
  <c r="BU28" i="3"/>
  <c r="BU27" i="3"/>
  <c r="BU26" i="3"/>
  <c r="BV26" i="3" s="1"/>
  <c r="BU25" i="3"/>
  <c r="BV25" i="3" s="1"/>
  <c r="BU24" i="3"/>
  <c r="BU23" i="3"/>
  <c r="BU22" i="3"/>
  <c r="BU21" i="3"/>
  <c r="BV21" i="3" s="1"/>
  <c r="BU20" i="3"/>
  <c r="BU19" i="3"/>
  <c r="BU18" i="3"/>
  <c r="BU17" i="3"/>
  <c r="BV17" i="3" s="1"/>
  <c r="BU16" i="3"/>
  <c r="BU15" i="3"/>
  <c r="BU14" i="3"/>
  <c r="BU13" i="3"/>
  <c r="BV13" i="3" s="1"/>
  <c r="BU12" i="3"/>
  <c r="BU11" i="3"/>
  <c r="BU10" i="3"/>
  <c r="BU9" i="3"/>
  <c r="BV9" i="3" s="1"/>
  <c r="BU8" i="3"/>
  <c r="BU7" i="3"/>
  <c r="BU6" i="3"/>
  <c r="BU5" i="3"/>
  <c r="BV5" i="3" s="1"/>
  <c r="BR105" i="3"/>
  <c r="BR104" i="3"/>
  <c r="BR103" i="3"/>
  <c r="BR102" i="3"/>
  <c r="BR101" i="3"/>
  <c r="BR100" i="3"/>
  <c r="BR99" i="3"/>
  <c r="BR98" i="3"/>
  <c r="BR97" i="3"/>
  <c r="BR96" i="3"/>
  <c r="BR95" i="3"/>
  <c r="BR94" i="3"/>
  <c r="BR93" i="3"/>
  <c r="BR92" i="3"/>
  <c r="BR91" i="3"/>
  <c r="BR90" i="3"/>
  <c r="BR89" i="3"/>
  <c r="BR88" i="3"/>
  <c r="BR87" i="3"/>
  <c r="BR86" i="3"/>
  <c r="BR85" i="3"/>
  <c r="BR84" i="3"/>
  <c r="BR83" i="3"/>
  <c r="BR82" i="3"/>
  <c r="BR81" i="3"/>
  <c r="BR80" i="3"/>
  <c r="BR79" i="3"/>
  <c r="BR78" i="3"/>
  <c r="BR77" i="3"/>
  <c r="BR76" i="3"/>
  <c r="BR75" i="3"/>
  <c r="BR74" i="3"/>
  <c r="BR73" i="3"/>
  <c r="BR72" i="3"/>
  <c r="BR71" i="3"/>
  <c r="BR70" i="3"/>
  <c r="BR69" i="3"/>
  <c r="BR68" i="3"/>
  <c r="BR67" i="3"/>
  <c r="BR66" i="3"/>
  <c r="BR65" i="3"/>
  <c r="BR64" i="3"/>
  <c r="BR63" i="3"/>
  <c r="BR62" i="3"/>
  <c r="BR61" i="3"/>
  <c r="BR60" i="3"/>
  <c r="BR59" i="3"/>
  <c r="BR58" i="3"/>
  <c r="BR57" i="3"/>
  <c r="BR56" i="3"/>
  <c r="BR55" i="3"/>
  <c r="BR54" i="3"/>
  <c r="BR53" i="3"/>
  <c r="BR52" i="3"/>
  <c r="BR51" i="3"/>
  <c r="BR50" i="3"/>
  <c r="BR49" i="3"/>
  <c r="BR48" i="3"/>
  <c r="BR47" i="3"/>
  <c r="BR46" i="3"/>
  <c r="BR45" i="3"/>
  <c r="BR44" i="3"/>
  <c r="BR43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13" i="3"/>
  <c r="BR12" i="3"/>
  <c r="BR11" i="3"/>
  <c r="BR10" i="3"/>
  <c r="BR9" i="3"/>
  <c r="BR8" i="3"/>
  <c r="BR7" i="3"/>
  <c r="BR6" i="3"/>
  <c r="BR5" i="3"/>
  <c r="BU4" i="3"/>
  <c r="BR4" i="3"/>
  <c r="BV6" i="3" l="1"/>
  <c r="BV14" i="3"/>
  <c r="BV22" i="3"/>
  <c r="BV30" i="3"/>
  <c r="BV38" i="3"/>
  <c r="BV46" i="3"/>
  <c r="BV54" i="3"/>
  <c r="BV62" i="3"/>
  <c r="BV70" i="3"/>
  <c r="BV78" i="3"/>
  <c r="BV86" i="3"/>
  <c r="BV94" i="3"/>
  <c r="BV102" i="3"/>
  <c r="AL6" i="3"/>
  <c r="AL10" i="3"/>
  <c r="AL14" i="3"/>
  <c r="AL18" i="3"/>
  <c r="AL22" i="3"/>
  <c r="AL26" i="3"/>
  <c r="AL30" i="3"/>
  <c r="AL38" i="3"/>
  <c r="AL46" i="3"/>
  <c r="AL54" i="3"/>
  <c r="AL62" i="3"/>
  <c r="AL66" i="3"/>
  <c r="AL74" i="3"/>
  <c r="AL82" i="3"/>
  <c r="AL90" i="3"/>
  <c r="AL98" i="3"/>
  <c r="BV11" i="3"/>
  <c r="BV19" i="3"/>
  <c r="BV31" i="3"/>
  <c r="BV39" i="3"/>
  <c r="BV47" i="3"/>
  <c r="BV55" i="3"/>
  <c r="BV59" i="3"/>
  <c r="BV67" i="3"/>
  <c r="BV71" i="3"/>
  <c r="BV79" i="3"/>
  <c r="BV83" i="3"/>
  <c r="BV87" i="3"/>
  <c r="BV91" i="3"/>
  <c r="BV95" i="3"/>
  <c r="BV99" i="3"/>
  <c r="BV103" i="3"/>
  <c r="AL34" i="3"/>
  <c r="AL42" i="3"/>
  <c r="AL50" i="3"/>
  <c r="AL58" i="3"/>
  <c r="AL70" i="3"/>
  <c r="AL78" i="3"/>
  <c r="AL86" i="3"/>
  <c r="AL94" i="3"/>
  <c r="AL102" i="3"/>
  <c r="BV4" i="3"/>
  <c r="BV7" i="3"/>
  <c r="BV15" i="3"/>
  <c r="BV23" i="3"/>
  <c r="BV27" i="3"/>
  <c r="BV35" i="3"/>
  <c r="BV43" i="3"/>
  <c r="BV51" i="3"/>
  <c r="BV63" i="3"/>
  <c r="BV75" i="3"/>
  <c r="BV8" i="3"/>
  <c r="BV12" i="3"/>
  <c r="BV16" i="3"/>
  <c r="BV20" i="3"/>
  <c r="BV24" i="3"/>
  <c r="BV28" i="3"/>
  <c r="BV32" i="3"/>
  <c r="BV36" i="3"/>
  <c r="BV40" i="3"/>
  <c r="BV44" i="3"/>
  <c r="BV48" i="3"/>
  <c r="BV52" i="3"/>
  <c r="BV56" i="3"/>
  <c r="BV60" i="3"/>
  <c r="BV64" i="3"/>
  <c r="BV68" i="3"/>
  <c r="BV72" i="3"/>
  <c r="BV76" i="3"/>
  <c r="BV80" i="3"/>
  <c r="BV84" i="3"/>
  <c r="BV88" i="3"/>
  <c r="BV92" i="3"/>
  <c r="BV96" i="3"/>
  <c r="BV100" i="3"/>
  <c r="BV104" i="3"/>
</calcChain>
</file>

<file path=xl/sharedStrings.xml><?xml version="1.0" encoding="utf-8"?>
<sst xmlns="http://schemas.openxmlformats.org/spreadsheetml/2006/main" count="2247" uniqueCount="627">
  <si>
    <t>Group</t>
  </si>
  <si>
    <t>CA</t>
  </si>
  <si>
    <t>PA</t>
  </si>
  <si>
    <t>WC</t>
  </si>
  <si>
    <t>OL</t>
  </si>
  <si>
    <t>Bivariate</t>
  </si>
  <si>
    <t>Independent</t>
  </si>
  <si>
    <t>Line X</t>
  </si>
  <si>
    <t>Line Y</t>
  </si>
  <si>
    <t>Univariate</t>
  </si>
  <si>
    <t>Estimate</t>
  </si>
  <si>
    <t>Std Dev</t>
  </si>
  <si>
    <t>Outcome</t>
  </si>
  <si>
    <t>Percentile</t>
  </si>
  <si>
    <t>Premium</t>
  </si>
  <si>
    <t>Mean</t>
  </si>
  <si>
    <t>rho</t>
  </si>
  <si>
    <t>LWAIC</t>
  </si>
  <si>
    <t>pWAIC</t>
  </si>
  <si>
    <t>WAIC</t>
  </si>
  <si>
    <t>Bivariate Model</t>
  </si>
  <si>
    <t>Indepencence Assumption</t>
  </si>
  <si>
    <t>line</t>
  </si>
  <si>
    <t>gammamean</t>
  </si>
  <si>
    <t>deltamean</t>
  </si>
  <si>
    <t>max_Rhat</t>
  </si>
  <si>
    <t>stan_thin</t>
  </si>
  <si>
    <t># Script to run the bivariate CSR model</t>
  </si>
  <si>
    <t># by Glenn Meyers</t>
  </si>
  <si>
    <t>rm(list = ls())      # clear workspace")</t>
  </si>
  <si>
    <t>t0=Sys.time()</t>
  </si>
  <si>
    <t>#</t>
  </si>
  <si>
    <t># user inputs</t>
  </si>
  <si>
    <t>grpcode="620"</t>
  </si>
  <si>
    <t>line1="CA"</t>
  </si>
  <si>
    <t>line2="PA"</t>
  </si>
  <si>
    <t>outfilename=paste("CSR Model2Step",grpcode,".csv")</t>
  </si>
  <si>
    <t>setwd("~/Dropbox/Dependencies in SLR Models")</t>
  </si>
  <si>
    <t>insurer.data1="~/Dropbox/CAS Loss Reserve Database/comauto_pos.csv"</t>
  </si>
  <si>
    <t>insurer.data2="~/Dropbox/CAS Loss Reserve Database/ppauto_pos.csv"</t>
  </si>
  <si>
    <t>library(mvtnorm)</t>
  </si>
  <si>
    <t>library(rstan)</t>
  </si>
  <si>
    <t>library(parallel)</t>
  </si>
  <si>
    <t># function to get Schedule P triangle data given ins group and line of business</t>
  </si>
  <si>
    <t>ins.line.data=function(g.code){</t>
  </si>
  <si>
    <t xml:space="preserve">  b=subset(a,a$GRCODE==g.code)</t>
  </si>
  <si>
    <t xml:space="preserve">  name=b$GRNAME</t>
  </si>
  <si>
    <t xml:space="preserve">  grpcode=b$GRCODE</t>
  </si>
  <si>
    <t xml:space="preserve">  w=b$AccidentYear</t>
  </si>
  <si>
    <t xml:space="preserve">  d=b$DevelopmentLag</t>
  </si>
  <si>
    <t xml:space="preserve">  cum_incloss=b[,6]</t>
  </si>
  <si>
    <t xml:space="preserve">  cum_pdloss=b[,7]</t>
  </si>
  <si>
    <t xml:space="preserve">  bulk_loss=b[,8]</t>
  </si>
  <si>
    <t xml:space="preserve">  dir_premium=b[,9]</t>
  </si>
  <si>
    <t xml:space="preserve">  ced_premium=b[,10]</t>
  </si>
  <si>
    <t xml:space="preserve">  net_premium=b[,11]</t>
  </si>
  <si>
    <t xml:space="preserve">  single=b[,12]</t>
  </si>
  <si>
    <t xml:space="preserve">  posted_reserve97=b[,13]</t>
  </si>
  <si>
    <t xml:space="preserve">  # get incremental paid losses - assume data is sorted by ay and lag</t>
  </si>
  <si>
    <t xml:space="preserve">  inc_pdloss=numeric(0)</t>
  </si>
  <si>
    <t xml:space="preserve">  for (i in unique(w)){</t>
  </si>
  <si>
    <t xml:space="preserve">    s=(w==i)</t>
  </si>
  <si>
    <t xml:space="preserve">    pl=c(0,cum_pdloss[s])</t>
  </si>
  <si>
    <t xml:space="preserve">    ndev=length(pl)-1</t>
  </si>
  <si>
    <t xml:space="preserve">    il=rep(0,ndev)</t>
  </si>
  <si>
    <t xml:space="preserve">    for (j in 1:ndev){</t>
  </si>
  <si>
    <t xml:space="preserve">      il[j]=pl[j+1]-pl[j]</t>
  </si>
  <si>
    <t xml:space="preserve">    }</t>
  </si>
  <si>
    <t xml:space="preserve">    inc_pdloss=c(inc_pdloss,il)</t>
  </si>
  <si>
    <t xml:space="preserve">  }</t>
  </si>
  <si>
    <t xml:space="preserve">  data.out=data.frame(grpcode,w,d,net_premium,dir_premium,ced_premium,</t>
  </si>
  <si>
    <t xml:space="preserve">                      cum_pdloss,cum_incloss,bulk_loss,inc_pdloss,single,posted_reserve97)</t>
  </si>
  <si>
    <t xml:space="preserve">  return(data.out)</t>
  </si>
  <si>
    <t>}</t>
  </si>
  <si>
    <t># read and aggregate the insurer data and</t>
  </si>
  <si>
    <t># set up training and test data frames</t>
  </si>
  <si>
    <t># for line 1</t>
  </si>
  <si>
    <t>a=read.csv(insurer.data1)</t>
  </si>
  <si>
    <t>cdata=ins.line.data(grpcode)</t>
  </si>
  <si>
    <t>w=cdata$w-1987</t>
  </si>
  <si>
    <t>d=cdata$d</t>
  </si>
  <si>
    <t># sort the data in order of d, then w within d</t>
  </si>
  <si>
    <t>o1=100*d+w</t>
  </si>
  <si>
    <t>o=order(o1)</t>
  </si>
  <si>
    <t>w=w[o]</t>
  </si>
  <si>
    <t>d=d[o]</t>
  </si>
  <si>
    <t>premium=cdata$net_premium[o]</t>
  </si>
  <si>
    <t>cpdloss=cdata$cum_pdloss[o]</t>
  </si>
  <si>
    <t>cpdloss=pmax(cpdloss,1)</t>
  </si>
  <si>
    <t>adata1=data.frame(grpcode,w,d,premium,cpdloss)</t>
  </si>
  <si>
    <t>rdata1=subset(adata1,(adata1$w+adata1$d)&lt;12)</t>
  </si>
  <si>
    <t>numw=length(unique(rdata1$w))</t>
  </si>
  <si>
    <t>aloss1=adata1$cpdloss</t>
  </si>
  <si>
    <t>rloss1=rdata1$cpdloss</t>
  </si>
  <si>
    <t>premium1=rdata1$premium</t>
  </si>
  <si>
    <t># for line 2</t>
  </si>
  <si>
    <t>a=read.csv(insurer.data2)</t>
  </si>
  <si>
    <t>rhomax=1</t>
  </si>
  <si>
    <t>adata2=data.frame(grpcode,w,d,premium,cpdloss)</t>
  </si>
  <si>
    <t>rdata2=subset(adata2,(adata2$w+adata2$d)&lt;12)</t>
  </si>
  <si>
    <t>aloss2=adata2$cpdloss</t>
  </si>
  <si>
    <t>rloss2=rdata2$cpdloss</t>
  </si>
  <si>
    <t>premium2=rdata2$premium</t>
  </si>
  <si>
    <t># univariate models</t>
  </si>
  <si>
    <t># Stan script for univariate models</t>
  </si>
  <si>
    <t>scodeU = "</t>
  </si>
  <si>
    <t>data{</t>
  </si>
  <si>
    <t xml:space="preserve">  real logprem[10];</t>
  </si>
  <si>
    <t xml:space="preserve">  real logloss[55];</t>
  </si>
  <si>
    <t xml:space="preserve">  int&lt;lower=1,upper=10&gt; w[55];</t>
  </si>
  <si>
    <t xml:space="preserve">  int&lt;lower=1,upper=10&gt; d[55];</t>
  </si>
  <si>
    <t>parameters{</t>
  </si>
  <si>
    <t xml:space="preserve">  real r_alpha[9];</t>
  </si>
  <si>
    <t xml:space="preserve">  real r_beta[9];</t>
  </si>
  <si>
    <t xml:space="preserve">  real&lt;lower=-1.5,upper=0.5&gt; logelr;</t>
  </si>
  <si>
    <t xml:space="preserve">  real&lt;lower=0,upper=1&gt; a[10];</t>
  </si>
  <si>
    <t xml:space="preserve">  real gamma;</t>
  </si>
  <si>
    <t xml:space="preserve">  real delta;</t>
  </si>
  <si>
    <t>transformed parameters{</t>
  </si>
  <si>
    <t xml:space="preserve">  real alpha[10];</t>
  </si>
  <si>
    <t xml:space="preserve">  real beta[10];</t>
  </si>
  <si>
    <t xml:space="preserve">  real speedup[10];</t>
  </si>
  <si>
    <t xml:space="preserve">  real sig2[10];</t>
  </si>
  <si>
    <t xml:space="preserve">  real sig[10];</t>
  </si>
  <si>
    <t xml:space="preserve">  real mu[55];</t>
  </si>
  <si>
    <t xml:space="preserve">  alpha[1]&lt;-0;</t>
  </si>
  <si>
    <t xml:space="preserve">  for (i in 2:10) alpha[i] &lt;- r_alpha[i-1];</t>
  </si>
  <si>
    <t xml:space="preserve">  for (i in 1:9) beta[i] &lt;- 10*r_beta[i]-5;</t>
  </si>
  <si>
    <t xml:space="preserve">  beta[10] &lt;- 0;</t>
  </si>
  <si>
    <t xml:space="preserve">  speedup[1] &lt;- 1;</t>
  </si>
  <si>
    <t xml:space="preserve">  for (i in 2:10) speedup[i] &lt;- speedup[i-1]*(1-gamma-(i-2)*delta);</t>
  </si>
  <si>
    <t xml:space="preserve">  sig2[10] &lt;- a[10];</t>
  </si>
  <si>
    <t xml:space="preserve">  for (i in 1:9) sig2[10-i] &lt;- sig2[11-i]+a[i];</t>
  </si>
  <si>
    <t xml:space="preserve">  for (i in 1:10) sig[i] &lt;- sqrt(sig2[i]);</t>
  </si>
  <si>
    <t xml:space="preserve">  for (i in 1:55){</t>
  </si>
  <si>
    <t xml:space="preserve">    mu[i] &lt;- logprem[w[i]]+logelr+alpha[w[i]]+beta[d[i]]*speedup[w[i]];</t>
  </si>
  <si>
    <t>model {</t>
  </si>
  <si>
    <t xml:space="preserve">  for (i in 1:9) r_alpha[i] ~ normal(0,3.162);</t>
  </si>
  <si>
    <t xml:space="preserve">  for (i in 1:9) r_beta[i] ~ uniform(0,1);</t>
  </si>
  <si>
    <t xml:space="preserve">  logelr ~ uniform(-1.5,0.5);</t>
  </si>
  <si>
    <t xml:space="preserve">  gamma ~ normal(0,0.05);</t>
  </si>
  <si>
    <t xml:space="preserve">  delta ~ normal(0,0.01);</t>
  </si>
  <si>
    <t xml:space="preserve">  for (i in 1:55) logloss[i] ~ normal(mu[i],sig[d[i]]);</t>
  </si>
  <si>
    <t xml:space="preserve">
#
# initialization function for scodeU
#
initU=function(chain_id){
  set.seed(12345+chain_id)
  list(r_alpha=rnorm(9,0,0.2),r_beta=runif(9),a=runif(10),
       logelr=runif(1,-0.75,-0.5),gamma=rnorm(1,0,0.1),
       delta=rnorm(1,0,0.02))
}
# univariate line 1
#
#
#  data for univariate 1
#
data.u1=list(logprem = log(rdata1$premium[1:10]),
             logloss = log(rloss1),
             w       = rdata1$w,
             d       = rdata1$d)
#
# compile the univariate model
#
fitU = stan(model_code=scodeU,data=data.u1,seed=12345,init=initU,chains=0)
#fitU.debug = stan(fit=fitU,data=data.u1,init=initU,chains=4,
#                   seed=12345,iter=100,verbose=F)
#
# run the univariate model for line 1
#
stan_thin=1
stan_iter=5000
Rhat_target=1.05
max_Rhat=2
while ((max_Rhat &gt; Rhat_target)&amp;(stan_thin&lt;65)){
  sflist &lt;-
    mclapply(1:4, mc.cores = 4,
             function(i) stan(fit = fitU, data = data.u1,init=initU,
                              seed = 12345,iter=stan_iter,thin=stan_thin,
                              chains = 1, chain_id = i))
  fitU1=sflist2stanfit(sflist)
  fitU1_summary=as.matrix(summary(fitU1)$summary)[,c(1,3,10)]
  mrh=subset(fitU1_summary,is.na(fitU1_summary[,3])==F)
  max_Rhat=round(max(mrh[,3]),4)
  mean_lp__=round(fitU1_summary[dim(fitU1_summary)[1],1],2)
  print(paste(Maximum Rhat =",max_Rhat," Mean lp__ =",mean_lp__,</t>
  </si>
  <si>
    <t xml:space="preserve">              "Thin =",stan_thin))</t>
  </si>
  <si>
    <t xml:space="preserve">  stan_thin=2*stan_thin</t>
  </si>
  <si>
    <t xml:space="preserve">  stan_iter=2*stan_iter</t>
  </si>
  <si>
    <t>#print(fitU1_summary)</t>
  </si>
  <si>
    <t># optional diagnostics</t>
  </si>
  <si>
    <t>#plot(fitU1)</t>
  </si>
  <si>
    <t>#traceplot(fitU1)</t>
  </si>
  <si>
    <t># extract information from stan output to process in R</t>
  </si>
  <si>
    <t>b1=extract(fitU1,c("alpha","beta","gamma","delta","logelr","sig"))</t>
  </si>
  <si>
    <t>alpha1=b1$alpha</t>
  </si>
  <si>
    <t>beta1=b1$beta</t>
  </si>
  <si>
    <t>gamma1=b1$gamma</t>
  </si>
  <si>
    <t>delta1=b1$delta</t>
  </si>
  <si>
    <t>logelr1=b1$logelr</t>
  </si>
  <si>
    <t>sig_1=b1$sig</t>
  </si>
  <si>
    <t>library(doParallel)</t>
  </si>
  <si>
    <t>cl &lt;- makeCluster(4)</t>
  </si>
  <si>
    <t>registerDoParallel(cl)</t>
  </si>
  <si>
    <t>at1.wd10=foreach (k=1:length(gamma1),.combine=rbind) %dopar%{</t>
  </si>
  <si>
    <t xml:space="preserve">  set.seed(12345)</t>
  </si>
  <si>
    <t xml:space="preserve">  atv=rep(0,10)</t>
  </si>
  <si>
    <t xml:space="preserve">  for (w in 1:10){</t>
  </si>
  <si>
    <t xml:space="preserve">    atv[w]=rlnorm(1,log(premium1[w])+logelr1[k]+alpha1[k,w],sig_1[k,10])</t>
  </si>
  <si>
    <t xml:space="preserve">  at=atv</t>
  </si>
  <si>
    <t>stopCluster(cl)</t>
  </si>
  <si>
    <t># obtain outcomes</t>
  </si>
  <si>
    <t># univariate line 2</t>
  </si>
  <si>
    <t>#  data for univariate line 2</t>
  </si>
  <si>
    <t>data.u2=list(logprem = log(rdata2$premium[1:10]),</t>
  </si>
  <si>
    <t xml:space="preserve">             logloss = log(rloss2),</t>
  </si>
  <si>
    <t xml:space="preserve">             w       = rdata2$w,</t>
  </si>
  <si>
    <t xml:space="preserve">             d       = rdata2$d)#</t>
  </si>
  <si>
    <t># run the univariate model for line 2</t>
  </si>
  <si>
    <t>set.seed(12345)</t>
  </si>
  <si>
    <t>stan_thin=1</t>
  </si>
  <si>
    <t>stan_iter=5000</t>
  </si>
  <si>
    <t>Rhat_target=1.05</t>
  </si>
  <si>
    <t>max_Rhat=2</t>
  </si>
  <si>
    <t>while ((max_Rhat &gt; Rhat_target)&amp;(stan_thin&lt;65)){</t>
  </si>
  <si>
    <t xml:space="preserve">  sflist &lt;-</t>
  </si>
  <si>
    <t xml:space="preserve">    mclapply(1:4, mc.cores = 4,</t>
  </si>
  <si>
    <t xml:space="preserve">             function(i) stan(fit = fitU, data = data.u2,init=initU,</t>
  </si>
  <si>
    <t xml:space="preserve">                              seed = 12345,iter=stan_iter,thin=stan_thin,</t>
  </si>
  <si>
    <t xml:space="preserve">                              chains = 1, chain_id = i))</t>
  </si>
  <si>
    <t xml:space="preserve">  fitU2=sflist2stanfit(sflist)</t>
  </si>
  <si>
    <t xml:space="preserve">  fitU2_summary=as.matrix(summary(fitU2)$summary)[,c(1,3,10)]</t>
  </si>
  <si>
    <t xml:space="preserve">  mrh=subset(fitU2_summary,is.na(fitU2_summary[,3])==F)</t>
  </si>
  <si>
    <t xml:space="preserve">  max_Rhat=round(max(mrh[,3]),4)</t>
  </si>
  <si>
    <t xml:space="preserve">  mean_lp__=round(fitU2_summary[dim(fitU2_summary)[1],1],2)</t>
  </si>
  <si>
    <t xml:space="preserve">  print(paste("Maximum Rhat =",max_Rhat," Mean lp__ =",mean_lp__,</t>
  </si>
  <si>
    <t>#print(fitU2_summary)</t>
  </si>
  <si>
    <t>b2=extract(fitU2,c("alpha","beta","gamma","delta","logelr","sig"))</t>
  </si>
  <si>
    <t>alpha2=b2$alpha</t>
  </si>
  <si>
    <t>beta2=b2$beta</t>
  </si>
  <si>
    <t>gamma2=b2$gamma</t>
  </si>
  <si>
    <t>delta2=b2$delta</t>
  </si>
  <si>
    <t>logelr2=b2$logelr</t>
  </si>
  <si>
    <t>sig_2=b2$sig</t>
  </si>
  <si>
    <t># simulate loss statistics by accident year</t>
  </si>
  <si>
    <t>at2.wd10=foreach (k=1:length(gamma2),.combine=rbind) %dopar%{</t>
  </si>
  <si>
    <t xml:space="preserve">    atv[w]=rlnorm(1,log(premium2[w])+logelr2[k]+alpha2[k,w],sig_2[k,10])</t>
  </si>
  <si>
    <t># obtain results assuming independence</t>
  </si>
  <si>
    <t>Premium1=rdata1$premium[1:10]</t>
  </si>
  <si>
    <t>ss1.wd10=rep(0,10)</t>
  </si>
  <si>
    <t>ms1.wd10=rep(0,10)</t>
  </si>
  <si>
    <t>Premium2=rdata2$premium[1:10]</t>
  </si>
  <si>
    <t>ss2.wd10=rep(0,10)</t>
  </si>
  <si>
    <t>ms2.wd10=rep(0,10)</t>
  </si>
  <si>
    <t>PremiumC=Premium1+Premium2</t>
  </si>
  <si>
    <t>ssI.wd10=rep(0,10)</t>
  </si>
  <si>
    <t>msI.wd10=rep(0,10)</t>
  </si>
  <si>
    <t>ms1.wd10[1]=mean(at1.wd10[,1])</t>
  </si>
  <si>
    <t>for (w in 2:10){</t>
  </si>
  <si>
    <t xml:space="preserve">  ms1.wd10[w]=mean(at1.wd10[,w])</t>
  </si>
  <si>
    <t xml:space="preserve">  ss1.wd10[w]=sd(at1.wd10[,w])</t>
  </si>
  <si>
    <t>Pred.CSR1=rowSums(at1.wd10)</t>
  </si>
  <si>
    <t>ms1.td10=mean(Pred.CSR1)</t>
  </si>
  <si>
    <t>ss1.td10=sd(Pred.CSR1)</t>
  </si>
  <si>
    <t>CSR1.Estimate=round(ms1.wd10)</t>
  </si>
  <si>
    <t>CSR1.SE=round(ss1.wd10)</t>
  </si>
  <si>
    <t>CSR1.CV=round(CSR1.SE/CSR1.Estimate,4)</t>
  </si>
  <si>
    <t># get sum over alll years</t>
  </si>
  <si>
    <t>act1=sum(subset(aloss1,adata1$d==10))</t>
  </si>
  <si>
    <t>pct.CSR1=sum(Pred.CSR1&lt;=act1)/length(Pred.CSR1)*100</t>
  </si>
  <si>
    <t>CSR1.Estimate=c(CSR1.Estimate,round(ms1.td10))</t>
  </si>
  <si>
    <t>CSR1.SE=c(CSR1.SE,round(ss1.td10))</t>
  </si>
  <si>
    <t>CSR1.CV=c(CSR1.CV,round(ss1.td10/ms1.td10,4))</t>
  </si>
  <si>
    <t>Premium1=c(Premium1,sum(Premium1))</t>
  </si>
  <si>
    <t>Outcome1=subset(aloss1,adata1$d==10)</t>
  </si>
  <si>
    <t>Outcome1=c(Outcome1,sum(Outcome1))</t>
  </si>
  <si>
    <t>CSR1.Pct=c(rep(NA,10),pct.CSR1)</t>
  </si>
  <si>
    <t>ms2.wd10[1]=mean(at2.wd10[,1])</t>
  </si>
  <si>
    <t xml:space="preserve">  ms2.wd10[w]=mean(at2.wd10[,w])</t>
  </si>
  <si>
    <t xml:space="preserve">  ss2.wd10[w]=sd(at2.wd10[,w])</t>
  </si>
  <si>
    <t>Pred.CSR2=rowSums(at2.wd10)</t>
  </si>
  <si>
    <t>ms2.td10=mean(Pred.CSR2)</t>
  </si>
  <si>
    <t>ss2.td10=sd(Pred.CSR2)</t>
  </si>
  <si>
    <t>CSR2.Estimate=round(ms2.wd10)</t>
  </si>
  <si>
    <t>CSR2.SE=round(ss2.wd10)</t>
  </si>
  <si>
    <t>CSR2.CV=round(CSR2.SE/CSR2.Estimate,4)</t>
  </si>
  <si>
    <t># get sum over all years</t>
  </si>
  <si>
    <t>act2=sum(subset(aloss2,adata1$d==10)[1:10])</t>
  </si>
  <si>
    <t>pct.CSR2=sum(Pred.CSR2&lt;=act2)/length(Pred.CSR2)*100</t>
  </si>
  <si>
    <t>CSR2.Estimate=c(CSR2.Estimate,round(ms2.td10))</t>
  </si>
  <si>
    <t>CSR2.SE=c(CSR2.SE,round(ss2.td10))</t>
  </si>
  <si>
    <t>CSR2.CV=c(CSR2.CV,round(ss2.td10/ms2.td10,4))</t>
  </si>
  <si>
    <t>Premium2=c(Premium2,sum(Premium2))</t>
  </si>
  <si>
    <t>Outcome2=subset(aloss2,adata1$d==10)</t>
  </si>
  <si>
    <t>Outcome2=c(Outcome2,sum(Outcome2))</t>
  </si>
  <si>
    <t>CSR2.Pct=c(rep(NA,10),pct.CSR2)</t>
  </si>
  <si>
    <t># combine the lines assuming indepencence</t>
  </si>
  <si>
    <t>atI.wd10=at1.wd10+at2.wd10</t>
  </si>
  <si>
    <t>msI.wd10[1]=mean(atI.wd10[,1])</t>
  </si>
  <si>
    <t xml:space="preserve">  msI.wd10[w]=mean(atI.wd10[,w])</t>
  </si>
  <si>
    <t xml:space="preserve">  ssI.wd10[w]=sd(atI.wd10[,w])</t>
  </si>
  <si>
    <t>Pred.CSRI=rowSums(atI.wd10)</t>
  </si>
  <si>
    <t>msI.td10=mean(Pred.CSRI)</t>
  </si>
  <si>
    <t>ssI.td10=sd(Pred.CSRI)</t>
  </si>
  <si>
    <t>CSRI.Estimate=round(msI.wd10)</t>
  </si>
  <si>
    <t>CSRI.SE=round(ssI.wd10)</t>
  </si>
  <si>
    <t>actI=act1+act2</t>
  </si>
  <si>
    <t>pct.CSRI=sum(Pred.CSRI&lt;=actI)/length(Pred.CSRI)*100</t>
  </si>
  <si>
    <t>CSRI.Estimate=c(CSRI.Estimate,round(msI.td10))</t>
  </si>
  <si>
    <t>CSRI.SE=c(CSRI.SE,round(ssI.td10))</t>
  </si>
  <si>
    <t>CSRI.CV=round(CSRI.SE/CSRI.Estimate,4)</t>
  </si>
  <si>
    <t>PremiumC=c(PremiumC,sum(PremiumC))</t>
  </si>
  <si>
    <t>OutcomeC=Outcome1+Outcome2</t>
  </si>
  <si>
    <t>CSRI.Pct=c(rep(NA,10),pct.CSRI)</t>
  </si>
  <si>
    <t>nsamp=100</t>
  </si>
  <si>
    <t>for (i in 2:10){</t>
  </si>
  <si>
    <t>w=rdata1$w</t>
  </si>
  <si>
    <t>d=rdata1$d</t>
  </si>
  <si>
    <t>par(mfrow=c(1,1))</t>
  </si>
  <si>
    <t># Stan Code for rho distribution</t>
  </si>
  <si>
    <t>scode="</t>
  </si>
  <si>
    <t>data {</t>
  </si>
  <si>
    <t>int&lt;lower=1,upper=10&gt; w[55];</t>
  </si>
  <si>
    <t>int&lt;lower=1,upper=10&gt; d[55];</t>
  </si>
  <si>
    <t>real rhomax;</t>
  </si>
  <si>
    <t>vector[2] X[55];</t>
  </si>
  <si>
    <t>real logprem1[10];</t>
  </si>
  <si>
    <t>real logprem2[10];</t>
  </si>
  <si>
    <t>real logelr1;</t>
  </si>
  <si>
    <t>real logelr2;</t>
  </si>
  <si>
    <t>real alpha1[10];</t>
  </si>
  <si>
    <t>real alpha2[10];</t>
  </si>
  <si>
    <t>real beta1[10];</t>
  </si>
  <si>
    <t>real beta2[10];</t>
  </si>
  <si>
    <t>real gamma1;</t>
  </si>
  <si>
    <t>real gamma2;</t>
  </si>
  <si>
    <t>real delta1;</t>
  </si>
  <si>
    <t>real delta2;</t>
  </si>
  <si>
    <t>real sig_1[10];</t>
  </si>
  <si>
    <t>real sig_2[10];</t>
  </si>
  <si>
    <t>transformed data{</t>
  </si>
  <si>
    <t>vector[2] Mu[55];</t>
  </si>
  <si>
    <t>real speedup1[10];</t>
  </si>
  <si>
    <t>real speedup2[10];</t>
  </si>
  <si>
    <t>speedup1[1]&lt;-1;</t>
  </si>
  <si>
    <t>speedup2[1]&lt;-1;</t>
  </si>
  <si>
    <t xml:space="preserve">  speedup1[i]&lt;-speedup1[i-1]*(1-gamma1-(i-2)*delta1);</t>
  </si>
  <si>
    <t xml:space="preserve">  speedup2[i]&lt;-speedup2[i-1]*(1-gamma2-(i-2)*delta2);</t>
  </si>
  <si>
    <t>for (i in 1:55){</t>
  </si>
  <si>
    <t xml:space="preserve">  Mu[i][1]&lt;-logprem1[w[i]]+logelr1+alpha1[w[i]]+beta1[d[i]]*speedup1[w[i]];</t>
  </si>
  <si>
    <t xml:space="preserve">  Mu[i][2]&lt;-logprem2[w[i]]+logelr2+alpha2[w[i]]+beta2[d[i]]*speedup2[w[i]];</t>
  </si>
  <si>
    <t>parameters {</t>
  </si>
  <si>
    <t>real&lt;lower=0,upper=1&gt; r_rho;</t>
  </si>
  <si>
    <t>transformed parameters {</t>
  </si>
  <si>
    <t>matrix[2,2] Sigma[55];</t>
  </si>
  <si>
    <t>real rho;</t>
  </si>
  <si>
    <t>rho&lt;-2*rhomax*r_rho-rhomax;</t>
  </si>
  <si>
    <t xml:space="preserve">  Sigma[i][1,1]&lt;-sig_1[d[i]]^2;</t>
  </si>
  <si>
    <t xml:space="preserve">  Sigma[i][1,2]&lt;-rho*sig_1[d[i]]*sig_2[d[i]];</t>
  </si>
  <si>
    <t xml:space="preserve">  Sigma[i][2,1]&lt;-Sigma[i][1,2];</t>
  </si>
  <si>
    <t xml:space="preserve">  Sigma[i][2,2]&lt;-sig_2[d[i]]^2;</t>
  </si>
  <si>
    <t>r_rho ~ beta(2,2);</t>
  </si>
  <si>
    <t xml:space="preserve">  X[i] ~ multi_normal(Mu[i],Sigma[i]);</t>
  </si>
  <si>
    <t xml:space="preserve">
initB=list(list(r_rho=0.5))
X=cbind(log(rloss1),log(rloss2))
#
# compile the bivariate model
#
k=1
data.for.stan=list(logprem1 = log(premium1[1:10]),
                   logprem2 = log(premium2[1:10]),
                   X        = X,
                   rhomax   = rhomax,
                   w        = rdata1$w,
                   d        = rdata1$d,
                   alpha1   = alpha1[k,],
                   alpha2   = alpha2[k,],
                   beta1    = beta1[k,],
                   beta2    = beta2[k,],
                   logelr1  = logelr1[k],
                   logelr2  = logelr2[k],
                   gamma1   = gamma1[k],
                   gamma2   = gamma2[k],
                   delta1   = delta1[k],
                   delta2   = delta2[k],
                   sig_1    = sig_1[k,],
                   sig_2    = sig_2[k,])
fit0 = stan(model_code=scode,data=data.for.stan,chains=0,seed=12345,init=initB)
#fit_debug = stan(fit=fit0,data=data.for.stan,chains=1,iter=10,verbose=F)
num.mcmc=length(b1$gamma)
#
# set up parallel processing
#
library(doParallel)
cl &lt;- makeCluster(4)
registerDoParallel(cl)
rho.mcmc=foreach (k=1:num.mcmc,.combine=rbind) %dopar%{
  library(rstan)
  data.for.stan=list(logprem1 = log(premium1[1:10]),
                     logprem2 = log(premium2[1:10]),
                     X        = X,
                     rhomax   = rhomax,
                     w        = rdata1$w,
                     d        = rdata1$d,
                     alpha1   = alpha1[k,],
                     alpha2   = alpha2[k,],
                     beta1    = beta1[k,],
                     beta2    = beta2[k,],
                     logelr1  = logelr1[k],
                     logelr2  = logelr2[k],
                     gamma1   = gamma1[k],
                     gamma2   = gamma2[k],
                     delta1   = delta1[k],
                     delta2   = delta2[k],
                     sig_1    = sig_1[k,],
                     sig_2    = sig_2[k,])
  fit1 = stan(fit=fit0,data=data.for.stan,chains=1,iter=100,
              seed=12345,init=initB,verbose=F)
#
# extract information from jags output to process in R
#
 rho=extract(fit1,rho")$rho[50]</t>
  </si>
  <si>
    <t># Rhat is commmented out after experimenting as it doubles the run time</t>
  </si>
  <si>
    <t># Rhat=as.matrix(summary(fit1)$summary)[1,10]</t>
  </si>
  <si>
    <t># rho.mcmc.out=c(rho,Rhat)</t>
  </si>
  <si>
    <t># get the predictive distribution for line1, line2 and line1+line2</t>
  </si>
  <si>
    <t>at.wd10=foreach (k=1:num.mcmc,.combine=rbind) %dopar%{</t>
  </si>
  <si>
    <t xml:space="preserve">  library(mvtnorm)</t>
  </si>
  <si>
    <t xml:space="preserve">  atb1=rep(0,10)</t>
  </si>
  <si>
    <t xml:space="preserve">  atb2=rep(0,10)</t>
  </si>
  <si>
    <t xml:space="preserve">  Mu=rep(0,2)</t>
  </si>
  <si>
    <t xml:space="preserve">  Sigma=matrix(0,2,2)</t>
  </si>
  <si>
    <t xml:space="preserve">  Sigma[1,1]=sig_1[k,10]^2</t>
  </si>
  <si>
    <t xml:space="preserve">  Sigma[2,2]=sig_2[k,10]^2</t>
  </si>
  <si>
    <t xml:space="preserve">  Sigma[2,1]=rho.mcmc[k]*sig_1[k,10]*sig_2[k,10]</t>
  </si>
  <si>
    <t xml:space="preserve">  Sigma[1,2]=Sigma[2,1]</t>
  </si>
  <si>
    <t xml:space="preserve">    Mu=c(log(premium1[w])+logelr1[k]+alpha1[k,w],</t>
  </si>
  <si>
    <t xml:space="preserve">         log(premium2[w])+logelr2[k]+alpha2[k,w])</t>
  </si>
  <si>
    <t xml:space="preserve">    lloss=rmvnorm(1,Mu,Sigma)</t>
  </si>
  <si>
    <t xml:space="preserve">    atb1[w]=exp(lloss[1])</t>
  </si>
  <si>
    <t xml:space="preserve">    atb2[w]=exp(lloss[2])</t>
  </si>
  <si>
    <t xml:space="preserve">  at=c(atb1,atb2)</t>
  </si>
  <si>
    <t>atb1.wd10=at.wd10[,1:10]</t>
  </si>
  <si>
    <t>atb2.wd10=at.wd10[,11:20]</t>
  </si>
  <si>
    <t>atC.wd10=atb1.wd10+atb2.wd10</t>
  </si>
  <si>
    <t># calculate loss statistics and output to data frame</t>
  </si>
  <si>
    <t>ssb1.wd10=rep(0,10)</t>
  </si>
  <si>
    <t>msb1.wd10=rep(0,10)</t>
  </si>
  <si>
    <t>ssb2.wd10=rep(0,10)</t>
  </si>
  <si>
    <t>msb2.wd10=rep(0,10)</t>
  </si>
  <si>
    <t>ssC.wd10=rep(0,10)</t>
  </si>
  <si>
    <t>msC.wd10=rep(0,10)</t>
  </si>
  <si>
    <t>msb1.wd10[1]=mean(atb1.wd10[,1])</t>
  </si>
  <si>
    <t xml:space="preserve">  msb1.wd10[w]=mean(atb1.wd10[,w])</t>
  </si>
  <si>
    <t xml:space="preserve">  ssb1.wd10[w]=sd(atb1.wd10[,w])</t>
  </si>
  <si>
    <t>Pred.CSRb1=rowSums(atb1.wd10)</t>
  </si>
  <si>
    <t>msb1.td10=mean(Pred.CSRb1)</t>
  </si>
  <si>
    <t>ssb1.td10=sd(Pred.CSRb1)</t>
  </si>
  <si>
    <t>CSRb1.Estimate=round(msb1.wd10)</t>
  </si>
  <si>
    <t>CSRb1.SE=round(ssb1.wd10)</t>
  </si>
  <si>
    <t>CSRb1.CV=round(CSRb1.SE/CSRb1.Estimate,4)</t>
  </si>
  <si>
    <t>pct.CSRb1=sum(Pred.CSRb1&lt;=act1)/length(Pred.CSRb1)*100</t>
  </si>
  <si>
    <t>CSRb1.Estimate=c(CSRb1.Estimate,round(msb1.td10))</t>
  </si>
  <si>
    <t>CSRb1.SE=c(CSRb1.SE,round(ssb1.td10))</t>
  </si>
  <si>
    <t>CSRb1.CV=c(CSRb1.CV,round(ssb1.td10/msb1.td10,4))</t>
  </si>
  <si>
    <t>CSRb1.Pct=c(rep(NA,10),pct.CSRb1)</t>
  </si>
  <si>
    <t>msb2.wd10[1]=mean(atb2.wd10[,1])</t>
  </si>
  <si>
    <t xml:space="preserve">  msb2.wd10[w]=mean(atb2.wd10[,w])</t>
  </si>
  <si>
    <t xml:space="preserve">  ssb2.wd10[w]=sd(atb2.wd10[,w])</t>
  </si>
  <si>
    <t>Pred.CSRb2=rowSums(atb2.wd10)</t>
  </si>
  <si>
    <t>msb2.td10=mean(Pred.CSRb2)</t>
  </si>
  <si>
    <t>ssb2.td10=sd(Pred.CSRb2)</t>
  </si>
  <si>
    <t>CSRb2.Estimate=round(msb2.wd10)</t>
  </si>
  <si>
    <t>CSRb2.SE=round(ssb2.wd10)</t>
  </si>
  <si>
    <t>CSRb2.CV=round(CSRb2.SE/CSRb2.Estimate,4)</t>
  </si>
  <si>
    <t>pct.CSRb2=sum(Pred.CSRb2&lt;=act2)/length(Pred.CSRb2)*100</t>
  </si>
  <si>
    <t>CSRb2.Estimate=c(CSRb2.Estimate,round(msb2.td10))</t>
  </si>
  <si>
    <t>CSRb2.SE=c(CSRb2.SE,round(ssb2.td10))</t>
  </si>
  <si>
    <t>CSRb2.CV=c(CSRb2.CV,round(ssb2.td10/msb2.td10,4))</t>
  </si>
  <si>
    <t>CSRb2.Pct=c(rep(NA,10),pct.CSRb2)</t>
  </si>
  <si>
    <t>msC.wd10[1]=mean(atC.wd10[,1])</t>
  </si>
  <si>
    <t xml:space="preserve">  msC.wd10[w]=mean(atC.wd10[,w])</t>
  </si>
  <si>
    <t xml:space="preserve">  ssC.wd10[w]=sd(atC.wd10[,w])</t>
  </si>
  <si>
    <t>Pred.CSRC=rowSums(atC.wd10)</t>
  </si>
  <si>
    <t>msC.td10=mean(Pred.CSRC)</t>
  </si>
  <si>
    <t>ssC.td10=sd(Pred.CSRC)</t>
  </si>
  <si>
    <t>CSRC.Estimate=round(msC.wd10)</t>
  </si>
  <si>
    <t>CSRC.SE=round(ssC.wd10)</t>
  </si>
  <si>
    <t>CSRC.CV=round(CSRC.SE/CSRC.Estimate,4)</t>
  </si>
  <si>
    <t>pct.CSRC=sum(Pred.CSRC&lt;=act1)/length(Pred.CSRC)*100</t>
  </si>
  <si>
    <t>CSRC.Estimate=c(CSRC.Estimate,round(msC.td10))</t>
  </si>
  <si>
    <t>CSRC.SE=c(CSRC.SE,round(ssC.td10))</t>
  </si>
  <si>
    <t>CSRC.CV=c(CSRC.CV,round(ssC.td10/msC.td10,4))</t>
  </si>
  <si>
    <t>CSRC.Pct=c(rep(NA,10),pct.CSRC)</t>
  </si>
  <si>
    <t># put CSR accident year statistics into a data frame</t>
  </si>
  <si>
    <t>actC=act1+act2</t>
  </si>
  <si>
    <t>pct.CSRC=sum(Pred.CSRC&lt;=actC)/length(Pred.CSRC)*100</t>
  </si>
  <si>
    <t>W=c(1:10,"Total")</t>
  </si>
  <si>
    <t># put statistics into a data frame</t>
  </si>
  <si>
    <t>Group=rep(grpcode,11)</t>
  </si>
  <si>
    <t>risk=data.frame(W,Group,</t>
  </si>
  <si>
    <t xml:space="preserve">  Premium1,CSR1.Estimate,CSRb1.Estimate,CSR1.SE,CSRb1.SE,</t>
  </si>
  <si>
    <t xml:space="preserve">  CSR1.CV,CSRb1.CV,Outcome1,CSR1.Pct,CSRb1.Pct,</t>
  </si>
  <si>
    <t xml:space="preserve">  Premium2,CSR2.Estimate,CSRb2.Estimate,CSR2.SE,CSRb2.SE,</t>
  </si>
  <si>
    <t xml:space="preserve">  CSR2.CV,CSRb2.CV,Outcome2,CSR2.Pct,CSRb2.Pct,</t>
  </si>
  <si>
    <t xml:space="preserve">  PremiumC,CSRI.Estimate,CSRC.Estimate,CSRI.SE,CSRC.SE,</t>
  </si>
  <si>
    <t xml:space="preserve">  CSRI.CV,CSRC.CV,OutcomeC,CSRI.Pct,CSRC.Pct)</t>
  </si>
  <si>
    <t>print(risk)</t>
  </si>
  <si>
    <t>write.csv(risk,file=outfilename)</t>
  </si>
  <si>
    <t># plot items of interest</t>
  </si>
  <si>
    <t>hist(rho.mcmc,main=paste("Group",grpcode),</t>
  </si>
  <si>
    <t xml:space="preserve">     xlab=expression(rho),</t>
  </si>
  <si>
    <t xml:space="preserve">     sub=paste("Posterior Mean = ",round(mean(rho.mcmc),3)))</t>
  </si>
  <si>
    <t>xrange=range(Pred.CSR1,Pred.CSR2,Pred.CSRC)</t>
  </si>
  <si>
    <t>par(mfrow=c(3,1))</t>
  </si>
  <si>
    <t>hist(Pred.CSR1,</t>
  </si>
  <si>
    <t xml:space="preserve">     main=paste("Posterior Distribution of Outcomes for Group",grpcode),</t>
  </si>
  <si>
    <t xml:space="preserve">     xlim=xrange,breaks=100,xlab=paste("Univariate",line1))</t>
  </si>
  <si>
    <t>hist(Pred.CSR2,main="",</t>
  </si>
  <si>
    <t xml:space="preserve">     xlim=xrange,breaks=100,xlab=paste("Univariate",line2))</t>
  </si>
  <si>
    <t>hist(Pred.CSRC,main="",</t>
  </si>
  <si>
    <t xml:space="preserve">     xlim=xrange,breaks=100,xlab=paste("Bivariate",line1,"+",line2))</t>
  </si>
  <si>
    <t># get independent sum</t>
  </si>
  <si>
    <t>Pred.CSRI=Pred.CSR1+Pred.CSR2</t>
  </si>
  <si>
    <t>plot(sort(Pred.CSRC),sort(Pred.CSRI))</t>
  </si>
  <si>
    <t>abline(0,1)</t>
  </si>
  <si>
    <t>par(mfrow=c(2,1))</t>
  </si>
  <si>
    <t>hist(Pred.CSRC,sub=paste("Mean =",round(mean(Pred.CSRC)),</t>
  </si>
  <si>
    <t xml:space="preserve">                         "S.D. =",round(sd(Pred.CSRC))))</t>
  </si>
  <si>
    <t>hist(Pred.CSRI,sub=paste("Mean =",round(mean(Pred.CSRI)),</t>
  </si>
  <si>
    <t xml:space="preserve">                        "S.D.  =",round(sd(Pred.CSRI))))</t>
  </si>
  <si>
    <t># Calculate difference in WAIC for models with rho</t>
  </si>
  <si>
    <t>l1=log(rloss1)</t>
  </si>
  <si>
    <t>l2=log(rloss2)</t>
  </si>
  <si>
    <t>waic.rho=foreach (k=1:num.mcmc,.combine=rbind) %dopar%{</t>
  </si>
  <si>
    <t xml:space="preserve">  lp_1=rep(0,55)</t>
  </si>
  <si>
    <t xml:space="preserve">  lp_2=rep(0,55)</t>
  </si>
  <si>
    <t xml:space="preserve">  Sigma_1=matrix(0,2,2)</t>
  </si>
  <si>
    <t xml:space="preserve">  Sigma_2=matrix(0,2,2)</t>
  </si>
  <si>
    <t xml:space="preserve">  speedup1=rep(1,10)</t>
  </si>
  <si>
    <t xml:space="preserve">  speedup2=rep(1,10)</t>
  </si>
  <si>
    <t xml:space="preserve">  for (i in 2:10){</t>
  </si>
  <si>
    <t xml:space="preserve">    speedup1[i]=speedup1[i-1]*(1-gamma1[k]-(i-2)*delta1[k])</t>
  </si>
  <si>
    <t xml:space="preserve">    speedup2[i]=speedup2[i-1]*(1-gamma2[k]-(i-2)*delta2[k])</t>
  </si>
  <si>
    <t xml:space="preserve">    Mu[1]=log(premium1[w[i]])+logelr1[k]+alpha1[k,w[i]]+</t>
  </si>
  <si>
    <t xml:space="preserve">          beta1[k,d[i]]*speedup1[w[i]]</t>
  </si>
  <si>
    <t xml:space="preserve">    Mu[2]=log(premium2[w[i]])+logelr2[k]+alpha2[k,w[i]]+</t>
  </si>
  <si>
    <t xml:space="preserve">          beta2[k,d[i]]*speedup2[w[i]]</t>
  </si>
  <si>
    <t xml:space="preserve">    Sigma_1[1,1]=sig_1[k,d[i]]^2</t>
  </si>
  <si>
    <t xml:space="preserve">    Sigma_1[2,1]=rho.mcmc[k]*sig_1[k,d[i]]*sig_2[k,d[i]]</t>
  </si>
  <si>
    <t xml:space="preserve">    Sigma_1[1,2]=Sigma_1[2,1]</t>
  </si>
  <si>
    <t xml:space="preserve">    Sigma_1[2,2]=sig_2[k,d[i]]^2</t>
  </si>
  <si>
    <t xml:space="preserve">    Sigma_2[1,1]=Sigma_1[1,1]</t>
  </si>
  <si>
    <t xml:space="preserve">    Sigma_2[2,2]=Sigma_1[2,2]</t>
  </si>
  <si>
    <t xml:space="preserve">    lp_1[i]=dmvnorm(c(l1[i],l2[i]),Mu,Sigma_1,log=T)</t>
  </si>
  <si>
    <t xml:space="preserve">    lp_2[i]=dmvnorm(c(l1[i],l2[i]),Mu,Sigma_2,log=T)</t>
  </si>
  <si>
    <t xml:space="preserve">  lp_12=c(lp_1,lp_2)</t>
  </si>
  <si>
    <t>colVars &lt;- function(a) {</t>
  </si>
  <si>
    <t xml:space="preserve">  n &lt;- dim(a)[[1]]</t>
  </si>
  <si>
    <t xml:space="preserve">  c &lt;- dim(a)[[2]]</t>
  </si>
  <si>
    <t xml:space="preserve">  return(.colMeans(((a - matrix(.colMeans(a, n, c), nrow = n, ncol = c,</t>
  </si>
  <si>
    <t xml:space="preserve">                         byrow = TRUE)) ^ 2), n, c) * n / (n - 1))</t>
  </si>
  <si>
    <t>lpd1=sum(log(colMeans(exp(waic.rho[,1:55]))))</t>
  </si>
  <si>
    <t>p_waic1=sum(colVars(waic.rho[,1:55]))</t>
  </si>
  <si>
    <t>elpd_waic1=lpd1-p_waic1</t>
  </si>
  <si>
    <t>lpd2=sum(log(colMeans(exp(waic.rho[,56:110]))))</t>
  </si>
  <si>
    <t>p_waic2=sum(colVars(waic.rho[,56:110]))</t>
  </si>
  <si>
    <t>print(c(lpd1,p_waic1,elpd_waic1))</t>
  </si>
  <si>
    <t>print(c(lpd2,p_waic2,elpd_waic2))</t>
  </si>
  <si>
    <t>t1=Sys.time()</t>
  </si>
  <si>
    <t>print(t1-t0)</t>
  </si>
  <si>
    <t># Script to run the Univariate CSR model</t>
  </si>
  <si>
    <t>a=read.csv(insurer.data)</t>
  </si>
  <si>
    <t>adata=data.frame(grpcode,w,d,premium,cpdloss)</t>
  </si>
  <si>
    <t>rdata=subset(adata,(adata$w+adata$d)&lt;12)</t>
  </si>
  <si>
    <t>hdata=subset(adata,(adata$w+adata$d)&gt;11)</t>
  </si>
  <si>
    <t>numw=length(unique(rdata$w))</t>
  </si>
  <si>
    <t>aloss=adata$cpdloss</t>
  </si>
  <si>
    <t>rloss=rdata$cpdloss</t>
  </si>
  <si>
    <t>premium=rdata$premium</t>
  </si>
  <si>
    <t># Stan script for univariate model</t>
  </si>
  <si>
    <t xml:space="preserve">  real hlogloss[45];</t>
  </si>
  <si>
    <t xml:space="preserve">  int&lt;lower=2,upper=10&gt; hw[45];</t>
  </si>
  <si>
    <t xml:space="preserve">  int&lt;lower=2,upper=10&gt; hd[45];</t>
  </si>
  <si>
    <t xml:space="preserve">  for (i in 1:10) a[i] ~ uniform(0,1);</t>
  </si>
  <si>
    <t xml:space="preserve">
#
# initialization function for scodeU
#
initU=function(chain_id){
  set.seed(12345+chain_id)
  list(r_alpha=rnorm(9,0,0.2),r_beta=runif(9),a=runif(10),
       logelr=runif(1,-0.75,-0.5),gamma=rnorm(1,0,0.1),
       delta=rnorm(1,0,0.02))
}
#
#  data for univariate 1
#
data.u=list(logprem  = log(rdata$premium[1:10]),
            logloss  = log(rloss),
            w        = rdata$w,
            d        = rdata$d,
            hlogloss = log(hdata$cpdloss),
            hw       = hdata$w,
            hd       = hdata$d)
#
# compile the univariate model
#
fitU = stan(model_code=scodeU,data=data.u,seed=12345,init=initU,chains=0)
#fitU.debug = stan(fit=fitU,data=data.u1,init=initU,chains=4,
#                   seed=12345,iter=100,verbose=F)
#
# run the univariate model for line 1
#
stan_thin=1
stan_iter=5000
Rhat_target=1.05
max_Rhat=2
while ((max_Rhat &gt; Rhat_target)&amp;(stan_thin&lt;65)){
  sflist &lt;-
    mclapply(1:4, mc.cores = 4,
             function(i) stan(fit = fitU, data = data.u,init=initU,
                              seed = 12345,iter=stan_iter,thin=stan_thin,
                              chains = 1, chain_id = i))
  fitU1=sflist2stanfit(sflist)
  fitU1_summary=as.matrix(summary(fitU1)$summary)[,c(1,3,10)]
  mrh=subset(fitU1_summary,is.na(fitU1_summary[,3])==F)
  max_Rhat=round(max(mrh[,3]),4)
  mean_lp__=round(fitU1_summary[dim(fitU1_summary)[1],1],2)
  print(paste(Maximum Rhat =",max_Rhat," Mean lp__ =",mean_lp__,</t>
  </si>
  <si>
    <t>b=extract(fitU1,c("alpha","beta","gamma","delta","logelr","sig"))</t>
  </si>
  <si>
    <t>alpha=b$alpha</t>
  </si>
  <si>
    <t>beta=b$beta</t>
  </si>
  <si>
    <t>gamma=b$gamma</t>
  </si>
  <si>
    <t>delta=b$delta</t>
  </si>
  <si>
    <t>logelr=b$logelr</t>
  </si>
  <si>
    <t>sig=b$sig</t>
  </si>
  <si>
    <t># simulate outcomes for d=10 using parallel processing</t>
  </si>
  <si>
    <t>at.wd10=foreach (k=1:length(gamma),.combine=rbind) %dopar%{</t>
  </si>
  <si>
    <t xml:space="preserve">    atv[w]=rlnorm(1,log(premium[w])+logelr[k]+alpha[k,w],sig[k,10])</t>
  </si>
  <si>
    <t>Premium=subset(rdata,rdata$d==1)$premium</t>
  </si>
  <si>
    <t>ss.wd10=rep(0,10)</t>
  </si>
  <si>
    <t>ms.wd10=rep(0,10)</t>
  </si>
  <si>
    <t>ms.wd10[1]=mean(at.wd10[,1])</t>
  </si>
  <si>
    <t xml:space="preserve">  ms.wd10[w]=mean(at.wd10[,w])</t>
  </si>
  <si>
    <t xml:space="preserve">  ss.wd10[w]=sd(at.wd10[,w])</t>
  </si>
  <si>
    <t>Pred.CSR=rowSums(at.wd10)</t>
  </si>
  <si>
    <t>ms.td10=mean(Pred.CSR)</t>
  </si>
  <si>
    <t>ss.td10=sd(Pred.CSR)</t>
  </si>
  <si>
    <t>CSR.Estimate=round(ms.wd10)</t>
  </si>
  <si>
    <t>CSR.SE=round(ss.wd10)</t>
  </si>
  <si>
    <t>CSR.CV=round(CSR.SE/CSR.Estimate,4)</t>
  </si>
  <si>
    <t>act=sum(subset(aloss,adata$d==10)[1:10])</t>
  </si>
  <si>
    <t>pct.CSR=sum(Pred.CSR&lt;=act)/length(Pred.CSR)*100</t>
  </si>
  <si>
    <t>CSR.Estimate=c(CSR.Estimate,round(ms.td10))</t>
  </si>
  <si>
    <t>CSR.SE=c(CSR.SE,round(ss.td10))</t>
  </si>
  <si>
    <t>CSR.CV=c(CSR.CV,round(ss.td10/ms.td10,4))</t>
  </si>
  <si>
    <t>Premium=c(Premium,sum(Premium))</t>
  </si>
  <si>
    <t>Outcome=subset(aloss,adata$d==10)</t>
  </si>
  <si>
    <t>Outcome=c(Outcome,sum(Outcome))</t>
  </si>
  <si>
    <t>CSR.Pct=c(rep(NA,10),pct.CSR)</t>
  </si>
  <si>
    <t>risk=data.frame(Group,W,Premium,CSR.Estimate,CSR.SE,CSR.CV,Outcome,CSR.Pct)</t>
  </si>
  <si>
    <t>write.csv(risk,file=outfilename,row.names=F)</t>
  </si>
  <si>
    <t>hist(Pred.CSR,main="Posterior Distribution of Outcomes",xlab="Outcome",</t>
  </si>
  <si>
    <t xml:space="preserve">     breaks=50,sub=paste("Mean=",CSR.Estimate[11]," Std. Dev.=",CSR.SE[11]))</t>
  </si>
  <si>
    <t># graphical diagnostics</t>
  </si>
  <si>
    <t>resid=NULL</t>
  </si>
  <si>
    <t>ay=NULL</t>
  </si>
  <si>
    <t>dy=NULL</t>
  </si>
  <si>
    <t>cy=NULL</t>
  </si>
  <si>
    <t>w=rdata$w</t>
  </si>
  <si>
    <t>d=rdata$d</t>
  </si>
  <si>
    <t>samp=sample(1:length(gamma),100)</t>
  </si>
  <si>
    <t>for (s in samp){</t>
  </si>
  <si>
    <t xml:space="preserve">  speedup=rep(1,10)</t>
  </si>
  <si>
    <t xml:space="preserve">    speedup[i]=speedup[i-1]*(1-gamma[s]-(i-2)*delta[s])</t>
  </si>
  <si>
    <t xml:space="preserve">  for (i in 1:dim(rdata)[1]){</t>
  </si>
  <si>
    <t xml:space="preserve">    mu=log(rdata$premium[w[i]])+logelr[s]+alpha[s,w[i]]+</t>
  </si>
  <si>
    <t xml:space="preserve">       beta[s,d[i]]*speedup[w[i]]</t>
  </si>
  <si>
    <t xml:space="preserve">    resid=c(resid,(log(rdata$cpdloss[i])-mu)/sig[s,d[i]])</t>
  </si>
  <si>
    <t xml:space="preserve">    ay=c(ay,w[i])</t>
  </si>
  <si>
    <t xml:space="preserve">    dy=c(dy,d[i])</t>
  </si>
  <si>
    <t xml:space="preserve">    cy=c(cy,w[i]+d[i]-1)</t>
  </si>
  <si>
    <t>par(mfrow=c(1,3))</t>
  </si>
  <si>
    <t>plot(ay,resid,main=plotmain,xlab="Accident Year",</t>
  </si>
  <si>
    <t xml:space="preserve">     ylab="Standardized Residuals",ylim=c(-3.5,3.5))</t>
  </si>
  <si>
    <t>abline(0,0)</t>
  </si>
  <si>
    <t>plot(dy,resid,main=plotmain,xlab="Development Year",</t>
  </si>
  <si>
    <t>plot(cy,resid,main=plotmain,xlab="Calendar Year",</t>
  </si>
  <si>
    <t>CSR Model</t>
  </si>
  <si>
    <t>CSR Line X</t>
  </si>
  <si>
    <t>CSR Line Y</t>
  </si>
  <si>
    <t>CSR Combined</t>
  </si>
  <si>
    <t>CSR Model Selection Statistics</t>
  </si>
  <si>
    <t>SCC Line X</t>
  </si>
  <si>
    <t>SCC Line Y</t>
  </si>
  <si>
    <t>SCC Model Selection Statistics</t>
  </si>
  <si>
    <t>grpcode="1066"</t>
  </si>
  <si>
    <t>plotmain=paste("CA",grpcode)</t>
  </si>
  <si>
    <t>outfilename=paste("CSR CA",grpcode,".csv")</t>
  </si>
  <si>
    <t>insurer.data="~/Dropbox/CAS Loss Reserve Database/comauto_pos.csv"</t>
  </si>
  <si>
    <t>SCC Model</t>
  </si>
  <si>
    <t>outfilename=paste("SCC Model2Step",grpcode,".csv")</t>
  </si>
  <si>
    <t xml:space="preserve">    mu[i] &lt;- logprem[w[i]]+logelr+beta[d[i]];</t>
  </si>
  <si>
    <t xml:space="preserve">
#
# initialization function for scodeU
#
initU=function(chain_id){
  set.seed(12345+chain_id)
  list(r_beta=runif(9),a=runif(10),logelr=runif(1,-0.75,-0.5))
}
# univariate line 1
#
#
#  data for univariate 1
#
data.u1=list(logprem = log(rdata1$premium[1:10]),
             logloss = log(rloss1),
             w       = rdata1$w,
             d       = rdata1$d)
#
# compile the univariate model
#
fitU = stan(model_code=scodeU,data=data.u1,seed=12345,init=initU,chains=0)
#fitU.debug = stan(fit=fitU,data=data.u1,init=initU,chains=4,
#                   seed=12345,iter=100,verbose=F)
#
# run the univariate model for line 1
#
stan_thin=1
stan_iter=5000
Rhat_target=1.05
max_Rhat=2
while ((max_Rhat &gt; Rhat_target)&amp;(stan_thin&lt;65)){
  sflist &lt;-
    mclapply(1:4, mc.cores = 4,
             function(i) stan(fit = fitU, data = data.u1,init=initU,
                              seed = 12345,iter=stan_iter,thin=stan_thin,
                              chains = 1, chain_id = i))
  fitU1=sflist2stanfit(sflist)
  fitU1_summary=as.matrix(summary(fitU1)$summary)[,c(1,3,10)]
  mrh=subset(fitU1_summary,is.na(fitU1_summary[,3])==F)
  max_Rhat=round(max(mrh[,3]),4)
  mean_lp__=round(fitU1_summary[dim(fitU1_summary)[1],1],2)
  print(paste(Maximum Rhat =",max_Rhat," Mean lp__ =",mean_lp__,</t>
  </si>
  <si>
    <t>b1=extract(fitU1,c("beta","logelr","sig"))</t>
  </si>
  <si>
    <t>at1.wd10=foreach (k=1:length(logelr1),.combine=rbind) %dopar%{</t>
  </si>
  <si>
    <t xml:space="preserve">    atv[w]=rlnorm(1,log(premium1[w])+logelr1[k],sig_1[k,10])</t>
  </si>
  <si>
    <t>b2=extract(fitU2,c("beta","logelr","sig"))</t>
  </si>
  <si>
    <t>at2.wd10=foreach (k=1:length(logelr2),.combine=rbind) %dopar%{</t>
  </si>
  <si>
    <t xml:space="preserve">    atv[w]=rlnorm(1,log(premium2[w])+logelr2[k],sig_2[k,10])</t>
  </si>
  <si>
    <t xml:space="preserve">  Mu[i][1]&lt;-logprem1[w[i]]+logelr1+beta1[d[i]];</t>
  </si>
  <si>
    <t xml:space="preserve">  Mu[i][2]&lt;-logprem2[w[i]]+logelr2+beta2[d[i]];</t>
  </si>
  <si>
    <t xml:space="preserve">
initB=list(list(r_rho=0.5))
X=cbind(log(rloss1),log(rloss2))
#
# compile the bivariate model
#
k=1
data.for.stan=list(logprem1 = log(premium1[1:10]),
                   logprem2 = log(premium2[1:10]),
                   X        = X,
                   rhomax   = rhomax,
                   w        = rdata1$w,
                   d        = rdata1$d,
                   beta1    = beta1[k,],
                   beta2    = beta2[k,],
                   logelr1  = logelr1[k],
                   logelr2  = logelr2[k],
                   sig_1    = sig_1[k,],
                   sig_2    = sig_2[k,])
fit0 = stan(model_code=scode,data=data.for.stan,chains=0,seed=12345,init=initB)
#fit_debug = stan(fit=fit0,data=data.for.stan,chains=1,iter=10,verbose=F)
num.mcmc=length(b1$logelr)
#
# set up parallel processing
#
library(doParallel)
cl &lt;- makeCluster(4)
registerDoParallel(cl)
rho.mcmc=foreach (k=1:num.mcmc,.combine=rbind) %dopar%{
  library(rstan)
  data.for.stan=list(logprem1 = log(premium1[1:10]),
                     logprem2 = log(premium2[1:10]),
                     X        = X,
                     rhomax   = rhomax,
                     w        = rdata1$w,
                     d        = rdata1$d,
                     beta1    = beta1[k,],
                     beta2    = beta2[k,],
                     logelr1  = logelr1[k],
                     logelr2  = logelr2[k],
                     sig_1    = sig_1[k,],
                     sig_2    = sig_2[k,])
  fit1 = stan(fit=fit0,data=data.for.stan,chains=1,iter=100,
              seed=12345,init=initB,verbose=F)
#
# extract information from jags output to process in R
#
 rho=extract(fit1,rho")$rho[50]</t>
  </si>
  <si>
    <t xml:space="preserve">    Mu=c(log(premium1[w])+logelr1[k],log(premium2[w])+logelr2[k])</t>
  </si>
  <si>
    <t xml:space="preserve">    Mu[1]=log(premium1[w[i]])+logelr1[k]+beta1[k,d[i]]</t>
  </si>
  <si>
    <t xml:space="preserve">    Mu[2]=log(premium2[w[i]])+logelr2[k]+beta2[k,d[i]]</t>
  </si>
  <si>
    <t># Script to run the bivariate SCC model</t>
  </si>
  <si>
    <t># Script to run the Univariate SCC model</t>
  </si>
  <si>
    <t>outfilename=paste("SCC CA",grpcode,".csv")</t>
  </si>
  <si>
    <t>real logloss[55];</t>
  </si>
  <si>
    <t>real r_beta[9];</t>
  </si>
  <si>
    <t>real&lt;lower=-1.5,upper=0.5&gt; logelr;</t>
  </si>
  <si>
    <t>real&lt;lower=0,upper=1&gt; a[10];</t>
  </si>
  <si>
    <t>real beta[10];</t>
  </si>
  <si>
    <t>real sig2[10];</t>
  </si>
  <si>
    <t>real sig[10];</t>
  </si>
  <si>
    <t>real mu[55];</t>
  </si>
  <si>
    <t>for (i in 1:9) beta[i] &lt;- 10*r_beta[i]-5;</t>
  </si>
  <si>
    <t>beta[10] &lt;- 0;</t>
  </si>
  <si>
    <t>sig2[10] &lt;- a[10];</t>
  </si>
  <si>
    <t>for (i in 1:9) sig2[10-i] &lt;- sig2[11-i]+a[i];</t>
  </si>
  <si>
    <t>for (i in 1:10) sig[i] &lt;- sqrt(sig2[i]);</t>
  </si>
  <si>
    <t>mu[i] &lt;- logprem[w[i]]+logelr+beta[d[i]];</t>
  </si>
  <si>
    <t>for (i in 1:9) r_beta[i] ~ uniform(0,1);</t>
  </si>
  <si>
    <t>logelr ~ uniform(-1.5,0.5);</t>
  </si>
  <si>
    <t>for (i in 1:55) logloss[i] ~ normal(mu[i],sig[d[i]]);</t>
  </si>
  <si>
    <t xml:space="preserve">
#
# initialization function for scodeU
#
initU=function(chain_id){
  set.seed(12345+chain_id)
  list(r_beta=runif(9),a=runif(10),
       logelr=runif(1,-0.75,-0.5))
}
#
#  data for univariate 1
#
data.u=list(logprem  = log(rdata$premium[1:10]),
            logloss  = log(rloss),
            w        = rdata$w,
            d        = rdata$d,
            hlogloss = log(hdata$cpdloss),
            hw       = hdata$w,
            hd       = hdata$d)
#
# compile the univariate model
#
fitU = stan(model_code=scodeU,data=data.u,seed=12345,init=initU,chains=0)
#fitU.debug = stan(fit=fitU,data=data.u1,init=initU,chains=4,
#                   seed=12345,iter=100,verbose=F)
#
# run the univariate model for line 1
#
stan_thin=1
stan_iter=5000
Rhat_target=1.05
max_Rhat=2
while ((max_Rhat &gt; Rhat_target)&amp;(stan_thin&lt;65)){
  sflist &lt;-
    mclapply(1:4, mc.cores = 4,
             function(i) stan(fit = fitU, data = data.u,init=initU,
                              seed = 12345,iter=stan_iter,thin=stan_thin,
                              chains = 1, chain_id = i))
  fitU1=sflist2stanfit(sflist)
  fitU1_summary=as.matrix(summary(fitU1)$summary)[,c(1,3,10)]
  mrh=subset(fitU1_summary,is.na(fitU1_summary[,3])==F)
  max_Rhat=round(max(mrh[,3]),4)
  mean_lp__=round(fitU1_summary[dim(fitU1_summary)[1],1],2)
  print(paste(Maximum Rhat =",max_Rhat," Mean lp__ =",mean_lp__,</t>
  </si>
  <si>
    <t>b=extract(fitU1,c("beta","logelr","sig"))</t>
  </si>
  <si>
    <t>at.wd10=foreach (k=1:length(logelr),.combine=rbind) %dopar%{</t>
  </si>
  <si>
    <t xml:space="preserve">    atv[w]=rlnorm(1,log(premium[w])+logelr[k],sig[k,10])</t>
  </si>
  <si>
    <t>samp=sample(1:length(logelr),100)</t>
  </si>
  <si>
    <t xml:space="preserve">    mu=log(rdata$premium[w[i]])+logelr[s]+beta[s,d[i]]</t>
  </si>
  <si>
    <t>elpd_waic2=lpd2-p_waic2</t>
  </si>
  <si>
    <t>Preferred</t>
  </si>
  <si>
    <t>Model</t>
  </si>
  <si>
    <t xml:space="preserve">Preferred </t>
  </si>
  <si>
    <t>id</t>
  </si>
  <si>
    <t>company</t>
  </si>
  <si>
    <t>mean</t>
  </si>
  <si>
    <t>sd</t>
  </si>
  <si>
    <t>outcome_pctl</t>
  </si>
  <si>
    <t>outcome</t>
  </si>
  <si>
    <t>delta</t>
  </si>
  <si>
    <t>gamma</t>
  </si>
  <si>
    <t>loo</t>
  </si>
  <si>
    <t>Celina Mut Grp</t>
  </si>
  <si>
    <t>Federal Ins Co Grp</t>
  </si>
  <si>
    <t>Employers Mut Co Of Des Moines</t>
  </si>
  <si>
    <t>Grange Ins Asn Grp</t>
  </si>
  <si>
    <t>Island Ins Cos Grp</t>
  </si>
  <si>
    <t>Kentucky Farm Bureau Mut Ins Grp</t>
  </si>
  <si>
    <t>Farmers Automobile Grp</t>
  </si>
  <si>
    <t>State Farm Mut Grp</t>
  </si>
  <si>
    <t>Erie Ins Exchange Grp</t>
  </si>
  <si>
    <t>Oklahoma Farm Grp</t>
  </si>
  <si>
    <t>estimate</t>
  </si>
  <si>
    <t>std dev</t>
  </si>
  <si>
    <t>pctl diff</t>
  </si>
  <si>
    <t>trial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</si>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</sst>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5.75" x14ac:dyDescent="0.25"/>
  <cols>
    <col min="1" max="22" width="11" customWidth="1"/>
    <col min="23" max="23" width="11.625" bestFit="1" customWidth="1"/>
    <col min="24" max="24" width="11" customWidth="1"/>
    <col min="25" max="25" width="11.625" bestFit="1" customWidth="1"/>
    <col min="26" max="27" width="11" customWidth="1"/>
    <col min="28" max="28" width="11.625" bestFit="1" customWidth="1"/>
    <col min="29" max="256" width="11" customWidth="1"/>
  </cols>
  <sheetData>
    <row r="1" spans="1:74" x14ac:dyDescent="0.25">
      <c r="C1" s="12" t="s">
        <v>546</v>
      </c>
      <c r="D1" s="12"/>
      <c r="E1" s="12"/>
      <c r="F1" s="12"/>
      <c r="G1" s="12"/>
      <c r="H1" s="12"/>
      <c r="I1" s="12"/>
      <c r="J1" s="12"/>
      <c r="K1" s="12"/>
      <c r="L1" s="1"/>
      <c r="M1" s="12" t="s">
        <v>547</v>
      </c>
      <c r="N1" s="12"/>
      <c r="O1" s="12"/>
      <c r="P1" s="12"/>
      <c r="Q1" s="12"/>
      <c r="R1" s="12"/>
      <c r="S1" s="12"/>
      <c r="T1" s="12"/>
      <c r="V1" s="12" t="s">
        <v>548</v>
      </c>
      <c r="W1" s="12"/>
      <c r="X1" s="12"/>
      <c r="Y1" s="12"/>
      <c r="Z1" s="12"/>
      <c r="AA1" s="12"/>
      <c r="AB1" s="12"/>
      <c r="AC1" s="12"/>
      <c r="AD1" s="12"/>
      <c r="AF1" s="12" t="s">
        <v>549</v>
      </c>
      <c r="AG1" s="12"/>
      <c r="AH1" s="12"/>
      <c r="AI1" s="12"/>
      <c r="AJ1" s="12"/>
      <c r="AK1" s="12"/>
      <c r="AL1" s="12"/>
      <c r="AN1" s="12" t="s">
        <v>550</v>
      </c>
      <c r="AO1" s="12"/>
      <c r="AP1" s="12"/>
      <c r="AQ1" s="12"/>
      <c r="AR1" s="12"/>
      <c r="AS1" s="12"/>
      <c r="AT1" s="12"/>
      <c r="AU1" s="12"/>
      <c r="AW1" s="12" t="s">
        <v>551</v>
      </c>
      <c r="AX1" s="12"/>
      <c r="AY1" s="12"/>
      <c r="AZ1" s="12"/>
      <c r="BA1" s="12"/>
      <c r="BB1" s="12"/>
      <c r="BC1" s="12"/>
      <c r="BD1" s="12"/>
      <c r="BF1" s="12" t="s">
        <v>551</v>
      </c>
      <c r="BG1" s="12"/>
      <c r="BH1" s="12"/>
      <c r="BI1" s="12"/>
      <c r="BJ1" s="12"/>
      <c r="BK1" s="12"/>
      <c r="BL1" s="12"/>
      <c r="BM1" s="12"/>
      <c r="BN1" s="12"/>
      <c r="BP1" s="12" t="s">
        <v>552</v>
      </c>
      <c r="BQ1" s="12"/>
      <c r="BR1" s="12"/>
      <c r="BS1" s="12"/>
      <c r="BT1" s="12"/>
      <c r="BU1" s="12"/>
      <c r="BV1" s="12"/>
    </row>
    <row r="2" spans="1:74" x14ac:dyDescent="0.25">
      <c r="E2" t="s">
        <v>9</v>
      </c>
      <c r="F2" t="s">
        <v>5</v>
      </c>
      <c r="G2" t="s">
        <v>9</v>
      </c>
      <c r="H2" t="s">
        <v>5</v>
      </c>
      <c r="J2" t="s">
        <v>9</v>
      </c>
      <c r="K2" t="s">
        <v>5</v>
      </c>
      <c r="M2" s="2"/>
      <c r="N2" s="2" t="s">
        <v>9</v>
      </c>
      <c r="O2" s="2" t="s">
        <v>5</v>
      </c>
      <c r="P2" s="2" t="s">
        <v>9</v>
      </c>
      <c r="Q2" s="2" t="s">
        <v>5</v>
      </c>
      <c r="R2" s="2"/>
      <c r="S2" s="2" t="s">
        <v>9</v>
      </c>
      <c r="T2" s="2" t="s">
        <v>5</v>
      </c>
      <c r="W2" s="2" t="s">
        <v>6</v>
      </c>
      <c r="X2" s="2" t="s">
        <v>5</v>
      </c>
      <c r="Y2" s="2" t="s">
        <v>6</v>
      </c>
      <c r="Z2" s="2" t="s">
        <v>5</v>
      </c>
      <c r="AA2" s="2"/>
      <c r="AB2" s="2" t="s">
        <v>6</v>
      </c>
      <c r="AC2" s="2" t="s">
        <v>5</v>
      </c>
      <c r="AD2" s="2" t="s">
        <v>15</v>
      </c>
      <c r="AF2" s="12" t="s">
        <v>20</v>
      </c>
      <c r="AG2" s="12"/>
      <c r="AH2" s="12"/>
      <c r="AI2" s="13" t="s">
        <v>21</v>
      </c>
      <c r="AJ2" s="13"/>
      <c r="AK2" s="13"/>
      <c r="AL2" s="7" t="s">
        <v>600</v>
      </c>
      <c r="AO2" t="s">
        <v>9</v>
      </c>
      <c r="AP2" t="s">
        <v>5</v>
      </c>
      <c r="AQ2" t="s">
        <v>9</v>
      </c>
      <c r="AR2" t="s">
        <v>5</v>
      </c>
      <c r="AT2" t="s">
        <v>9</v>
      </c>
      <c r="AU2" t="s">
        <v>5</v>
      </c>
      <c r="AW2" s="5"/>
      <c r="AX2" s="5" t="s">
        <v>9</v>
      </c>
      <c r="AY2" s="5" t="s">
        <v>5</v>
      </c>
      <c r="AZ2" s="5" t="s">
        <v>9</v>
      </c>
      <c r="BA2" s="5" t="s">
        <v>5</v>
      </c>
      <c r="BB2" s="5"/>
      <c r="BC2" s="5" t="s">
        <v>9</v>
      </c>
      <c r="BD2" s="5" t="s">
        <v>5</v>
      </c>
      <c r="BE2" s="5"/>
      <c r="BF2" s="5"/>
      <c r="BG2" s="5" t="s">
        <v>9</v>
      </c>
      <c r="BH2" s="5" t="s">
        <v>5</v>
      </c>
      <c r="BI2" s="5" t="s">
        <v>9</v>
      </c>
      <c r="BJ2" s="5" t="s">
        <v>5</v>
      </c>
      <c r="BK2" s="5"/>
      <c r="BL2" s="5" t="s">
        <v>9</v>
      </c>
      <c r="BM2" s="5" t="s">
        <v>5</v>
      </c>
      <c r="BN2" s="2" t="s">
        <v>15</v>
      </c>
      <c r="BO2" s="2"/>
      <c r="BP2" s="12" t="s">
        <v>20</v>
      </c>
      <c r="BQ2" s="12"/>
      <c r="BR2" s="12"/>
      <c r="BS2" s="13" t="s">
        <v>21</v>
      </c>
      <c r="BT2" s="13"/>
      <c r="BU2" s="13"/>
      <c r="BV2" s="6" t="s">
        <v>602</v>
      </c>
    </row>
    <row r="3" spans="1:74" x14ac:dyDescent="0.25">
      <c r="A3" t="s">
        <v>7</v>
      </c>
      <c r="B3" t="s">
        <v>8</v>
      </c>
      <c r="C3" t="s">
        <v>0</v>
      </c>
      <c r="D3" t="s">
        <v>14</v>
      </c>
      <c r="E3" t="s">
        <v>10</v>
      </c>
      <c r="F3" t="s">
        <v>10</v>
      </c>
      <c r="G3" t="s">
        <v>11</v>
      </c>
      <c r="H3" t="s">
        <v>11</v>
      </c>
      <c r="I3" t="s">
        <v>12</v>
      </c>
      <c r="J3" t="s">
        <v>13</v>
      </c>
      <c r="K3" t="s">
        <v>13</v>
      </c>
      <c r="M3" s="2" t="s">
        <v>14</v>
      </c>
      <c r="N3" s="2" t="s">
        <v>10</v>
      </c>
      <c r="O3" s="2" t="s">
        <v>10</v>
      </c>
      <c r="P3" s="2" t="s">
        <v>11</v>
      </c>
      <c r="Q3" s="2" t="s">
        <v>11</v>
      </c>
      <c r="R3" s="2" t="s">
        <v>12</v>
      </c>
      <c r="S3" s="2" t="s">
        <v>13</v>
      </c>
      <c r="T3" s="2" t="s">
        <v>13</v>
      </c>
      <c r="V3" s="2" t="s">
        <v>14</v>
      </c>
      <c r="W3" s="2" t="s">
        <v>10</v>
      </c>
      <c r="X3" s="2" t="s">
        <v>10</v>
      </c>
      <c r="Y3" s="2" t="s">
        <v>11</v>
      </c>
      <c r="Z3" s="2" t="s">
        <v>11</v>
      </c>
      <c r="AA3" s="2" t="s">
        <v>12</v>
      </c>
      <c r="AB3" s="2" t="s">
        <v>13</v>
      </c>
      <c r="AC3" s="2" t="s">
        <v>13</v>
      </c>
      <c r="AD3" s="2" t="s">
        <v>16</v>
      </c>
      <c r="AF3" s="2" t="s">
        <v>17</v>
      </c>
      <c r="AG3" s="2" t="s">
        <v>18</v>
      </c>
      <c r="AH3" s="2" t="s">
        <v>19</v>
      </c>
      <c r="AI3" s="2" t="s">
        <v>17</v>
      </c>
      <c r="AJ3" s="2" t="s">
        <v>18</v>
      </c>
      <c r="AK3" s="2" t="s">
        <v>19</v>
      </c>
      <c r="AL3" s="6" t="s">
        <v>601</v>
      </c>
      <c r="AN3" t="s">
        <v>14</v>
      </c>
      <c r="AO3" t="s">
        <v>10</v>
      </c>
      <c r="AP3" t="s">
        <v>10</v>
      </c>
      <c r="AQ3" t="s">
        <v>11</v>
      </c>
      <c r="AR3" t="s">
        <v>11</v>
      </c>
      <c r="AS3" t="s">
        <v>12</v>
      </c>
      <c r="AT3" t="s">
        <v>13</v>
      </c>
      <c r="AU3" t="s">
        <v>13</v>
      </c>
      <c r="AW3" s="5" t="s">
        <v>14</v>
      </c>
      <c r="AX3" s="5" t="s">
        <v>10</v>
      </c>
      <c r="AY3" s="5" t="s">
        <v>10</v>
      </c>
      <c r="AZ3" s="5" t="s">
        <v>11</v>
      </c>
      <c r="BA3" s="5" t="s">
        <v>11</v>
      </c>
      <c r="BB3" s="5" t="s">
        <v>12</v>
      </c>
      <c r="BC3" s="5" t="s">
        <v>13</v>
      </c>
      <c r="BD3" s="5" t="s">
        <v>13</v>
      </c>
      <c r="BE3" s="5"/>
      <c r="BF3" s="5" t="s">
        <v>14</v>
      </c>
      <c r="BG3" s="5" t="s">
        <v>10</v>
      </c>
      <c r="BH3" s="5" t="s">
        <v>10</v>
      </c>
      <c r="BI3" s="5" t="s">
        <v>11</v>
      </c>
      <c r="BJ3" s="5" t="s">
        <v>11</v>
      </c>
      <c r="BK3" s="5" t="s">
        <v>12</v>
      </c>
      <c r="BL3" s="5" t="s">
        <v>13</v>
      </c>
      <c r="BM3" s="5" t="s">
        <v>13</v>
      </c>
      <c r="BN3" s="2" t="s">
        <v>16</v>
      </c>
      <c r="BO3" s="2"/>
      <c r="BP3" s="2" t="s">
        <v>17</v>
      </c>
      <c r="BQ3" s="2" t="s">
        <v>18</v>
      </c>
      <c r="BR3" s="2" t="s">
        <v>19</v>
      </c>
      <c r="BS3" s="2" t="s">
        <v>17</v>
      </c>
      <c r="BT3" s="2" t="s">
        <v>18</v>
      </c>
      <c r="BU3" s="2" t="s">
        <v>19</v>
      </c>
      <c r="BV3" s="6" t="s">
        <v>601</v>
      </c>
    </row>
    <row r="4" spans="1:74" x14ac:dyDescent="0.25">
      <c r="A4" t="s">
        <v>1</v>
      </c>
      <c r="B4" t="s">
        <v>2</v>
      </c>
      <c r="C4">
        <v>353</v>
      </c>
      <c r="D4">
        <v>52429</v>
      </c>
      <c r="E4">
        <v>37474</v>
      </c>
      <c r="F4">
        <v>37673</v>
      </c>
      <c r="G4">
        <v>2672</v>
      </c>
      <c r="H4">
        <v>2724</v>
      </c>
      <c r="I4">
        <v>40000</v>
      </c>
      <c r="J4">
        <v>85.27</v>
      </c>
      <c r="K4">
        <v>83.35</v>
      </c>
      <c r="M4">
        <v>155061</v>
      </c>
      <c r="N4">
        <v>126237</v>
      </c>
      <c r="O4">
        <v>126430</v>
      </c>
      <c r="P4">
        <v>2944</v>
      </c>
      <c r="Q4">
        <v>2958</v>
      </c>
      <c r="R4">
        <v>125467</v>
      </c>
      <c r="S4">
        <v>41.78</v>
      </c>
      <c r="T4">
        <v>39.31</v>
      </c>
      <c r="V4">
        <v>207490</v>
      </c>
      <c r="W4">
        <v>163710</v>
      </c>
      <c r="X4">
        <v>164103</v>
      </c>
      <c r="Y4">
        <v>3988</v>
      </c>
      <c r="Z4">
        <v>4036</v>
      </c>
      <c r="AA4">
        <v>165467</v>
      </c>
      <c r="AB4">
        <v>70.680000000000007</v>
      </c>
      <c r="AC4">
        <v>67.150000000000006</v>
      </c>
      <c r="AD4">
        <v>-0.11</v>
      </c>
      <c r="AF4">
        <v>191.83</v>
      </c>
      <c r="AG4">
        <v>29.61</v>
      </c>
      <c r="AH4">
        <f>2*AG4-2*AF4</f>
        <v>-324.44000000000005</v>
      </c>
      <c r="AI4">
        <v>190.59</v>
      </c>
      <c r="AJ4">
        <v>27.13</v>
      </c>
      <c r="AK4">
        <f t="shared" ref="AK4:AK67" si="0">2*AJ4-2*AI4</f>
        <v>-326.92</v>
      </c>
      <c r="AL4" s="6" t="str">
        <f>IF(AK4&lt;AH4,"Ind","Biv")</f>
        <v>Ind</v>
      </c>
      <c r="AN4">
        <v>52429</v>
      </c>
      <c r="AO4">
        <v>35151</v>
      </c>
      <c r="AP4">
        <v>36011</v>
      </c>
      <c r="AQ4">
        <v>4070</v>
      </c>
      <c r="AR4">
        <v>4230</v>
      </c>
      <c r="AS4">
        <v>40000</v>
      </c>
      <c r="AT4">
        <v>90.32</v>
      </c>
      <c r="AU4">
        <v>86.22</v>
      </c>
      <c r="AW4">
        <v>155061</v>
      </c>
      <c r="AX4">
        <v>145384</v>
      </c>
      <c r="AY4">
        <v>146449</v>
      </c>
      <c r="AZ4">
        <v>5068</v>
      </c>
      <c r="BA4">
        <v>5125</v>
      </c>
      <c r="BB4">
        <v>125467</v>
      </c>
      <c r="BC4">
        <v>0.24</v>
      </c>
      <c r="BD4">
        <v>0.08</v>
      </c>
      <c r="BF4">
        <v>207490</v>
      </c>
      <c r="BG4">
        <v>180535</v>
      </c>
      <c r="BH4">
        <v>182460</v>
      </c>
      <c r="BI4">
        <v>6483</v>
      </c>
      <c r="BJ4">
        <v>6623</v>
      </c>
      <c r="BK4">
        <v>165467</v>
      </c>
      <c r="BL4">
        <v>1.67</v>
      </c>
      <c r="BM4">
        <v>0.76</v>
      </c>
      <c r="BN4">
        <v>-0.313</v>
      </c>
      <c r="BP4">
        <v>62.32</v>
      </c>
      <c r="BQ4">
        <v>18.96</v>
      </c>
      <c r="BR4">
        <f>2*BQ4-2*BP4</f>
        <v>-86.72</v>
      </c>
      <c r="BS4">
        <v>59.44</v>
      </c>
      <c r="BT4">
        <v>15.62</v>
      </c>
      <c r="BU4">
        <f>2*BT4-2*BS4</f>
        <v>-87.64</v>
      </c>
      <c r="BV4" s="6" t="str">
        <f>IF(BU4&lt;BR4,"Ind","Biv")</f>
        <v>Ind</v>
      </c>
    </row>
    <row r="5" spans="1:74" x14ac:dyDescent="0.25">
      <c r="A5" t="s">
        <v>1</v>
      </c>
      <c r="B5" t="s">
        <v>2</v>
      </c>
      <c r="C5">
        <v>388</v>
      </c>
      <c r="D5">
        <v>1086150</v>
      </c>
      <c r="E5">
        <v>736265</v>
      </c>
      <c r="F5">
        <v>739808</v>
      </c>
      <c r="G5">
        <v>117628</v>
      </c>
      <c r="H5">
        <v>119969</v>
      </c>
      <c r="I5">
        <v>745997</v>
      </c>
      <c r="J5">
        <v>66.3</v>
      </c>
      <c r="K5">
        <v>65.17</v>
      </c>
      <c r="M5">
        <v>1270861</v>
      </c>
      <c r="N5">
        <v>1064866</v>
      </c>
      <c r="O5">
        <v>1078481</v>
      </c>
      <c r="P5">
        <v>143534</v>
      </c>
      <c r="Q5">
        <v>146520</v>
      </c>
      <c r="R5">
        <v>921525</v>
      </c>
      <c r="S5">
        <v>11.97</v>
      </c>
      <c r="T5">
        <v>9.68</v>
      </c>
      <c r="V5">
        <v>2357011</v>
      </c>
      <c r="W5">
        <v>1801131</v>
      </c>
      <c r="X5">
        <v>1818289</v>
      </c>
      <c r="Y5">
        <v>185879</v>
      </c>
      <c r="Z5">
        <v>189622</v>
      </c>
      <c r="AA5">
        <v>1667522</v>
      </c>
      <c r="AB5">
        <v>22.53</v>
      </c>
      <c r="AC5">
        <v>19.32</v>
      </c>
      <c r="AD5">
        <v>7.4999999999999997E-2</v>
      </c>
      <c r="AF5">
        <v>136.04</v>
      </c>
      <c r="AG5">
        <v>30.77</v>
      </c>
      <c r="AH5">
        <f t="shared" ref="AH5:AH68" si="1">2*AG5-2*AF5</f>
        <v>-210.54</v>
      </c>
      <c r="AI5">
        <v>134.91999999999999</v>
      </c>
      <c r="AJ5">
        <v>28.57</v>
      </c>
      <c r="AK5">
        <f t="shared" si="0"/>
        <v>-212.7</v>
      </c>
      <c r="AL5" s="6" t="str">
        <f t="shared" ref="AL5:AL68" si="2">IF(AK5&lt;AH5,"Ind","Biv")</f>
        <v>Ind</v>
      </c>
      <c r="AN5">
        <v>1086150</v>
      </c>
      <c r="AO5">
        <v>713995</v>
      </c>
      <c r="AP5">
        <v>721239</v>
      </c>
      <c r="AQ5">
        <v>28768</v>
      </c>
      <c r="AR5">
        <v>29327</v>
      </c>
      <c r="AS5">
        <v>745997</v>
      </c>
      <c r="AT5">
        <v>89.44</v>
      </c>
      <c r="AU5">
        <v>84.75</v>
      </c>
      <c r="AW5">
        <v>1270861</v>
      </c>
      <c r="AX5">
        <v>961383</v>
      </c>
      <c r="AY5">
        <v>980048</v>
      </c>
      <c r="AZ5">
        <v>53381</v>
      </c>
      <c r="BA5">
        <v>54536</v>
      </c>
      <c r="BB5">
        <v>921525</v>
      </c>
      <c r="BC5">
        <v>18.489999999999998</v>
      </c>
      <c r="BD5">
        <v>11.08</v>
      </c>
      <c r="BF5">
        <v>2357011</v>
      </c>
      <c r="BG5">
        <v>1675377</v>
      </c>
      <c r="BH5">
        <v>1701287</v>
      </c>
      <c r="BI5">
        <v>60682</v>
      </c>
      <c r="BJ5">
        <v>62048</v>
      </c>
      <c r="BK5">
        <v>1667522</v>
      </c>
      <c r="BL5">
        <v>42.38</v>
      </c>
      <c r="BM5">
        <v>26.58</v>
      </c>
      <c r="BN5">
        <v>9.4E-2</v>
      </c>
      <c r="BP5">
        <v>66.37</v>
      </c>
      <c r="BQ5">
        <v>17.559999999999999</v>
      </c>
      <c r="BR5">
        <f t="shared" ref="BR5:BR68" si="3">2*BQ5-2*BP5</f>
        <v>-97.62</v>
      </c>
      <c r="BS5">
        <v>65.47</v>
      </c>
      <c r="BT5">
        <v>15.68</v>
      </c>
      <c r="BU5">
        <f t="shared" ref="BU5:BU68" si="4">2*BT5-2*BS5</f>
        <v>-99.58</v>
      </c>
      <c r="BV5" s="6" t="str">
        <f t="shared" ref="BV5:BV68" si="5">IF(BU5&lt;BR5,"Ind","Biv")</f>
        <v>Ind</v>
      </c>
    </row>
    <row r="6" spans="1:74" x14ac:dyDescent="0.25">
      <c r="A6" t="s">
        <v>1</v>
      </c>
      <c r="B6" t="s">
        <v>2</v>
      </c>
      <c r="C6">
        <v>620</v>
      </c>
      <c r="D6">
        <v>553119</v>
      </c>
      <c r="E6">
        <v>397656</v>
      </c>
      <c r="F6">
        <v>399224</v>
      </c>
      <c r="G6">
        <v>27378</v>
      </c>
      <c r="H6">
        <v>27720</v>
      </c>
      <c r="I6">
        <v>388485</v>
      </c>
      <c r="J6">
        <v>39.24</v>
      </c>
      <c r="K6">
        <v>36.86</v>
      </c>
      <c r="M6">
        <v>589907</v>
      </c>
      <c r="N6">
        <v>500941</v>
      </c>
      <c r="O6">
        <v>501392</v>
      </c>
      <c r="P6">
        <v>8709</v>
      </c>
      <c r="Q6">
        <v>8738</v>
      </c>
      <c r="R6">
        <v>503945</v>
      </c>
      <c r="S6">
        <v>65.14</v>
      </c>
      <c r="T6">
        <v>63.22</v>
      </c>
      <c r="V6">
        <v>1143026</v>
      </c>
      <c r="W6">
        <v>898597</v>
      </c>
      <c r="X6">
        <v>900615</v>
      </c>
      <c r="Y6">
        <v>28667</v>
      </c>
      <c r="Z6">
        <v>29000</v>
      </c>
      <c r="AA6">
        <v>892430</v>
      </c>
      <c r="AB6">
        <v>44.05</v>
      </c>
      <c r="AC6">
        <v>41.32</v>
      </c>
      <c r="AD6">
        <v>-0.22</v>
      </c>
      <c r="AF6">
        <v>255.31</v>
      </c>
      <c r="AG6">
        <v>31.09</v>
      </c>
      <c r="AH6">
        <f t="shared" si="1"/>
        <v>-448.44</v>
      </c>
      <c r="AI6">
        <v>252.92</v>
      </c>
      <c r="AJ6">
        <v>27.23</v>
      </c>
      <c r="AK6">
        <f t="shared" si="0"/>
        <v>-451.38</v>
      </c>
      <c r="AL6" s="6" t="str">
        <f t="shared" si="2"/>
        <v>Ind</v>
      </c>
      <c r="AN6">
        <v>553119</v>
      </c>
      <c r="AO6">
        <v>397874</v>
      </c>
      <c r="AP6">
        <v>404373</v>
      </c>
      <c r="AQ6">
        <v>23068</v>
      </c>
      <c r="AR6">
        <v>23571</v>
      </c>
      <c r="AS6">
        <v>388485</v>
      </c>
      <c r="AT6">
        <v>29.49</v>
      </c>
      <c r="AU6">
        <v>20.54</v>
      </c>
      <c r="AW6">
        <v>589907</v>
      </c>
      <c r="AX6">
        <v>536573</v>
      </c>
      <c r="AY6">
        <v>538940</v>
      </c>
      <c r="AZ6">
        <v>10899</v>
      </c>
      <c r="BA6">
        <v>11023</v>
      </c>
      <c r="BB6">
        <v>503945</v>
      </c>
      <c r="BC6">
        <v>0.9</v>
      </c>
      <c r="BD6">
        <v>0.49</v>
      </c>
      <c r="BF6">
        <v>1143026</v>
      </c>
      <c r="BG6">
        <v>934446</v>
      </c>
      <c r="BH6">
        <v>943313</v>
      </c>
      <c r="BI6">
        <v>25450</v>
      </c>
      <c r="BJ6">
        <v>25868</v>
      </c>
      <c r="BK6">
        <v>892430</v>
      </c>
      <c r="BL6">
        <v>5.28</v>
      </c>
      <c r="BM6">
        <v>2.5099999999999998</v>
      </c>
      <c r="BN6">
        <v>-5.1999999999999998E-2</v>
      </c>
      <c r="BP6">
        <v>122.1</v>
      </c>
      <c r="BQ6">
        <v>17.79</v>
      </c>
      <c r="BR6">
        <f t="shared" si="3"/>
        <v>-208.62</v>
      </c>
      <c r="BS6">
        <v>121.55</v>
      </c>
      <c r="BT6">
        <v>16.34</v>
      </c>
      <c r="BU6">
        <f t="shared" si="4"/>
        <v>-210.42</v>
      </c>
      <c r="BV6" s="6" t="str">
        <f t="shared" si="5"/>
        <v>Ind</v>
      </c>
    </row>
    <row r="7" spans="1:74" x14ac:dyDescent="0.25">
      <c r="A7" t="s">
        <v>1</v>
      </c>
      <c r="B7" t="s">
        <v>2</v>
      </c>
      <c r="C7">
        <v>1066</v>
      </c>
      <c r="D7">
        <v>96880</v>
      </c>
      <c r="E7">
        <v>70597</v>
      </c>
      <c r="F7">
        <v>71332</v>
      </c>
      <c r="G7">
        <v>7573</v>
      </c>
      <c r="H7">
        <v>7786</v>
      </c>
      <c r="I7">
        <v>63022</v>
      </c>
      <c r="J7">
        <v>12.59</v>
      </c>
      <c r="K7">
        <v>10.44</v>
      </c>
      <c r="M7">
        <v>314145</v>
      </c>
      <c r="N7">
        <v>210804</v>
      </c>
      <c r="O7">
        <v>210856</v>
      </c>
      <c r="P7">
        <v>3617</v>
      </c>
      <c r="Q7">
        <v>3631</v>
      </c>
      <c r="R7">
        <v>213794</v>
      </c>
      <c r="S7">
        <v>81.5</v>
      </c>
      <c r="T7">
        <v>80.98</v>
      </c>
      <c r="V7">
        <v>411025</v>
      </c>
      <c r="W7">
        <v>281401</v>
      </c>
      <c r="X7">
        <v>282187</v>
      </c>
      <c r="Y7">
        <v>8417</v>
      </c>
      <c r="Z7">
        <v>8617</v>
      </c>
      <c r="AA7">
        <v>276816</v>
      </c>
      <c r="AB7">
        <v>29.78</v>
      </c>
      <c r="AC7">
        <v>26.62</v>
      </c>
      <c r="AD7">
        <v>-0.222</v>
      </c>
      <c r="AF7">
        <v>180.41</v>
      </c>
      <c r="AG7">
        <v>30.89</v>
      </c>
      <c r="AH7">
        <f t="shared" si="1"/>
        <v>-299.03999999999996</v>
      </c>
      <c r="AI7">
        <v>178.03</v>
      </c>
      <c r="AJ7">
        <v>27.12</v>
      </c>
      <c r="AK7">
        <f t="shared" si="0"/>
        <v>-301.82</v>
      </c>
      <c r="AL7" s="6" t="str">
        <f t="shared" si="2"/>
        <v>Ind</v>
      </c>
      <c r="AN7">
        <v>96880</v>
      </c>
      <c r="AO7">
        <v>86742</v>
      </c>
      <c r="AP7">
        <v>88734</v>
      </c>
      <c r="AQ7">
        <v>10088</v>
      </c>
      <c r="AR7">
        <v>10399</v>
      </c>
      <c r="AS7">
        <v>63022</v>
      </c>
      <c r="AT7">
        <v>1.1499999999999999</v>
      </c>
      <c r="AU7">
        <v>0.63</v>
      </c>
      <c r="AW7">
        <v>314145</v>
      </c>
      <c r="AX7">
        <v>260156</v>
      </c>
      <c r="AY7">
        <v>265345</v>
      </c>
      <c r="AZ7">
        <v>22230</v>
      </c>
      <c r="BA7">
        <v>23034</v>
      </c>
      <c r="BB7">
        <v>213794</v>
      </c>
      <c r="BC7">
        <v>1.83</v>
      </c>
      <c r="BD7">
        <v>1.01</v>
      </c>
      <c r="BF7">
        <v>411025</v>
      </c>
      <c r="BG7">
        <v>346898</v>
      </c>
      <c r="BH7">
        <v>354079</v>
      </c>
      <c r="BI7">
        <v>24188</v>
      </c>
      <c r="BJ7">
        <v>25069</v>
      </c>
      <c r="BK7">
        <v>276816</v>
      </c>
      <c r="BL7">
        <v>0.32</v>
      </c>
      <c r="BM7">
        <v>0.13</v>
      </c>
      <c r="BN7">
        <v>0.59799999999999998</v>
      </c>
      <c r="BP7">
        <v>18.989999999999998</v>
      </c>
      <c r="BQ7">
        <v>23.61</v>
      </c>
      <c r="BR7">
        <f t="shared" si="3"/>
        <v>9.240000000000002</v>
      </c>
      <c r="BS7">
        <v>6.68</v>
      </c>
      <c r="BT7">
        <v>14.53</v>
      </c>
      <c r="BU7">
        <f t="shared" si="4"/>
        <v>15.7</v>
      </c>
      <c r="BV7" s="6" t="str">
        <f t="shared" si="5"/>
        <v>Biv</v>
      </c>
    </row>
    <row r="8" spans="1:74" x14ac:dyDescent="0.25">
      <c r="A8" t="s">
        <v>1</v>
      </c>
      <c r="B8" t="s">
        <v>2</v>
      </c>
      <c r="C8">
        <v>1090</v>
      </c>
      <c r="D8">
        <v>34665</v>
      </c>
      <c r="E8">
        <v>19790</v>
      </c>
      <c r="F8">
        <v>19890</v>
      </c>
      <c r="G8">
        <v>1153</v>
      </c>
      <c r="H8">
        <v>1170</v>
      </c>
      <c r="I8">
        <v>21354</v>
      </c>
      <c r="J8">
        <v>91.83</v>
      </c>
      <c r="K8">
        <v>90.43</v>
      </c>
      <c r="M8">
        <v>1295968</v>
      </c>
      <c r="N8">
        <v>1092806</v>
      </c>
      <c r="O8">
        <v>1093447</v>
      </c>
      <c r="P8">
        <v>13939</v>
      </c>
      <c r="Q8">
        <v>14004</v>
      </c>
      <c r="R8">
        <v>1083616</v>
      </c>
      <c r="S8">
        <v>23.82</v>
      </c>
      <c r="T8">
        <v>22.5</v>
      </c>
      <c r="V8">
        <v>1330633</v>
      </c>
      <c r="W8">
        <v>1112596</v>
      </c>
      <c r="X8">
        <v>1113337</v>
      </c>
      <c r="Y8">
        <v>13997</v>
      </c>
      <c r="Z8">
        <v>14065</v>
      </c>
      <c r="AA8">
        <v>1104970</v>
      </c>
      <c r="AB8">
        <v>27.9</v>
      </c>
      <c r="AC8">
        <v>26.16</v>
      </c>
      <c r="AD8">
        <v>0.24199999999999999</v>
      </c>
      <c r="AF8">
        <v>267.10000000000002</v>
      </c>
      <c r="AG8">
        <v>33.18</v>
      </c>
      <c r="AH8">
        <f t="shared" si="1"/>
        <v>-467.84000000000003</v>
      </c>
      <c r="AI8">
        <v>264.56</v>
      </c>
      <c r="AJ8">
        <v>29.87</v>
      </c>
      <c r="AK8">
        <f t="shared" si="0"/>
        <v>-469.38</v>
      </c>
      <c r="AL8" s="6" t="str">
        <f t="shared" si="2"/>
        <v>Ind</v>
      </c>
      <c r="AN8">
        <v>34665</v>
      </c>
      <c r="AO8">
        <v>22969</v>
      </c>
      <c r="AP8">
        <v>23283</v>
      </c>
      <c r="AQ8">
        <v>1251</v>
      </c>
      <c r="AR8">
        <v>1272</v>
      </c>
      <c r="AS8">
        <v>21354</v>
      </c>
      <c r="AT8">
        <v>8.6300000000000008</v>
      </c>
      <c r="AU8">
        <v>5.46</v>
      </c>
      <c r="AW8">
        <v>1295968</v>
      </c>
      <c r="AX8">
        <v>1191879</v>
      </c>
      <c r="AY8">
        <v>1204666</v>
      </c>
      <c r="AZ8">
        <v>36695</v>
      </c>
      <c r="BA8">
        <v>37442</v>
      </c>
      <c r="BB8">
        <v>1083616</v>
      </c>
      <c r="BC8">
        <v>0.66</v>
      </c>
      <c r="BD8">
        <v>0.22</v>
      </c>
      <c r="BF8">
        <v>1330633</v>
      </c>
      <c r="BG8">
        <v>1214848</v>
      </c>
      <c r="BH8">
        <v>1227949</v>
      </c>
      <c r="BI8">
        <v>36682</v>
      </c>
      <c r="BJ8">
        <v>37431</v>
      </c>
      <c r="BK8">
        <v>1104970</v>
      </c>
      <c r="BL8">
        <v>0.61</v>
      </c>
      <c r="BM8">
        <v>0.21</v>
      </c>
      <c r="BN8">
        <v>5.8999999999999997E-2</v>
      </c>
      <c r="BP8">
        <v>104.09</v>
      </c>
      <c r="BQ8">
        <v>16.45</v>
      </c>
      <c r="BR8">
        <f t="shared" si="3"/>
        <v>-175.28</v>
      </c>
      <c r="BS8">
        <v>103.52</v>
      </c>
      <c r="BT8">
        <v>15.11</v>
      </c>
      <c r="BU8">
        <f t="shared" si="4"/>
        <v>-176.82</v>
      </c>
      <c r="BV8" s="6" t="str">
        <f t="shared" si="5"/>
        <v>Ind</v>
      </c>
    </row>
    <row r="9" spans="1:74" x14ac:dyDescent="0.25">
      <c r="A9" t="s">
        <v>1</v>
      </c>
      <c r="B9" t="s">
        <v>2</v>
      </c>
      <c r="C9">
        <v>1538</v>
      </c>
      <c r="D9">
        <v>121671</v>
      </c>
      <c r="E9">
        <v>88632</v>
      </c>
      <c r="F9">
        <v>89117</v>
      </c>
      <c r="G9">
        <v>5180</v>
      </c>
      <c r="H9">
        <v>5249</v>
      </c>
      <c r="I9">
        <v>90687</v>
      </c>
      <c r="J9">
        <v>69.150000000000006</v>
      </c>
      <c r="K9">
        <v>65.77</v>
      </c>
      <c r="M9">
        <v>402879</v>
      </c>
      <c r="N9">
        <v>311901</v>
      </c>
      <c r="O9">
        <v>312175</v>
      </c>
      <c r="P9">
        <v>7175</v>
      </c>
      <c r="Q9">
        <v>7191</v>
      </c>
      <c r="R9">
        <v>311264</v>
      </c>
      <c r="S9">
        <v>50.81</v>
      </c>
      <c r="T9">
        <v>48.94</v>
      </c>
      <c r="V9">
        <v>524550</v>
      </c>
      <c r="W9">
        <v>400533</v>
      </c>
      <c r="X9">
        <v>401292</v>
      </c>
      <c r="Y9">
        <v>8816</v>
      </c>
      <c r="Z9">
        <v>8870</v>
      </c>
      <c r="AA9">
        <v>401951</v>
      </c>
      <c r="AB9">
        <v>60.32</v>
      </c>
      <c r="AC9">
        <v>57.05</v>
      </c>
      <c r="AD9">
        <v>-6.8000000000000005E-2</v>
      </c>
      <c r="AF9">
        <v>240.47</v>
      </c>
      <c r="AG9">
        <v>29.81</v>
      </c>
      <c r="AH9">
        <f t="shared" si="1"/>
        <v>-421.32</v>
      </c>
      <c r="AI9">
        <v>239.33</v>
      </c>
      <c r="AJ9">
        <v>27.38</v>
      </c>
      <c r="AK9">
        <f t="shared" si="0"/>
        <v>-423.90000000000003</v>
      </c>
      <c r="AL9" s="6" t="str">
        <f t="shared" si="2"/>
        <v>Ind</v>
      </c>
      <c r="AN9">
        <v>121671</v>
      </c>
      <c r="AO9">
        <v>94099</v>
      </c>
      <c r="AP9">
        <v>95143</v>
      </c>
      <c r="AQ9">
        <v>3967</v>
      </c>
      <c r="AR9">
        <v>4032</v>
      </c>
      <c r="AS9">
        <v>90687</v>
      </c>
      <c r="AT9">
        <v>15.82</v>
      </c>
      <c r="AU9">
        <v>10.57</v>
      </c>
      <c r="AW9">
        <v>402879</v>
      </c>
      <c r="AX9">
        <v>293671</v>
      </c>
      <c r="AY9">
        <v>297778</v>
      </c>
      <c r="AZ9">
        <v>14760</v>
      </c>
      <c r="BA9">
        <v>15093</v>
      </c>
      <c r="BB9">
        <v>311264</v>
      </c>
      <c r="BC9">
        <v>89.66</v>
      </c>
      <c r="BD9">
        <v>83.58</v>
      </c>
      <c r="BF9">
        <v>524550</v>
      </c>
      <c r="BG9">
        <v>387770</v>
      </c>
      <c r="BH9">
        <v>392922</v>
      </c>
      <c r="BI9">
        <v>15392</v>
      </c>
      <c r="BJ9">
        <v>15755</v>
      </c>
      <c r="BK9">
        <v>401951</v>
      </c>
      <c r="BL9">
        <v>84.49</v>
      </c>
      <c r="BM9">
        <v>75.03</v>
      </c>
      <c r="BN9">
        <v>0.56100000000000005</v>
      </c>
      <c r="BP9">
        <v>118.88</v>
      </c>
      <c r="BQ9">
        <v>23.7</v>
      </c>
      <c r="BR9">
        <f t="shared" si="3"/>
        <v>-190.35999999999999</v>
      </c>
      <c r="BS9">
        <v>108.87</v>
      </c>
      <c r="BT9">
        <v>17.079999999999998</v>
      </c>
      <c r="BU9">
        <f t="shared" si="4"/>
        <v>-183.58</v>
      </c>
      <c r="BV9" s="6" t="str">
        <f t="shared" si="5"/>
        <v>Biv</v>
      </c>
    </row>
    <row r="10" spans="1:74" x14ac:dyDescent="0.25">
      <c r="A10" t="s">
        <v>1</v>
      </c>
      <c r="B10" t="s">
        <v>2</v>
      </c>
      <c r="C10">
        <v>1767</v>
      </c>
      <c r="D10">
        <v>3543796</v>
      </c>
      <c r="E10">
        <v>2207844</v>
      </c>
      <c r="F10">
        <v>2209469</v>
      </c>
      <c r="G10">
        <v>29057</v>
      </c>
      <c r="H10">
        <v>29195</v>
      </c>
      <c r="I10">
        <v>2226624</v>
      </c>
      <c r="J10">
        <v>76.28</v>
      </c>
      <c r="K10">
        <v>74.48</v>
      </c>
      <c r="M10">
        <v>117655840</v>
      </c>
      <c r="N10">
        <v>90306839</v>
      </c>
      <c r="O10">
        <v>90327251</v>
      </c>
      <c r="P10">
        <v>339152</v>
      </c>
      <c r="Q10">
        <v>339548</v>
      </c>
      <c r="R10">
        <v>91360195</v>
      </c>
      <c r="S10">
        <v>99.45</v>
      </c>
      <c r="T10">
        <v>99.43</v>
      </c>
      <c r="V10">
        <v>121199636</v>
      </c>
      <c r="W10">
        <v>92514683</v>
      </c>
      <c r="X10">
        <v>92536720</v>
      </c>
      <c r="Y10">
        <v>340655</v>
      </c>
      <c r="Z10">
        <v>341045</v>
      </c>
      <c r="AA10">
        <v>93586819</v>
      </c>
      <c r="AB10">
        <v>99.51</v>
      </c>
      <c r="AC10">
        <v>99.46</v>
      </c>
      <c r="AD10">
        <v>3.9E-2</v>
      </c>
      <c r="AF10">
        <v>417.69</v>
      </c>
      <c r="AG10">
        <v>29.4</v>
      </c>
      <c r="AH10">
        <f t="shared" si="1"/>
        <v>-776.58</v>
      </c>
      <c r="AI10">
        <v>416.63</v>
      </c>
      <c r="AJ10">
        <v>27.08</v>
      </c>
      <c r="AK10">
        <f t="shared" si="0"/>
        <v>-779.1</v>
      </c>
      <c r="AL10" s="6" t="str">
        <f t="shared" si="2"/>
        <v>Ind</v>
      </c>
      <c r="AN10">
        <v>3543796</v>
      </c>
      <c r="AO10">
        <v>2386848</v>
      </c>
      <c r="AP10">
        <v>2399328</v>
      </c>
      <c r="AQ10">
        <v>50963</v>
      </c>
      <c r="AR10">
        <v>51005</v>
      </c>
      <c r="AS10">
        <v>2226624</v>
      </c>
      <c r="AT10">
        <v>0.77</v>
      </c>
      <c r="AU10">
        <v>0.33</v>
      </c>
      <c r="AW10">
        <v>117655840</v>
      </c>
      <c r="AX10">
        <v>102324577</v>
      </c>
      <c r="AY10">
        <v>102953281</v>
      </c>
      <c r="AZ10">
        <v>2295808</v>
      </c>
      <c r="BA10">
        <v>2312606</v>
      </c>
      <c r="BB10">
        <v>91360195</v>
      </c>
      <c r="BC10">
        <v>0.09</v>
      </c>
      <c r="BD10">
        <v>0.02</v>
      </c>
      <c r="BF10">
        <v>121199636</v>
      </c>
      <c r="BG10">
        <v>104711425</v>
      </c>
      <c r="BH10">
        <v>105352609</v>
      </c>
      <c r="BI10">
        <v>2296685</v>
      </c>
      <c r="BJ10">
        <v>2313285</v>
      </c>
      <c r="BK10">
        <v>93586819</v>
      </c>
      <c r="BL10">
        <v>0.09</v>
      </c>
      <c r="BM10">
        <v>0.01</v>
      </c>
      <c r="BN10">
        <v>0.46100000000000002</v>
      </c>
      <c r="BP10">
        <v>183.82</v>
      </c>
      <c r="BQ10">
        <v>21.92</v>
      </c>
      <c r="BR10">
        <f t="shared" si="3"/>
        <v>-323.79999999999995</v>
      </c>
      <c r="BS10">
        <v>177.1</v>
      </c>
      <c r="BT10">
        <v>15.26</v>
      </c>
      <c r="BU10">
        <f t="shared" si="4"/>
        <v>-323.68</v>
      </c>
      <c r="BV10" s="6" t="str">
        <f t="shared" si="5"/>
        <v>Biv</v>
      </c>
    </row>
    <row r="11" spans="1:74" x14ac:dyDescent="0.25">
      <c r="A11" t="s">
        <v>1</v>
      </c>
      <c r="B11" t="s">
        <v>2</v>
      </c>
      <c r="C11">
        <v>3240</v>
      </c>
      <c r="D11">
        <v>160285</v>
      </c>
      <c r="E11">
        <v>97442</v>
      </c>
      <c r="F11">
        <v>97922</v>
      </c>
      <c r="G11">
        <v>7897</v>
      </c>
      <c r="H11">
        <v>8030</v>
      </c>
      <c r="I11">
        <v>92488</v>
      </c>
      <c r="J11">
        <v>23.28</v>
      </c>
      <c r="K11">
        <v>20.9</v>
      </c>
      <c r="M11">
        <v>1408635</v>
      </c>
      <c r="N11">
        <v>1092514</v>
      </c>
      <c r="O11">
        <v>1093336</v>
      </c>
      <c r="P11">
        <v>15991</v>
      </c>
      <c r="Q11">
        <v>16042</v>
      </c>
      <c r="R11">
        <v>1085241</v>
      </c>
      <c r="S11">
        <v>32.01</v>
      </c>
      <c r="T11">
        <v>29.96</v>
      </c>
      <c r="V11">
        <v>1568920</v>
      </c>
      <c r="W11">
        <v>1189956</v>
      </c>
      <c r="X11">
        <v>1191258</v>
      </c>
      <c r="Y11">
        <v>18031</v>
      </c>
      <c r="Z11">
        <v>18139</v>
      </c>
      <c r="AA11">
        <v>1177729</v>
      </c>
      <c r="AB11">
        <v>23.88</v>
      </c>
      <c r="AC11">
        <v>21.65</v>
      </c>
      <c r="AD11">
        <v>0.13200000000000001</v>
      </c>
      <c r="AF11">
        <v>268.94</v>
      </c>
      <c r="AG11">
        <v>31</v>
      </c>
      <c r="AH11">
        <f t="shared" si="1"/>
        <v>-475.88</v>
      </c>
      <c r="AI11">
        <v>267.43</v>
      </c>
      <c r="AJ11">
        <v>28.36</v>
      </c>
      <c r="AK11">
        <f t="shared" si="0"/>
        <v>-478.14</v>
      </c>
      <c r="AL11" s="6" t="str">
        <f t="shared" si="2"/>
        <v>Ind</v>
      </c>
      <c r="AN11">
        <v>160285</v>
      </c>
      <c r="AO11">
        <v>93871</v>
      </c>
      <c r="AP11">
        <v>94457</v>
      </c>
      <c r="AQ11">
        <v>2698</v>
      </c>
      <c r="AR11">
        <v>2738</v>
      </c>
      <c r="AS11">
        <v>92488</v>
      </c>
      <c r="AT11">
        <v>24.16</v>
      </c>
      <c r="AU11">
        <v>17.55</v>
      </c>
      <c r="AW11">
        <v>1408635</v>
      </c>
      <c r="AX11">
        <v>1199920</v>
      </c>
      <c r="AY11">
        <v>1213182</v>
      </c>
      <c r="AZ11">
        <v>44285</v>
      </c>
      <c r="BA11">
        <v>45183</v>
      </c>
      <c r="BB11">
        <v>1085241</v>
      </c>
      <c r="BC11">
        <v>1.32</v>
      </c>
      <c r="BD11">
        <v>0.71</v>
      </c>
      <c r="BF11">
        <v>1568920</v>
      </c>
      <c r="BG11">
        <v>1293791</v>
      </c>
      <c r="BH11">
        <v>1307639</v>
      </c>
      <c r="BI11">
        <v>44335</v>
      </c>
      <c r="BJ11">
        <v>45235</v>
      </c>
      <c r="BK11">
        <v>1177729</v>
      </c>
      <c r="BL11">
        <v>1.2</v>
      </c>
      <c r="BM11">
        <v>0.67</v>
      </c>
      <c r="BN11">
        <v>0.08</v>
      </c>
      <c r="BP11">
        <v>114.75</v>
      </c>
      <c r="BQ11">
        <v>18.809999999999999</v>
      </c>
      <c r="BR11">
        <f t="shared" si="3"/>
        <v>-191.88</v>
      </c>
      <c r="BS11">
        <v>114.16</v>
      </c>
      <c r="BT11">
        <v>17.559999999999999</v>
      </c>
      <c r="BU11">
        <f t="shared" si="4"/>
        <v>-193.2</v>
      </c>
      <c r="BV11" s="6" t="str">
        <f t="shared" si="5"/>
        <v>Ind</v>
      </c>
    </row>
    <row r="12" spans="1:74" x14ac:dyDescent="0.25">
      <c r="A12" t="s">
        <v>1</v>
      </c>
      <c r="B12" t="s">
        <v>2</v>
      </c>
      <c r="C12">
        <v>4839</v>
      </c>
      <c r="D12">
        <v>246195</v>
      </c>
      <c r="E12">
        <v>151950</v>
      </c>
      <c r="F12">
        <v>152226</v>
      </c>
      <c r="G12">
        <v>8181</v>
      </c>
      <c r="H12">
        <v>8258</v>
      </c>
      <c r="I12">
        <v>154644</v>
      </c>
      <c r="J12">
        <v>69.37</v>
      </c>
      <c r="K12">
        <v>68.099999999999994</v>
      </c>
      <c r="M12">
        <v>4078168</v>
      </c>
      <c r="N12">
        <v>2992868</v>
      </c>
      <c r="O12">
        <v>2993925</v>
      </c>
      <c r="P12">
        <v>28508</v>
      </c>
      <c r="Q12">
        <v>28592</v>
      </c>
      <c r="R12">
        <v>3027062</v>
      </c>
      <c r="S12">
        <v>90.34</v>
      </c>
      <c r="T12">
        <v>89.74</v>
      </c>
      <c r="V12">
        <v>4324363</v>
      </c>
      <c r="W12">
        <v>3144817</v>
      </c>
      <c r="X12">
        <v>3146151</v>
      </c>
      <c r="Y12">
        <v>29687</v>
      </c>
      <c r="Z12">
        <v>29789</v>
      </c>
      <c r="AA12">
        <v>3181706</v>
      </c>
      <c r="AB12">
        <v>90.99</v>
      </c>
      <c r="AC12">
        <v>90.15</v>
      </c>
      <c r="AD12">
        <v>0.06</v>
      </c>
      <c r="AF12">
        <v>315.7</v>
      </c>
      <c r="AG12">
        <v>33.869999999999997</v>
      </c>
      <c r="AH12">
        <f t="shared" si="1"/>
        <v>-563.66</v>
      </c>
      <c r="AI12">
        <v>314.58999999999997</v>
      </c>
      <c r="AJ12">
        <v>31.62</v>
      </c>
      <c r="AK12">
        <f t="shared" si="0"/>
        <v>-565.93999999999994</v>
      </c>
      <c r="AL12" s="6" t="str">
        <f t="shared" si="2"/>
        <v>Ind</v>
      </c>
      <c r="AN12">
        <v>246195</v>
      </c>
      <c r="AO12">
        <v>167552</v>
      </c>
      <c r="AP12">
        <v>169174</v>
      </c>
      <c r="AQ12">
        <v>6791</v>
      </c>
      <c r="AR12">
        <v>6893</v>
      </c>
      <c r="AS12">
        <v>154644</v>
      </c>
      <c r="AT12">
        <v>3.62</v>
      </c>
      <c r="AU12">
        <v>2.33</v>
      </c>
      <c r="AW12">
        <v>4078168</v>
      </c>
      <c r="AX12">
        <v>3235200</v>
      </c>
      <c r="AY12">
        <v>3261552</v>
      </c>
      <c r="AZ12">
        <v>85544</v>
      </c>
      <c r="BA12">
        <v>85801</v>
      </c>
      <c r="BB12">
        <v>3027062</v>
      </c>
      <c r="BC12">
        <v>1.86</v>
      </c>
      <c r="BD12">
        <v>1.1000000000000001</v>
      </c>
      <c r="BF12">
        <v>4324363</v>
      </c>
      <c r="BG12">
        <v>3402751</v>
      </c>
      <c r="BH12">
        <v>3430726</v>
      </c>
      <c r="BI12">
        <v>85801</v>
      </c>
      <c r="BJ12">
        <v>86068</v>
      </c>
      <c r="BK12">
        <v>3181706</v>
      </c>
      <c r="BL12">
        <v>1.55</v>
      </c>
      <c r="BM12">
        <v>0.86</v>
      </c>
      <c r="BN12">
        <v>0.50700000000000001</v>
      </c>
      <c r="BP12">
        <v>129.30000000000001</v>
      </c>
      <c r="BQ12">
        <v>21.86</v>
      </c>
      <c r="BR12">
        <f t="shared" si="3"/>
        <v>-214.88000000000002</v>
      </c>
      <c r="BS12">
        <v>121.16</v>
      </c>
      <c r="BT12">
        <v>15.17</v>
      </c>
      <c r="BU12">
        <f t="shared" si="4"/>
        <v>-211.98</v>
      </c>
      <c r="BV12" s="6" t="str">
        <f t="shared" si="5"/>
        <v>Biv</v>
      </c>
    </row>
    <row r="13" spans="1:74" x14ac:dyDescent="0.25">
      <c r="A13" t="s">
        <v>1</v>
      </c>
      <c r="B13" t="s">
        <v>2</v>
      </c>
      <c r="C13">
        <v>5185</v>
      </c>
      <c r="D13">
        <v>105505</v>
      </c>
      <c r="E13">
        <v>96174</v>
      </c>
      <c r="F13">
        <v>96788</v>
      </c>
      <c r="G13">
        <v>10345</v>
      </c>
      <c r="H13">
        <v>10558</v>
      </c>
      <c r="I13">
        <v>88577</v>
      </c>
      <c r="J13">
        <v>22.25</v>
      </c>
      <c r="K13">
        <v>20.51</v>
      </c>
      <c r="M13">
        <v>351763</v>
      </c>
      <c r="N13">
        <v>268900</v>
      </c>
      <c r="O13">
        <v>269867</v>
      </c>
      <c r="P13">
        <v>10716</v>
      </c>
      <c r="Q13">
        <v>10832</v>
      </c>
      <c r="R13">
        <v>260587</v>
      </c>
      <c r="S13">
        <v>21.17</v>
      </c>
      <c r="T13">
        <v>18.54</v>
      </c>
      <c r="V13">
        <v>457268</v>
      </c>
      <c r="W13">
        <v>365074</v>
      </c>
      <c r="X13">
        <v>366654</v>
      </c>
      <c r="Y13">
        <v>14712</v>
      </c>
      <c r="Z13">
        <v>14942</v>
      </c>
      <c r="AA13">
        <v>349164</v>
      </c>
      <c r="AB13">
        <v>12.13</v>
      </c>
      <c r="AC13">
        <v>9.9600000000000009</v>
      </c>
      <c r="AD13">
        <v>-3.4000000000000002E-2</v>
      </c>
      <c r="AF13">
        <v>189.72</v>
      </c>
      <c r="AG13">
        <v>28.08</v>
      </c>
      <c r="AH13">
        <f t="shared" si="1"/>
        <v>-323.27999999999997</v>
      </c>
      <c r="AI13">
        <v>188.66</v>
      </c>
      <c r="AJ13">
        <v>25.68</v>
      </c>
      <c r="AK13">
        <f t="shared" si="0"/>
        <v>-325.95999999999998</v>
      </c>
      <c r="AL13" s="6" t="str">
        <f t="shared" si="2"/>
        <v>Ind</v>
      </c>
      <c r="AN13">
        <v>105505</v>
      </c>
      <c r="AO13">
        <v>116940</v>
      </c>
      <c r="AP13">
        <v>119945</v>
      </c>
      <c r="AQ13">
        <v>11841</v>
      </c>
      <c r="AR13">
        <v>12210</v>
      </c>
      <c r="AS13">
        <v>88577</v>
      </c>
      <c r="AT13">
        <v>1.42</v>
      </c>
      <c r="AU13">
        <v>0.84</v>
      </c>
      <c r="AW13">
        <v>351763</v>
      </c>
      <c r="AX13">
        <v>242519</v>
      </c>
      <c r="AY13">
        <v>245445</v>
      </c>
      <c r="AZ13">
        <v>11276</v>
      </c>
      <c r="BA13">
        <v>11483</v>
      </c>
      <c r="BB13">
        <v>260587</v>
      </c>
      <c r="BC13">
        <v>94.91</v>
      </c>
      <c r="BD13">
        <v>91.77</v>
      </c>
      <c r="BF13">
        <v>457268</v>
      </c>
      <c r="BG13">
        <v>359459</v>
      </c>
      <c r="BH13">
        <v>365389</v>
      </c>
      <c r="BI13">
        <v>16183</v>
      </c>
      <c r="BJ13">
        <v>16600</v>
      </c>
      <c r="BK13">
        <v>349164</v>
      </c>
      <c r="BL13">
        <v>24.46</v>
      </c>
      <c r="BM13">
        <v>14.26</v>
      </c>
      <c r="BN13">
        <v>-0.61499999999999999</v>
      </c>
      <c r="BP13">
        <v>80.14</v>
      </c>
      <c r="BQ13">
        <v>25.72</v>
      </c>
      <c r="BR13">
        <f t="shared" si="3"/>
        <v>-108.84</v>
      </c>
      <c r="BS13">
        <v>66.97</v>
      </c>
      <c r="BT13">
        <v>16.149999999999999</v>
      </c>
      <c r="BU13">
        <f t="shared" si="4"/>
        <v>-101.64</v>
      </c>
      <c r="BV13" s="6" t="str">
        <f t="shared" si="5"/>
        <v>Biv</v>
      </c>
    </row>
    <row r="14" spans="1:74" x14ac:dyDescent="0.25">
      <c r="A14" t="s">
        <v>1</v>
      </c>
      <c r="B14" t="s">
        <v>2</v>
      </c>
      <c r="C14">
        <v>6947</v>
      </c>
      <c r="D14">
        <v>32028</v>
      </c>
      <c r="E14">
        <v>16308</v>
      </c>
      <c r="F14">
        <v>16346</v>
      </c>
      <c r="G14">
        <v>797</v>
      </c>
      <c r="H14">
        <v>805</v>
      </c>
      <c r="I14">
        <v>16729</v>
      </c>
      <c r="J14">
        <v>75.37</v>
      </c>
      <c r="K14">
        <v>73.88</v>
      </c>
      <c r="M14">
        <v>1088573</v>
      </c>
      <c r="N14">
        <v>916973</v>
      </c>
      <c r="O14">
        <v>917435</v>
      </c>
      <c r="P14">
        <v>10039</v>
      </c>
      <c r="Q14">
        <v>10071</v>
      </c>
      <c r="R14">
        <v>908288</v>
      </c>
      <c r="S14">
        <v>20.5</v>
      </c>
      <c r="T14">
        <v>19.39</v>
      </c>
      <c r="V14">
        <v>1120601</v>
      </c>
      <c r="W14">
        <v>933282</v>
      </c>
      <c r="X14">
        <v>933781</v>
      </c>
      <c r="Y14">
        <v>10061</v>
      </c>
      <c r="Z14">
        <v>10092</v>
      </c>
      <c r="AA14">
        <v>925017</v>
      </c>
      <c r="AB14">
        <v>21.65</v>
      </c>
      <c r="AC14">
        <v>20.329999999999998</v>
      </c>
      <c r="AD14">
        <v>2.1999999999999999E-2</v>
      </c>
      <c r="AF14">
        <v>311.97000000000003</v>
      </c>
      <c r="AG14">
        <v>30.25</v>
      </c>
      <c r="AH14">
        <f t="shared" si="1"/>
        <v>-563.44000000000005</v>
      </c>
      <c r="AI14">
        <v>310.99</v>
      </c>
      <c r="AJ14">
        <v>28.16</v>
      </c>
      <c r="AK14">
        <f t="shared" si="0"/>
        <v>-565.66</v>
      </c>
      <c r="AL14" s="6" t="str">
        <f t="shared" si="2"/>
        <v>Ind</v>
      </c>
      <c r="AN14">
        <v>32028</v>
      </c>
      <c r="AO14">
        <v>16780</v>
      </c>
      <c r="AP14">
        <v>16985</v>
      </c>
      <c r="AQ14">
        <v>763</v>
      </c>
      <c r="AR14">
        <v>776</v>
      </c>
      <c r="AS14">
        <v>16729</v>
      </c>
      <c r="AT14">
        <v>45.5</v>
      </c>
      <c r="AU14">
        <v>34.33</v>
      </c>
      <c r="AW14">
        <v>1088573</v>
      </c>
      <c r="AX14">
        <v>976159</v>
      </c>
      <c r="AY14">
        <v>988947</v>
      </c>
      <c r="AZ14">
        <v>36489</v>
      </c>
      <c r="BA14">
        <v>37082</v>
      </c>
      <c r="BB14">
        <v>908288</v>
      </c>
      <c r="BC14">
        <v>3.83</v>
      </c>
      <c r="BD14">
        <v>1.96</v>
      </c>
      <c r="BF14">
        <v>1120601</v>
      </c>
      <c r="BG14">
        <v>992939</v>
      </c>
      <c r="BH14">
        <v>1005931</v>
      </c>
      <c r="BI14">
        <v>36498</v>
      </c>
      <c r="BJ14">
        <v>37091</v>
      </c>
      <c r="BK14">
        <v>925017</v>
      </c>
      <c r="BL14">
        <v>3.83</v>
      </c>
      <c r="BM14">
        <v>1.92</v>
      </c>
      <c r="BN14">
        <v>0.41399999999999998</v>
      </c>
      <c r="BP14">
        <v>118.99</v>
      </c>
      <c r="BQ14">
        <v>19.12</v>
      </c>
      <c r="BR14">
        <f t="shared" si="3"/>
        <v>-199.73999999999998</v>
      </c>
      <c r="BS14">
        <v>114.05</v>
      </c>
      <c r="BT14">
        <v>15.27</v>
      </c>
      <c r="BU14">
        <f t="shared" si="4"/>
        <v>-197.56</v>
      </c>
      <c r="BV14" s="6" t="str">
        <f t="shared" si="5"/>
        <v>Biv</v>
      </c>
    </row>
    <row r="15" spans="1:74" x14ac:dyDescent="0.25">
      <c r="A15" t="s">
        <v>1</v>
      </c>
      <c r="B15" t="s">
        <v>2</v>
      </c>
      <c r="C15">
        <v>7080</v>
      </c>
      <c r="D15">
        <v>526707</v>
      </c>
      <c r="E15">
        <v>342223</v>
      </c>
      <c r="F15">
        <v>343117</v>
      </c>
      <c r="G15">
        <v>14800</v>
      </c>
      <c r="H15">
        <v>14957</v>
      </c>
      <c r="I15">
        <v>333099</v>
      </c>
      <c r="J15">
        <v>27.17</v>
      </c>
      <c r="K15">
        <v>25</v>
      </c>
      <c r="M15">
        <v>1825656</v>
      </c>
      <c r="N15">
        <v>1566350</v>
      </c>
      <c r="O15">
        <v>1572289</v>
      </c>
      <c r="P15">
        <v>118547</v>
      </c>
      <c r="Q15">
        <v>119492</v>
      </c>
      <c r="R15">
        <v>1459916</v>
      </c>
      <c r="S15">
        <v>15.85</v>
      </c>
      <c r="T15">
        <v>14.36</v>
      </c>
      <c r="V15">
        <v>2352363</v>
      </c>
      <c r="W15">
        <v>1908572</v>
      </c>
      <c r="X15">
        <v>1915407</v>
      </c>
      <c r="Y15">
        <v>119290</v>
      </c>
      <c r="Z15">
        <v>120235</v>
      </c>
      <c r="AA15">
        <v>1793015</v>
      </c>
      <c r="AB15">
        <v>13.36</v>
      </c>
      <c r="AC15">
        <v>11.9</v>
      </c>
      <c r="AD15">
        <v>0.09</v>
      </c>
      <c r="AF15">
        <v>223.07</v>
      </c>
      <c r="AG15">
        <v>29.18</v>
      </c>
      <c r="AH15">
        <f t="shared" si="1"/>
        <v>-387.78</v>
      </c>
      <c r="AI15">
        <v>221.85</v>
      </c>
      <c r="AJ15">
        <v>26.88</v>
      </c>
      <c r="AK15">
        <f t="shared" si="0"/>
        <v>-389.94</v>
      </c>
      <c r="AL15" s="6" t="str">
        <f t="shared" si="2"/>
        <v>Ind</v>
      </c>
      <c r="AN15">
        <v>526707</v>
      </c>
      <c r="AO15">
        <v>465416</v>
      </c>
      <c r="AP15">
        <v>474778</v>
      </c>
      <c r="AQ15">
        <v>43962</v>
      </c>
      <c r="AR15">
        <v>45293</v>
      </c>
      <c r="AS15">
        <v>333099</v>
      </c>
      <c r="AT15">
        <v>0.27</v>
      </c>
      <c r="AU15">
        <v>0.14000000000000001</v>
      </c>
      <c r="AW15">
        <v>1825656</v>
      </c>
      <c r="AX15">
        <v>1595976</v>
      </c>
      <c r="AY15">
        <v>1640084</v>
      </c>
      <c r="AZ15">
        <v>108745</v>
      </c>
      <c r="BA15">
        <v>112161</v>
      </c>
      <c r="BB15">
        <v>1459916</v>
      </c>
      <c r="BC15">
        <v>9.4499999999999993</v>
      </c>
      <c r="BD15">
        <v>4.49</v>
      </c>
      <c r="BF15">
        <v>2352363</v>
      </c>
      <c r="BG15">
        <v>2061392</v>
      </c>
      <c r="BH15">
        <v>2114863</v>
      </c>
      <c r="BI15">
        <v>117397</v>
      </c>
      <c r="BJ15">
        <v>121031</v>
      </c>
      <c r="BK15">
        <v>1793015</v>
      </c>
      <c r="BL15">
        <v>1.68</v>
      </c>
      <c r="BM15">
        <v>0.57999999999999996</v>
      </c>
      <c r="BN15">
        <v>0.44900000000000001</v>
      </c>
      <c r="BP15">
        <v>44.62</v>
      </c>
      <c r="BQ15">
        <v>24.45</v>
      </c>
      <c r="BR15">
        <f t="shared" si="3"/>
        <v>-40.339999999999996</v>
      </c>
      <c r="BS15">
        <v>37.57</v>
      </c>
      <c r="BT15">
        <v>15.22</v>
      </c>
      <c r="BU15">
        <f t="shared" si="4"/>
        <v>-44.7</v>
      </c>
      <c r="BV15" s="6" t="str">
        <f t="shared" si="5"/>
        <v>Ind</v>
      </c>
    </row>
    <row r="16" spans="1:74" x14ac:dyDescent="0.25">
      <c r="A16" t="s">
        <v>1</v>
      </c>
      <c r="B16" t="s">
        <v>2</v>
      </c>
      <c r="C16">
        <v>8427</v>
      </c>
      <c r="D16">
        <v>12065</v>
      </c>
      <c r="E16">
        <v>8650</v>
      </c>
      <c r="F16">
        <v>8753</v>
      </c>
      <c r="G16">
        <v>1527</v>
      </c>
      <c r="H16">
        <v>1595</v>
      </c>
      <c r="I16">
        <v>8202</v>
      </c>
      <c r="J16">
        <v>43.03</v>
      </c>
      <c r="K16">
        <v>40.380000000000003</v>
      </c>
      <c r="M16">
        <v>157203</v>
      </c>
      <c r="N16">
        <v>125946</v>
      </c>
      <c r="O16">
        <v>126216</v>
      </c>
      <c r="P16">
        <v>3883</v>
      </c>
      <c r="Q16">
        <v>3900</v>
      </c>
      <c r="R16">
        <v>127048</v>
      </c>
      <c r="S16">
        <v>64.099999999999994</v>
      </c>
      <c r="T16">
        <v>61.41</v>
      </c>
      <c r="V16">
        <v>169268</v>
      </c>
      <c r="W16">
        <v>134596</v>
      </c>
      <c r="X16">
        <v>134970</v>
      </c>
      <c r="Y16">
        <v>4160</v>
      </c>
      <c r="Z16">
        <v>4200</v>
      </c>
      <c r="AA16">
        <v>135250</v>
      </c>
      <c r="AB16">
        <v>59.43</v>
      </c>
      <c r="AC16">
        <v>55.92</v>
      </c>
      <c r="AD16">
        <v>2.1000000000000001E-2</v>
      </c>
      <c r="AF16">
        <v>153.31</v>
      </c>
      <c r="AG16">
        <v>28.52</v>
      </c>
      <c r="AH16">
        <f t="shared" si="1"/>
        <v>-249.58</v>
      </c>
      <c r="AI16">
        <v>152.35</v>
      </c>
      <c r="AJ16">
        <v>26.45</v>
      </c>
      <c r="AK16">
        <f t="shared" si="0"/>
        <v>-251.79999999999998</v>
      </c>
      <c r="AL16" s="6" t="str">
        <f t="shared" si="2"/>
        <v>Ind</v>
      </c>
      <c r="AN16">
        <v>12065</v>
      </c>
      <c r="AO16">
        <v>4313</v>
      </c>
      <c r="AP16">
        <v>4650</v>
      </c>
      <c r="AQ16">
        <v>879</v>
      </c>
      <c r="AR16">
        <v>1003</v>
      </c>
      <c r="AS16">
        <v>8202</v>
      </c>
      <c r="AT16">
        <v>99.71</v>
      </c>
      <c r="AU16">
        <v>99.05</v>
      </c>
      <c r="AW16">
        <v>157203</v>
      </c>
      <c r="AX16">
        <v>113277</v>
      </c>
      <c r="AY16">
        <v>116521</v>
      </c>
      <c r="AZ16">
        <v>9358</v>
      </c>
      <c r="BA16">
        <v>9846</v>
      </c>
      <c r="BB16">
        <v>127048</v>
      </c>
      <c r="BC16">
        <v>93.79</v>
      </c>
      <c r="BD16">
        <v>88.65</v>
      </c>
      <c r="BF16">
        <v>169268</v>
      </c>
      <c r="BG16">
        <v>117589</v>
      </c>
      <c r="BH16">
        <v>121170</v>
      </c>
      <c r="BI16">
        <v>9377</v>
      </c>
      <c r="BJ16">
        <v>9873</v>
      </c>
      <c r="BK16">
        <v>135250</v>
      </c>
      <c r="BL16">
        <v>96.28</v>
      </c>
      <c r="BM16">
        <v>92.79</v>
      </c>
      <c r="BN16">
        <v>0.50800000000000001</v>
      </c>
      <c r="BP16">
        <v>-4.17</v>
      </c>
      <c r="BQ16">
        <v>22.41</v>
      </c>
      <c r="BR16">
        <f t="shared" si="3"/>
        <v>53.16</v>
      </c>
      <c r="BS16">
        <v>-12.29</v>
      </c>
      <c r="BT16">
        <v>15.14</v>
      </c>
      <c r="BU16">
        <f t="shared" si="4"/>
        <v>54.86</v>
      </c>
      <c r="BV16" s="6" t="str">
        <f t="shared" si="5"/>
        <v>Biv</v>
      </c>
    </row>
    <row r="17" spans="1:74" x14ac:dyDescent="0.25">
      <c r="A17" t="s">
        <v>1</v>
      </c>
      <c r="B17" t="s">
        <v>2</v>
      </c>
      <c r="C17">
        <v>10022</v>
      </c>
      <c r="D17">
        <v>12090</v>
      </c>
      <c r="E17">
        <v>7610</v>
      </c>
      <c r="F17">
        <v>7999</v>
      </c>
      <c r="G17">
        <v>1709</v>
      </c>
      <c r="H17">
        <v>1916</v>
      </c>
      <c r="I17">
        <v>5829</v>
      </c>
      <c r="J17">
        <v>7.07</v>
      </c>
      <c r="K17">
        <v>3.97</v>
      </c>
      <c r="M17">
        <v>74078</v>
      </c>
      <c r="N17">
        <v>64181</v>
      </c>
      <c r="O17">
        <v>64238</v>
      </c>
      <c r="P17">
        <v>1567</v>
      </c>
      <c r="Q17">
        <v>1576</v>
      </c>
      <c r="R17">
        <v>63561</v>
      </c>
      <c r="S17">
        <v>36.340000000000003</v>
      </c>
      <c r="T17">
        <v>34.909999999999997</v>
      </c>
      <c r="V17">
        <v>86168</v>
      </c>
      <c r="W17">
        <v>71791</v>
      </c>
      <c r="X17">
        <v>72237</v>
      </c>
      <c r="Y17">
        <v>2307</v>
      </c>
      <c r="Z17">
        <v>2468</v>
      </c>
      <c r="AA17">
        <v>69390</v>
      </c>
      <c r="AB17">
        <v>12.28</v>
      </c>
      <c r="AC17">
        <v>8.91</v>
      </c>
      <c r="AD17">
        <v>0.151</v>
      </c>
      <c r="AF17">
        <v>144.93</v>
      </c>
      <c r="AG17">
        <v>28.11</v>
      </c>
      <c r="AH17">
        <f t="shared" si="1"/>
        <v>-233.64000000000001</v>
      </c>
      <c r="AI17">
        <v>143.18</v>
      </c>
      <c r="AJ17">
        <v>25.36</v>
      </c>
      <c r="AK17">
        <f t="shared" si="0"/>
        <v>-235.64000000000001</v>
      </c>
      <c r="AL17" s="6" t="str">
        <f t="shared" si="2"/>
        <v>Ind</v>
      </c>
      <c r="AN17">
        <v>12090</v>
      </c>
      <c r="AO17">
        <v>3273</v>
      </c>
      <c r="AP17">
        <v>3604</v>
      </c>
      <c r="AQ17">
        <v>798</v>
      </c>
      <c r="AR17">
        <v>943</v>
      </c>
      <c r="AS17">
        <v>5829</v>
      </c>
      <c r="AT17">
        <v>98.34</v>
      </c>
      <c r="AU17">
        <v>96.87</v>
      </c>
      <c r="AW17">
        <v>74078</v>
      </c>
      <c r="AX17">
        <v>71207</v>
      </c>
      <c r="AY17">
        <v>71703</v>
      </c>
      <c r="AZ17">
        <v>4069</v>
      </c>
      <c r="BA17">
        <v>4156</v>
      </c>
      <c r="BB17">
        <v>63561</v>
      </c>
      <c r="BC17">
        <v>3.07</v>
      </c>
      <c r="BD17">
        <v>2.33</v>
      </c>
      <c r="BF17">
        <v>86168</v>
      </c>
      <c r="BG17">
        <v>74480</v>
      </c>
      <c r="BH17">
        <v>75307</v>
      </c>
      <c r="BI17">
        <v>4161</v>
      </c>
      <c r="BJ17">
        <v>4279</v>
      </c>
      <c r="BK17">
        <v>69390</v>
      </c>
      <c r="BL17">
        <v>8.51</v>
      </c>
      <c r="BM17">
        <v>6.23</v>
      </c>
      <c r="BN17">
        <v>-7.2999999999999995E-2</v>
      </c>
      <c r="BP17">
        <v>-12.77</v>
      </c>
      <c r="BQ17">
        <v>17.010000000000002</v>
      </c>
      <c r="BR17">
        <f t="shared" si="3"/>
        <v>59.56</v>
      </c>
      <c r="BS17">
        <v>-13.36</v>
      </c>
      <c r="BT17">
        <v>15.56</v>
      </c>
      <c r="BU17">
        <f t="shared" si="4"/>
        <v>57.84</v>
      </c>
      <c r="BV17" s="6" t="str">
        <f t="shared" si="5"/>
        <v>Ind</v>
      </c>
    </row>
    <row r="18" spans="1:74" x14ac:dyDescent="0.25">
      <c r="A18" t="s">
        <v>1</v>
      </c>
      <c r="B18" t="s">
        <v>2</v>
      </c>
      <c r="C18">
        <v>13420</v>
      </c>
      <c r="D18">
        <v>1432</v>
      </c>
      <c r="E18">
        <v>1509</v>
      </c>
      <c r="F18">
        <v>1625</v>
      </c>
      <c r="G18">
        <v>1005</v>
      </c>
      <c r="H18">
        <v>1741</v>
      </c>
      <c r="I18">
        <v>1103</v>
      </c>
      <c r="J18">
        <v>40.49</v>
      </c>
      <c r="K18">
        <v>42.55</v>
      </c>
      <c r="M18">
        <v>104358</v>
      </c>
      <c r="N18">
        <v>82233</v>
      </c>
      <c r="O18">
        <v>82351</v>
      </c>
      <c r="P18">
        <v>4020</v>
      </c>
      <c r="Q18">
        <v>4044</v>
      </c>
      <c r="R18">
        <v>73123</v>
      </c>
      <c r="S18">
        <v>0.42</v>
      </c>
      <c r="T18">
        <v>0.38</v>
      </c>
      <c r="V18">
        <v>105790</v>
      </c>
      <c r="W18">
        <v>83743</v>
      </c>
      <c r="X18">
        <v>83976</v>
      </c>
      <c r="Y18">
        <v>4131</v>
      </c>
      <c r="Z18">
        <v>4384</v>
      </c>
      <c r="AA18">
        <v>74226</v>
      </c>
      <c r="AB18">
        <v>0.38</v>
      </c>
      <c r="AC18">
        <v>0.38</v>
      </c>
      <c r="AD18">
        <v>0.104</v>
      </c>
      <c r="AF18">
        <v>20.91</v>
      </c>
      <c r="AG18">
        <v>30.09</v>
      </c>
      <c r="AH18">
        <f t="shared" si="1"/>
        <v>18.36</v>
      </c>
      <c r="AI18">
        <v>20.07</v>
      </c>
      <c r="AJ18">
        <v>28.83</v>
      </c>
      <c r="AK18">
        <f t="shared" si="0"/>
        <v>17.519999999999996</v>
      </c>
      <c r="AL18" s="6" t="str">
        <f t="shared" si="2"/>
        <v>Ind</v>
      </c>
      <c r="AN18">
        <v>1432</v>
      </c>
      <c r="AO18">
        <v>463</v>
      </c>
      <c r="AP18">
        <v>525</v>
      </c>
      <c r="AQ18">
        <v>133</v>
      </c>
      <c r="AR18">
        <v>151</v>
      </c>
      <c r="AS18">
        <v>1103</v>
      </c>
      <c r="AT18">
        <v>99.41</v>
      </c>
      <c r="AU18">
        <v>98.85</v>
      </c>
      <c r="AW18">
        <v>104358</v>
      </c>
      <c r="AX18">
        <v>68206</v>
      </c>
      <c r="AY18">
        <v>69273</v>
      </c>
      <c r="AZ18">
        <v>4764</v>
      </c>
      <c r="BA18">
        <v>4915</v>
      </c>
      <c r="BB18">
        <v>73123</v>
      </c>
      <c r="BC18">
        <v>88.51</v>
      </c>
      <c r="BD18">
        <v>83.53</v>
      </c>
      <c r="BF18">
        <v>105790</v>
      </c>
      <c r="BG18">
        <v>68669</v>
      </c>
      <c r="BH18">
        <v>69798</v>
      </c>
      <c r="BI18">
        <v>4766</v>
      </c>
      <c r="BJ18">
        <v>4917</v>
      </c>
      <c r="BK18">
        <v>74226</v>
      </c>
      <c r="BL18">
        <v>90.62</v>
      </c>
      <c r="BM18">
        <v>85.82</v>
      </c>
      <c r="BN18">
        <v>1.9E-2</v>
      </c>
      <c r="BP18">
        <v>-73.02</v>
      </c>
      <c r="BQ18">
        <v>23.94</v>
      </c>
      <c r="BR18">
        <f t="shared" si="3"/>
        <v>193.92</v>
      </c>
      <c r="BS18">
        <v>-73.33</v>
      </c>
      <c r="BT18">
        <v>22.7</v>
      </c>
      <c r="BU18">
        <f t="shared" si="4"/>
        <v>192.06</v>
      </c>
      <c r="BV18" s="6" t="str">
        <f t="shared" si="5"/>
        <v>Ind</v>
      </c>
    </row>
    <row r="19" spans="1:74" x14ac:dyDescent="0.25">
      <c r="A19" t="s">
        <v>1</v>
      </c>
      <c r="B19" t="s">
        <v>2</v>
      </c>
      <c r="C19">
        <v>13439</v>
      </c>
      <c r="D19">
        <v>6305</v>
      </c>
      <c r="E19">
        <v>3649</v>
      </c>
      <c r="F19">
        <v>3706</v>
      </c>
      <c r="G19">
        <v>461</v>
      </c>
      <c r="H19">
        <v>479</v>
      </c>
      <c r="I19">
        <v>3667</v>
      </c>
      <c r="J19">
        <v>58.42</v>
      </c>
      <c r="K19">
        <v>53.4</v>
      </c>
      <c r="M19">
        <v>55117</v>
      </c>
      <c r="N19">
        <v>37115</v>
      </c>
      <c r="O19">
        <v>37251</v>
      </c>
      <c r="P19">
        <v>1800</v>
      </c>
      <c r="Q19">
        <v>1822</v>
      </c>
      <c r="R19">
        <v>36223</v>
      </c>
      <c r="S19">
        <v>31.81</v>
      </c>
      <c r="T19">
        <v>28.95</v>
      </c>
      <c r="V19">
        <v>61422</v>
      </c>
      <c r="W19">
        <v>40765</v>
      </c>
      <c r="X19">
        <v>40957</v>
      </c>
      <c r="Y19">
        <v>1863</v>
      </c>
      <c r="Z19">
        <v>1889</v>
      </c>
      <c r="AA19">
        <v>39890</v>
      </c>
      <c r="AB19">
        <v>32.9</v>
      </c>
      <c r="AC19">
        <v>29.37</v>
      </c>
      <c r="AD19">
        <v>-8.5999999999999993E-2</v>
      </c>
      <c r="AF19">
        <v>136.25</v>
      </c>
      <c r="AG19">
        <v>29.01</v>
      </c>
      <c r="AH19">
        <f t="shared" si="1"/>
        <v>-214.48</v>
      </c>
      <c r="AI19">
        <v>135.13</v>
      </c>
      <c r="AJ19">
        <v>26.56</v>
      </c>
      <c r="AK19">
        <f t="shared" si="0"/>
        <v>-217.14</v>
      </c>
      <c r="AL19" s="6" t="str">
        <f t="shared" si="2"/>
        <v>Ind</v>
      </c>
      <c r="AN19">
        <v>6305</v>
      </c>
      <c r="AO19">
        <v>3760</v>
      </c>
      <c r="AP19">
        <v>3875</v>
      </c>
      <c r="AQ19">
        <v>415</v>
      </c>
      <c r="AR19">
        <v>433</v>
      </c>
      <c r="AS19">
        <v>3667</v>
      </c>
      <c r="AT19">
        <v>37.53</v>
      </c>
      <c r="AU19">
        <v>27.46</v>
      </c>
      <c r="AW19">
        <v>55117</v>
      </c>
      <c r="AX19">
        <v>35714</v>
      </c>
      <c r="AY19">
        <v>36014</v>
      </c>
      <c r="AZ19">
        <v>1199</v>
      </c>
      <c r="BA19">
        <v>1217</v>
      </c>
      <c r="BB19">
        <v>36223</v>
      </c>
      <c r="BC19">
        <v>72.27</v>
      </c>
      <c r="BD19">
        <v>62.83</v>
      </c>
      <c r="BF19">
        <v>61422</v>
      </c>
      <c r="BG19">
        <v>39474</v>
      </c>
      <c r="BH19">
        <v>39889</v>
      </c>
      <c r="BI19">
        <v>1272</v>
      </c>
      <c r="BJ19">
        <v>1296</v>
      </c>
      <c r="BK19">
        <v>39890</v>
      </c>
      <c r="BL19">
        <v>66.349999999999994</v>
      </c>
      <c r="BM19">
        <v>52.22</v>
      </c>
      <c r="BN19">
        <v>0.49199999999999999</v>
      </c>
      <c r="BP19">
        <v>58.49</v>
      </c>
      <c r="BQ19">
        <v>21.22</v>
      </c>
      <c r="BR19">
        <f t="shared" si="3"/>
        <v>-74.540000000000006</v>
      </c>
      <c r="BS19">
        <v>50.97</v>
      </c>
      <c r="BT19">
        <v>15.06</v>
      </c>
      <c r="BU19">
        <f t="shared" si="4"/>
        <v>-71.819999999999993</v>
      </c>
      <c r="BV19" s="6" t="str">
        <f t="shared" si="5"/>
        <v>Biv</v>
      </c>
    </row>
    <row r="20" spans="1:74" x14ac:dyDescent="0.25">
      <c r="A20" t="s">
        <v>1</v>
      </c>
      <c r="B20" t="s">
        <v>2</v>
      </c>
      <c r="C20">
        <v>13641</v>
      </c>
      <c r="D20">
        <v>12780</v>
      </c>
      <c r="E20">
        <v>8218</v>
      </c>
      <c r="F20">
        <v>8283</v>
      </c>
      <c r="G20">
        <v>802</v>
      </c>
      <c r="H20">
        <v>824</v>
      </c>
      <c r="I20">
        <v>8590</v>
      </c>
      <c r="J20">
        <v>74.12</v>
      </c>
      <c r="K20">
        <v>71.510000000000005</v>
      </c>
      <c r="M20">
        <v>84367</v>
      </c>
      <c r="N20">
        <v>72478</v>
      </c>
      <c r="O20">
        <v>72734</v>
      </c>
      <c r="P20">
        <v>3733</v>
      </c>
      <c r="Q20">
        <v>3761</v>
      </c>
      <c r="R20">
        <v>70599</v>
      </c>
      <c r="S20">
        <v>31.56</v>
      </c>
      <c r="T20">
        <v>29.16</v>
      </c>
      <c r="V20">
        <v>97147</v>
      </c>
      <c r="W20">
        <v>80696</v>
      </c>
      <c r="X20">
        <v>81017</v>
      </c>
      <c r="Y20">
        <v>3805</v>
      </c>
      <c r="Z20">
        <v>3837</v>
      </c>
      <c r="AA20">
        <v>79189</v>
      </c>
      <c r="AB20">
        <v>35.869999999999997</v>
      </c>
      <c r="AC20">
        <v>32.64</v>
      </c>
      <c r="AD20">
        <v>8.4000000000000005E-2</v>
      </c>
      <c r="AF20">
        <v>134.99</v>
      </c>
      <c r="AG20">
        <v>28.41</v>
      </c>
      <c r="AH20">
        <f t="shared" si="1"/>
        <v>-213.16000000000003</v>
      </c>
      <c r="AI20">
        <v>133.82</v>
      </c>
      <c r="AJ20">
        <v>26.12</v>
      </c>
      <c r="AK20">
        <f t="shared" si="0"/>
        <v>-215.39999999999998</v>
      </c>
      <c r="AL20" s="6" t="str">
        <f t="shared" si="2"/>
        <v>Ind</v>
      </c>
      <c r="AN20">
        <v>12780</v>
      </c>
      <c r="AO20">
        <v>9622</v>
      </c>
      <c r="AP20">
        <v>9802</v>
      </c>
      <c r="AQ20">
        <v>649</v>
      </c>
      <c r="AR20">
        <v>673</v>
      </c>
      <c r="AS20">
        <v>8590</v>
      </c>
      <c r="AT20">
        <v>5.52</v>
      </c>
      <c r="AU20">
        <v>3.02</v>
      </c>
      <c r="AW20">
        <v>84367</v>
      </c>
      <c r="AX20">
        <v>100572</v>
      </c>
      <c r="AY20">
        <v>103949</v>
      </c>
      <c r="AZ20">
        <v>8602</v>
      </c>
      <c r="BA20">
        <v>8965</v>
      </c>
      <c r="BB20">
        <v>70599</v>
      </c>
      <c r="BC20">
        <v>0.25</v>
      </c>
      <c r="BD20">
        <v>0.13</v>
      </c>
      <c r="BF20">
        <v>97147</v>
      </c>
      <c r="BG20">
        <v>110195</v>
      </c>
      <c r="BH20">
        <v>113751</v>
      </c>
      <c r="BI20">
        <v>8614</v>
      </c>
      <c r="BJ20">
        <v>8980</v>
      </c>
      <c r="BK20">
        <v>79189</v>
      </c>
      <c r="BL20">
        <v>0.23</v>
      </c>
      <c r="BM20">
        <v>7.0000000000000007E-2</v>
      </c>
      <c r="BN20">
        <v>0.253</v>
      </c>
      <c r="BP20">
        <v>12.67</v>
      </c>
      <c r="BQ20">
        <v>18.09</v>
      </c>
      <c r="BR20">
        <f t="shared" si="3"/>
        <v>10.84</v>
      </c>
      <c r="BS20">
        <v>10.59</v>
      </c>
      <c r="BT20">
        <v>15.8</v>
      </c>
      <c r="BU20">
        <f t="shared" si="4"/>
        <v>10.420000000000002</v>
      </c>
      <c r="BV20" s="6" t="str">
        <f t="shared" si="5"/>
        <v>Ind</v>
      </c>
    </row>
    <row r="21" spans="1:74" x14ac:dyDescent="0.25">
      <c r="A21" t="s">
        <v>1</v>
      </c>
      <c r="B21" t="s">
        <v>2</v>
      </c>
      <c r="C21">
        <v>13889</v>
      </c>
      <c r="D21">
        <v>6478</v>
      </c>
      <c r="E21">
        <v>1797</v>
      </c>
      <c r="F21">
        <v>1799</v>
      </c>
      <c r="G21">
        <v>282</v>
      </c>
      <c r="H21">
        <v>288</v>
      </c>
      <c r="I21">
        <v>2100</v>
      </c>
      <c r="J21">
        <v>88.71</v>
      </c>
      <c r="K21">
        <v>88.37</v>
      </c>
      <c r="M21">
        <v>153295</v>
      </c>
      <c r="N21">
        <v>117284</v>
      </c>
      <c r="O21">
        <v>117427</v>
      </c>
      <c r="P21">
        <v>3565</v>
      </c>
      <c r="Q21">
        <v>3577</v>
      </c>
      <c r="R21">
        <v>113768</v>
      </c>
      <c r="S21">
        <v>15.54</v>
      </c>
      <c r="T21">
        <v>14.63</v>
      </c>
      <c r="V21">
        <v>159773</v>
      </c>
      <c r="W21">
        <v>119081</v>
      </c>
      <c r="X21">
        <v>119226</v>
      </c>
      <c r="Y21">
        <v>3574</v>
      </c>
      <c r="Z21">
        <v>3587</v>
      </c>
      <c r="AA21">
        <v>115868</v>
      </c>
      <c r="AB21">
        <v>17.89</v>
      </c>
      <c r="AC21">
        <v>16.940000000000001</v>
      </c>
      <c r="AD21">
        <v>-3.5000000000000003E-2</v>
      </c>
      <c r="AF21">
        <v>195.86</v>
      </c>
      <c r="AG21">
        <v>35.89</v>
      </c>
      <c r="AH21">
        <f t="shared" si="1"/>
        <v>-319.94000000000005</v>
      </c>
      <c r="AI21">
        <v>194.89</v>
      </c>
      <c r="AJ21">
        <v>33.76</v>
      </c>
      <c r="AK21">
        <f t="shared" si="0"/>
        <v>-322.26</v>
      </c>
      <c r="AL21" s="6" t="str">
        <f t="shared" si="2"/>
        <v>Ind</v>
      </c>
      <c r="AN21">
        <v>6478</v>
      </c>
      <c r="AO21">
        <v>1807</v>
      </c>
      <c r="AP21">
        <v>1956</v>
      </c>
      <c r="AQ21">
        <v>501</v>
      </c>
      <c r="AR21">
        <v>590</v>
      </c>
      <c r="AS21">
        <v>2100</v>
      </c>
      <c r="AT21">
        <v>83.51</v>
      </c>
      <c r="AU21">
        <v>75.95</v>
      </c>
      <c r="AW21">
        <v>153295</v>
      </c>
      <c r="AX21">
        <v>135379</v>
      </c>
      <c r="AY21">
        <v>136961</v>
      </c>
      <c r="AZ21">
        <v>5873</v>
      </c>
      <c r="BA21">
        <v>6014</v>
      </c>
      <c r="BB21">
        <v>113768</v>
      </c>
      <c r="BC21">
        <v>0.19</v>
      </c>
      <c r="BD21">
        <v>0.06</v>
      </c>
      <c r="BF21">
        <v>159773</v>
      </c>
      <c r="BG21">
        <v>137186</v>
      </c>
      <c r="BH21">
        <v>138917</v>
      </c>
      <c r="BI21">
        <v>5899</v>
      </c>
      <c r="BJ21">
        <v>6048</v>
      </c>
      <c r="BK21">
        <v>115868</v>
      </c>
      <c r="BL21">
        <v>0.25</v>
      </c>
      <c r="BM21">
        <v>0.06</v>
      </c>
      <c r="BN21">
        <v>-6.8000000000000005E-2</v>
      </c>
      <c r="BP21">
        <v>-13.47</v>
      </c>
      <c r="BQ21">
        <v>17.05</v>
      </c>
      <c r="BR21">
        <f t="shared" si="3"/>
        <v>61.040000000000006</v>
      </c>
      <c r="BS21">
        <v>-14.07</v>
      </c>
      <c r="BT21">
        <v>15.47</v>
      </c>
      <c r="BU21">
        <f t="shared" si="4"/>
        <v>59.08</v>
      </c>
      <c r="BV21" s="6" t="str">
        <f t="shared" si="5"/>
        <v>Ind</v>
      </c>
    </row>
    <row r="22" spans="1:74" x14ac:dyDescent="0.25">
      <c r="A22" t="s">
        <v>1</v>
      </c>
      <c r="B22" t="s">
        <v>2</v>
      </c>
      <c r="C22">
        <v>14044</v>
      </c>
      <c r="D22">
        <v>8864</v>
      </c>
      <c r="E22">
        <v>5521</v>
      </c>
      <c r="F22">
        <v>5545</v>
      </c>
      <c r="G22">
        <v>403</v>
      </c>
      <c r="H22">
        <v>409</v>
      </c>
      <c r="I22">
        <v>5403</v>
      </c>
      <c r="J22">
        <v>40.78</v>
      </c>
      <c r="K22">
        <v>38.42</v>
      </c>
      <c r="M22">
        <v>52943</v>
      </c>
      <c r="N22">
        <v>36723</v>
      </c>
      <c r="O22">
        <v>36762</v>
      </c>
      <c r="P22">
        <v>1052</v>
      </c>
      <c r="Q22">
        <v>1057</v>
      </c>
      <c r="R22">
        <v>36628</v>
      </c>
      <c r="S22">
        <v>49.09</v>
      </c>
      <c r="T22">
        <v>47.55</v>
      </c>
      <c r="V22">
        <v>61807</v>
      </c>
      <c r="W22">
        <v>42244</v>
      </c>
      <c r="X22">
        <v>42307</v>
      </c>
      <c r="Y22">
        <v>1123</v>
      </c>
      <c r="Z22">
        <v>1129</v>
      </c>
      <c r="AA22">
        <v>42031</v>
      </c>
      <c r="AB22">
        <v>44.45</v>
      </c>
      <c r="AC22">
        <v>42.18</v>
      </c>
      <c r="AD22">
        <v>-7.1999999999999995E-2</v>
      </c>
      <c r="AF22">
        <v>176.69</v>
      </c>
      <c r="AG22">
        <v>30.14</v>
      </c>
      <c r="AH22">
        <f t="shared" si="1"/>
        <v>-293.10000000000002</v>
      </c>
      <c r="AI22">
        <v>175.51</v>
      </c>
      <c r="AJ22">
        <v>27.61</v>
      </c>
      <c r="AK22">
        <f t="shared" si="0"/>
        <v>-295.79999999999995</v>
      </c>
      <c r="AL22" s="6" t="str">
        <f t="shared" si="2"/>
        <v>Ind</v>
      </c>
      <c r="AN22">
        <v>8864</v>
      </c>
      <c r="AO22">
        <v>4697</v>
      </c>
      <c r="AP22">
        <v>4865</v>
      </c>
      <c r="AQ22">
        <v>805</v>
      </c>
      <c r="AR22">
        <v>850</v>
      </c>
      <c r="AS22">
        <v>5403</v>
      </c>
      <c r="AT22">
        <v>85.57</v>
      </c>
      <c r="AU22">
        <v>80.22</v>
      </c>
      <c r="AW22">
        <v>52943</v>
      </c>
      <c r="AX22">
        <v>42983</v>
      </c>
      <c r="AY22">
        <v>43687</v>
      </c>
      <c r="AZ22">
        <v>3173</v>
      </c>
      <c r="BA22">
        <v>3251</v>
      </c>
      <c r="BB22">
        <v>36628</v>
      </c>
      <c r="BC22">
        <v>2.92</v>
      </c>
      <c r="BD22">
        <v>1.93</v>
      </c>
      <c r="BF22">
        <v>61807</v>
      </c>
      <c r="BG22">
        <v>47680</v>
      </c>
      <c r="BH22">
        <v>48552</v>
      </c>
      <c r="BI22">
        <v>3275</v>
      </c>
      <c r="BJ22">
        <v>3362</v>
      </c>
      <c r="BK22">
        <v>42031</v>
      </c>
      <c r="BL22">
        <v>4.42</v>
      </c>
      <c r="BM22">
        <v>2.62</v>
      </c>
      <c r="BN22">
        <v>-9.6000000000000002E-2</v>
      </c>
      <c r="BP22">
        <v>7.41</v>
      </c>
      <c r="BQ22">
        <v>18.36</v>
      </c>
      <c r="BR22">
        <f t="shared" si="3"/>
        <v>21.9</v>
      </c>
      <c r="BS22">
        <v>6.76</v>
      </c>
      <c r="BT22">
        <v>16.850000000000001</v>
      </c>
      <c r="BU22">
        <f t="shared" si="4"/>
        <v>20.180000000000003</v>
      </c>
      <c r="BV22" s="6" t="str">
        <f t="shared" si="5"/>
        <v>Ind</v>
      </c>
    </row>
    <row r="23" spans="1:74" x14ac:dyDescent="0.25">
      <c r="A23" t="s">
        <v>1</v>
      </c>
      <c r="B23" t="s">
        <v>2</v>
      </c>
      <c r="C23">
        <v>14176</v>
      </c>
      <c r="D23">
        <v>38399</v>
      </c>
      <c r="E23">
        <v>28939</v>
      </c>
      <c r="F23">
        <v>29447</v>
      </c>
      <c r="G23">
        <v>8035</v>
      </c>
      <c r="H23">
        <v>8484</v>
      </c>
      <c r="I23">
        <v>21764</v>
      </c>
      <c r="J23">
        <v>12.32</v>
      </c>
      <c r="K23">
        <v>11.14</v>
      </c>
      <c r="M23">
        <v>188477</v>
      </c>
      <c r="N23">
        <v>144912</v>
      </c>
      <c r="O23">
        <v>145303</v>
      </c>
      <c r="P23">
        <v>6952</v>
      </c>
      <c r="Q23">
        <v>7013</v>
      </c>
      <c r="R23">
        <v>138457</v>
      </c>
      <c r="S23">
        <v>17.100000000000001</v>
      </c>
      <c r="T23">
        <v>15.85</v>
      </c>
      <c r="V23">
        <v>226876</v>
      </c>
      <c r="W23">
        <v>173851</v>
      </c>
      <c r="X23">
        <v>174750</v>
      </c>
      <c r="Y23">
        <v>10654</v>
      </c>
      <c r="Z23">
        <v>11035</v>
      </c>
      <c r="AA23">
        <v>160221</v>
      </c>
      <c r="AB23">
        <v>6.73</v>
      </c>
      <c r="AC23">
        <v>5.87</v>
      </c>
      <c r="AD23">
        <v>-2.1000000000000001E-2</v>
      </c>
      <c r="AF23">
        <v>159.97</v>
      </c>
      <c r="AG23">
        <v>29.34</v>
      </c>
      <c r="AH23">
        <f t="shared" si="1"/>
        <v>-261.26</v>
      </c>
      <c r="AI23">
        <v>158.94</v>
      </c>
      <c r="AJ23">
        <v>27.11</v>
      </c>
      <c r="AK23">
        <f t="shared" si="0"/>
        <v>-263.65999999999997</v>
      </c>
      <c r="AL23" s="6" t="str">
        <f t="shared" si="2"/>
        <v>Ind</v>
      </c>
      <c r="AN23">
        <v>38399</v>
      </c>
      <c r="AO23">
        <v>15719</v>
      </c>
      <c r="AP23">
        <v>16098</v>
      </c>
      <c r="AQ23">
        <v>1346</v>
      </c>
      <c r="AR23">
        <v>1401</v>
      </c>
      <c r="AS23">
        <v>21764</v>
      </c>
      <c r="AT23">
        <v>99.89</v>
      </c>
      <c r="AU23">
        <v>99.66</v>
      </c>
      <c r="AW23">
        <v>188477</v>
      </c>
      <c r="AX23">
        <v>191813</v>
      </c>
      <c r="AY23">
        <v>197947</v>
      </c>
      <c r="AZ23">
        <v>18176</v>
      </c>
      <c r="BA23">
        <v>19090</v>
      </c>
      <c r="BB23">
        <v>138457</v>
      </c>
      <c r="BC23">
        <v>0.49</v>
      </c>
      <c r="BD23">
        <v>0.15</v>
      </c>
      <c r="BF23">
        <v>226876</v>
      </c>
      <c r="BG23">
        <v>207531</v>
      </c>
      <c r="BH23">
        <v>214045</v>
      </c>
      <c r="BI23">
        <v>18265</v>
      </c>
      <c r="BJ23">
        <v>19174</v>
      </c>
      <c r="BK23">
        <v>160221</v>
      </c>
      <c r="BL23">
        <v>0.9</v>
      </c>
      <c r="BM23">
        <v>0.42</v>
      </c>
      <c r="BN23">
        <v>-0.39400000000000002</v>
      </c>
      <c r="BP23">
        <v>27.85</v>
      </c>
      <c r="BQ23">
        <v>18.52</v>
      </c>
      <c r="BR23">
        <f t="shared" si="3"/>
        <v>-18.660000000000004</v>
      </c>
      <c r="BS23">
        <v>23.47</v>
      </c>
      <c r="BT23">
        <v>15.12</v>
      </c>
      <c r="BU23">
        <f t="shared" si="4"/>
        <v>-16.7</v>
      </c>
      <c r="BV23" s="6" t="str">
        <f t="shared" si="5"/>
        <v>Biv</v>
      </c>
    </row>
    <row r="24" spans="1:74" x14ac:dyDescent="0.25">
      <c r="A24" t="s">
        <v>1</v>
      </c>
      <c r="B24" t="s">
        <v>2</v>
      </c>
      <c r="C24">
        <v>14257</v>
      </c>
      <c r="D24">
        <v>11424</v>
      </c>
      <c r="E24">
        <v>6270</v>
      </c>
      <c r="F24">
        <v>6310</v>
      </c>
      <c r="G24">
        <v>455</v>
      </c>
      <c r="H24">
        <v>471</v>
      </c>
      <c r="I24">
        <v>6874</v>
      </c>
      <c r="J24">
        <v>92.11</v>
      </c>
      <c r="K24">
        <v>90.51</v>
      </c>
      <c r="M24">
        <v>151272</v>
      </c>
      <c r="N24">
        <v>114148</v>
      </c>
      <c r="O24">
        <v>114158</v>
      </c>
      <c r="P24">
        <v>2612</v>
      </c>
      <c r="Q24">
        <v>2625</v>
      </c>
      <c r="R24">
        <v>115643</v>
      </c>
      <c r="S24">
        <v>74.739999999999995</v>
      </c>
      <c r="T24">
        <v>74.489999999999995</v>
      </c>
      <c r="V24">
        <v>162696</v>
      </c>
      <c r="W24">
        <v>120418</v>
      </c>
      <c r="X24">
        <v>120468</v>
      </c>
      <c r="Y24">
        <v>2651</v>
      </c>
      <c r="Z24">
        <v>2666</v>
      </c>
      <c r="AA24">
        <v>122517</v>
      </c>
      <c r="AB24">
        <v>80.7</v>
      </c>
      <c r="AC24">
        <v>80.11</v>
      </c>
      <c r="AD24">
        <v>-8.6999999999999994E-2</v>
      </c>
      <c r="AF24">
        <v>181.68</v>
      </c>
      <c r="AG24">
        <v>34.83</v>
      </c>
      <c r="AH24">
        <f t="shared" si="1"/>
        <v>-293.70000000000005</v>
      </c>
      <c r="AI24">
        <v>180.45</v>
      </c>
      <c r="AJ24">
        <v>32.020000000000003</v>
      </c>
      <c r="AK24">
        <f t="shared" si="0"/>
        <v>-296.85999999999996</v>
      </c>
      <c r="AL24" s="6" t="str">
        <f t="shared" si="2"/>
        <v>Ind</v>
      </c>
      <c r="AN24">
        <v>11424</v>
      </c>
      <c r="AO24">
        <v>6323</v>
      </c>
      <c r="AP24">
        <v>6592</v>
      </c>
      <c r="AQ24">
        <v>1014</v>
      </c>
      <c r="AR24">
        <v>1078</v>
      </c>
      <c r="AS24">
        <v>6874</v>
      </c>
      <c r="AT24">
        <v>76.97</v>
      </c>
      <c r="AU24">
        <v>68.11</v>
      </c>
      <c r="AW24">
        <v>151272</v>
      </c>
      <c r="AX24">
        <v>132531</v>
      </c>
      <c r="AY24">
        <v>134261</v>
      </c>
      <c r="AZ24">
        <v>9810</v>
      </c>
      <c r="BA24">
        <v>10012</v>
      </c>
      <c r="BB24">
        <v>115643</v>
      </c>
      <c r="BC24">
        <v>4.42</v>
      </c>
      <c r="BD24">
        <v>3.22</v>
      </c>
      <c r="BF24">
        <v>162696</v>
      </c>
      <c r="BG24">
        <v>138854</v>
      </c>
      <c r="BH24">
        <v>140853</v>
      </c>
      <c r="BI24">
        <v>9866</v>
      </c>
      <c r="BJ24">
        <v>10077</v>
      </c>
      <c r="BK24">
        <v>122517</v>
      </c>
      <c r="BL24">
        <v>4.79</v>
      </c>
      <c r="BM24">
        <v>3.37</v>
      </c>
      <c r="BN24">
        <v>4.2999999999999997E-2</v>
      </c>
      <c r="BP24">
        <v>-0.48</v>
      </c>
      <c r="BQ24">
        <v>16.68</v>
      </c>
      <c r="BR24">
        <f t="shared" si="3"/>
        <v>34.32</v>
      </c>
      <c r="BS24">
        <v>-1.05</v>
      </c>
      <c r="BT24">
        <v>15.11</v>
      </c>
      <c r="BU24">
        <f t="shared" si="4"/>
        <v>32.32</v>
      </c>
      <c r="BV24" s="6" t="str">
        <f t="shared" si="5"/>
        <v>Ind</v>
      </c>
    </row>
    <row r="25" spans="1:74" x14ac:dyDescent="0.25">
      <c r="A25" t="s">
        <v>1</v>
      </c>
      <c r="B25" t="s">
        <v>2</v>
      </c>
      <c r="C25">
        <v>15199</v>
      </c>
      <c r="D25">
        <v>2580</v>
      </c>
      <c r="E25">
        <v>2133</v>
      </c>
      <c r="F25">
        <v>2148</v>
      </c>
      <c r="G25">
        <v>528</v>
      </c>
      <c r="H25">
        <v>552</v>
      </c>
      <c r="I25">
        <v>2033</v>
      </c>
      <c r="J25">
        <v>53.35</v>
      </c>
      <c r="K25">
        <v>52.25</v>
      </c>
      <c r="M25">
        <v>149084</v>
      </c>
      <c r="N25">
        <v>110919</v>
      </c>
      <c r="O25">
        <v>111079</v>
      </c>
      <c r="P25">
        <v>3895</v>
      </c>
      <c r="Q25">
        <v>3916</v>
      </c>
      <c r="R25">
        <v>106435</v>
      </c>
      <c r="S25">
        <v>11.46</v>
      </c>
      <c r="T25">
        <v>10.74</v>
      </c>
      <c r="V25">
        <v>151664</v>
      </c>
      <c r="W25">
        <v>113052</v>
      </c>
      <c r="X25">
        <v>113226</v>
      </c>
      <c r="Y25">
        <v>3924</v>
      </c>
      <c r="Z25">
        <v>3948</v>
      </c>
      <c r="AA25">
        <v>108468</v>
      </c>
      <c r="AB25">
        <v>10.99</v>
      </c>
      <c r="AC25">
        <v>10.3</v>
      </c>
      <c r="AD25">
        <v>-4.8000000000000001E-2</v>
      </c>
      <c r="AF25">
        <v>161.26</v>
      </c>
      <c r="AG25">
        <v>35.36</v>
      </c>
      <c r="AH25">
        <f t="shared" si="1"/>
        <v>-251.79999999999998</v>
      </c>
      <c r="AI25">
        <v>160.11000000000001</v>
      </c>
      <c r="AJ25">
        <v>32.799999999999997</v>
      </c>
      <c r="AK25">
        <f t="shared" si="0"/>
        <v>-254.62000000000003</v>
      </c>
      <c r="AL25" s="6" t="str">
        <f t="shared" si="2"/>
        <v>Ind</v>
      </c>
      <c r="AN25">
        <v>2580</v>
      </c>
      <c r="AO25">
        <v>2307</v>
      </c>
      <c r="AP25">
        <v>2448</v>
      </c>
      <c r="AQ25">
        <v>570</v>
      </c>
      <c r="AR25">
        <v>615</v>
      </c>
      <c r="AS25">
        <v>2033</v>
      </c>
      <c r="AT25">
        <v>30.3</v>
      </c>
      <c r="AU25">
        <v>22.96</v>
      </c>
      <c r="AW25">
        <v>149084</v>
      </c>
      <c r="AX25">
        <v>108936</v>
      </c>
      <c r="AY25">
        <v>109487</v>
      </c>
      <c r="AZ25">
        <v>2058</v>
      </c>
      <c r="BA25">
        <v>2053</v>
      </c>
      <c r="BB25">
        <v>106435</v>
      </c>
      <c r="BC25">
        <v>9.6999999999999993</v>
      </c>
      <c r="BD25">
        <v>5.93</v>
      </c>
      <c r="BF25">
        <v>151664</v>
      </c>
      <c r="BG25">
        <v>111242</v>
      </c>
      <c r="BH25">
        <v>111935</v>
      </c>
      <c r="BI25">
        <v>2123</v>
      </c>
      <c r="BJ25">
        <v>2133</v>
      </c>
      <c r="BK25">
        <v>108468</v>
      </c>
      <c r="BL25">
        <v>8.57</v>
      </c>
      <c r="BM25">
        <v>4.99</v>
      </c>
      <c r="BN25">
        <v>0.36699999999999999</v>
      </c>
      <c r="BP25">
        <v>44.96</v>
      </c>
      <c r="BQ25">
        <v>18.71</v>
      </c>
      <c r="BR25">
        <f t="shared" si="3"/>
        <v>-52.5</v>
      </c>
      <c r="BS25">
        <v>40.82</v>
      </c>
      <c r="BT25">
        <v>14.64</v>
      </c>
      <c r="BU25">
        <f t="shared" si="4"/>
        <v>-52.36</v>
      </c>
      <c r="BV25" s="6" t="str">
        <f t="shared" si="5"/>
        <v>Biv</v>
      </c>
    </row>
    <row r="26" spans="1:74" x14ac:dyDescent="0.25">
      <c r="A26" t="s">
        <v>1</v>
      </c>
      <c r="B26" t="s">
        <v>2</v>
      </c>
      <c r="C26">
        <v>18163</v>
      </c>
      <c r="D26">
        <v>41961</v>
      </c>
      <c r="E26">
        <v>31769</v>
      </c>
      <c r="F26">
        <v>32020</v>
      </c>
      <c r="G26">
        <v>2347</v>
      </c>
      <c r="H26">
        <v>2404</v>
      </c>
      <c r="I26">
        <v>32208</v>
      </c>
      <c r="J26">
        <v>63.23</v>
      </c>
      <c r="K26">
        <v>59.14</v>
      </c>
      <c r="M26">
        <v>166481</v>
      </c>
      <c r="N26">
        <v>132341</v>
      </c>
      <c r="O26">
        <v>132556</v>
      </c>
      <c r="P26">
        <v>2481</v>
      </c>
      <c r="Q26">
        <v>2484</v>
      </c>
      <c r="R26">
        <v>130229</v>
      </c>
      <c r="S26">
        <v>19.09</v>
      </c>
      <c r="T26">
        <v>16.75</v>
      </c>
      <c r="V26">
        <v>208442</v>
      </c>
      <c r="W26">
        <v>164110</v>
      </c>
      <c r="X26">
        <v>164576</v>
      </c>
      <c r="Y26">
        <v>3400</v>
      </c>
      <c r="Z26">
        <v>3444</v>
      </c>
      <c r="AA26">
        <v>162437</v>
      </c>
      <c r="AB26">
        <v>31.81</v>
      </c>
      <c r="AC26">
        <v>27.04</v>
      </c>
      <c r="AD26">
        <v>0.02</v>
      </c>
      <c r="AF26">
        <v>232.82</v>
      </c>
      <c r="AG26">
        <v>28.34</v>
      </c>
      <c r="AH26">
        <f t="shared" si="1"/>
        <v>-408.96</v>
      </c>
      <c r="AI26">
        <v>231.81</v>
      </c>
      <c r="AJ26">
        <v>26.05</v>
      </c>
      <c r="AK26">
        <f t="shared" si="0"/>
        <v>-411.52</v>
      </c>
      <c r="AL26" s="6" t="str">
        <f t="shared" si="2"/>
        <v>Ind</v>
      </c>
      <c r="AN26">
        <v>41961</v>
      </c>
      <c r="AO26">
        <v>38609</v>
      </c>
      <c r="AP26">
        <v>39375</v>
      </c>
      <c r="AQ26">
        <v>2962</v>
      </c>
      <c r="AR26">
        <v>3054</v>
      </c>
      <c r="AS26">
        <v>32208</v>
      </c>
      <c r="AT26">
        <v>1.74</v>
      </c>
      <c r="AU26">
        <v>1.1000000000000001</v>
      </c>
      <c r="AW26">
        <v>166481</v>
      </c>
      <c r="AX26">
        <v>128977</v>
      </c>
      <c r="AY26">
        <v>130675</v>
      </c>
      <c r="AZ26">
        <v>4545</v>
      </c>
      <c r="BA26">
        <v>4626</v>
      </c>
      <c r="BB26">
        <v>130229</v>
      </c>
      <c r="BC26">
        <v>64.930000000000007</v>
      </c>
      <c r="BD26">
        <v>48.79</v>
      </c>
      <c r="BF26">
        <v>208442</v>
      </c>
      <c r="BG26">
        <v>167586</v>
      </c>
      <c r="BH26">
        <v>170050</v>
      </c>
      <c r="BI26">
        <v>5552</v>
      </c>
      <c r="BJ26">
        <v>5666</v>
      </c>
      <c r="BK26">
        <v>162437</v>
      </c>
      <c r="BL26">
        <v>15.41</v>
      </c>
      <c r="BM26">
        <v>7.2</v>
      </c>
      <c r="BN26">
        <v>0.22500000000000001</v>
      </c>
      <c r="BP26">
        <v>102.16</v>
      </c>
      <c r="BQ26">
        <v>18.63</v>
      </c>
      <c r="BR26">
        <f t="shared" si="3"/>
        <v>-167.06</v>
      </c>
      <c r="BS26">
        <v>100.43</v>
      </c>
      <c r="BT26">
        <v>16.63</v>
      </c>
      <c r="BU26">
        <f t="shared" si="4"/>
        <v>-167.60000000000002</v>
      </c>
      <c r="BV26" s="6" t="str">
        <f t="shared" si="5"/>
        <v>Ind</v>
      </c>
    </row>
    <row r="27" spans="1:74" x14ac:dyDescent="0.25">
      <c r="A27" t="s">
        <v>1</v>
      </c>
      <c r="B27" t="s">
        <v>2</v>
      </c>
      <c r="C27">
        <v>25275</v>
      </c>
      <c r="D27">
        <v>2475</v>
      </c>
      <c r="E27">
        <v>1548</v>
      </c>
      <c r="F27">
        <v>1665</v>
      </c>
      <c r="G27">
        <v>710</v>
      </c>
      <c r="H27">
        <v>961</v>
      </c>
      <c r="I27">
        <v>1061</v>
      </c>
      <c r="J27">
        <v>11.67</v>
      </c>
      <c r="K27">
        <v>10.15</v>
      </c>
      <c r="M27">
        <v>136467</v>
      </c>
      <c r="N27">
        <v>95676</v>
      </c>
      <c r="O27">
        <v>95860</v>
      </c>
      <c r="P27">
        <v>3351</v>
      </c>
      <c r="Q27">
        <v>3373</v>
      </c>
      <c r="R27">
        <v>101929</v>
      </c>
      <c r="S27">
        <v>96.39</v>
      </c>
      <c r="T27">
        <v>96.03</v>
      </c>
      <c r="V27">
        <v>138942</v>
      </c>
      <c r="W27">
        <v>97225</v>
      </c>
      <c r="X27">
        <v>97526</v>
      </c>
      <c r="Y27">
        <v>3435</v>
      </c>
      <c r="Z27">
        <v>3517</v>
      </c>
      <c r="AA27">
        <v>102990</v>
      </c>
      <c r="AB27">
        <v>94.91</v>
      </c>
      <c r="AC27">
        <v>93.88</v>
      </c>
      <c r="AD27">
        <v>6.0999999999999999E-2</v>
      </c>
      <c r="AF27">
        <v>119.48</v>
      </c>
      <c r="AG27">
        <v>26.63</v>
      </c>
      <c r="AH27">
        <f t="shared" si="1"/>
        <v>-185.70000000000002</v>
      </c>
      <c r="AI27">
        <v>118.26</v>
      </c>
      <c r="AJ27">
        <v>24.19</v>
      </c>
      <c r="AK27">
        <f t="shared" si="0"/>
        <v>-188.14000000000001</v>
      </c>
      <c r="AL27" s="6" t="str">
        <f t="shared" si="2"/>
        <v>Ind</v>
      </c>
      <c r="AN27">
        <v>2475</v>
      </c>
      <c r="AO27">
        <v>759</v>
      </c>
      <c r="AP27">
        <v>834</v>
      </c>
      <c r="AQ27">
        <v>269</v>
      </c>
      <c r="AR27">
        <v>311</v>
      </c>
      <c r="AS27">
        <v>1061</v>
      </c>
      <c r="AT27">
        <v>90.79</v>
      </c>
      <c r="AU27">
        <v>86</v>
      </c>
      <c r="AW27">
        <v>136467</v>
      </c>
      <c r="AX27">
        <v>81035</v>
      </c>
      <c r="AY27">
        <v>83165</v>
      </c>
      <c r="AZ27">
        <v>6448</v>
      </c>
      <c r="BA27">
        <v>6719</v>
      </c>
      <c r="BB27">
        <v>101929</v>
      </c>
      <c r="BC27">
        <v>99.37</v>
      </c>
      <c r="BD27">
        <v>98.85</v>
      </c>
      <c r="BF27">
        <v>138942</v>
      </c>
      <c r="BG27">
        <v>81794</v>
      </c>
      <c r="BH27">
        <v>83998</v>
      </c>
      <c r="BI27">
        <v>6455</v>
      </c>
      <c r="BJ27">
        <v>6728</v>
      </c>
      <c r="BK27">
        <v>102990</v>
      </c>
      <c r="BL27">
        <v>99.39</v>
      </c>
      <c r="BM27">
        <v>98.9</v>
      </c>
      <c r="BN27">
        <v>0.48499999999999999</v>
      </c>
      <c r="BP27">
        <v>-31.09</v>
      </c>
      <c r="BQ27">
        <v>20.81</v>
      </c>
      <c r="BR27">
        <f t="shared" si="3"/>
        <v>103.8</v>
      </c>
      <c r="BS27">
        <v>-38.24</v>
      </c>
      <c r="BT27">
        <v>15.79</v>
      </c>
      <c r="BU27">
        <f t="shared" si="4"/>
        <v>108.06</v>
      </c>
      <c r="BV27" s="6" t="str">
        <f t="shared" si="5"/>
        <v>Biv</v>
      </c>
    </row>
    <row r="28" spans="1:74" x14ac:dyDescent="0.25">
      <c r="A28" t="s">
        <v>1</v>
      </c>
      <c r="B28" t="s">
        <v>2</v>
      </c>
      <c r="C28">
        <v>27022</v>
      </c>
      <c r="D28">
        <v>2705</v>
      </c>
      <c r="E28">
        <v>2068</v>
      </c>
      <c r="F28">
        <v>2089</v>
      </c>
      <c r="G28">
        <v>278</v>
      </c>
      <c r="H28">
        <v>286</v>
      </c>
      <c r="I28">
        <v>1970</v>
      </c>
      <c r="J28">
        <v>40.67</v>
      </c>
      <c r="K28">
        <v>37.78</v>
      </c>
      <c r="M28">
        <v>69961</v>
      </c>
      <c r="N28">
        <v>62320</v>
      </c>
      <c r="O28">
        <v>62491</v>
      </c>
      <c r="P28">
        <v>2784</v>
      </c>
      <c r="Q28">
        <v>2800</v>
      </c>
      <c r="R28">
        <v>60252</v>
      </c>
      <c r="S28">
        <v>22.5</v>
      </c>
      <c r="T28">
        <v>20.79</v>
      </c>
      <c r="V28">
        <v>72666</v>
      </c>
      <c r="W28">
        <v>64388</v>
      </c>
      <c r="X28">
        <v>64580</v>
      </c>
      <c r="Y28">
        <v>2801</v>
      </c>
      <c r="Z28">
        <v>2818</v>
      </c>
      <c r="AA28">
        <v>62222</v>
      </c>
      <c r="AB28">
        <v>21.59</v>
      </c>
      <c r="AC28">
        <v>19.53</v>
      </c>
      <c r="AD28">
        <v>-0.187</v>
      </c>
      <c r="AF28">
        <v>156.07</v>
      </c>
      <c r="AG28">
        <v>29.29</v>
      </c>
      <c r="AH28">
        <f t="shared" si="1"/>
        <v>-253.56</v>
      </c>
      <c r="AI28">
        <v>154.19999999999999</v>
      </c>
      <c r="AJ28">
        <v>25.96</v>
      </c>
      <c r="AK28">
        <f t="shared" si="0"/>
        <v>-256.47999999999996</v>
      </c>
      <c r="AL28" s="6" t="str">
        <f t="shared" si="2"/>
        <v>Ind</v>
      </c>
      <c r="AN28">
        <v>2705</v>
      </c>
      <c r="AO28">
        <v>1613</v>
      </c>
      <c r="AP28">
        <v>1706</v>
      </c>
      <c r="AQ28">
        <v>329</v>
      </c>
      <c r="AR28">
        <v>357</v>
      </c>
      <c r="AS28">
        <v>1970</v>
      </c>
      <c r="AT28">
        <v>88.92</v>
      </c>
      <c r="AU28">
        <v>83.17</v>
      </c>
      <c r="AW28">
        <v>69961</v>
      </c>
      <c r="AX28">
        <v>53995</v>
      </c>
      <c r="AY28">
        <v>55068</v>
      </c>
      <c r="AZ28">
        <v>3284</v>
      </c>
      <c r="BA28">
        <v>3377</v>
      </c>
      <c r="BB28">
        <v>60252</v>
      </c>
      <c r="BC28">
        <v>96.75</v>
      </c>
      <c r="BD28">
        <v>92.96</v>
      </c>
      <c r="BF28">
        <v>72666</v>
      </c>
      <c r="BG28">
        <v>55608</v>
      </c>
      <c r="BH28">
        <v>56774</v>
      </c>
      <c r="BI28">
        <v>3303</v>
      </c>
      <c r="BJ28">
        <v>3399</v>
      </c>
      <c r="BK28">
        <v>62222</v>
      </c>
      <c r="BL28">
        <v>97.14</v>
      </c>
      <c r="BM28">
        <v>93.55</v>
      </c>
      <c r="BN28">
        <v>0.45900000000000002</v>
      </c>
      <c r="BP28">
        <v>23.95</v>
      </c>
      <c r="BQ28">
        <v>20.72</v>
      </c>
      <c r="BR28">
        <f t="shared" si="3"/>
        <v>-6.4600000000000009</v>
      </c>
      <c r="BS28">
        <v>17.75</v>
      </c>
      <c r="BT28">
        <v>16.27</v>
      </c>
      <c r="BU28">
        <f t="shared" si="4"/>
        <v>-2.9600000000000009</v>
      </c>
      <c r="BV28" s="6" t="str">
        <f t="shared" si="5"/>
        <v>Biv</v>
      </c>
    </row>
    <row r="29" spans="1:74" x14ac:dyDescent="0.25">
      <c r="A29" t="s">
        <v>1</v>
      </c>
      <c r="B29" t="s">
        <v>2</v>
      </c>
      <c r="C29">
        <v>27065</v>
      </c>
      <c r="D29">
        <v>4435</v>
      </c>
      <c r="E29">
        <v>3750</v>
      </c>
      <c r="F29">
        <v>3791</v>
      </c>
      <c r="G29">
        <v>464</v>
      </c>
      <c r="H29">
        <v>479</v>
      </c>
      <c r="I29">
        <v>3620</v>
      </c>
      <c r="J29">
        <v>44.82</v>
      </c>
      <c r="K29">
        <v>41.04</v>
      </c>
      <c r="M29">
        <v>54838</v>
      </c>
      <c r="N29">
        <v>43638</v>
      </c>
      <c r="O29">
        <v>43680</v>
      </c>
      <c r="P29">
        <v>1315</v>
      </c>
      <c r="Q29">
        <v>1321</v>
      </c>
      <c r="R29">
        <v>43556</v>
      </c>
      <c r="S29">
        <v>50.08</v>
      </c>
      <c r="T29">
        <v>48.68</v>
      </c>
      <c r="V29">
        <v>59273</v>
      </c>
      <c r="W29">
        <v>47388</v>
      </c>
      <c r="X29">
        <v>47471</v>
      </c>
      <c r="Y29">
        <v>1389</v>
      </c>
      <c r="Z29">
        <v>1400</v>
      </c>
      <c r="AA29">
        <v>47176</v>
      </c>
      <c r="AB29">
        <v>46.59</v>
      </c>
      <c r="AC29">
        <v>43.82</v>
      </c>
      <c r="AD29">
        <v>0.108</v>
      </c>
      <c r="AF29">
        <v>180.3</v>
      </c>
      <c r="AG29">
        <v>31.57</v>
      </c>
      <c r="AH29">
        <f t="shared" si="1"/>
        <v>-297.46000000000004</v>
      </c>
      <c r="AI29">
        <v>179.06</v>
      </c>
      <c r="AJ29">
        <v>29.33</v>
      </c>
      <c r="AK29">
        <f t="shared" si="0"/>
        <v>-299.46000000000004</v>
      </c>
      <c r="AL29" s="6" t="str">
        <f t="shared" si="2"/>
        <v>Ind</v>
      </c>
      <c r="AN29">
        <v>4435</v>
      </c>
      <c r="AO29">
        <v>3679</v>
      </c>
      <c r="AP29">
        <v>3784</v>
      </c>
      <c r="AQ29">
        <v>384</v>
      </c>
      <c r="AR29">
        <v>407</v>
      </c>
      <c r="AS29">
        <v>3620</v>
      </c>
      <c r="AT29">
        <v>43.5</v>
      </c>
      <c r="AU29">
        <v>32</v>
      </c>
      <c r="AW29">
        <v>54838</v>
      </c>
      <c r="AX29">
        <v>38838</v>
      </c>
      <c r="AY29">
        <v>39306</v>
      </c>
      <c r="AZ29">
        <v>2042</v>
      </c>
      <c r="BA29">
        <v>2072</v>
      </c>
      <c r="BB29">
        <v>43556</v>
      </c>
      <c r="BC29">
        <v>98.22</v>
      </c>
      <c r="BD29">
        <v>97.06</v>
      </c>
      <c r="BF29">
        <v>59273</v>
      </c>
      <c r="BG29">
        <v>42517</v>
      </c>
      <c r="BH29">
        <v>43090</v>
      </c>
      <c r="BI29">
        <v>2077</v>
      </c>
      <c r="BJ29">
        <v>2111</v>
      </c>
      <c r="BK29">
        <v>47176</v>
      </c>
      <c r="BL29">
        <v>98.1</v>
      </c>
      <c r="BM29">
        <v>96.6</v>
      </c>
      <c r="BN29">
        <v>0.40300000000000002</v>
      </c>
      <c r="BP29">
        <v>55.01</v>
      </c>
      <c r="BQ29">
        <v>21.25</v>
      </c>
      <c r="BR29">
        <f t="shared" si="3"/>
        <v>-67.52</v>
      </c>
      <c r="BS29">
        <v>49.97</v>
      </c>
      <c r="BT29">
        <v>15.96</v>
      </c>
      <c r="BU29">
        <f t="shared" si="4"/>
        <v>-68.02</v>
      </c>
      <c r="BV29" s="6" t="str">
        <f t="shared" si="5"/>
        <v>Ind</v>
      </c>
    </row>
    <row r="30" spans="1:74" x14ac:dyDescent="0.25">
      <c r="A30" t="s">
        <v>1</v>
      </c>
      <c r="B30" t="s">
        <v>2</v>
      </c>
      <c r="C30">
        <v>29440</v>
      </c>
      <c r="D30">
        <v>4384</v>
      </c>
      <c r="E30">
        <v>3135</v>
      </c>
      <c r="F30">
        <v>3159</v>
      </c>
      <c r="G30">
        <v>656</v>
      </c>
      <c r="H30">
        <v>691</v>
      </c>
      <c r="I30">
        <v>2971</v>
      </c>
      <c r="J30">
        <v>45.5</v>
      </c>
      <c r="K30">
        <v>44.45</v>
      </c>
      <c r="M30">
        <v>82532</v>
      </c>
      <c r="N30">
        <v>71089</v>
      </c>
      <c r="O30">
        <v>71520</v>
      </c>
      <c r="P30">
        <v>5020</v>
      </c>
      <c r="Q30">
        <v>5067</v>
      </c>
      <c r="R30">
        <v>71870</v>
      </c>
      <c r="S30">
        <v>60.39</v>
      </c>
      <c r="T30">
        <v>56.81</v>
      </c>
      <c r="V30">
        <v>86916</v>
      </c>
      <c r="W30">
        <v>74224</v>
      </c>
      <c r="X30">
        <v>74679</v>
      </c>
      <c r="Y30">
        <v>5082</v>
      </c>
      <c r="Z30">
        <v>5133</v>
      </c>
      <c r="AA30">
        <v>74841</v>
      </c>
      <c r="AB30">
        <v>59.02</v>
      </c>
      <c r="AC30">
        <v>55.15</v>
      </c>
      <c r="AD30">
        <v>2.4E-2</v>
      </c>
      <c r="AF30">
        <v>104.41</v>
      </c>
      <c r="AG30">
        <v>30.71</v>
      </c>
      <c r="AH30">
        <f t="shared" si="1"/>
        <v>-147.39999999999998</v>
      </c>
      <c r="AI30">
        <v>103.56</v>
      </c>
      <c r="AJ30">
        <v>28.71</v>
      </c>
      <c r="AK30">
        <f t="shared" si="0"/>
        <v>-149.69999999999999</v>
      </c>
      <c r="AL30" s="6" t="str">
        <f t="shared" si="2"/>
        <v>Ind</v>
      </c>
      <c r="AN30">
        <v>4384</v>
      </c>
      <c r="AO30">
        <v>2121</v>
      </c>
      <c r="AP30">
        <v>2273</v>
      </c>
      <c r="AQ30">
        <v>638</v>
      </c>
      <c r="AR30">
        <v>705</v>
      </c>
      <c r="AS30">
        <v>2971</v>
      </c>
      <c r="AT30">
        <v>91.09</v>
      </c>
      <c r="AU30">
        <v>86.83</v>
      </c>
      <c r="AW30">
        <v>82532</v>
      </c>
      <c r="AX30">
        <v>64233</v>
      </c>
      <c r="AY30">
        <v>65511</v>
      </c>
      <c r="AZ30">
        <v>4176</v>
      </c>
      <c r="BA30">
        <v>4310</v>
      </c>
      <c r="BB30">
        <v>71870</v>
      </c>
      <c r="BC30">
        <v>96.26</v>
      </c>
      <c r="BD30">
        <v>93.42</v>
      </c>
      <c r="BF30">
        <v>86916</v>
      </c>
      <c r="BG30">
        <v>66354</v>
      </c>
      <c r="BH30">
        <v>67784</v>
      </c>
      <c r="BI30">
        <v>4220</v>
      </c>
      <c r="BJ30">
        <v>4362</v>
      </c>
      <c r="BK30">
        <v>74841</v>
      </c>
      <c r="BL30">
        <v>97.3</v>
      </c>
      <c r="BM30">
        <v>94.56</v>
      </c>
      <c r="BN30">
        <v>-0.22500000000000001</v>
      </c>
      <c r="BP30">
        <v>-17.75</v>
      </c>
      <c r="BQ30">
        <v>18.36</v>
      </c>
      <c r="BR30">
        <f t="shared" si="3"/>
        <v>72.22</v>
      </c>
      <c r="BS30">
        <v>-19.54</v>
      </c>
      <c r="BT30">
        <v>15.51</v>
      </c>
      <c r="BU30">
        <f t="shared" si="4"/>
        <v>70.099999999999994</v>
      </c>
      <c r="BV30" s="6" t="str">
        <f t="shared" si="5"/>
        <v>Ind</v>
      </c>
    </row>
    <row r="31" spans="1:74" x14ac:dyDescent="0.25">
      <c r="A31" t="s">
        <v>1</v>
      </c>
      <c r="B31" t="s">
        <v>2</v>
      </c>
      <c r="C31">
        <v>31550</v>
      </c>
      <c r="D31">
        <v>20966</v>
      </c>
      <c r="E31">
        <v>13224</v>
      </c>
      <c r="F31">
        <v>13276</v>
      </c>
      <c r="G31">
        <v>576</v>
      </c>
      <c r="H31">
        <v>581</v>
      </c>
      <c r="I31">
        <v>13474</v>
      </c>
      <c r="J31">
        <v>70.7</v>
      </c>
      <c r="K31">
        <v>67.239999999999995</v>
      </c>
      <c r="M31">
        <v>41106</v>
      </c>
      <c r="N31">
        <v>33601</v>
      </c>
      <c r="O31">
        <v>33654</v>
      </c>
      <c r="P31">
        <v>913</v>
      </c>
      <c r="Q31">
        <v>915</v>
      </c>
      <c r="R31">
        <v>33123</v>
      </c>
      <c r="S31">
        <v>30.41</v>
      </c>
      <c r="T31">
        <v>28.14</v>
      </c>
      <c r="V31">
        <v>62072</v>
      </c>
      <c r="W31">
        <v>46825</v>
      </c>
      <c r="X31">
        <v>46930</v>
      </c>
      <c r="Y31">
        <v>1060</v>
      </c>
      <c r="Z31">
        <v>1065</v>
      </c>
      <c r="AA31">
        <v>46597</v>
      </c>
      <c r="AB31">
        <v>43.79</v>
      </c>
      <c r="AC31">
        <v>39.75</v>
      </c>
      <c r="AD31">
        <v>0.104</v>
      </c>
      <c r="AF31">
        <v>251.35</v>
      </c>
      <c r="AG31">
        <v>32.11</v>
      </c>
      <c r="AH31">
        <f t="shared" si="1"/>
        <v>-438.48</v>
      </c>
      <c r="AI31">
        <v>250.13</v>
      </c>
      <c r="AJ31">
        <v>29.81</v>
      </c>
      <c r="AK31">
        <f t="shared" si="0"/>
        <v>-440.64</v>
      </c>
      <c r="AL31" s="6" t="str">
        <f t="shared" si="2"/>
        <v>Ind</v>
      </c>
      <c r="AN31">
        <v>20966</v>
      </c>
      <c r="AO31">
        <v>16951</v>
      </c>
      <c r="AP31">
        <v>17760</v>
      </c>
      <c r="AQ31">
        <v>3019</v>
      </c>
      <c r="AR31">
        <v>3205</v>
      </c>
      <c r="AS31">
        <v>13474</v>
      </c>
      <c r="AT31">
        <v>10.9</v>
      </c>
      <c r="AU31">
        <v>6.97</v>
      </c>
      <c r="AW31">
        <v>41106</v>
      </c>
      <c r="AX31">
        <v>46897</v>
      </c>
      <c r="AY31">
        <v>48538</v>
      </c>
      <c r="AZ31">
        <v>4559</v>
      </c>
      <c r="BA31">
        <v>4781</v>
      </c>
      <c r="BB31">
        <v>33123</v>
      </c>
      <c r="BC31">
        <v>0.18</v>
      </c>
      <c r="BD31">
        <v>0.03</v>
      </c>
      <c r="BF31">
        <v>62072</v>
      </c>
      <c r="BG31">
        <v>63848</v>
      </c>
      <c r="BH31">
        <v>66298</v>
      </c>
      <c r="BI31">
        <v>5491</v>
      </c>
      <c r="BJ31">
        <v>5792</v>
      </c>
      <c r="BK31">
        <v>46597</v>
      </c>
      <c r="BL31">
        <v>0.05</v>
      </c>
      <c r="BM31">
        <v>0</v>
      </c>
      <c r="BN31">
        <v>0.437</v>
      </c>
      <c r="BP31">
        <v>6.39</v>
      </c>
      <c r="BQ31">
        <v>21.22</v>
      </c>
      <c r="BR31">
        <f t="shared" si="3"/>
        <v>29.659999999999997</v>
      </c>
      <c r="BS31">
        <v>0.82</v>
      </c>
      <c r="BT31">
        <v>17.04</v>
      </c>
      <c r="BU31">
        <f t="shared" si="4"/>
        <v>32.44</v>
      </c>
      <c r="BV31" s="6" t="str">
        <f t="shared" si="5"/>
        <v>Biv</v>
      </c>
    </row>
    <row r="32" spans="1:74" x14ac:dyDescent="0.25">
      <c r="A32" t="s">
        <v>1</v>
      </c>
      <c r="B32" t="s">
        <v>2</v>
      </c>
      <c r="C32">
        <v>34606</v>
      </c>
      <c r="D32">
        <v>2468</v>
      </c>
      <c r="E32">
        <v>578</v>
      </c>
      <c r="F32">
        <v>582</v>
      </c>
      <c r="G32">
        <v>95</v>
      </c>
      <c r="H32">
        <v>102</v>
      </c>
      <c r="I32">
        <v>569</v>
      </c>
      <c r="J32">
        <v>54.41</v>
      </c>
      <c r="K32">
        <v>53.16</v>
      </c>
      <c r="M32">
        <v>19193</v>
      </c>
      <c r="N32">
        <v>11543</v>
      </c>
      <c r="O32">
        <v>11690</v>
      </c>
      <c r="P32">
        <v>1118</v>
      </c>
      <c r="Q32">
        <v>1147</v>
      </c>
      <c r="R32">
        <v>11961</v>
      </c>
      <c r="S32">
        <v>69.56</v>
      </c>
      <c r="T32">
        <v>64.59</v>
      </c>
      <c r="V32">
        <v>21661</v>
      </c>
      <c r="W32">
        <v>12121</v>
      </c>
      <c r="X32">
        <v>12271</v>
      </c>
      <c r="Y32">
        <v>1123</v>
      </c>
      <c r="Z32">
        <v>1152</v>
      </c>
      <c r="AA32">
        <v>12530</v>
      </c>
      <c r="AB32">
        <v>69.14</v>
      </c>
      <c r="AC32">
        <v>64.41</v>
      </c>
      <c r="AD32">
        <v>5.7000000000000002E-2</v>
      </c>
      <c r="AF32">
        <v>81.489999999999995</v>
      </c>
      <c r="AG32">
        <v>28.8</v>
      </c>
      <c r="AH32">
        <f t="shared" si="1"/>
        <v>-105.38</v>
      </c>
      <c r="AI32">
        <v>80.44</v>
      </c>
      <c r="AJ32">
        <v>26.37</v>
      </c>
      <c r="AK32">
        <f t="shared" si="0"/>
        <v>-108.13999999999999</v>
      </c>
      <c r="AL32" s="6" t="str">
        <f t="shared" si="2"/>
        <v>Ind</v>
      </c>
      <c r="AN32">
        <v>2468</v>
      </c>
      <c r="AO32">
        <v>940</v>
      </c>
      <c r="AP32">
        <v>1000</v>
      </c>
      <c r="AQ32">
        <v>251</v>
      </c>
      <c r="AR32">
        <v>278</v>
      </c>
      <c r="AS32">
        <v>569</v>
      </c>
      <c r="AT32">
        <v>1.25</v>
      </c>
      <c r="AU32">
        <v>0.01</v>
      </c>
      <c r="AW32">
        <v>19193</v>
      </c>
      <c r="AX32">
        <v>17708</v>
      </c>
      <c r="AY32">
        <v>18862</v>
      </c>
      <c r="AZ32">
        <v>2479</v>
      </c>
      <c r="BA32">
        <v>2724</v>
      </c>
      <c r="BB32">
        <v>11961</v>
      </c>
      <c r="BC32">
        <v>1.1299999999999999</v>
      </c>
      <c r="BD32">
        <v>0.43</v>
      </c>
      <c r="BF32">
        <v>21661</v>
      </c>
      <c r="BG32">
        <v>18648</v>
      </c>
      <c r="BH32">
        <v>19861</v>
      </c>
      <c r="BI32">
        <v>2494</v>
      </c>
      <c r="BJ32">
        <v>2741</v>
      </c>
      <c r="BK32">
        <v>12530</v>
      </c>
      <c r="BL32">
        <v>0.81</v>
      </c>
      <c r="BM32">
        <v>0.33</v>
      </c>
      <c r="BN32">
        <v>0.39600000000000002</v>
      </c>
      <c r="BP32">
        <v>-47.55</v>
      </c>
      <c r="BQ32">
        <v>18.48</v>
      </c>
      <c r="BR32">
        <f t="shared" si="3"/>
        <v>132.06</v>
      </c>
      <c r="BS32">
        <v>-52</v>
      </c>
      <c r="BT32">
        <v>15.33</v>
      </c>
      <c r="BU32">
        <f t="shared" si="4"/>
        <v>134.66</v>
      </c>
      <c r="BV32" s="6" t="str">
        <f t="shared" si="5"/>
        <v>Biv</v>
      </c>
    </row>
    <row r="33" spans="1:74" x14ac:dyDescent="0.25">
      <c r="A33" t="s">
        <v>1</v>
      </c>
      <c r="B33" t="s">
        <v>3</v>
      </c>
      <c r="C33">
        <v>353</v>
      </c>
      <c r="D33">
        <v>52429</v>
      </c>
      <c r="E33">
        <v>37474</v>
      </c>
      <c r="F33">
        <v>37674</v>
      </c>
      <c r="G33">
        <v>2672</v>
      </c>
      <c r="H33">
        <v>2725</v>
      </c>
      <c r="I33">
        <v>40000</v>
      </c>
      <c r="J33">
        <v>85.27</v>
      </c>
      <c r="K33">
        <v>83.36</v>
      </c>
      <c r="M33">
        <v>53892</v>
      </c>
      <c r="N33">
        <v>34230</v>
      </c>
      <c r="O33">
        <v>33966</v>
      </c>
      <c r="P33">
        <v>725</v>
      </c>
      <c r="Q33">
        <v>704</v>
      </c>
      <c r="R33">
        <v>34687</v>
      </c>
      <c r="S33">
        <v>78.42</v>
      </c>
      <c r="T33">
        <v>87.2</v>
      </c>
      <c r="V33">
        <v>106321</v>
      </c>
      <c r="W33">
        <v>71703</v>
      </c>
      <c r="X33">
        <v>71641</v>
      </c>
      <c r="Y33">
        <v>2762</v>
      </c>
      <c r="Z33">
        <v>2807</v>
      </c>
      <c r="AA33">
        <v>74687</v>
      </c>
      <c r="AB33">
        <v>87.07</v>
      </c>
      <c r="AC33">
        <v>87.16</v>
      </c>
      <c r="AD33">
        <v>8.5000000000000006E-2</v>
      </c>
      <c r="AF33">
        <v>151.4</v>
      </c>
      <c r="AG33">
        <v>30.21</v>
      </c>
      <c r="AH33">
        <f t="shared" si="1"/>
        <v>-242.38</v>
      </c>
      <c r="AI33">
        <v>150.22999999999999</v>
      </c>
      <c r="AJ33">
        <v>27.95</v>
      </c>
      <c r="AK33">
        <f t="shared" si="0"/>
        <v>-244.55999999999997</v>
      </c>
      <c r="AL33" s="6" t="str">
        <f t="shared" si="2"/>
        <v>Ind</v>
      </c>
      <c r="AN33">
        <v>52429</v>
      </c>
      <c r="AO33">
        <v>35151</v>
      </c>
      <c r="AP33">
        <v>36007</v>
      </c>
      <c r="AQ33">
        <v>4070</v>
      </c>
      <c r="AR33">
        <v>4229</v>
      </c>
      <c r="AS33">
        <v>40000</v>
      </c>
      <c r="AT33">
        <v>90.32</v>
      </c>
      <c r="AU33">
        <v>86.25</v>
      </c>
      <c r="AW33">
        <v>53892</v>
      </c>
      <c r="AX33">
        <v>45386</v>
      </c>
      <c r="AY33">
        <v>44229</v>
      </c>
      <c r="AZ33">
        <v>4943</v>
      </c>
      <c r="BA33">
        <v>4713</v>
      </c>
      <c r="BB33">
        <v>34687</v>
      </c>
      <c r="BC33">
        <v>1.38</v>
      </c>
      <c r="BD33">
        <v>2.33</v>
      </c>
      <c r="BF33">
        <v>106321</v>
      </c>
      <c r="BG33">
        <v>80537</v>
      </c>
      <c r="BH33">
        <v>80236</v>
      </c>
      <c r="BI33">
        <v>6393</v>
      </c>
      <c r="BJ33">
        <v>6328</v>
      </c>
      <c r="BK33">
        <v>74687</v>
      </c>
      <c r="BL33">
        <v>14.61</v>
      </c>
      <c r="BM33">
        <v>16.03</v>
      </c>
      <c r="BN33">
        <v>-0.219</v>
      </c>
      <c r="BP33">
        <v>-6.8</v>
      </c>
      <c r="BQ33">
        <v>18.809999999999999</v>
      </c>
      <c r="BR33">
        <f t="shared" si="3"/>
        <v>51.22</v>
      </c>
      <c r="BS33">
        <v>-8.4700000000000006</v>
      </c>
      <c r="BT33">
        <v>16.37</v>
      </c>
      <c r="BU33">
        <f t="shared" si="4"/>
        <v>49.680000000000007</v>
      </c>
      <c r="BV33" s="6" t="str">
        <f t="shared" si="5"/>
        <v>Ind</v>
      </c>
    </row>
    <row r="34" spans="1:74" x14ac:dyDescent="0.25">
      <c r="A34" t="s">
        <v>1</v>
      </c>
      <c r="B34" t="s">
        <v>3</v>
      </c>
      <c r="C34">
        <v>388</v>
      </c>
      <c r="D34">
        <v>1086150</v>
      </c>
      <c r="E34">
        <v>736265</v>
      </c>
      <c r="F34">
        <v>739821</v>
      </c>
      <c r="G34">
        <v>117628</v>
      </c>
      <c r="H34">
        <v>119964</v>
      </c>
      <c r="I34">
        <v>745997</v>
      </c>
      <c r="J34">
        <v>66.3</v>
      </c>
      <c r="K34">
        <v>65.16</v>
      </c>
      <c r="M34">
        <v>2372911</v>
      </c>
      <c r="N34">
        <v>1069401</v>
      </c>
      <c r="O34">
        <v>1070588</v>
      </c>
      <c r="P34">
        <v>30491</v>
      </c>
      <c r="Q34">
        <v>30804</v>
      </c>
      <c r="R34">
        <v>1233553</v>
      </c>
      <c r="S34">
        <v>99.95</v>
      </c>
      <c r="T34">
        <v>99.93</v>
      </c>
      <c r="V34">
        <v>3459061</v>
      </c>
      <c r="W34">
        <v>1805666</v>
      </c>
      <c r="X34">
        <v>1810409</v>
      </c>
      <c r="Y34">
        <v>121391</v>
      </c>
      <c r="Z34">
        <v>123722</v>
      </c>
      <c r="AA34">
        <v>1979550</v>
      </c>
      <c r="AB34">
        <v>93.6</v>
      </c>
      <c r="AC34">
        <v>93.14</v>
      </c>
      <c r="AD34">
        <v>-4.2999999999999997E-2</v>
      </c>
      <c r="AF34">
        <v>193.4</v>
      </c>
      <c r="AG34">
        <v>31.65</v>
      </c>
      <c r="AH34">
        <f t="shared" si="1"/>
        <v>-323.5</v>
      </c>
      <c r="AI34">
        <v>192.29</v>
      </c>
      <c r="AJ34">
        <v>29.12</v>
      </c>
      <c r="AK34">
        <f t="shared" si="0"/>
        <v>-326.33999999999997</v>
      </c>
      <c r="AL34" s="6" t="str">
        <f t="shared" si="2"/>
        <v>Ind</v>
      </c>
      <c r="AN34">
        <v>1086150</v>
      </c>
      <c r="AO34">
        <v>713995</v>
      </c>
      <c r="AP34">
        <v>721337</v>
      </c>
      <c r="AQ34">
        <v>28768</v>
      </c>
      <c r="AR34">
        <v>29334</v>
      </c>
      <c r="AS34">
        <v>745997</v>
      </c>
      <c r="AT34">
        <v>89.44</v>
      </c>
      <c r="AU34">
        <v>84.69</v>
      </c>
      <c r="AW34">
        <v>2372911</v>
      </c>
      <c r="AX34">
        <v>1451258</v>
      </c>
      <c r="AY34">
        <v>1468360</v>
      </c>
      <c r="AZ34">
        <v>60352</v>
      </c>
      <c r="BA34">
        <v>61344</v>
      </c>
      <c r="BB34">
        <v>1233553</v>
      </c>
      <c r="BC34">
        <v>0.42</v>
      </c>
      <c r="BD34">
        <v>0.13</v>
      </c>
      <c r="BF34">
        <v>3459061</v>
      </c>
      <c r="BG34">
        <v>2165252</v>
      </c>
      <c r="BH34">
        <v>2189697</v>
      </c>
      <c r="BI34">
        <v>66501</v>
      </c>
      <c r="BJ34">
        <v>67710</v>
      </c>
      <c r="BK34">
        <v>1979550</v>
      </c>
      <c r="BL34">
        <v>1.04</v>
      </c>
      <c r="BM34">
        <v>0.38</v>
      </c>
      <c r="BN34">
        <v>0.39500000000000002</v>
      </c>
      <c r="BP34">
        <v>77.44</v>
      </c>
      <c r="BQ34">
        <v>21.43</v>
      </c>
      <c r="BR34">
        <f t="shared" si="3"/>
        <v>-112.02</v>
      </c>
      <c r="BS34">
        <v>72.489999999999995</v>
      </c>
      <c r="BT34">
        <v>16.350000000000001</v>
      </c>
      <c r="BU34">
        <f t="shared" si="4"/>
        <v>-112.27999999999999</v>
      </c>
      <c r="BV34" s="6" t="str">
        <f t="shared" si="5"/>
        <v>Ind</v>
      </c>
    </row>
    <row r="35" spans="1:74" x14ac:dyDescent="0.25">
      <c r="A35" t="s">
        <v>1</v>
      </c>
      <c r="B35" t="s">
        <v>3</v>
      </c>
      <c r="C35">
        <v>1538</v>
      </c>
      <c r="D35">
        <v>121671</v>
      </c>
      <c r="E35">
        <v>88632</v>
      </c>
      <c r="F35">
        <v>89119</v>
      </c>
      <c r="G35">
        <v>5180</v>
      </c>
      <c r="H35">
        <v>5249</v>
      </c>
      <c r="I35">
        <v>90687</v>
      </c>
      <c r="J35">
        <v>69.150000000000006</v>
      </c>
      <c r="K35">
        <v>65.77</v>
      </c>
      <c r="M35">
        <v>252542</v>
      </c>
      <c r="N35">
        <v>129605</v>
      </c>
      <c r="O35">
        <v>129653</v>
      </c>
      <c r="P35">
        <v>2764</v>
      </c>
      <c r="Q35">
        <v>2775</v>
      </c>
      <c r="R35">
        <v>132241</v>
      </c>
      <c r="S35">
        <v>84.35</v>
      </c>
      <c r="T35">
        <v>83.89</v>
      </c>
      <c r="V35">
        <v>374213</v>
      </c>
      <c r="W35">
        <v>218237</v>
      </c>
      <c r="X35">
        <v>218771</v>
      </c>
      <c r="Y35">
        <v>5835</v>
      </c>
      <c r="Z35">
        <v>5901</v>
      </c>
      <c r="AA35">
        <v>222928</v>
      </c>
      <c r="AB35">
        <v>80.2</v>
      </c>
      <c r="AC35">
        <v>77.63</v>
      </c>
      <c r="AD35">
        <v>3.3000000000000002E-2</v>
      </c>
      <c r="AF35">
        <v>231.07</v>
      </c>
      <c r="AG35">
        <v>31.4</v>
      </c>
      <c r="AH35">
        <f t="shared" si="1"/>
        <v>-399.34</v>
      </c>
      <c r="AI35">
        <v>230.06</v>
      </c>
      <c r="AJ35">
        <v>29.13</v>
      </c>
      <c r="AK35">
        <f t="shared" si="0"/>
        <v>-401.86</v>
      </c>
      <c r="AL35" s="6" t="str">
        <f t="shared" si="2"/>
        <v>Ind</v>
      </c>
      <c r="AN35">
        <v>121671</v>
      </c>
      <c r="AO35">
        <v>94099</v>
      </c>
      <c r="AP35">
        <v>95137</v>
      </c>
      <c r="AQ35">
        <v>3967</v>
      </c>
      <c r="AR35">
        <v>4030</v>
      </c>
      <c r="AS35">
        <v>90687</v>
      </c>
      <c r="AT35">
        <v>15.82</v>
      </c>
      <c r="AU35">
        <v>10.63</v>
      </c>
      <c r="AW35">
        <v>252542</v>
      </c>
      <c r="AX35">
        <v>159240</v>
      </c>
      <c r="AY35">
        <v>161166</v>
      </c>
      <c r="AZ35">
        <v>9060</v>
      </c>
      <c r="BA35">
        <v>9244</v>
      </c>
      <c r="BB35">
        <v>132241</v>
      </c>
      <c r="BC35">
        <v>0.63</v>
      </c>
      <c r="BD35">
        <v>0.39</v>
      </c>
      <c r="BF35">
        <v>374213</v>
      </c>
      <c r="BG35">
        <v>253339</v>
      </c>
      <c r="BH35">
        <v>256304</v>
      </c>
      <c r="BI35">
        <v>9832</v>
      </c>
      <c r="BJ35">
        <v>10007</v>
      </c>
      <c r="BK35">
        <v>222928</v>
      </c>
      <c r="BL35">
        <v>0.43</v>
      </c>
      <c r="BM35">
        <v>0.23</v>
      </c>
      <c r="BN35">
        <v>0.51600000000000001</v>
      </c>
      <c r="BP35">
        <v>93.68</v>
      </c>
      <c r="BQ35">
        <v>22.23</v>
      </c>
      <c r="BR35">
        <f t="shared" si="3"/>
        <v>-142.9</v>
      </c>
      <c r="BS35">
        <v>85.17</v>
      </c>
      <c r="BT35">
        <v>15.51</v>
      </c>
      <c r="BU35">
        <f t="shared" si="4"/>
        <v>-139.32</v>
      </c>
      <c r="BV35" s="6" t="str">
        <f t="shared" si="5"/>
        <v>Biv</v>
      </c>
    </row>
    <row r="36" spans="1:74" x14ac:dyDescent="0.25">
      <c r="A36" t="s">
        <v>1</v>
      </c>
      <c r="B36" t="s">
        <v>3</v>
      </c>
      <c r="C36">
        <v>1767</v>
      </c>
      <c r="D36">
        <v>3543796</v>
      </c>
      <c r="E36">
        <v>2207844</v>
      </c>
      <c r="F36">
        <v>2209468</v>
      </c>
      <c r="G36">
        <v>29057</v>
      </c>
      <c r="H36">
        <v>29196</v>
      </c>
      <c r="I36">
        <v>2226624</v>
      </c>
      <c r="J36">
        <v>76.28</v>
      </c>
      <c r="K36">
        <v>74.48</v>
      </c>
      <c r="M36">
        <v>2905415</v>
      </c>
      <c r="N36">
        <v>1676745</v>
      </c>
      <c r="O36">
        <v>1677787</v>
      </c>
      <c r="P36">
        <v>25196</v>
      </c>
      <c r="Q36">
        <v>25265</v>
      </c>
      <c r="R36">
        <v>1742600</v>
      </c>
      <c r="S36">
        <v>98.44</v>
      </c>
      <c r="T36">
        <v>98.34</v>
      </c>
      <c r="V36">
        <v>6449211</v>
      </c>
      <c r="W36">
        <v>3884590</v>
      </c>
      <c r="X36">
        <v>3887255</v>
      </c>
      <c r="Y36">
        <v>38672</v>
      </c>
      <c r="Z36">
        <v>38837</v>
      </c>
      <c r="AA36">
        <v>3969224</v>
      </c>
      <c r="AB36">
        <v>97.74</v>
      </c>
      <c r="AC36">
        <v>97.38</v>
      </c>
      <c r="AD36">
        <v>3.5000000000000003E-2</v>
      </c>
      <c r="AF36">
        <v>329.19</v>
      </c>
      <c r="AG36">
        <v>29.43</v>
      </c>
      <c r="AH36">
        <f t="shared" si="1"/>
        <v>-599.52</v>
      </c>
      <c r="AI36">
        <v>328.15</v>
      </c>
      <c r="AJ36">
        <v>27.14</v>
      </c>
      <c r="AK36">
        <f t="shared" si="0"/>
        <v>-602.02</v>
      </c>
      <c r="AL36" s="6" t="str">
        <f t="shared" si="2"/>
        <v>Ind</v>
      </c>
      <c r="AN36">
        <v>3543796</v>
      </c>
      <c r="AO36">
        <v>2386848</v>
      </c>
      <c r="AP36">
        <v>2398821</v>
      </c>
      <c r="AQ36">
        <v>50963</v>
      </c>
      <c r="AR36">
        <v>50992</v>
      </c>
      <c r="AS36">
        <v>2226624</v>
      </c>
      <c r="AT36">
        <v>0.77</v>
      </c>
      <c r="AU36">
        <v>0.33</v>
      </c>
      <c r="AW36">
        <v>2905415</v>
      </c>
      <c r="AX36">
        <v>2031285</v>
      </c>
      <c r="AY36">
        <v>2066584</v>
      </c>
      <c r="AZ36">
        <v>106398</v>
      </c>
      <c r="BA36">
        <v>109056</v>
      </c>
      <c r="BB36">
        <v>1742600</v>
      </c>
      <c r="BC36">
        <v>1.17</v>
      </c>
      <c r="BD36">
        <v>0.47</v>
      </c>
      <c r="BF36">
        <v>6449211</v>
      </c>
      <c r="BG36">
        <v>4418133</v>
      </c>
      <c r="BH36">
        <v>4465405</v>
      </c>
      <c r="BI36">
        <v>118447</v>
      </c>
      <c r="BJ36">
        <v>121009</v>
      </c>
      <c r="BK36">
        <v>3969224</v>
      </c>
      <c r="BL36">
        <v>0.2</v>
      </c>
      <c r="BM36">
        <v>0.08</v>
      </c>
      <c r="BN36">
        <v>1.2E-2</v>
      </c>
      <c r="BP36">
        <v>119.93</v>
      </c>
      <c r="BQ36">
        <v>16.760000000000002</v>
      </c>
      <c r="BR36">
        <f t="shared" si="3"/>
        <v>-206.34</v>
      </c>
      <c r="BS36">
        <v>119.38</v>
      </c>
      <c r="BT36">
        <v>15.24</v>
      </c>
      <c r="BU36">
        <f t="shared" si="4"/>
        <v>-208.28</v>
      </c>
      <c r="BV36" s="6" t="str">
        <f t="shared" si="5"/>
        <v>Ind</v>
      </c>
    </row>
    <row r="37" spans="1:74" x14ac:dyDescent="0.25">
      <c r="A37" t="s">
        <v>1</v>
      </c>
      <c r="B37" t="s">
        <v>3</v>
      </c>
      <c r="C37">
        <v>2135</v>
      </c>
      <c r="D37">
        <v>667326</v>
      </c>
      <c r="E37">
        <v>536335</v>
      </c>
      <c r="F37">
        <v>537880</v>
      </c>
      <c r="G37">
        <v>37154</v>
      </c>
      <c r="H37">
        <v>37547</v>
      </c>
      <c r="I37">
        <v>525310</v>
      </c>
      <c r="J37">
        <v>41.57</v>
      </c>
      <c r="K37">
        <v>39.71</v>
      </c>
      <c r="M37">
        <v>1136260</v>
      </c>
      <c r="N37">
        <v>604020</v>
      </c>
      <c r="O37">
        <v>605190</v>
      </c>
      <c r="P37">
        <v>14149</v>
      </c>
      <c r="Q37">
        <v>14219</v>
      </c>
      <c r="R37">
        <v>600316</v>
      </c>
      <c r="S37">
        <v>41.63</v>
      </c>
      <c r="T37">
        <v>38.51</v>
      </c>
      <c r="V37">
        <v>1803586</v>
      </c>
      <c r="W37">
        <v>1140355</v>
      </c>
      <c r="X37">
        <v>1143070</v>
      </c>
      <c r="Y37">
        <v>39503</v>
      </c>
      <c r="Z37">
        <v>39897</v>
      </c>
      <c r="AA37">
        <v>1125626</v>
      </c>
      <c r="AB37">
        <v>37.229999999999997</v>
      </c>
      <c r="AC37">
        <v>34.479999999999997</v>
      </c>
      <c r="AD37">
        <v>-0.04</v>
      </c>
      <c r="AF37">
        <v>256.42</v>
      </c>
      <c r="AG37">
        <v>29.79</v>
      </c>
      <c r="AH37">
        <f t="shared" si="1"/>
        <v>-453.26000000000005</v>
      </c>
      <c r="AI37">
        <v>255.41</v>
      </c>
      <c r="AJ37">
        <v>27.54</v>
      </c>
      <c r="AK37">
        <f t="shared" si="0"/>
        <v>-455.74</v>
      </c>
      <c r="AL37" s="6" t="str">
        <f t="shared" si="2"/>
        <v>Ind</v>
      </c>
      <c r="AN37">
        <v>667326</v>
      </c>
      <c r="AO37">
        <v>556973</v>
      </c>
      <c r="AP37">
        <v>565204</v>
      </c>
      <c r="AQ37">
        <v>32708</v>
      </c>
      <c r="AR37">
        <v>33229</v>
      </c>
      <c r="AS37">
        <v>525310</v>
      </c>
      <c r="AT37">
        <v>14.35</v>
      </c>
      <c r="AU37">
        <v>9.4600000000000009</v>
      </c>
      <c r="AW37">
        <v>1136260</v>
      </c>
      <c r="AX37">
        <v>602250</v>
      </c>
      <c r="AY37">
        <v>622652</v>
      </c>
      <c r="AZ37">
        <v>47313</v>
      </c>
      <c r="BA37">
        <v>49893</v>
      </c>
      <c r="BB37">
        <v>600316</v>
      </c>
      <c r="BC37">
        <v>47.51</v>
      </c>
      <c r="BD37">
        <v>30.1</v>
      </c>
      <c r="BF37">
        <v>1803586</v>
      </c>
      <c r="BG37">
        <v>1159222</v>
      </c>
      <c r="BH37">
        <v>1187856</v>
      </c>
      <c r="BI37">
        <v>57346</v>
      </c>
      <c r="BJ37">
        <v>59699</v>
      </c>
      <c r="BK37">
        <v>1125626</v>
      </c>
      <c r="BL37">
        <v>25.57</v>
      </c>
      <c r="BM37">
        <v>12.04</v>
      </c>
      <c r="BN37">
        <v>-0.624</v>
      </c>
      <c r="BP37">
        <v>73.069999999999993</v>
      </c>
      <c r="BQ37">
        <v>25.71</v>
      </c>
      <c r="BR37">
        <f t="shared" si="3"/>
        <v>-94.719999999999985</v>
      </c>
      <c r="BS37">
        <v>59.17</v>
      </c>
      <c r="BT37">
        <v>15</v>
      </c>
      <c r="BU37">
        <f t="shared" si="4"/>
        <v>-88.34</v>
      </c>
      <c r="BV37" s="6" t="str">
        <f t="shared" si="5"/>
        <v>Biv</v>
      </c>
    </row>
    <row r="38" spans="1:74" x14ac:dyDescent="0.25">
      <c r="A38" t="s">
        <v>1</v>
      </c>
      <c r="B38" t="s">
        <v>3</v>
      </c>
      <c r="C38">
        <v>2712</v>
      </c>
      <c r="D38">
        <v>462818</v>
      </c>
      <c r="E38">
        <v>371642</v>
      </c>
      <c r="F38">
        <v>372851</v>
      </c>
      <c r="G38">
        <v>24175</v>
      </c>
      <c r="H38">
        <v>24455</v>
      </c>
      <c r="I38">
        <v>342916</v>
      </c>
      <c r="J38">
        <v>8.4700000000000006</v>
      </c>
      <c r="K38">
        <v>7.75</v>
      </c>
      <c r="M38">
        <v>846036</v>
      </c>
      <c r="N38">
        <v>576932</v>
      </c>
      <c r="O38">
        <v>577675</v>
      </c>
      <c r="P38">
        <v>14411</v>
      </c>
      <c r="Q38">
        <v>14462</v>
      </c>
      <c r="R38">
        <v>541325</v>
      </c>
      <c r="S38">
        <v>0.42</v>
      </c>
      <c r="T38">
        <v>0.28999999999999998</v>
      </c>
      <c r="V38">
        <v>1308854</v>
      </c>
      <c r="W38">
        <v>948573</v>
      </c>
      <c r="X38">
        <v>950526</v>
      </c>
      <c r="Y38">
        <v>27956</v>
      </c>
      <c r="Z38">
        <v>28226</v>
      </c>
      <c r="AA38">
        <v>884241</v>
      </c>
      <c r="AB38">
        <v>0.42</v>
      </c>
      <c r="AC38">
        <v>0.35</v>
      </c>
      <c r="AD38">
        <v>-0.19</v>
      </c>
      <c r="AF38">
        <v>240.69</v>
      </c>
      <c r="AG38">
        <v>29.67</v>
      </c>
      <c r="AH38">
        <f t="shared" si="1"/>
        <v>-422.03999999999996</v>
      </c>
      <c r="AI38">
        <v>238.76</v>
      </c>
      <c r="AJ38">
        <v>26.58</v>
      </c>
      <c r="AK38">
        <f t="shared" si="0"/>
        <v>-424.36</v>
      </c>
      <c r="AL38" s="6" t="str">
        <f t="shared" si="2"/>
        <v>Ind</v>
      </c>
      <c r="AN38">
        <v>462818</v>
      </c>
      <c r="AO38">
        <v>293451</v>
      </c>
      <c r="AP38">
        <v>298168</v>
      </c>
      <c r="AQ38">
        <v>23230</v>
      </c>
      <c r="AR38">
        <v>23766</v>
      </c>
      <c r="AS38">
        <v>342916</v>
      </c>
      <c r="AT38">
        <v>97.39</v>
      </c>
      <c r="AU38">
        <v>96.19</v>
      </c>
      <c r="AW38">
        <v>846036</v>
      </c>
      <c r="AX38">
        <v>597247</v>
      </c>
      <c r="AY38">
        <v>610549</v>
      </c>
      <c r="AZ38">
        <v>42951</v>
      </c>
      <c r="BA38">
        <v>44292</v>
      </c>
      <c r="BB38">
        <v>541325</v>
      </c>
      <c r="BC38">
        <v>7.84</v>
      </c>
      <c r="BD38">
        <v>4.74</v>
      </c>
      <c r="BF38">
        <v>1308854</v>
      </c>
      <c r="BG38">
        <v>890698</v>
      </c>
      <c r="BH38">
        <v>908717</v>
      </c>
      <c r="BI38">
        <v>49767</v>
      </c>
      <c r="BJ38">
        <v>51179</v>
      </c>
      <c r="BK38">
        <v>884241</v>
      </c>
      <c r="BL38">
        <v>43.73</v>
      </c>
      <c r="BM38">
        <v>29</v>
      </c>
      <c r="BN38">
        <v>5.3999999999999999E-2</v>
      </c>
      <c r="BP38">
        <v>48.47</v>
      </c>
      <c r="BQ38">
        <v>16.559999999999999</v>
      </c>
      <c r="BR38">
        <f t="shared" si="3"/>
        <v>-63.82</v>
      </c>
      <c r="BS38">
        <v>47.78</v>
      </c>
      <c r="BT38">
        <v>15.15</v>
      </c>
      <c r="BU38">
        <f t="shared" si="4"/>
        <v>-65.260000000000005</v>
      </c>
      <c r="BV38" s="6" t="str">
        <f t="shared" si="5"/>
        <v>Ind</v>
      </c>
    </row>
    <row r="39" spans="1:74" x14ac:dyDescent="0.25">
      <c r="A39" t="s">
        <v>1</v>
      </c>
      <c r="B39" t="s">
        <v>3</v>
      </c>
      <c r="C39">
        <v>3240</v>
      </c>
      <c r="D39">
        <v>160285</v>
      </c>
      <c r="E39">
        <v>97442</v>
      </c>
      <c r="F39">
        <v>97919</v>
      </c>
      <c r="G39">
        <v>7897</v>
      </c>
      <c r="H39">
        <v>8029</v>
      </c>
      <c r="I39">
        <v>92488</v>
      </c>
      <c r="J39">
        <v>23.28</v>
      </c>
      <c r="K39">
        <v>20.94</v>
      </c>
      <c r="M39">
        <v>93276</v>
      </c>
      <c r="N39">
        <v>39045</v>
      </c>
      <c r="O39">
        <v>39082</v>
      </c>
      <c r="P39">
        <v>1796</v>
      </c>
      <c r="Q39">
        <v>1814</v>
      </c>
      <c r="R39">
        <v>39862</v>
      </c>
      <c r="S39">
        <v>72.22</v>
      </c>
      <c r="T39">
        <v>71.53</v>
      </c>
      <c r="V39">
        <v>253561</v>
      </c>
      <c r="W39">
        <v>136487</v>
      </c>
      <c r="X39">
        <v>137002</v>
      </c>
      <c r="Y39">
        <v>8093</v>
      </c>
      <c r="Z39">
        <v>8226</v>
      </c>
      <c r="AA39">
        <v>132350</v>
      </c>
      <c r="AB39">
        <v>29.01</v>
      </c>
      <c r="AC39">
        <v>26.73</v>
      </c>
      <c r="AD39">
        <v>1.4999999999999999E-2</v>
      </c>
      <c r="AF39">
        <v>174.6</v>
      </c>
      <c r="AG39">
        <v>28.25</v>
      </c>
      <c r="AH39">
        <f t="shared" si="1"/>
        <v>-292.7</v>
      </c>
      <c r="AI39">
        <v>173.65</v>
      </c>
      <c r="AJ39">
        <v>26.08</v>
      </c>
      <c r="AK39">
        <f t="shared" si="0"/>
        <v>-295.14</v>
      </c>
      <c r="AL39" s="6" t="str">
        <f t="shared" si="2"/>
        <v>Ind</v>
      </c>
      <c r="AN39">
        <v>160285</v>
      </c>
      <c r="AO39">
        <v>93871</v>
      </c>
      <c r="AP39">
        <v>94415</v>
      </c>
      <c r="AQ39">
        <v>2698</v>
      </c>
      <c r="AR39">
        <v>2736</v>
      </c>
      <c r="AS39">
        <v>92488</v>
      </c>
      <c r="AT39">
        <v>24.16</v>
      </c>
      <c r="AU39">
        <v>18.079999999999998</v>
      </c>
      <c r="AW39">
        <v>93276</v>
      </c>
      <c r="AX39">
        <v>57149</v>
      </c>
      <c r="AY39">
        <v>59751</v>
      </c>
      <c r="AZ39">
        <v>7031</v>
      </c>
      <c r="BA39">
        <v>7593</v>
      </c>
      <c r="BB39">
        <v>39862</v>
      </c>
      <c r="BC39">
        <v>0.85</v>
      </c>
      <c r="BD39">
        <v>0.32</v>
      </c>
      <c r="BF39">
        <v>253561</v>
      </c>
      <c r="BG39">
        <v>151020</v>
      </c>
      <c r="BH39">
        <v>154166</v>
      </c>
      <c r="BI39">
        <v>7504</v>
      </c>
      <c r="BJ39">
        <v>8043</v>
      </c>
      <c r="BK39">
        <v>132350</v>
      </c>
      <c r="BL39">
        <v>0.74</v>
      </c>
      <c r="BM39">
        <v>0.17</v>
      </c>
      <c r="BN39">
        <v>-0.34200000000000003</v>
      </c>
      <c r="BP39">
        <v>42.7</v>
      </c>
      <c r="BQ39">
        <v>21.05</v>
      </c>
      <c r="BR39">
        <f t="shared" si="3"/>
        <v>-43.300000000000004</v>
      </c>
      <c r="BS39">
        <v>39.07</v>
      </c>
      <c r="BT39">
        <v>16.68</v>
      </c>
      <c r="BU39">
        <f t="shared" si="4"/>
        <v>-44.78</v>
      </c>
      <c r="BV39" s="6" t="str">
        <f t="shared" si="5"/>
        <v>Ind</v>
      </c>
    </row>
    <row r="40" spans="1:74" x14ac:dyDescent="0.25">
      <c r="A40" t="s">
        <v>1</v>
      </c>
      <c r="B40" t="s">
        <v>3</v>
      </c>
      <c r="C40">
        <v>5185</v>
      </c>
      <c r="D40">
        <v>105505</v>
      </c>
      <c r="E40">
        <v>96174</v>
      </c>
      <c r="F40">
        <v>96803</v>
      </c>
      <c r="G40">
        <v>10345</v>
      </c>
      <c r="H40">
        <v>10562</v>
      </c>
      <c r="I40">
        <v>88577</v>
      </c>
      <c r="J40">
        <v>22.25</v>
      </c>
      <c r="K40">
        <v>20.41</v>
      </c>
      <c r="M40">
        <v>200467</v>
      </c>
      <c r="N40">
        <v>100362</v>
      </c>
      <c r="O40">
        <v>100733</v>
      </c>
      <c r="P40">
        <v>4577</v>
      </c>
      <c r="Q40">
        <v>4619</v>
      </c>
      <c r="R40">
        <v>103908</v>
      </c>
      <c r="S40">
        <v>81.040000000000006</v>
      </c>
      <c r="T40">
        <v>78.61</v>
      </c>
      <c r="V40">
        <v>305972</v>
      </c>
      <c r="W40">
        <v>196536</v>
      </c>
      <c r="X40">
        <v>197536</v>
      </c>
      <c r="Y40">
        <v>11269</v>
      </c>
      <c r="Z40">
        <v>11483</v>
      </c>
      <c r="AA40">
        <v>192485</v>
      </c>
      <c r="AB40">
        <v>38.869999999999997</v>
      </c>
      <c r="AC40">
        <v>35.35</v>
      </c>
      <c r="AD40">
        <v>0.17199999999999999</v>
      </c>
      <c r="AF40">
        <v>188.99</v>
      </c>
      <c r="AG40">
        <v>29.42</v>
      </c>
      <c r="AH40">
        <f t="shared" si="1"/>
        <v>-319.14</v>
      </c>
      <c r="AI40">
        <v>187.15</v>
      </c>
      <c r="AJ40">
        <v>26.43</v>
      </c>
      <c r="AK40">
        <f t="shared" si="0"/>
        <v>-321.44</v>
      </c>
      <c r="AL40" s="6" t="str">
        <f t="shared" si="2"/>
        <v>Ind</v>
      </c>
      <c r="AN40">
        <v>105505</v>
      </c>
      <c r="AO40">
        <v>116940</v>
      </c>
      <c r="AP40">
        <v>120278</v>
      </c>
      <c r="AQ40">
        <v>11841</v>
      </c>
      <c r="AR40">
        <v>12250</v>
      </c>
      <c r="AS40">
        <v>88577</v>
      </c>
      <c r="AT40">
        <v>1.42</v>
      </c>
      <c r="AU40">
        <v>0.81</v>
      </c>
      <c r="AW40">
        <v>200467</v>
      </c>
      <c r="AX40">
        <v>130801</v>
      </c>
      <c r="AY40">
        <v>136025</v>
      </c>
      <c r="AZ40">
        <v>12279</v>
      </c>
      <c r="BA40">
        <v>12973</v>
      </c>
      <c r="BB40">
        <v>103908</v>
      </c>
      <c r="BC40">
        <v>1.64</v>
      </c>
      <c r="BD40">
        <v>0.54</v>
      </c>
      <c r="BF40">
        <v>305972</v>
      </c>
      <c r="BG40">
        <v>247741</v>
      </c>
      <c r="BH40">
        <v>256303</v>
      </c>
      <c r="BI40">
        <v>17104</v>
      </c>
      <c r="BJ40">
        <v>17914</v>
      </c>
      <c r="BK40">
        <v>192485</v>
      </c>
      <c r="BL40">
        <v>0.06</v>
      </c>
      <c r="BM40">
        <v>0</v>
      </c>
      <c r="BN40">
        <v>0.29099999999999998</v>
      </c>
      <c r="BP40">
        <v>27.16</v>
      </c>
      <c r="BQ40">
        <v>18.64</v>
      </c>
      <c r="BR40">
        <f t="shared" si="3"/>
        <v>-17.04</v>
      </c>
      <c r="BS40">
        <v>24.55</v>
      </c>
      <c r="BT40">
        <v>16.05</v>
      </c>
      <c r="BU40">
        <f t="shared" si="4"/>
        <v>-17</v>
      </c>
      <c r="BV40" s="6" t="str">
        <f t="shared" si="5"/>
        <v>Biv</v>
      </c>
    </row>
    <row r="41" spans="1:74" x14ac:dyDescent="0.25">
      <c r="A41" t="s">
        <v>1</v>
      </c>
      <c r="B41" t="s">
        <v>3</v>
      </c>
      <c r="C41">
        <v>6408</v>
      </c>
      <c r="D41">
        <v>22367</v>
      </c>
      <c r="E41">
        <v>16586</v>
      </c>
      <c r="F41">
        <v>16666</v>
      </c>
      <c r="G41">
        <v>1813</v>
      </c>
      <c r="H41">
        <v>1867</v>
      </c>
      <c r="I41">
        <v>16182</v>
      </c>
      <c r="J41">
        <v>44.92</v>
      </c>
      <c r="K41">
        <v>42.83</v>
      </c>
      <c r="M41">
        <v>64881</v>
      </c>
      <c r="N41">
        <v>34275</v>
      </c>
      <c r="O41">
        <v>34486</v>
      </c>
      <c r="P41">
        <v>2471</v>
      </c>
      <c r="Q41">
        <v>2495</v>
      </c>
      <c r="R41">
        <v>37291</v>
      </c>
      <c r="S41">
        <v>90.03</v>
      </c>
      <c r="T41">
        <v>88.56</v>
      </c>
      <c r="V41">
        <v>87248</v>
      </c>
      <c r="W41">
        <v>50861</v>
      </c>
      <c r="X41">
        <v>51152</v>
      </c>
      <c r="Y41">
        <v>3059</v>
      </c>
      <c r="Z41">
        <v>3110</v>
      </c>
      <c r="AA41">
        <v>53473</v>
      </c>
      <c r="AB41">
        <v>83.88</v>
      </c>
      <c r="AC41">
        <v>81.16</v>
      </c>
      <c r="AD41">
        <v>-0.16700000000000001</v>
      </c>
      <c r="AF41">
        <v>164.04</v>
      </c>
      <c r="AG41">
        <v>30.05</v>
      </c>
      <c r="AH41">
        <f t="shared" si="1"/>
        <v>-267.97999999999996</v>
      </c>
      <c r="AI41">
        <v>162.31</v>
      </c>
      <c r="AJ41">
        <v>26.77</v>
      </c>
      <c r="AK41">
        <f t="shared" si="0"/>
        <v>-271.08</v>
      </c>
      <c r="AL41" s="6" t="str">
        <f t="shared" si="2"/>
        <v>Ind</v>
      </c>
      <c r="AN41">
        <v>22367</v>
      </c>
      <c r="AO41">
        <v>17941</v>
      </c>
      <c r="AP41">
        <v>18313</v>
      </c>
      <c r="AQ41">
        <v>1336</v>
      </c>
      <c r="AR41">
        <v>1375</v>
      </c>
      <c r="AS41">
        <v>16182</v>
      </c>
      <c r="AT41">
        <v>8.74</v>
      </c>
      <c r="AU41">
        <v>5.04</v>
      </c>
      <c r="AW41">
        <v>64881</v>
      </c>
      <c r="AX41">
        <v>31762</v>
      </c>
      <c r="AY41">
        <v>33003</v>
      </c>
      <c r="AZ41">
        <v>2545</v>
      </c>
      <c r="BA41">
        <v>2718</v>
      </c>
      <c r="BB41">
        <v>37291</v>
      </c>
      <c r="BC41">
        <v>97.55</v>
      </c>
      <c r="BD41">
        <v>93.35</v>
      </c>
      <c r="BF41">
        <v>87248</v>
      </c>
      <c r="BG41">
        <v>49703</v>
      </c>
      <c r="BH41">
        <v>51316</v>
      </c>
      <c r="BI41">
        <v>2878</v>
      </c>
      <c r="BJ41">
        <v>3049</v>
      </c>
      <c r="BK41">
        <v>53473</v>
      </c>
      <c r="BL41">
        <v>91.47</v>
      </c>
      <c r="BM41">
        <v>79.400000000000006</v>
      </c>
      <c r="BN41">
        <v>8.4000000000000005E-2</v>
      </c>
      <c r="BP41">
        <v>48.64</v>
      </c>
      <c r="BQ41">
        <v>17.510000000000002</v>
      </c>
      <c r="BR41">
        <f t="shared" si="3"/>
        <v>-62.26</v>
      </c>
      <c r="BS41">
        <v>47.95</v>
      </c>
      <c r="BT41">
        <v>15.94</v>
      </c>
      <c r="BU41">
        <f t="shared" si="4"/>
        <v>-64.02000000000001</v>
      </c>
      <c r="BV41" s="6" t="str">
        <f t="shared" si="5"/>
        <v>Ind</v>
      </c>
    </row>
    <row r="42" spans="1:74" x14ac:dyDescent="0.25">
      <c r="A42" t="s">
        <v>1</v>
      </c>
      <c r="B42" t="s">
        <v>3</v>
      </c>
      <c r="C42">
        <v>7080</v>
      </c>
      <c r="D42">
        <v>526707</v>
      </c>
      <c r="E42">
        <v>342223</v>
      </c>
      <c r="F42">
        <v>343115</v>
      </c>
      <c r="G42">
        <v>14800</v>
      </c>
      <c r="H42">
        <v>14955</v>
      </c>
      <c r="I42">
        <v>333099</v>
      </c>
      <c r="J42">
        <v>27.17</v>
      </c>
      <c r="K42">
        <v>25</v>
      </c>
      <c r="M42">
        <v>2738156</v>
      </c>
      <c r="N42">
        <v>1788337</v>
      </c>
      <c r="O42">
        <v>1789228</v>
      </c>
      <c r="P42">
        <v>28492</v>
      </c>
      <c r="Q42">
        <v>28508</v>
      </c>
      <c r="R42">
        <v>1836596</v>
      </c>
      <c r="S42">
        <v>94.59</v>
      </c>
      <c r="T42">
        <v>94.26</v>
      </c>
      <c r="V42">
        <v>3264863</v>
      </c>
      <c r="W42">
        <v>2130559</v>
      </c>
      <c r="X42">
        <v>2132343</v>
      </c>
      <c r="Y42">
        <v>32214</v>
      </c>
      <c r="Z42">
        <v>32299</v>
      </c>
      <c r="AA42">
        <v>2169695</v>
      </c>
      <c r="AB42">
        <v>88.99</v>
      </c>
      <c r="AC42">
        <v>87.9</v>
      </c>
      <c r="AD42">
        <v>6.2E-2</v>
      </c>
      <c r="AF42">
        <v>278.83999999999997</v>
      </c>
      <c r="AG42">
        <v>29.58</v>
      </c>
      <c r="AH42">
        <f t="shared" si="1"/>
        <v>-498.52</v>
      </c>
      <c r="AI42">
        <v>277.72000000000003</v>
      </c>
      <c r="AJ42">
        <v>27.11</v>
      </c>
      <c r="AK42">
        <f t="shared" si="0"/>
        <v>-501.22</v>
      </c>
      <c r="AL42" s="6" t="str">
        <f t="shared" si="2"/>
        <v>Ind</v>
      </c>
      <c r="AN42">
        <v>526707</v>
      </c>
      <c r="AO42">
        <v>465416</v>
      </c>
      <c r="AP42">
        <v>474686</v>
      </c>
      <c r="AQ42">
        <v>43962</v>
      </c>
      <c r="AR42">
        <v>45284</v>
      </c>
      <c r="AS42">
        <v>333099</v>
      </c>
      <c r="AT42">
        <v>0.27</v>
      </c>
      <c r="AU42">
        <v>0.14000000000000001</v>
      </c>
      <c r="AW42">
        <v>2738156</v>
      </c>
      <c r="AX42">
        <v>2017777</v>
      </c>
      <c r="AY42">
        <v>2043392</v>
      </c>
      <c r="AZ42">
        <v>93818</v>
      </c>
      <c r="BA42">
        <v>96565</v>
      </c>
      <c r="BB42">
        <v>1836596</v>
      </c>
      <c r="BC42">
        <v>3.05</v>
      </c>
      <c r="BD42">
        <v>1.68</v>
      </c>
      <c r="BF42">
        <v>3264863</v>
      </c>
      <c r="BG42">
        <v>2483193</v>
      </c>
      <c r="BH42">
        <v>2518078</v>
      </c>
      <c r="BI42">
        <v>103470</v>
      </c>
      <c r="BJ42">
        <v>106516</v>
      </c>
      <c r="BK42">
        <v>2169695</v>
      </c>
      <c r="BL42">
        <v>0.42</v>
      </c>
      <c r="BM42">
        <v>0.18</v>
      </c>
      <c r="BN42">
        <v>-0.22600000000000001</v>
      </c>
      <c r="BP42">
        <v>51.48</v>
      </c>
      <c r="BQ42">
        <v>17.07</v>
      </c>
      <c r="BR42">
        <f t="shared" si="3"/>
        <v>-68.819999999999993</v>
      </c>
      <c r="BS42">
        <v>49.91</v>
      </c>
      <c r="BT42">
        <v>15.37</v>
      </c>
      <c r="BU42">
        <f t="shared" si="4"/>
        <v>-69.08</v>
      </c>
      <c r="BV42" s="6" t="str">
        <f t="shared" si="5"/>
        <v>Ind</v>
      </c>
    </row>
    <row r="43" spans="1:74" x14ac:dyDescent="0.25">
      <c r="A43" t="s">
        <v>1</v>
      </c>
      <c r="B43" t="s">
        <v>3</v>
      </c>
      <c r="C43">
        <v>13439</v>
      </c>
      <c r="D43">
        <v>6305</v>
      </c>
      <c r="E43">
        <v>3649</v>
      </c>
      <c r="F43">
        <v>3706</v>
      </c>
      <c r="G43">
        <v>461</v>
      </c>
      <c r="H43">
        <v>479</v>
      </c>
      <c r="I43">
        <v>3667</v>
      </c>
      <c r="J43">
        <v>58.42</v>
      </c>
      <c r="K43">
        <v>53.39</v>
      </c>
      <c r="M43">
        <v>11286</v>
      </c>
      <c r="N43">
        <v>5749</v>
      </c>
      <c r="O43">
        <v>5853</v>
      </c>
      <c r="P43">
        <v>428</v>
      </c>
      <c r="Q43">
        <v>440</v>
      </c>
      <c r="R43">
        <v>5637</v>
      </c>
      <c r="S43">
        <v>43.41</v>
      </c>
      <c r="T43">
        <v>32.93</v>
      </c>
      <c r="V43">
        <v>17591</v>
      </c>
      <c r="W43">
        <v>9398</v>
      </c>
      <c r="X43">
        <v>9560</v>
      </c>
      <c r="Y43">
        <v>630</v>
      </c>
      <c r="Z43">
        <v>652</v>
      </c>
      <c r="AA43">
        <v>9304</v>
      </c>
      <c r="AB43">
        <v>48.41</v>
      </c>
      <c r="AC43">
        <v>37.43</v>
      </c>
      <c r="AD43">
        <v>-3.6999999999999998E-2</v>
      </c>
      <c r="AF43">
        <v>95.91</v>
      </c>
      <c r="AG43">
        <v>27.18</v>
      </c>
      <c r="AH43">
        <f t="shared" si="1"/>
        <v>-137.45999999999998</v>
      </c>
      <c r="AI43">
        <v>94.97</v>
      </c>
      <c r="AJ43">
        <v>24.99</v>
      </c>
      <c r="AK43">
        <f t="shared" si="0"/>
        <v>-139.96</v>
      </c>
      <c r="AL43" s="6" t="str">
        <f t="shared" si="2"/>
        <v>Ind</v>
      </c>
      <c r="AN43">
        <v>6305</v>
      </c>
      <c r="AO43">
        <v>3760</v>
      </c>
      <c r="AP43">
        <v>3863</v>
      </c>
      <c r="AQ43">
        <v>415</v>
      </c>
      <c r="AR43">
        <v>431</v>
      </c>
      <c r="AS43">
        <v>3667</v>
      </c>
      <c r="AT43">
        <v>37.53</v>
      </c>
      <c r="AU43">
        <v>28.61</v>
      </c>
      <c r="AW43">
        <v>11286</v>
      </c>
      <c r="AX43">
        <v>4628</v>
      </c>
      <c r="AY43">
        <v>4994</v>
      </c>
      <c r="AZ43">
        <v>716</v>
      </c>
      <c r="BA43">
        <v>809</v>
      </c>
      <c r="BB43">
        <v>5637</v>
      </c>
      <c r="BC43">
        <v>93.44</v>
      </c>
      <c r="BD43">
        <v>83.83</v>
      </c>
      <c r="BF43">
        <v>17591</v>
      </c>
      <c r="BG43">
        <v>8388</v>
      </c>
      <c r="BH43">
        <v>8857</v>
      </c>
      <c r="BI43">
        <v>834</v>
      </c>
      <c r="BJ43">
        <v>922</v>
      </c>
      <c r="BK43">
        <v>9304</v>
      </c>
      <c r="BL43">
        <v>89.14</v>
      </c>
      <c r="BM43">
        <v>74.42</v>
      </c>
      <c r="BN43">
        <v>-0.20100000000000001</v>
      </c>
      <c r="BP43">
        <v>-20.78</v>
      </c>
      <c r="BQ43">
        <v>17.27</v>
      </c>
      <c r="BR43">
        <f t="shared" si="3"/>
        <v>76.099999999999994</v>
      </c>
      <c r="BS43">
        <v>-22.25</v>
      </c>
      <c r="BT43">
        <v>14.95</v>
      </c>
      <c r="BU43">
        <f t="shared" si="4"/>
        <v>74.400000000000006</v>
      </c>
      <c r="BV43" s="6" t="str">
        <f t="shared" si="5"/>
        <v>Ind</v>
      </c>
    </row>
    <row r="44" spans="1:74" x14ac:dyDescent="0.25">
      <c r="A44" t="s">
        <v>1</v>
      </c>
      <c r="B44" t="s">
        <v>3</v>
      </c>
      <c r="C44">
        <v>14176</v>
      </c>
      <c r="D44">
        <v>38399</v>
      </c>
      <c r="E44">
        <v>28939</v>
      </c>
      <c r="F44">
        <v>29449</v>
      </c>
      <c r="G44">
        <v>8035</v>
      </c>
      <c r="H44">
        <v>8486</v>
      </c>
      <c r="I44">
        <v>21764</v>
      </c>
      <c r="J44">
        <v>12.32</v>
      </c>
      <c r="K44">
        <v>11.13</v>
      </c>
      <c r="M44">
        <v>190543</v>
      </c>
      <c r="N44">
        <v>111353</v>
      </c>
      <c r="O44">
        <v>111707</v>
      </c>
      <c r="P44">
        <v>5604</v>
      </c>
      <c r="Q44">
        <v>5673</v>
      </c>
      <c r="R44">
        <v>106986</v>
      </c>
      <c r="S44">
        <v>20.85</v>
      </c>
      <c r="T44">
        <v>19.04</v>
      </c>
      <c r="V44">
        <v>228942</v>
      </c>
      <c r="W44">
        <v>140292</v>
      </c>
      <c r="X44">
        <v>141157</v>
      </c>
      <c r="Y44">
        <v>9832</v>
      </c>
      <c r="Z44">
        <v>10257</v>
      </c>
      <c r="AA44">
        <v>128750</v>
      </c>
      <c r="AB44">
        <v>7.32</v>
      </c>
      <c r="AC44">
        <v>6.11</v>
      </c>
      <c r="AD44">
        <v>7.8E-2</v>
      </c>
      <c r="AF44">
        <v>142.07</v>
      </c>
      <c r="AG44">
        <v>29.17</v>
      </c>
      <c r="AH44">
        <f t="shared" si="1"/>
        <v>-225.79999999999998</v>
      </c>
      <c r="AI44">
        <v>140.96</v>
      </c>
      <c r="AJ44">
        <v>27.07</v>
      </c>
      <c r="AK44">
        <f t="shared" si="0"/>
        <v>-227.78000000000003</v>
      </c>
      <c r="AL44" s="6" t="str">
        <f t="shared" si="2"/>
        <v>Ind</v>
      </c>
      <c r="AN44">
        <v>38399</v>
      </c>
      <c r="AO44">
        <v>15719</v>
      </c>
      <c r="AP44">
        <v>16104</v>
      </c>
      <c r="AQ44">
        <v>1346</v>
      </c>
      <c r="AR44">
        <v>1402</v>
      </c>
      <c r="AS44">
        <v>21764</v>
      </c>
      <c r="AT44">
        <v>99.89</v>
      </c>
      <c r="AU44">
        <v>99.68</v>
      </c>
      <c r="AW44">
        <v>190543</v>
      </c>
      <c r="AX44">
        <v>122056</v>
      </c>
      <c r="AY44">
        <v>126209</v>
      </c>
      <c r="AZ44">
        <v>9548</v>
      </c>
      <c r="BA44">
        <v>9990</v>
      </c>
      <c r="BB44">
        <v>106986</v>
      </c>
      <c r="BC44">
        <v>6.02</v>
      </c>
      <c r="BD44">
        <v>2.66</v>
      </c>
      <c r="BF44">
        <v>228942</v>
      </c>
      <c r="BG44">
        <v>137774</v>
      </c>
      <c r="BH44">
        <v>142313</v>
      </c>
      <c r="BI44">
        <v>9655</v>
      </c>
      <c r="BJ44">
        <v>10103</v>
      </c>
      <c r="BK44">
        <v>128750</v>
      </c>
      <c r="BL44">
        <v>14.77</v>
      </c>
      <c r="BM44">
        <v>7.16</v>
      </c>
      <c r="BN44">
        <v>-0.30299999999999999</v>
      </c>
      <c r="BP44">
        <v>35.229999999999997</v>
      </c>
      <c r="BQ44">
        <v>20.23</v>
      </c>
      <c r="BR44">
        <f t="shared" si="3"/>
        <v>-29.999999999999993</v>
      </c>
      <c r="BS44">
        <v>31.95</v>
      </c>
      <c r="BT44">
        <v>14.93</v>
      </c>
      <c r="BU44">
        <f t="shared" si="4"/>
        <v>-34.04</v>
      </c>
      <c r="BV44" s="6" t="str">
        <f t="shared" si="5"/>
        <v>Ind</v>
      </c>
    </row>
    <row r="45" spans="1:74" x14ac:dyDescent="0.25">
      <c r="A45" t="s">
        <v>1</v>
      </c>
      <c r="B45" t="s">
        <v>3</v>
      </c>
      <c r="C45">
        <v>14320</v>
      </c>
      <c r="D45">
        <v>6020</v>
      </c>
      <c r="E45">
        <v>1732</v>
      </c>
      <c r="F45">
        <v>1766</v>
      </c>
      <c r="G45">
        <v>298</v>
      </c>
      <c r="H45">
        <v>316</v>
      </c>
      <c r="I45">
        <v>1830</v>
      </c>
      <c r="J45">
        <v>73.23</v>
      </c>
      <c r="K45">
        <v>68.930000000000007</v>
      </c>
      <c r="M45">
        <v>13697</v>
      </c>
      <c r="N45">
        <v>10617</v>
      </c>
      <c r="O45">
        <v>10603</v>
      </c>
      <c r="P45">
        <v>747</v>
      </c>
      <c r="Q45">
        <v>759</v>
      </c>
      <c r="R45">
        <v>11391</v>
      </c>
      <c r="S45">
        <v>87.73</v>
      </c>
      <c r="T45">
        <v>87.9</v>
      </c>
      <c r="V45">
        <v>19717</v>
      </c>
      <c r="W45">
        <v>12348</v>
      </c>
      <c r="X45">
        <v>12369</v>
      </c>
      <c r="Y45">
        <v>800</v>
      </c>
      <c r="Z45">
        <v>817</v>
      </c>
      <c r="AA45">
        <v>13221</v>
      </c>
      <c r="AB45">
        <v>88.26</v>
      </c>
      <c r="AC45">
        <v>87.59</v>
      </c>
      <c r="AD45">
        <v>-0.13400000000000001</v>
      </c>
      <c r="AF45">
        <v>85.23</v>
      </c>
      <c r="AG45">
        <v>31.16</v>
      </c>
      <c r="AH45">
        <f t="shared" si="1"/>
        <v>-108.14000000000001</v>
      </c>
      <c r="AI45">
        <v>83.91</v>
      </c>
      <c r="AJ45">
        <v>28.63</v>
      </c>
      <c r="AK45">
        <f t="shared" si="0"/>
        <v>-110.56</v>
      </c>
      <c r="AL45" s="6" t="str">
        <f t="shared" si="2"/>
        <v>Ind</v>
      </c>
      <c r="AN45">
        <v>6020</v>
      </c>
      <c r="AO45">
        <v>2957</v>
      </c>
      <c r="AP45">
        <v>3183</v>
      </c>
      <c r="AQ45">
        <v>1101</v>
      </c>
      <c r="AR45">
        <v>1227</v>
      </c>
      <c r="AS45">
        <v>1830</v>
      </c>
      <c r="AT45">
        <v>9.34</v>
      </c>
      <c r="AU45">
        <v>5.2</v>
      </c>
      <c r="AW45">
        <v>13697</v>
      </c>
      <c r="AX45">
        <v>12698</v>
      </c>
      <c r="AY45">
        <v>13071</v>
      </c>
      <c r="AZ45">
        <v>1712</v>
      </c>
      <c r="BA45">
        <v>1795</v>
      </c>
      <c r="BB45">
        <v>11391</v>
      </c>
      <c r="BC45">
        <v>18.73</v>
      </c>
      <c r="BD45">
        <v>13.44</v>
      </c>
      <c r="BF45">
        <v>19717</v>
      </c>
      <c r="BG45">
        <v>15655</v>
      </c>
      <c r="BH45">
        <v>16255</v>
      </c>
      <c r="BI45">
        <v>2007</v>
      </c>
      <c r="BJ45">
        <v>2145</v>
      </c>
      <c r="BK45">
        <v>13221</v>
      </c>
      <c r="BL45">
        <v>8.7899999999999991</v>
      </c>
      <c r="BM45">
        <v>5.1100000000000003</v>
      </c>
      <c r="BN45">
        <v>-0.45</v>
      </c>
      <c r="BP45">
        <v>-65.09</v>
      </c>
      <c r="BQ45">
        <v>20.53</v>
      </c>
      <c r="BR45">
        <f t="shared" si="3"/>
        <v>171.24</v>
      </c>
      <c r="BS45">
        <v>-71.12</v>
      </c>
      <c r="BT45">
        <v>15.52</v>
      </c>
      <c r="BU45">
        <f t="shared" si="4"/>
        <v>173.28</v>
      </c>
      <c r="BV45" s="6" t="str">
        <f t="shared" si="5"/>
        <v>Biv</v>
      </c>
    </row>
    <row r="46" spans="1:74" x14ac:dyDescent="0.25">
      <c r="A46" t="s">
        <v>1</v>
      </c>
      <c r="B46" t="s">
        <v>3</v>
      </c>
      <c r="C46">
        <v>14974</v>
      </c>
      <c r="D46">
        <v>50686</v>
      </c>
      <c r="E46">
        <v>35030</v>
      </c>
      <c r="F46">
        <v>35211</v>
      </c>
      <c r="G46">
        <v>2415</v>
      </c>
      <c r="H46">
        <v>2459</v>
      </c>
      <c r="I46">
        <v>38445</v>
      </c>
      <c r="J46">
        <v>91.94</v>
      </c>
      <c r="K46">
        <v>90.89</v>
      </c>
      <c r="M46">
        <v>38753</v>
      </c>
      <c r="N46">
        <v>31129</v>
      </c>
      <c r="O46">
        <v>31195</v>
      </c>
      <c r="P46">
        <v>1924</v>
      </c>
      <c r="Q46">
        <v>1935</v>
      </c>
      <c r="R46">
        <v>30426</v>
      </c>
      <c r="S46">
        <v>39.22</v>
      </c>
      <c r="T46">
        <v>37.58</v>
      </c>
      <c r="V46">
        <v>89439</v>
      </c>
      <c r="W46">
        <v>66159</v>
      </c>
      <c r="X46">
        <v>66406</v>
      </c>
      <c r="Y46">
        <v>3095</v>
      </c>
      <c r="Z46">
        <v>3136</v>
      </c>
      <c r="AA46">
        <v>68871</v>
      </c>
      <c r="AB46">
        <v>83.15</v>
      </c>
      <c r="AC46">
        <v>81</v>
      </c>
      <c r="AD46">
        <v>-0.14399999999999999</v>
      </c>
      <c r="AF46">
        <v>176.37</v>
      </c>
      <c r="AG46">
        <v>30.99</v>
      </c>
      <c r="AH46">
        <f t="shared" si="1"/>
        <v>-290.76</v>
      </c>
      <c r="AI46">
        <v>174.88</v>
      </c>
      <c r="AJ46">
        <v>28.19</v>
      </c>
      <c r="AK46">
        <f t="shared" si="0"/>
        <v>-293.38</v>
      </c>
      <c r="AL46" s="6" t="str">
        <f t="shared" si="2"/>
        <v>Ind</v>
      </c>
      <c r="AN46">
        <v>50686</v>
      </c>
      <c r="AO46">
        <v>40370</v>
      </c>
      <c r="AP46">
        <v>40776</v>
      </c>
      <c r="AQ46">
        <v>1883</v>
      </c>
      <c r="AR46">
        <v>1922</v>
      </c>
      <c r="AS46">
        <v>38445</v>
      </c>
      <c r="AT46">
        <v>11.95</v>
      </c>
      <c r="AU46">
        <v>8.73</v>
      </c>
      <c r="AW46">
        <v>38753</v>
      </c>
      <c r="AX46">
        <v>36839</v>
      </c>
      <c r="AY46">
        <v>37614</v>
      </c>
      <c r="AZ46">
        <v>2223</v>
      </c>
      <c r="BA46">
        <v>2319</v>
      </c>
      <c r="BB46">
        <v>30426</v>
      </c>
      <c r="BC46">
        <v>0.87</v>
      </c>
      <c r="BD46">
        <v>0.41</v>
      </c>
      <c r="BF46">
        <v>89439</v>
      </c>
      <c r="BG46">
        <v>77209</v>
      </c>
      <c r="BH46">
        <v>78390</v>
      </c>
      <c r="BI46">
        <v>2946</v>
      </c>
      <c r="BJ46">
        <v>3046</v>
      </c>
      <c r="BK46">
        <v>68871</v>
      </c>
      <c r="BL46">
        <v>0.65</v>
      </c>
      <c r="BM46">
        <v>0.21</v>
      </c>
      <c r="BN46">
        <v>-0.17299999999999999</v>
      </c>
      <c r="BP46">
        <v>58.66</v>
      </c>
      <c r="BQ46">
        <v>17.25</v>
      </c>
      <c r="BR46">
        <f t="shared" si="3"/>
        <v>-82.82</v>
      </c>
      <c r="BS46">
        <v>57.44</v>
      </c>
      <c r="BT46">
        <v>15.16</v>
      </c>
      <c r="BU46">
        <f t="shared" si="4"/>
        <v>-84.56</v>
      </c>
      <c r="BV46" s="6" t="str">
        <f t="shared" si="5"/>
        <v>Ind</v>
      </c>
    </row>
    <row r="47" spans="1:74" x14ac:dyDescent="0.25">
      <c r="A47" t="s">
        <v>1</v>
      </c>
      <c r="B47" t="s">
        <v>3</v>
      </c>
      <c r="C47">
        <v>15199</v>
      </c>
      <c r="D47">
        <v>2580</v>
      </c>
      <c r="E47">
        <v>2133</v>
      </c>
      <c r="F47">
        <v>2147</v>
      </c>
      <c r="G47">
        <v>528</v>
      </c>
      <c r="H47">
        <v>552</v>
      </c>
      <c r="I47">
        <v>2033</v>
      </c>
      <c r="J47">
        <v>53.35</v>
      </c>
      <c r="K47">
        <v>52.38</v>
      </c>
      <c r="M47">
        <v>3354</v>
      </c>
      <c r="N47">
        <v>1511</v>
      </c>
      <c r="O47">
        <v>1504</v>
      </c>
      <c r="P47">
        <v>370</v>
      </c>
      <c r="Q47">
        <v>380</v>
      </c>
      <c r="R47">
        <v>1349</v>
      </c>
      <c r="S47">
        <v>36.03</v>
      </c>
      <c r="T47">
        <v>37.81</v>
      </c>
      <c r="V47">
        <v>5934</v>
      </c>
      <c r="W47">
        <v>3644</v>
      </c>
      <c r="X47">
        <v>3651</v>
      </c>
      <c r="Y47">
        <v>639</v>
      </c>
      <c r="Z47">
        <v>665</v>
      </c>
      <c r="AA47">
        <v>3382</v>
      </c>
      <c r="AB47">
        <v>37.020000000000003</v>
      </c>
      <c r="AC47">
        <v>37.270000000000003</v>
      </c>
      <c r="AD47">
        <v>0.186</v>
      </c>
      <c r="AF47">
        <v>47.75</v>
      </c>
      <c r="AG47">
        <v>35.369999999999997</v>
      </c>
      <c r="AH47">
        <f t="shared" si="1"/>
        <v>-24.760000000000005</v>
      </c>
      <c r="AI47">
        <v>45.91</v>
      </c>
      <c r="AJ47">
        <v>32.5</v>
      </c>
      <c r="AK47">
        <f t="shared" si="0"/>
        <v>-26.819999999999993</v>
      </c>
      <c r="AL47" s="6" t="str">
        <f t="shared" si="2"/>
        <v>Ind</v>
      </c>
      <c r="AN47">
        <v>2580</v>
      </c>
      <c r="AO47">
        <v>2307</v>
      </c>
      <c r="AP47">
        <v>2444</v>
      </c>
      <c r="AQ47">
        <v>570</v>
      </c>
      <c r="AR47">
        <v>614</v>
      </c>
      <c r="AS47">
        <v>2033</v>
      </c>
      <c r="AT47">
        <v>30.3</v>
      </c>
      <c r="AU47">
        <v>23.19</v>
      </c>
      <c r="AW47">
        <v>3354</v>
      </c>
      <c r="AX47">
        <v>1258</v>
      </c>
      <c r="AY47">
        <v>1413</v>
      </c>
      <c r="AZ47">
        <v>505</v>
      </c>
      <c r="BA47">
        <v>635</v>
      </c>
      <c r="BB47">
        <v>1349</v>
      </c>
      <c r="BC47">
        <v>72.45</v>
      </c>
      <c r="BD47">
        <v>62.18</v>
      </c>
      <c r="BF47">
        <v>5934</v>
      </c>
      <c r="BG47">
        <v>3565</v>
      </c>
      <c r="BH47">
        <v>3857</v>
      </c>
      <c r="BI47">
        <v>759</v>
      </c>
      <c r="BJ47">
        <v>881</v>
      </c>
      <c r="BK47">
        <v>3382</v>
      </c>
      <c r="BL47">
        <v>43.8</v>
      </c>
      <c r="BM47">
        <v>30.38</v>
      </c>
      <c r="BN47">
        <v>-0.32300000000000001</v>
      </c>
      <c r="BP47">
        <v>-112.14</v>
      </c>
      <c r="BQ47">
        <v>17</v>
      </c>
      <c r="BR47">
        <f t="shared" si="3"/>
        <v>258.27999999999997</v>
      </c>
      <c r="BS47">
        <v>-114.99</v>
      </c>
      <c r="BT47">
        <v>14.75</v>
      </c>
      <c r="BU47">
        <f t="shared" si="4"/>
        <v>259.48</v>
      </c>
      <c r="BV47" s="6" t="str">
        <f t="shared" si="5"/>
        <v>Biv</v>
      </c>
    </row>
    <row r="48" spans="1:74" x14ac:dyDescent="0.25">
      <c r="A48" t="s">
        <v>1</v>
      </c>
      <c r="B48" t="s">
        <v>3</v>
      </c>
      <c r="C48">
        <v>18767</v>
      </c>
      <c r="D48">
        <v>123653</v>
      </c>
      <c r="E48">
        <v>88106</v>
      </c>
      <c r="F48">
        <v>88646</v>
      </c>
      <c r="G48">
        <v>7064</v>
      </c>
      <c r="H48">
        <v>7176</v>
      </c>
      <c r="I48">
        <v>79612</v>
      </c>
      <c r="J48">
        <v>8.1199999999999992</v>
      </c>
      <c r="K48">
        <v>7.06</v>
      </c>
      <c r="M48">
        <v>310557</v>
      </c>
      <c r="N48">
        <v>177037</v>
      </c>
      <c r="O48">
        <v>177180</v>
      </c>
      <c r="P48">
        <v>4031</v>
      </c>
      <c r="Q48">
        <v>4041</v>
      </c>
      <c r="R48">
        <v>172944</v>
      </c>
      <c r="S48">
        <v>13.96</v>
      </c>
      <c r="T48">
        <v>13.26</v>
      </c>
      <c r="V48">
        <v>434210</v>
      </c>
      <c r="W48">
        <v>265142</v>
      </c>
      <c r="X48">
        <v>265826</v>
      </c>
      <c r="Y48">
        <v>8154</v>
      </c>
      <c r="Z48">
        <v>8257</v>
      </c>
      <c r="AA48">
        <v>252556</v>
      </c>
      <c r="AB48">
        <v>3.65</v>
      </c>
      <c r="AC48">
        <v>2.93</v>
      </c>
      <c r="AD48">
        <v>6.2E-2</v>
      </c>
      <c r="AF48">
        <v>230.68</v>
      </c>
      <c r="AG48">
        <v>29.51</v>
      </c>
      <c r="AH48">
        <f t="shared" si="1"/>
        <v>-402.34000000000003</v>
      </c>
      <c r="AI48">
        <v>229.62</v>
      </c>
      <c r="AJ48">
        <v>27.3</v>
      </c>
      <c r="AK48">
        <f t="shared" si="0"/>
        <v>-404.64</v>
      </c>
      <c r="AL48" s="6" t="str">
        <f t="shared" si="2"/>
        <v>Ind</v>
      </c>
      <c r="AN48">
        <v>123653</v>
      </c>
      <c r="AO48">
        <v>91028</v>
      </c>
      <c r="AP48">
        <v>92803</v>
      </c>
      <c r="AQ48">
        <v>7031</v>
      </c>
      <c r="AR48">
        <v>7213</v>
      </c>
      <c r="AS48">
        <v>79612</v>
      </c>
      <c r="AT48">
        <v>4.8</v>
      </c>
      <c r="AU48">
        <v>3.01</v>
      </c>
      <c r="AW48">
        <v>310557</v>
      </c>
      <c r="AX48">
        <v>213456</v>
      </c>
      <c r="AY48">
        <v>221459</v>
      </c>
      <c r="AZ48">
        <v>24821</v>
      </c>
      <c r="BA48">
        <v>26365</v>
      </c>
      <c r="BB48">
        <v>172944</v>
      </c>
      <c r="BC48">
        <v>4.18</v>
      </c>
      <c r="BD48">
        <v>2.13</v>
      </c>
      <c r="BF48">
        <v>434210</v>
      </c>
      <c r="BG48">
        <v>304484</v>
      </c>
      <c r="BH48">
        <v>314262</v>
      </c>
      <c r="BI48">
        <v>25962</v>
      </c>
      <c r="BJ48">
        <v>27539</v>
      </c>
      <c r="BK48">
        <v>252556</v>
      </c>
      <c r="BL48">
        <v>2.06</v>
      </c>
      <c r="BM48">
        <v>0.97</v>
      </c>
      <c r="BN48">
        <v>-0.28399999999999997</v>
      </c>
      <c r="BP48">
        <v>28.64</v>
      </c>
      <c r="BQ48">
        <v>17.53</v>
      </c>
      <c r="BR48">
        <f t="shared" si="3"/>
        <v>-22.22</v>
      </c>
      <c r="BS48">
        <v>26.38</v>
      </c>
      <c r="BT48">
        <v>15.36</v>
      </c>
      <c r="BU48">
        <f t="shared" si="4"/>
        <v>-22.04</v>
      </c>
      <c r="BV48" s="6" t="str">
        <f t="shared" si="5"/>
        <v>Biv</v>
      </c>
    </row>
    <row r="49" spans="1:74" x14ac:dyDescent="0.25">
      <c r="A49" t="s">
        <v>1</v>
      </c>
      <c r="B49" t="s">
        <v>3</v>
      </c>
      <c r="C49">
        <v>38733</v>
      </c>
      <c r="D49">
        <v>50107</v>
      </c>
      <c r="E49">
        <v>26657</v>
      </c>
      <c r="F49">
        <v>27104</v>
      </c>
      <c r="G49">
        <v>4141</v>
      </c>
      <c r="H49">
        <v>4376</v>
      </c>
      <c r="I49">
        <v>27091</v>
      </c>
      <c r="J49">
        <v>62.86</v>
      </c>
      <c r="K49">
        <v>59</v>
      </c>
      <c r="M49">
        <v>387839</v>
      </c>
      <c r="N49">
        <v>191871</v>
      </c>
      <c r="O49">
        <v>192124</v>
      </c>
      <c r="P49">
        <v>5818</v>
      </c>
      <c r="Q49">
        <v>5850</v>
      </c>
      <c r="R49">
        <v>196739</v>
      </c>
      <c r="S49">
        <v>82.04</v>
      </c>
      <c r="T49">
        <v>80.89</v>
      </c>
      <c r="V49">
        <v>437946</v>
      </c>
      <c r="W49">
        <v>218529</v>
      </c>
      <c r="X49">
        <v>219228</v>
      </c>
      <c r="Y49">
        <v>7105</v>
      </c>
      <c r="Z49">
        <v>7272</v>
      </c>
      <c r="AA49">
        <v>223830</v>
      </c>
      <c r="AB49">
        <v>80.010000000000005</v>
      </c>
      <c r="AC49">
        <v>77.400000000000006</v>
      </c>
      <c r="AD49">
        <v>0.28699999999999998</v>
      </c>
      <c r="AF49">
        <v>170.58</v>
      </c>
      <c r="AG49">
        <v>33.799999999999997</v>
      </c>
      <c r="AH49">
        <f t="shared" si="1"/>
        <v>-273.56000000000006</v>
      </c>
      <c r="AI49">
        <v>167.26</v>
      </c>
      <c r="AJ49">
        <v>29.64</v>
      </c>
      <c r="AK49">
        <f t="shared" si="0"/>
        <v>-275.24</v>
      </c>
      <c r="AL49" s="6" t="str">
        <f t="shared" si="2"/>
        <v>Ind</v>
      </c>
      <c r="AN49">
        <v>50107</v>
      </c>
      <c r="AO49">
        <v>19156</v>
      </c>
      <c r="AP49">
        <v>19882</v>
      </c>
      <c r="AQ49">
        <v>3503</v>
      </c>
      <c r="AR49">
        <v>3714</v>
      </c>
      <c r="AS49">
        <v>27091</v>
      </c>
      <c r="AT49">
        <v>97.19</v>
      </c>
      <c r="AU49">
        <v>95.81</v>
      </c>
      <c r="AW49">
        <v>387839</v>
      </c>
      <c r="AX49">
        <v>199370</v>
      </c>
      <c r="AY49">
        <v>201835</v>
      </c>
      <c r="AZ49">
        <v>9579</v>
      </c>
      <c r="BA49">
        <v>9740</v>
      </c>
      <c r="BB49">
        <v>196739</v>
      </c>
      <c r="BC49">
        <v>33.630000000000003</v>
      </c>
      <c r="BD49">
        <v>24.29</v>
      </c>
      <c r="BF49">
        <v>437946</v>
      </c>
      <c r="BG49">
        <v>218526</v>
      </c>
      <c r="BH49">
        <v>221718</v>
      </c>
      <c r="BI49">
        <v>10211</v>
      </c>
      <c r="BJ49">
        <v>10434</v>
      </c>
      <c r="BK49">
        <v>223830</v>
      </c>
      <c r="BL49">
        <v>74.239999999999995</v>
      </c>
      <c r="BM49">
        <v>62.59</v>
      </c>
      <c r="BN49">
        <v>-0.28399999999999997</v>
      </c>
      <c r="BP49">
        <v>25.59</v>
      </c>
      <c r="BQ49">
        <v>18.09</v>
      </c>
      <c r="BR49">
        <f t="shared" si="3"/>
        <v>-15</v>
      </c>
      <c r="BS49">
        <v>23.3</v>
      </c>
      <c r="BT49">
        <v>15.68</v>
      </c>
      <c r="BU49">
        <f t="shared" si="4"/>
        <v>-15.240000000000002</v>
      </c>
      <c r="BV49" s="6" t="str">
        <f t="shared" si="5"/>
        <v>Ind</v>
      </c>
    </row>
    <row r="50" spans="1:74" x14ac:dyDescent="0.25">
      <c r="A50" t="s">
        <v>1</v>
      </c>
      <c r="B50" t="s">
        <v>4</v>
      </c>
      <c r="C50">
        <v>620</v>
      </c>
      <c r="D50">
        <v>553119</v>
      </c>
      <c r="E50">
        <v>397656</v>
      </c>
      <c r="F50">
        <v>399253</v>
      </c>
      <c r="G50">
        <v>27378</v>
      </c>
      <c r="H50">
        <v>27727</v>
      </c>
      <c r="I50">
        <v>388485</v>
      </c>
      <c r="J50">
        <v>39.24</v>
      </c>
      <c r="K50">
        <v>36.83</v>
      </c>
      <c r="M50">
        <v>719473</v>
      </c>
      <c r="N50">
        <v>407116</v>
      </c>
      <c r="O50">
        <v>409099</v>
      </c>
      <c r="P50">
        <v>36523</v>
      </c>
      <c r="Q50">
        <v>37064</v>
      </c>
      <c r="R50">
        <v>439839</v>
      </c>
      <c r="S50">
        <v>85.25</v>
      </c>
      <c r="T50">
        <v>83.94</v>
      </c>
      <c r="V50">
        <v>1272592</v>
      </c>
      <c r="W50">
        <v>804772</v>
      </c>
      <c r="X50">
        <v>808353</v>
      </c>
      <c r="Y50">
        <v>45343</v>
      </c>
      <c r="Z50">
        <v>46001</v>
      </c>
      <c r="AA50">
        <v>828324</v>
      </c>
      <c r="AB50">
        <v>74.09</v>
      </c>
      <c r="AC50">
        <v>71.56</v>
      </c>
      <c r="AD50">
        <v>3.1E-2</v>
      </c>
      <c r="AF50">
        <v>178.13</v>
      </c>
      <c r="AG50">
        <v>29.09</v>
      </c>
      <c r="AH50">
        <f t="shared" si="1"/>
        <v>-298.08</v>
      </c>
      <c r="AI50">
        <v>177.14</v>
      </c>
      <c r="AJ50">
        <v>26.96</v>
      </c>
      <c r="AK50">
        <f t="shared" si="0"/>
        <v>-300.35999999999996</v>
      </c>
      <c r="AL50" s="6" t="str">
        <f t="shared" si="2"/>
        <v>Ind</v>
      </c>
      <c r="AN50">
        <v>553119</v>
      </c>
      <c r="AO50">
        <v>397874</v>
      </c>
      <c r="AP50">
        <v>404000</v>
      </c>
      <c r="AQ50">
        <v>23068</v>
      </c>
      <c r="AR50">
        <v>23548</v>
      </c>
      <c r="AS50">
        <v>388485</v>
      </c>
      <c r="AT50">
        <v>29.49</v>
      </c>
      <c r="AU50">
        <v>20.99</v>
      </c>
      <c r="AW50">
        <v>719473</v>
      </c>
      <c r="AX50">
        <v>301839</v>
      </c>
      <c r="AY50">
        <v>310984</v>
      </c>
      <c r="AZ50">
        <v>34396</v>
      </c>
      <c r="BA50">
        <v>35851</v>
      </c>
      <c r="BB50">
        <v>439839</v>
      </c>
      <c r="BC50">
        <v>99.92</v>
      </c>
      <c r="BD50">
        <v>99.71</v>
      </c>
      <c r="BF50">
        <v>1272592</v>
      </c>
      <c r="BG50">
        <v>699713</v>
      </c>
      <c r="BH50">
        <v>714984</v>
      </c>
      <c r="BI50">
        <v>41789</v>
      </c>
      <c r="BJ50">
        <v>43241</v>
      </c>
      <c r="BK50">
        <v>828324</v>
      </c>
      <c r="BL50">
        <v>99.58</v>
      </c>
      <c r="BM50">
        <v>98.91</v>
      </c>
      <c r="BN50">
        <v>-0.26100000000000001</v>
      </c>
      <c r="BP50">
        <v>50.35</v>
      </c>
      <c r="BQ50">
        <v>18.28</v>
      </c>
      <c r="BR50">
        <f t="shared" si="3"/>
        <v>-64.14</v>
      </c>
      <c r="BS50">
        <v>48.47</v>
      </c>
      <c r="BT50">
        <v>16.600000000000001</v>
      </c>
      <c r="BU50">
        <f t="shared" si="4"/>
        <v>-63.739999999999995</v>
      </c>
      <c r="BV50" s="6" t="str">
        <f t="shared" si="5"/>
        <v>Biv</v>
      </c>
    </row>
    <row r="51" spans="1:74" x14ac:dyDescent="0.25">
      <c r="A51" t="s">
        <v>1</v>
      </c>
      <c r="B51" t="s">
        <v>4</v>
      </c>
      <c r="C51">
        <v>833</v>
      </c>
      <c r="D51">
        <v>31134</v>
      </c>
      <c r="E51">
        <v>24538</v>
      </c>
      <c r="F51">
        <v>24674</v>
      </c>
      <c r="G51">
        <v>1500</v>
      </c>
      <c r="H51">
        <v>1527</v>
      </c>
      <c r="I51">
        <v>24613</v>
      </c>
      <c r="J51">
        <v>57.47</v>
      </c>
      <c r="K51">
        <v>53.88</v>
      </c>
      <c r="M51">
        <v>20478</v>
      </c>
      <c r="N51">
        <v>16894</v>
      </c>
      <c r="O51">
        <v>17086</v>
      </c>
      <c r="P51">
        <v>4990</v>
      </c>
      <c r="Q51">
        <v>5191</v>
      </c>
      <c r="R51">
        <v>11137</v>
      </c>
      <c r="S51">
        <v>2.09</v>
      </c>
      <c r="T51">
        <v>2.02</v>
      </c>
      <c r="V51">
        <v>51612</v>
      </c>
      <c r="W51">
        <v>41432</v>
      </c>
      <c r="X51">
        <v>41761</v>
      </c>
      <c r="Y51">
        <v>5228</v>
      </c>
      <c r="Z51">
        <v>5429</v>
      </c>
      <c r="AA51">
        <v>35750</v>
      </c>
      <c r="AB51">
        <v>5.01</v>
      </c>
      <c r="AC51">
        <v>4.3099999999999996</v>
      </c>
      <c r="AD51">
        <v>-0.16400000000000001</v>
      </c>
      <c r="AF51">
        <v>106.08</v>
      </c>
      <c r="AG51">
        <v>30.52</v>
      </c>
      <c r="AH51">
        <f t="shared" si="1"/>
        <v>-151.12</v>
      </c>
      <c r="AI51">
        <v>104.47</v>
      </c>
      <c r="AJ51">
        <v>27.63</v>
      </c>
      <c r="AK51">
        <f t="shared" si="0"/>
        <v>-153.68</v>
      </c>
      <c r="AL51" s="6" t="str">
        <f t="shared" si="2"/>
        <v>Ind</v>
      </c>
      <c r="AN51">
        <v>31134</v>
      </c>
      <c r="AO51">
        <v>24252</v>
      </c>
      <c r="AP51">
        <v>24948</v>
      </c>
      <c r="AQ51">
        <v>2948</v>
      </c>
      <c r="AR51">
        <v>3079</v>
      </c>
      <c r="AS51">
        <v>24613</v>
      </c>
      <c r="AT51">
        <v>58.96</v>
      </c>
      <c r="AU51">
        <v>48.95</v>
      </c>
      <c r="AW51">
        <v>20478</v>
      </c>
      <c r="AX51">
        <v>9018</v>
      </c>
      <c r="AY51">
        <v>9876</v>
      </c>
      <c r="AZ51">
        <v>2911</v>
      </c>
      <c r="BA51">
        <v>3383</v>
      </c>
      <c r="BB51">
        <v>11137</v>
      </c>
      <c r="BC51">
        <v>83.04</v>
      </c>
      <c r="BD51">
        <v>75.2</v>
      </c>
      <c r="BF51">
        <v>51612</v>
      </c>
      <c r="BG51">
        <v>33271</v>
      </c>
      <c r="BH51">
        <v>34825</v>
      </c>
      <c r="BI51">
        <v>4234</v>
      </c>
      <c r="BJ51">
        <v>4669</v>
      </c>
      <c r="BK51">
        <v>35750</v>
      </c>
      <c r="BL51">
        <v>77.040000000000006</v>
      </c>
      <c r="BM51">
        <v>64.92</v>
      </c>
      <c r="BN51">
        <v>-0.13</v>
      </c>
      <c r="BP51">
        <v>-48.52</v>
      </c>
      <c r="BQ51">
        <v>18.62</v>
      </c>
      <c r="BR51">
        <f t="shared" si="3"/>
        <v>134.28</v>
      </c>
      <c r="BS51">
        <v>-49.39</v>
      </c>
      <c r="BT51">
        <v>16.61</v>
      </c>
      <c r="BU51">
        <f t="shared" si="4"/>
        <v>132</v>
      </c>
      <c r="BV51" s="6" t="str">
        <f t="shared" si="5"/>
        <v>Ind</v>
      </c>
    </row>
    <row r="52" spans="1:74" x14ac:dyDescent="0.25">
      <c r="A52" t="s">
        <v>1</v>
      </c>
      <c r="B52" t="s">
        <v>4</v>
      </c>
      <c r="C52">
        <v>1538</v>
      </c>
      <c r="D52">
        <v>121671</v>
      </c>
      <c r="E52">
        <v>88632</v>
      </c>
      <c r="F52">
        <v>89130</v>
      </c>
      <c r="G52">
        <v>5180</v>
      </c>
      <c r="H52">
        <v>5252</v>
      </c>
      <c r="I52">
        <v>90687</v>
      </c>
      <c r="J52">
        <v>69.150000000000006</v>
      </c>
      <c r="K52">
        <v>65.739999999999995</v>
      </c>
      <c r="M52">
        <v>33445</v>
      </c>
      <c r="N52">
        <v>19072</v>
      </c>
      <c r="O52">
        <v>19216</v>
      </c>
      <c r="P52">
        <v>3117</v>
      </c>
      <c r="Q52">
        <v>3219</v>
      </c>
      <c r="R52">
        <v>15945</v>
      </c>
      <c r="S52">
        <v>11.08</v>
      </c>
      <c r="T52">
        <v>10.49</v>
      </c>
      <c r="V52">
        <v>155116</v>
      </c>
      <c r="W52">
        <v>107705</v>
      </c>
      <c r="X52">
        <v>108346</v>
      </c>
      <c r="Y52">
        <v>6003</v>
      </c>
      <c r="Z52">
        <v>6117</v>
      </c>
      <c r="AA52">
        <v>106632</v>
      </c>
      <c r="AB52">
        <v>46.25</v>
      </c>
      <c r="AC52">
        <v>41.91</v>
      </c>
      <c r="AD52">
        <v>0.22700000000000001</v>
      </c>
      <c r="AF52">
        <v>111.5</v>
      </c>
      <c r="AG52">
        <v>28.02</v>
      </c>
      <c r="AH52">
        <f t="shared" si="1"/>
        <v>-166.96</v>
      </c>
      <c r="AI52">
        <v>109.24</v>
      </c>
      <c r="AJ52">
        <v>25.06</v>
      </c>
      <c r="AK52">
        <f t="shared" si="0"/>
        <v>-168.35999999999999</v>
      </c>
      <c r="AL52" s="6" t="str">
        <f t="shared" si="2"/>
        <v>Ind</v>
      </c>
      <c r="AN52">
        <v>121671</v>
      </c>
      <c r="AO52">
        <v>94099</v>
      </c>
      <c r="AP52">
        <v>95115</v>
      </c>
      <c r="AQ52">
        <v>3967</v>
      </c>
      <c r="AR52">
        <v>4029</v>
      </c>
      <c r="AS52">
        <v>90687</v>
      </c>
      <c r="AT52">
        <v>15.82</v>
      </c>
      <c r="AU52">
        <v>10.71</v>
      </c>
      <c r="AW52">
        <v>33445</v>
      </c>
      <c r="AX52">
        <v>21190</v>
      </c>
      <c r="AY52">
        <v>21436</v>
      </c>
      <c r="AZ52">
        <v>2741</v>
      </c>
      <c r="BA52">
        <v>2796</v>
      </c>
      <c r="BB52">
        <v>15945</v>
      </c>
      <c r="BC52">
        <v>2.67</v>
      </c>
      <c r="BD52">
        <v>2.06</v>
      </c>
      <c r="BF52">
        <v>155116</v>
      </c>
      <c r="BG52">
        <v>115289</v>
      </c>
      <c r="BH52">
        <v>116551</v>
      </c>
      <c r="BI52">
        <v>4793</v>
      </c>
      <c r="BJ52">
        <v>4877</v>
      </c>
      <c r="BK52">
        <v>106632</v>
      </c>
      <c r="BL52">
        <v>3.46</v>
      </c>
      <c r="BM52">
        <v>1.79</v>
      </c>
      <c r="BN52">
        <v>0.217</v>
      </c>
      <c r="BP52">
        <v>44.31</v>
      </c>
      <c r="BQ52">
        <v>18.100000000000001</v>
      </c>
      <c r="BR52">
        <f t="shared" si="3"/>
        <v>-52.42</v>
      </c>
      <c r="BS52">
        <v>42.48</v>
      </c>
      <c r="BT52">
        <v>15.23</v>
      </c>
      <c r="BU52">
        <f t="shared" si="4"/>
        <v>-54.499999999999993</v>
      </c>
      <c r="BV52" s="6" t="str">
        <f t="shared" si="5"/>
        <v>Ind</v>
      </c>
    </row>
    <row r="53" spans="1:74" x14ac:dyDescent="0.25">
      <c r="A53" t="s">
        <v>1</v>
      </c>
      <c r="B53" t="s">
        <v>4</v>
      </c>
      <c r="C53">
        <v>1767</v>
      </c>
      <c r="D53">
        <v>3543796</v>
      </c>
      <c r="E53">
        <v>2207844</v>
      </c>
      <c r="F53">
        <v>2209493</v>
      </c>
      <c r="G53">
        <v>29057</v>
      </c>
      <c r="H53">
        <v>29194</v>
      </c>
      <c r="I53">
        <v>2226624</v>
      </c>
      <c r="J53">
        <v>76.28</v>
      </c>
      <c r="K53">
        <v>74.459999999999994</v>
      </c>
      <c r="M53">
        <v>2414413</v>
      </c>
      <c r="N53">
        <v>2476645</v>
      </c>
      <c r="O53">
        <v>2500304</v>
      </c>
      <c r="P53">
        <v>570524</v>
      </c>
      <c r="Q53">
        <v>583121</v>
      </c>
      <c r="R53">
        <v>2190615</v>
      </c>
      <c r="S53">
        <v>32.56</v>
      </c>
      <c r="T53">
        <v>30.4</v>
      </c>
      <c r="V53">
        <v>5958209</v>
      </c>
      <c r="W53">
        <v>4684490</v>
      </c>
      <c r="X53">
        <v>4709797</v>
      </c>
      <c r="Y53">
        <v>571594</v>
      </c>
      <c r="Z53">
        <v>584177</v>
      </c>
      <c r="AA53">
        <v>4417239</v>
      </c>
      <c r="AB53">
        <v>34.799999999999997</v>
      </c>
      <c r="AC53">
        <v>32.49</v>
      </c>
      <c r="AD53">
        <v>0.16200000000000001</v>
      </c>
      <c r="AF53">
        <v>245.59</v>
      </c>
      <c r="AG53">
        <v>30.73</v>
      </c>
      <c r="AH53">
        <f t="shared" si="1"/>
        <v>-429.72</v>
      </c>
      <c r="AI53">
        <v>243.89</v>
      </c>
      <c r="AJ53">
        <v>27.91</v>
      </c>
      <c r="AK53">
        <f t="shared" si="0"/>
        <v>-431.96</v>
      </c>
      <c r="AL53" s="6" t="str">
        <f t="shared" si="2"/>
        <v>Ind</v>
      </c>
      <c r="AN53">
        <v>3543796</v>
      </c>
      <c r="AO53">
        <v>2386848</v>
      </c>
      <c r="AP53">
        <v>2398613</v>
      </c>
      <c r="AQ53">
        <v>50963</v>
      </c>
      <c r="AR53">
        <v>51005</v>
      </c>
      <c r="AS53">
        <v>2226624</v>
      </c>
      <c r="AT53">
        <v>0.77</v>
      </c>
      <c r="AU53">
        <v>0.35</v>
      </c>
      <c r="AW53">
        <v>2414413</v>
      </c>
      <c r="AX53">
        <v>2196008</v>
      </c>
      <c r="AY53">
        <v>2252638</v>
      </c>
      <c r="AZ53">
        <v>162708</v>
      </c>
      <c r="BA53">
        <v>169594</v>
      </c>
      <c r="BB53">
        <v>2190615</v>
      </c>
      <c r="BC53">
        <v>47.29</v>
      </c>
      <c r="BD53">
        <v>33.5</v>
      </c>
      <c r="BF53">
        <v>5958209</v>
      </c>
      <c r="BG53">
        <v>4582856</v>
      </c>
      <c r="BH53">
        <v>4651251</v>
      </c>
      <c r="BI53">
        <v>172240</v>
      </c>
      <c r="BJ53">
        <v>178986</v>
      </c>
      <c r="BK53">
        <v>4417239</v>
      </c>
      <c r="BL53">
        <v>14.55</v>
      </c>
      <c r="BM53">
        <v>7.17</v>
      </c>
      <c r="BN53">
        <v>-7.9000000000000001E-2</v>
      </c>
      <c r="BP53">
        <v>107.69</v>
      </c>
      <c r="BQ53">
        <v>16.71</v>
      </c>
      <c r="BR53">
        <f t="shared" si="3"/>
        <v>-181.95999999999998</v>
      </c>
      <c r="BS53">
        <v>107.02</v>
      </c>
      <c r="BT53">
        <v>15.01</v>
      </c>
      <c r="BU53">
        <f t="shared" si="4"/>
        <v>-184.01999999999998</v>
      </c>
      <c r="BV53" s="6" t="str">
        <f t="shared" si="5"/>
        <v>Ind</v>
      </c>
    </row>
    <row r="54" spans="1:74" x14ac:dyDescent="0.25">
      <c r="A54" t="s">
        <v>1</v>
      </c>
      <c r="B54" t="s">
        <v>4</v>
      </c>
      <c r="C54">
        <v>2135</v>
      </c>
      <c r="D54">
        <v>667326</v>
      </c>
      <c r="E54">
        <v>536335</v>
      </c>
      <c r="F54">
        <v>537993</v>
      </c>
      <c r="G54">
        <v>37154</v>
      </c>
      <c r="H54">
        <v>37553</v>
      </c>
      <c r="I54">
        <v>525310</v>
      </c>
      <c r="J54">
        <v>41.57</v>
      </c>
      <c r="K54">
        <v>39.6</v>
      </c>
      <c r="M54">
        <v>263934</v>
      </c>
      <c r="N54">
        <v>109241</v>
      </c>
      <c r="O54">
        <v>111304</v>
      </c>
      <c r="P54">
        <v>27384</v>
      </c>
      <c r="Q54">
        <v>28382</v>
      </c>
      <c r="R54">
        <v>91726</v>
      </c>
      <c r="S54">
        <v>26.02</v>
      </c>
      <c r="T54">
        <v>23.13</v>
      </c>
      <c r="V54">
        <v>931260</v>
      </c>
      <c r="W54">
        <v>645576</v>
      </c>
      <c r="X54">
        <v>649297</v>
      </c>
      <c r="Y54">
        <v>45973</v>
      </c>
      <c r="Z54">
        <v>46894</v>
      </c>
      <c r="AA54">
        <v>617036</v>
      </c>
      <c r="AB54">
        <v>27.64</v>
      </c>
      <c r="AC54">
        <v>24.76</v>
      </c>
      <c r="AD54">
        <v>0.28000000000000003</v>
      </c>
      <c r="AF54">
        <v>139.94</v>
      </c>
      <c r="AG54">
        <v>31.47</v>
      </c>
      <c r="AH54">
        <f t="shared" si="1"/>
        <v>-216.94</v>
      </c>
      <c r="AI54">
        <v>136.72</v>
      </c>
      <c r="AJ54">
        <v>27.06</v>
      </c>
      <c r="AK54">
        <f t="shared" si="0"/>
        <v>-219.32</v>
      </c>
      <c r="AL54" s="6" t="str">
        <f t="shared" si="2"/>
        <v>Ind</v>
      </c>
      <c r="AN54">
        <v>667326</v>
      </c>
      <c r="AO54">
        <v>556973</v>
      </c>
      <c r="AP54">
        <v>566390</v>
      </c>
      <c r="AQ54">
        <v>32708</v>
      </c>
      <c r="AR54">
        <v>33312</v>
      </c>
      <c r="AS54">
        <v>525310</v>
      </c>
      <c r="AT54">
        <v>14.35</v>
      </c>
      <c r="AU54">
        <v>8.9600000000000009</v>
      </c>
      <c r="AW54">
        <v>263934</v>
      </c>
      <c r="AX54">
        <v>71437</v>
      </c>
      <c r="AY54">
        <v>72974</v>
      </c>
      <c r="AZ54">
        <v>5037</v>
      </c>
      <c r="BA54">
        <v>5326</v>
      </c>
      <c r="BB54">
        <v>91726</v>
      </c>
      <c r="BC54">
        <v>99.61</v>
      </c>
      <c r="BD54">
        <v>99.14</v>
      </c>
      <c r="BF54">
        <v>931260</v>
      </c>
      <c r="BG54">
        <v>628410</v>
      </c>
      <c r="BH54">
        <v>639364</v>
      </c>
      <c r="BI54">
        <v>33051</v>
      </c>
      <c r="BJ54">
        <v>33685</v>
      </c>
      <c r="BK54">
        <v>617036</v>
      </c>
      <c r="BL54">
        <v>32.33</v>
      </c>
      <c r="BM54">
        <v>21.7</v>
      </c>
      <c r="BN54">
        <v>6.0000000000000001E-3</v>
      </c>
      <c r="BP54">
        <v>44.06</v>
      </c>
      <c r="BQ54">
        <v>16.61</v>
      </c>
      <c r="BR54">
        <f t="shared" si="3"/>
        <v>-54.900000000000006</v>
      </c>
      <c r="BS54">
        <v>43.41</v>
      </c>
      <c r="BT54">
        <v>14.94</v>
      </c>
      <c r="BU54">
        <f t="shared" si="4"/>
        <v>-56.94</v>
      </c>
      <c r="BV54" s="6" t="str">
        <f t="shared" si="5"/>
        <v>Ind</v>
      </c>
    </row>
    <row r="55" spans="1:74" x14ac:dyDescent="0.25">
      <c r="A55" t="s">
        <v>1</v>
      </c>
      <c r="B55" t="s">
        <v>4</v>
      </c>
      <c r="C55">
        <v>2208</v>
      </c>
      <c r="D55">
        <v>8872</v>
      </c>
      <c r="E55">
        <v>6248</v>
      </c>
      <c r="F55">
        <v>6328</v>
      </c>
      <c r="G55">
        <v>1213</v>
      </c>
      <c r="H55">
        <v>1279</v>
      </c>
      <c r="I55">
        <v>5528</v>
      </c>
      <c r="J55">
        <v>24.87</v>
      </c>
      <c r="K55">
        <v>22.53</v>
      </c>
      <c r="M55">
        <v>5829</v>
      </c>
      <c r="N55">
        <v>4845</v>
      </c>
      <c r="O55">
        <v>6239</v>
      </c>
      <c r="P55">
        <v>3976</v>
      </c>
      <c r="Q55">
        <v>5927</v>
      </c>
      <c r="R55">
        <v>2555</v>
      </c>
      <c r="S55">
        <v>10.97</v>
      </c>
      <c r="T55">
        <v>3.88</v>
      </c>
      <c r="V55">
        <v>14701</v>
      </c>
      <c r="W55">
        <v>11093</v>
      </c>
      <c r="X55">
        <v>12567</v>
      </c>
      <c r="Y55">
        <v>4180</v>
      </c>
      <c r="Z55">
        <v>6084</v>
      </c>
      <c r="AA55">
        <v>8083</v>
      </c>
      <c r="AB55">
        <v>7.38</v>
      </c>
      <c r="AC55">
        <v>2.4500000000000002</v>
      </c>
      <c r="AD55">
        <v>8.4000000000000005E-2</v>
      </c>
      <c r="AF55">
        <v>-3.93</v>
      </c>
      <c r="AG55">
        <v>27.92</v>
      </c>
      <c r="AH55">
        <f t="shared" si="1"/>
        <v>63.7</v>
      </c>
      <c r="AI55">
        <v>-5.22</v>
      </c>
      <c r="AJ55">
        <v>25.73</v>
      </c>
      <c r="AK55">
        <f t="shared" si="0"/>
        <v>61.9</v>
      </c>
      <c r="AL55" s="6" t="str">
        <f t="shared" si="2"/>
        <v>Ind</v>
      </c>
      <c r="AN55">
        <v>8872</v>
      </c>
      <c r="AO55">
        <v>4491</v>
      </c>
      <c r="AP55">
        <v>4682</v>
      </c>
      <c r="AQ55">
        <v>770</v>
      </c>
      <c r="AR55">
        <v>836</v>
      </c>
      <c r="AS55">
        <v>5528</v>
      </c>
      <c r="AT55">
        <v>92.38</v>
      </c>
      <c r="AU55">
        <v>88.05</v>
      </c>
      <c r="AW55">
        <v>5829</v>
      </c>
      <c r="AX55">
        <v>1789</v>
      </c>
      <c r="AY55">
        <v>2574</v>
      </c>
      <c r="AZ55">
        <v>714</v>
      </c>
      <c r="BA55">
        <v>1156</v>
      </c>
      <c r="BB55">
        <v>2555</v>
      </c>
      <c r="BC55">
        <v>90.11</v>
      </c>
      <c r="BD55">
        <v>66.900000000000006</v>
      </c>
      <c r="BF55">
        <v>14701</v>
      </c>
      <c r="BG55">
        <v>6280</v>
      </c>
      <c r="BH55">
        <v>7255</v>
      </c>
      <c r="BI55">
        <v>1062</v>
      </c>
      <c r="BJ55">
        <v>1443</v>
      </c>
      <c r="BK55">
        <v>8083</v>
      </c>
      <c r="BL55">
        <v>94.45</v>
      </c>
      <c r="BM55">
        <v>80.48</v>
      </c>
      <c r="BN55">
        <v>-0.22800000000000001</v>
      </c>
      <c r="BP55">
        <v>-110.31</v>
      </c>
      <c r="BQ55">
        <v>17.68</v>
      </c>
      <c r="BR55">
        <f t="shared" si="3"/>
        <v>255.98000000000002</v>
      </c>
      <c r="BS55">
        <v>-112.11</v>
      </c>
      <c r="BT55">
        <v>15.18</v>
      </c>
      <c r="BU55">
        <f t="shared" si="4"/>
        <v>254.57999999999998</v>
      </c>
      <c r="BV55" s="6" t="str">
        <f t="shared" si="5"/>
        <v>Ind</v>
      </c>
    </row>
    <row r="56" spans="1:74" x14ac:dyDescent="0.25">
      <c r="A56" t="s">
        <v>1</v>
      </c>
      <c r="B56" t="s">
        <v>4</v>
      </c>
      <c r="C56">
        <v>3240</v>
      </c>
      <c r="D56">
        <v>160285</v>
      </c>
      <c r="E56">
        <v>97442</v>
      </c>
      <c r="F56">
        <v>97923</v>
      </c>
      <c r="G56">
        <v>7897</v>
      </c>
      <c r="H56">
        <v>8022</v>
      </c>
      <c r="I56">
        <v>92488</v>
      </c>
      <c r="J56">
        <v>23.28</v>
      </c>
      <c r="K56">
        <v>20.89</v>
      </c>
      <c r="M56">
        <v>43790</v>
      </c>
      <c r="N56">
        <v>13764</v>
      </c>
      <c r="O56">
        <v>13898</v>
      </c>
      <c r="P56">
        <v>1597</v>
      </c>
      <c r="Q56">
        <v>1633</v>
      </c>
      <c r="R56">
        <v>14144</v>
      </c>
      <c r="S56">
        <v>67.459999999999994</v>
      </c>
      <c r="T56">
        <v>64.61</v>
      </c>
      <c r="V56">
        <v>204075</v>
      </c>
      <c r="W56">
        <v>111206</v>
      </c>
      <c r="X56">
        <v>111822</v>
      </c>
      <c r="Y56">
        <v>8013</v>
      </c>
      <c r="Z56">
        <v>8145</v>
      </c>
      <c r="AA56">
        <v>106632</v>
      </c>
      <c r="AB56">
        <v>26.04</v>
      </c>
      <c r="AC56">
        <v>23.08</v>
      </c>
      <c r="AD56">
        <v>6.4000000000000001E-2</v>
      </c>
      <c r="AF56">
        <v>146.97</v>
      </c>
      <c r="AG56">
        <v>28.68</v>
      </c>
      <c r="AH56">
        <f t="shared" si="1"/>
        <v>-236.57999999999998</v>
      </c>
      <c r="AI56">
        <v>145.91999999999999</v>
      </c>
      <c r="AJ56">
        <v>26.53</v>
      </c>
      <c r="AK56">
        <f t="shared" si="0"/>
        <v>-238.77999999999997</v>
      </c>
      <c r="AL56" s="6" t="str">
        <f t="shared" si="2"/>
        <v>Ind</v>
      </c>
      <c r="AN56">
        <v>160285</v>
      </c>
      <c r="AO56">
        <v>93871</v>
      </c>
      <c r="AP56">
        <v>94470</v>
      </c>
      <c r="AQ56">
        <v>2698</v>
      </c>
      <c r="AR56">
        <v>2739</v>
      </c>
      <c r="AS56">
        <v>92488</v>
      </c>
      <c r="AT56">
        <v>24.16</v>
      </c>
      <c r="AU56">
        <v>17.37</v>
      </c>
      <c r="AW56">
        <v>43790</v>
      </c>
      <c r="AX56">
        <v>11973</v>
      </c>
      <c r="AY56">
        <v>12123</v>
      </c>
      <c r="AZ56">
        <v>632</v>
      </c>
      <c r="BA56">
        <v>644</v>
      </c>
      <c r="BB56">
        <v>14144</v>
      </c>
      <c r="BC56">
        <v>99.54</v>
      </c>
      <c r="BD56">
        <v>99.17</v>
      </c>
      <c r="BF56">
        <v>204075</v>
      </c>
      <c r="BG56">
        <v>105844</v>
      </c>
      <c r="BH56">
        <v>106592</v>
      </c>
      <c r="BI56">
        <v>2733</v>
      </c>
      <c r="BJ56">
        <v>2779</v>
      </c>
      <c r="BK56">
        <v>106632</v>
      </c>
      <c r="BL56">
        <v>65.53</v>
      </c>
      <c r="BM56">
        <v>53.54</v>
      </c>
      <c r="BN56">
        <v>0.30299999999999999</v>
      </c>
      <c r="BP56">
        <v>86.53</v>
      </c>
      <c r="BQ56">
        <v>20.21</v>
      </c>
      <c r="BR56">
        <f t="shared" si="3"/>
        <v>-132.63999999999999</v>
      </c>
      <c r="BS56">
        <v>83.68</v>
      </c>
      <c r="BT56">
        <v>17.3</v>
      </c>
      <c r="BU56">
        <f t="shared" si="4"/>
        <v>-132.76000000000002</v>
      </c>
      <c r="BV56" s="6" t="str">
        <f t="shared" si="5"/>
        <v>Ind</v>
      </c>
    </row>
    <row r="57" spans="1:74" x14ac:dyDescent="0.25">
      <c r="A57" t="s">
        <v>1</v>
      </c>
      <c r="B57" t="s">
        <v>4</v>
      </c>
      <c r="C57">
        <v>5185</v>
      </c>
      <c r="D57">
        <v>105505</v>
      </c>
      <c r="E57">
        <v>96174</v>
      </c>
      <c r="F57">
        <v>96809</v>
      </c>
      <c r="G57">
        <v>10345</v>
      </c>
      <c r="H57">
        <v>10563</v>
      </c>
      <c r="I57">
        <v>88577</v>
      </c>
      <c r="J57">
        <v>22.25</v>
      </c>
      <c r="K57">
        <v>20.43</v>
      </c>
      <c r="M57">
        <v>196774</v>
      </c>
      <c r="N57">
        <v>140696</v>
      </c>
      <c r="O57">
        <v>141000</v>
      </c>
      <c r="P57">
        <v>6004</v>
      </c>
      <c r="Q57">
        <v>6043</v>
      </c>
      <c r="R57">
        <v>141013</v>
      </c>
      <c r="S57">
        <v>56.52</v>
      </c>
      <c r="T57">
        <v>54.26</v>
      </c>
      <c r="V57">
        <v>302279</v>
      </c>
      <c r="W57">
        <v>236870</v>
      </c>
      <c r="X57">
        <v>237809</v>
      </c>
      <c r="Y57">
        <v>11895</v>
      </c>
      <c r="Z57">
        <v>12113</v>
      </c>
      <c r="AA57">
        <v>229590</v>
      </c>
      <c r="AB57">
        <v>28.18</v>
      </c>
      <c r="AC57">
        <v>25.45</v>
      </c>
      <c r="AD57">
        <v>0.26100000000000001</v>
      </c>
      <c r="AF57">
        <v>192.18</v>
      </c>
      <c r="AG57">
        <v>30.72</v>
      </c>
      <c r="AH57">
        <f t="shared" si="1"/>
        <v>-322.92</v>
      </c>
      <c r="AI57">
        <v>189.23</v>
      </c>
      <c r="AJ57">
        <v>26.69</v>
      </c>
      <c r="AK57">
        <f t="shared" si="0"/>
        <v>-325.08</v>
      </c>
      <c r="AL57" s="6" t="str">
        <f t="shared" si="2"/>
        <v>Ind</v>
      </c>
      <c r="AN57">
        <v>105505</v>
      </c>
      <c r="AO57">
        <v>116940</v>
      </c>
      <c r="AP57">
        <v>120033</v>
      </c>
      <c r="AQ57">
        <v>11841</v>
      </c>
      <c r="AR57">
        <v>12221</v>
      </c>
      <c r="AS57">
        <v>88577</v>
      </c>
      <c r="AT57">
        <v>1.42</v>
      </c>
      <c r="AU57">
        <v>0.82</v>
      </c>
      <c r="AW57">
        <v>196774</v>
      </c>
      <c r="AX57">
        <v>131227</v>
      </c>
      <c r="AY57">
        <v>132361</v>
      </c>
      <c r="AZ57">
        <v>5024</v>
      </c>
      <c r="BA57">
        <v>5091</v>
      </c>
      <c r="BB57">
        <v>141013</v>
      </c>
      <c r="BC57">
        <v>96.96</v>
      </c>
      <c r="BD57">
        <v>95.16</v>
      </c>
      <c r="BF57">
        <v>302279</v>
      </c>
      <c r="BG57">
        <v>248167</v>
      </c>
      <c r="BH57">
        <v>252394</v>
      </c>
      <c r="BI57">
        <v>12840</v>
      </c>
      <c r="BJ57">
        <v>13212</v>
      </c>
      <c r="BK57">
        <v>229590</v>
      </c>
      <c r="BL57">
        <v>6.94</v>
      </c>
      <c r="BM57">
        <v>3.81</v>
      </c>
      <c r="BN57">
        <v>-0.39900000000000002</v>
      </c>
      <c r="BP57">
        <v>80.680000000000007</v>
      </c>
      <c r="BQ57">
        <v>19.190000000000001</v>
      </c>
      <c r="BR57">
        <f t="shared" si="3"/>
        <v>-122.98000000000002</v>
      </c>
      <c r="BS57">
        <v>76.44</v>
      </c>
      <c r="BT57">
        <v>16.53</v>
      </c>
      <c r="BU57">
        <f t="shared" si="4"/>
        <v>-119.82</v>
      </c>
      <c r="BV57" s="6" t="str">
        <f t="shared" si="5"/>
        <v>Biv</v>
      </c>
    </row>
    <row r="58" spans="1:74" x14ac:dyDescent="0.25">
      <c r="A58" t="s">
        <v>1</v>
      </c>
      <c r="B58" t="s">
        <v>4</v>
      </c>
      <c r="C58">
        <v>6459</v>
      </c>
      <c r="D58">
        <v>16769</v>
      </c>
      <c r="E58">
        <v>8624</v>
      </c>
      <c r="F58">
        <v>8724</v>
      </c>
      <c r="G58">
        <v>1197</v>
      </c>
      <c r="H58">
        <v>1236</v>
      </c>
      <c r="I58">
        <v>8835</v>
      </c>
      <c r="J58">
        <v>65.06</v>
      </c>
      <c r="K58">
        <v>61.86</v>
      </c>
      <c r="M58">
        <v>29730</v>
      </c>
      <c r="N58">
        <v>10412</v>
      </c>
      <c r="O58">
        <v>10560</v>
      </c>
      <c r="P58">
        <v>2758</v>
      </c>
      <c r="Q58">
        <v>2869</v>
      </c>
      <c r="R58">
        <v>9539</v>
      </c>
      <c r="S58">
        <v>42.45</v>
      </c>
      <c r="T58">
        <v>38.94</v>
      </c>
      <c r="V58">
        <v>46499</v>
      </c>
      <c r="W58">
        <v>19036</v>
      </c>
      <c r="X58">
        <v>19284</v>
      </c>
      <c r="Y58">
        <v>2991</v>
      </c>
      <c r="Z58">
        <v>3108</v>
      </c>
      <c r="AA58">
        <v>18374</v>
      </c>
      <c r="AB58">
        <v>48.1</v>
      </c>
      <c r="AC58">
        <v>43.68</v>
      </c>
      <c r="AD58">
        <v>-0.255</v>
      </c>
      <c r="AF58">
        <v>57.38</v>
      </c>
      <c r="AG58">
        <v>32.21</v>
      </c>
      <c r="AH58">
        <f t="shared" si="1"/>
        <v>-50.34</v>
      </c>
      <c r="AI58">
        <v>54.67</v>
      </c>
      <c r="AJ58">
        <v>28.21</v>
      </c>
      <c r="AK58">
        <f t="shared" si="0"/>
        <v>-52.92</v>
      </c>
      <c r="AL58" s="6" t="str">
        <f t="shared" si="2"/>
        <v>Ind</v>
      </c>
      <c r="AN58">
        <v>16769</v>
      </c>
      <c r="AO58">
        <v>6954</v>
      </c>
      <c r="AP58">
        <v>7091</v>
      </c>
      <c r="AQ58">
        <v>617</v>
      </c>
      <c r="AR58">
        <v>638</v>
      </c>
      <c r="AS58">
        <v>8835</v>
      </c>
      <c r="AT58">
        <v>99.06</v>
      </c>
      <c r="AU58">
        <v>98.41</v>
      </c>
      <c r="AW58">
        <v>29730</v>
      </c>
      <c r="AX58">
        <v>13148</v>
      </c>
      <c r="AY58">
        <v>14027</v>
      </c>
      <c r="AZ58">
        <v>2660</v>
      </c>
      <c r="BA58">
        <v>2970</v>
      </c>
      <c r="BB58">
        <v>9539</v>
      </c>
      <c r="BC58">
        <v>6.03</v>
      </c>
      <c r="BD58">
        <v>2.91</v>
      </c>
      <c r="BF58">
        <v>46499</v>
      </c>
      <c r="BG58">
        <v>20102</v>
      </c>
      <c r="BH58">
        <v>21118</v>
      </c>
      <c r="BI58">
        <v>2746</v>
      </c>
      <c r="BJ58">
        <v>3052</v>
      </c>
      <c r="BK58">
        <v>18374</v>
      </c>
      <c r="BL58">
        <v>23.53</v>
      </c>
      <c r="BM58">
        <v>13.91</v>
      </c>
      <c r="BN58">
        <v>-0.435</v>
      </c>
      <c r="BP58">
        <v>-19.25</v>
      </c>
      <c r="BQ58">
        <v>20.52</v>
      </c>
      <c r="BR58">
        <f t="shared" si="3"/>
        <v>79.539999999999992</v>
      </c>
      <c r="BS58">
        <v>-25.05</v>
      </c>
      <c r="BT58">
        <v>14.98</v>
      </c>
      <c r="BU58">
        <f t="shared" si="4"/>
        <v>80.06</v>
      </c>
      <c r="BV58" s="6" t="str">
        <f t="shared" si="5"/>
        <v>Biv</v>
      </c>
    </row>
    <row r="59" spans="1:74" x14ac:dyDescent="0.25">
      <c r="A59" t="s">
        <v>1</v>
      </c>
      <c r="B59" t="s">
        <v>4</v>
      </c>
      <c r="C59">
        <v>6947</v>
      </c>
      <c r="D59">
        <v>32028</v>
      </c>
      <c r="E59">
        <v>16308</v>
      </c>
      <c r="F59">
        <v>16346</v>
      </c>
      <c r="G59">
        <v>797</v>
      </c>
      <c r="H59">
        <v>805</v>
      </c>
      <c r="I59">
        <v>16729</v>
      </c>
      <c r="J59">
        <v>75.37</v>
      </c>
      <c r="K59">
        <v>73.88</v>
      </c>
      <c r="M59">
        <v>44522</v>
      </c>
      <c r="N59">
        <v>18931</v>
      </c>
      <c r="O59">
        <v>18991</v>
      </c>
      <c r="P59">
        <v>755</v>
      </c>
      <c r="Q59">
        <v>762</v>
      </c>
      <c r="R59">
        <v>19696</v>
      </c>
      <c r="S59">
        <v>86.09</v>
      </c>
      <c r="T59">
        <v>84.33</v>
      </c>
      <c r="V59">
        <v>76550</v>
      </c>
      <c r="W59">
        <v>35239</v>
      </c>
      <c r="X59">
        <v>35336</v>
      </c>
      <c r="Y59">
        <v>1103</v>
      </c>
      <c r="Z59">
        <v>1113</v>
      </c>
      <c r="AA59">
        <v>36425</v>
      </c>
      <c r="AB59">
        <v>86.77</v>
      </c>
      <c r="AC59">
        <v>84.85</v>
      </c>
      <c r="AD59">
        <v>8.9999999999999993E-3</v>
      </c>
      <c r="AF59">
        <v>208.84</v>
      </c>
      <c r="AG59">
        <v>29.16</v>
      </c>
      <c r="AH59">
        <f t="shared" si="1"/>
        <v>-359.36</v>
      </c>
      <c r="AI59">
        <v>207.82</v>
      </c>
      <c r="AJ59">
        <v>26.98</v>
      </c>
      <c r="AK59">
        <f t="shared" si="0"/>
        <v>-361.68</v>
      </c>
      <c r="AL59" s="6" t="str">
        <f t="shared" si="2"/>
        <v>Ind</v>
      </c>
      <c r="AN59">
        <v>32028</v>
      </c>
      <c r="AO59">
        <v>16780</v>
      </c>
      <c r="AP59">
        <v>16966</v>
      </c>
      <c r="AQ59">
        <v>763</v>
      </c>
      <c r="AR59">
        <v>775</v>
      </c>
      <c r="AS59">
        <v>16729</v>
      </c>
      <c r="AT59">
        <v>45.5</v>
      </c>
      <c r="AU59">
        <v>35.44</v>
      </c>
      <c r="AW59">
        <v>44522</v>
      </c>
      <c r="AX59">
        <v>27282</v>
      </c>
      <c r="AY59">
        <v>28546</v>
      </c>
      <c r="AZ59">
        <v>3367</v>
      </c>
      <c r="BA59">
        <v>3579</v>
      </c>
      <c r="BB59">
        <v>19696</v>
      </c>
      <c r="BC59">
        <v>1.54</v>
      </c>
      <c r="BD59">
        <v>0.63</v>
      </c>
      <c r="BF59">
        <v>76550</v>
      </c>
      <c r="BG59">
        <v>44062</v>
      </c>
      <c r="BH59">
        <v>45512</v>
      </c>
      <c r="BI59">
        <v>3456</v>
      </c>
      <c r="BJ59">
        <v>3662</v>
      </c>
      <c r="BK59">
        <v>36425</v>
      </c>
      <c r="BL59">
        <v>1.71</v>
      </c>
      <c r="BM59">
        <v>0.64</v>
      </c>
      <c r="BN59">
        <v>-0.221</v>
      </c>
      <c r="BP59">
        <v>58.15</v>
      </c>
      <c r="BQ59">
        <v>17.84</v>
      </c>
      <c r="BR59">
        <f t="shared" si="3"/>
        <v>-80.62</v>
      </c>
      <c r="BS59">
        <v>56.72</v>
      </c>
      <c r="BT59">
        <v>16.22</v>
      </c>
      <c r="BU59">
        <f t="shared" si="4"/>
        <v>-81</v>
      </c>
      <c r="BV59" s="6" t="str">
        <f t="shared" si="5"/>
        <v>Ind</v>
      </c>
    </row>
    <row r="60" spans="1:74" x14ac:dyDescent="0.25">
      <c r="A60" t="s">
        <v>1</v>
      </c>
      <c r="B60" t="s">
        <v>4</v>
      </c>
      <c r="C60">
        <v>14044</v>
      </c>
      <c r="D60">
        <v>8864</v>
      </c>
      <c r="E60">
        <v>5521</v>
      </c>
      <c r="F60">
        <v>5545</v>
      </c>
      <c r="G60">
        <v>403</v>
      </c>
      <c r="H60">
        <v>409</v>
      </c>
      <c r="I60">
        <v>5403</v>
      </c>
      <c r="J60">
        <v>40.78</v>
      </c>
      <c r="K60">
        <v>38.369999999999997</v>
      </c>
      <c r="M60">
        <v>10897</v>
      </c>
      <c r="N60">
        <v>4671</v>
      </c>
      <c r="O60">
        <v>4699</v>
      </c>
      <c r="P60">
        <v>420</v>
      </c>
      <c r="Q60">
        <v>429</v>
      </c>
      <c r="R60">
        <v>4787</v>
      </c>
      <c r="S60">
        <v>67.78</v>
      </c>
      <c r="T60">
        <v>65.3</v>
      </c>
      <c r="V60">
        <v>19761</v>
      </c>
      <c r="W60">
        <v>10192</v>
      </c>
      <c r="X60">
        <v>10244</v>
      </c>
      <c r="Y60">
        <v>577</v>
      </c>
      <c r="Z60">
        <v>588</v>
      </c>
      <c r="AA60">
        <v>10190</v>
      </c>
      <c r="AB60">
        <v>54.07</v>
      </c>
      <c r="AC60">
        <v>50.63</v>
      </c>
      <c r="AD60">
        <v>-4.1000000000000002E-2</v>
      </c>
      <c r="AF60">
        <v>103.88</v>
      </c>
      <c r="AG60">
        <v>29.37</v>
      </c>
      <c r="AH60">
        <f t="shared" si="1"/>
        <v>-149.01999999999998</v>
      </c>
      <c r="AI60">
        <v>102.94</v>
      </c>
      <c r="AJ60">
        <v>27.1</v>
      </c>
      <c r="AK60">
        <f t="shared" si="0"/>
        <v>-151.68</v>
      </c>
      <c r="AL60" s="6" t="str">
        <f t="shared" si="2"/>
        <v>Ind</v>
      </c>
      <c r="AN60">
        <v>8864</v>
      </c>
      <c r="AO60">
        <v>4697</v>
      </c>
      <c r="AP60">
        <v>4868</v>
      </c>
      <c r="AQ60">
        <v>805</v>
      </c>
      <c r="AR60">
        <v>851</v>
      </c>
      <c r="AS60">
        <v>5403</v>
      </c>
      <c r="AT60">
        <v>85.57</v>
      </c>
      <c r="AU60">
        <v>80.150000000000006</v>
      </c>
      <c r="AW60">
        <v>10897</v>
      </c>
      <c r="AX60">
        <v>4171</v>
      </c>
      <c r="AY60">
        <v>4313</v>
      </c>
      <c r="AZ60">
        <v>606</v>
      </c>
      <c r="BA60">
        <v>644</v>
      </c>
      <c r="BB60">
        <v>4787</v>
      </c>
      <c r="BC60">
        <v>88.33</v>
      </c>
      <c r="BD60">
        <v>83.5</v>
      </c>
      <c r="BF60">
        <v>19761</v>
      </c>
      <c r="BG60">
        <v>8868</v>
      </c>
      <c r="BH60">
        <v>9181</v>
      </c>
      <c r="BI60">
        <v>1015</v>
      </c>
      <c r="BJ60">
        <v>1075</v>
      </c>
      <c r="BK60">
        <v>10190</v>
      </c>
      <c r="BL60">
        <v>90.94</v>
      </c>
      <c r="BM60">
        <v>84.89</v>
      </c>
      <c r="BN60">
        <v>0.317</v>
      </c>
      <c r="BP60">
        <v>-20.67</v>
      </c>
      <c r="BQ60">
        <v>19.62</v>
      </c>
      <c r="BR60">
        <f t="shared" si="3"/>
        <v>80.580000000000013</v>
      </c>
      <c r="BS60">
        <v>-23.65</v>
      </c>
      <c r="BT60">
        <v>16.88</v>
      </c>
      <c r="BU60">
        <f t="shared" si="4"/>
        <v>81.06</v>
      </c>
      <c r="BV60" s="6" t="str">
        <f t="shared" si="5"/>
        <v>Biv</v>
      </c>
    </row>
    <row r="61" spans="1:74" x14ac:dyDescent="0.25">
      <c r="A61" t="s">
        <v>1</v>
      </c>
      <c r="B61" t="s">
        <v>4</v>
      </c>
      <c r="C61">
        <v>14176</v>
      </c>
      <c r="D61">
        <v>38399</v>
      </c>
      <c r="E61">
        <v>28939</v>
      </c>
      <c r="F61">
        <v>29435</v>
      </c>
      <c r="G61">
        <v>8035</v>
      </c>
      <c r="H61">
        <v>8478</v>
      </c>
      <c r="I61">
        <v>21764</v>
      </c>
      <c r="J61">
        <v>12.32</v>
      </c>
      <c r="K61">
        <v>11.15</v>
      </c>
      <c r="M61">
        <v>13525</v>
      </c>
      <c r="N61">
        <v>5355</v>
      </c>
      <c r="O61">
        <v>5373</v>
      </c>
      <c r="P61">
        <v>1022</v>
      </c>
      <c r="Q61">
        <v>1079</v>
      </c>
      <c r="R61">
        <v>4744</v>
      </c>
      <c r="S61">
        <v>26.25</v>
      </c>
      <c r="T61">
        <v>26.99</v>
      </c>
      <c r="V61">
        <v>51924</v>
      </c>
      <c r="W61">
        <v>34294</v>
      </c>
      <c r="X61">
        <v>34808</v>
      </c>
      <c r="Y61">
        <v>8113</v>
      </c>
      <c r="Z61">
        <v>8562</v>
      </c>
      <c r="AA61">
        <v>26508</v>
      </c>
      <c r="AB61">
        <v>9.77</v>
      </c>
      <c r="AC61">
        <v>8.7100000000000009</v>
      </c>
      <c r="AD61">
        <v>-0.122</v>
      </c>
      <c r="AF61">
        <v>62.37</v>
      </c>
      <c r="AG61">
        <v>28.15</v>
      </c>
      <c r="AH61">
        <f t="shared" si="1"/>
        <v>-68.44</v>
      </c>
      <c r="AI61">
        <v>60.95</v>
      </c>
      <c r="AJ61">
        <v>25.39</v>
      </c>
      <c r="AK61">
        <f t="shared" si="0"/>
        <v>-71.12</v>
      </c>
      <c r="AL61" s="6" t="str">
        <f t="shared" si="2"/>
        <v>Ind</v>
      </c>
      <c r="AN61">
        <v>38399</v>
      </c>
      <c r="AO61">
        <v>15719</v>
      </c>
      <c r="AP61">
        <v>16139</v>
      </c>
      <c r="AQ61">
        <v>1346</v>
      </c>
      <c r="AR61">
        <v>1410</v>
      </c>
      <c r="AS61">
        <v>21764</v>
      </c>
      <c r="AT61">
        <v>99.89</v>
      </c>
      <c r="AU61">
        <v>99.64</v>
      </c>
      <c r="AW61">
        <v>13525</v>
      </c>
      <c r="AX61">
        <v>3529</v>
      </c>
      <c r="AY61">
        <v>3665</v>
      </c>
      <c r="AZ61">
        <v>551</v>
      </c>
      <c r="BA61">
        <v>610</v>
      </c>
      <c r="BB61">
        <v>4744</v>
      </c>
      <c r="BC61">
        <v>95.51</v>
      </c>
      <c r="BD61">
        <v>93.21</v>
      </c>
      <c r="BF61">
        <v>51924</v>
      </c>
      <c r="BG61">
        <v>19248</v>
      </c>
      <c r="BH61">
        <v>19804</v>
      </c>
      <c r="BI61">
        <v>1454</v>
      </c>
      <c r="BJ61">
        <v>1536</v>
      </c>
      <c r="BK61">
        <v>26508</v>
      </c>
      <c r="BL61">
        <v>99.97</v>
      </c>
      <c r="BM61">
        <v>99.91</v>
      </c>
      <c r="BN61">
        <v>0.23300000000000001</v>
      </c>
      <c r="BP61">
        <v>-20.32</v>
      </c>
      <c r="BQ61">
        <v>16.77</v>
      </c>
      <c r="BR61">
        <f t="shared" si="3"/>
        <v>74.180000000000007</v>
      </c>
      <c r="BS61">
        <v>-22.11</v>
      </c>
      <c r="BT61">
        <v>14.8</v>
      </c>
      <c r="BU61">
        <f t="shared" si="4"/>
        <v>73.819999999999993</v>
      </c>
      <c r="BV61" s="6" t="str">
        <f t="shared" si="5"/>
        <v>Ind</v>
      </c>
    </row>
    <row r="62" spans="1:74" x14ac:dyDescent="0.25">
      <c r="A62" t="s">
        <v>1</v>
      </c>
      <c r="B62" t="s">
        <v>4</v>
      </c>
      <c r="C62">
        <v>14257</v>
      </c>
      <c r="D62">
        <v>11424</v>
      </c>
      <c r="E62">
        <v>6270</v>
      </c>
      <c r="F62">
        <v>6310</v>
      </c>
      <c r="G62">
        <v>455</v>
      </c>
      <c r="H62">
        <v>471</v>
      </c>
      <c r="I62">
        <v>6874</v>
      </c>
      <c r="J62">
        <v>92.11</v>
      </c>
      <c r="K62">
        <v>90.53</v>
      </c>
      <c r="M62">
        <v>53121</v>
      </c>
      <c r="N62">
        <v>31010</v>
      </c>
      <c r="O62">
        <v>31056</v>
      </c>
      <c r="P62">
        <v>1156</v>
      </c>
      <c r="Q62">
        <v>1165</v>
      </c>
      <c r="R62">
        <v>31440</v>
      </c>
      <c r="S62">
        <v>66.64</v>
      </c>
      <c r="T62">
        <v>65.3</v>
      </c>
      <c r="V62">
        <v>64545</v>
      </c>
      <c r="W62">
        <v>37280</v>
      </c>
      <c r="X62">
        <v>37366</v>
      </c>
      <c r="Y62">
        <v>1240</v>
      </c>
      <c r="Z62">
        <v>1254</v>
      </c>
      <c r="AA62">
        <v>38314</v>
      </c>
      <c r="AB62">
        <v>81.08</v>
      </c>
      <c r="AC62">
        <v>78.989999999999995</v>
      </c>
      <c r="AD62">
        <v>0.10299999999999999</v>
      </c>
      <c r="AF62">
        <v>147.85</v>
      </c>
      <c r="AG62">
        <v>34.200000000000003</v>
      </c>
      <c r="AH62">
        <f t="shared" si="1"/>
        <v>-227.29999999999998</v>
      </c>
      <c r="AI62">
        <v>146.59</v>
      </c>
      <c r="AJ62">
        <v>31.88</v>
      </c>
      <c r="AK62">
        <f t="shared" si="0"/>
        <v>-229.42000000000002</v>
      </c>
      <c r="AL62" s="6" t="str">
        <f t="shared" si="2"/>
        <v>Ind</v>
      </c>
      <c r="AN62">
        <v>11424</v>
      </c>
      <c r="AO62">
        <v>6323</v>
      </c>
      <c r="AP62">
        <v>6600</v>
      </c>
      <c r="AQ62">
        <v>1014</v>
      </c>
      <c r="AR62">
        <v>1079</v>
      </c>
      <c r="AS62">
        <v>6874</v>
      </c>
      <c r="AT62">
        <v>76.97</v>
      </c>
      <c r="AU62">
        <v>67.78</v>
      </c>
      <c r="AW62">
        <v>53121</v>
      </c>
      <c r="AX62">
        <v>30656</v>
      </c>
      <c r="AY62">
        <v>30979</v>
      </c>
      <c r="AZ62">
        <v>1378</v>
      </c>
      <c r="BA62">
        <v>1398</v>
      </c>
      <c r="BB62">
        <v>31440</v>
      </c>
      <c r="BC62">
        <v>76.56</v>
      </c>
      <c r="BD62">
        <v>68.58</v>
      </c>
      <c r="BF62">
        <v>64545</v>
      </c>
      <c r="BG62">
        <v>36979</v>
      </c>
      <c r="BH62">
        <v>37579</v>
      </c>
      <c r="BI62">
        <v>1694</v>
      </c>
      <c r="BJ62">
        <v>1748</v>
      </c>
      <c r="BK62">
        <v>38314</v>
      </c>
      <c r="BL62">
        <v>81.430000000000007</v>
      </c>
      <c r="BM62">
        <v>70.06</v>
      </c>
      <c r="BN62">
        <v>0.60199999999999998</v>
      </c>
      <c r="BP62">
        <v>45.3</v>
      </c>
      <c r="BQ62">
        <v>25.41</v>
      </c>
      <c r="BR62">
        <f t="shared" si="3"/>
        <v>-39.779999999999994</v>
      </c>
      <c r="BS62">
        <v>32.69</v>
      </c>
      <c r="BT62">
        <v>15.57</v>
      </c>
      <c r="BU62">
        <f t="shared" si="4"/>
        <v>-34.239999999999995</v>
      </c>
      <c r="BV62" s="6" t="str">
        <f t="shared" si="5"/>
        <v>Biv</v>
      </c>
    </row>
    <row r="63" spans="1:74" x14ac:dyDescent="0.25">
      <c r="A63" t="s">
        <v>1</v>
      </c>
      <c r="B63" t="s">
        <v>4</v>
      </c>
      <c r="C63">
        <v>18163</v>
      </c>
      <c r="D63">
        <v>41961</v>
      </c>
      <c r="E63">
        <v>31769</v>
      </c>
      <c r="F63">
        <v>32026</v>
      </c>
      <c r="G63">
        <v>2347</v>
      </c>
      <c r="H63">
        <v>2404</v>
      </c>
      <c r="I63">
        <v>32208</v>
      </c>
      <c r="J63">
        <v>63.23</v>
      </c>
      <c r="K63">
        <v>59.05</v>
      </c>
      <c r="M63">
        <v>16737</v>
      </c>
      <c r="N63">
        <v>6755</v>
      </c>
      <c r="O63">
        <v>6831</v>
      </c>
      <c r="P63">
        <v>933</v>
      </c>
      <c r="Q63">
        <v>966</v>
      </c>
      <c r="R63">
        <v>7059</v>
      </c>
      <c r="S63">
        <v>71.12</v>
      </c>
      <c r="T63">
        <v>67.989999999999995</v>
      </c>
      <c r="V63">
        <v>58698</v>
      </c>
      <c r="W63">
        <v>38524</v>
      </c>
      <c r="X63">
        <v>38857</v>
      </c>
      <c r="Y63">
        <v>2508</v>
      </c>
      <c r="Z63">
        <v>2573</v>
      </c>
      <c r="AA63">
        <v>39267</v>
      </c>
      <c r="AB63">
        <v>66.86</v>
      </c>
      <c r="AC63">
        <v>62.2</v>
      </c>
      <c r="AD63">
        <v>0.14499999999999999</v>
      </c>
      <c r="AF63">
        <v>108.63</v>
      </c>
      <c r="AG63">
        <v>28.79</v>
      </c>
      <c r="AH63">
        <f t="shared" si="1"/>
        <v>-159.68</v>
      </c>
      <c r="AI63">
        <v>107.11</v>
      </c>
      <c r="AJ63">
        <v>26.1</v>
      </c>
      <c r="AK63">
        <f t="shared" si="0"/>
        <v>-162.01999999999998</v>
      </c>
      <c r="AL63" s="6" t="str">
        <f t="shared" si="2"/>
        <v>Ind</v>
      </c>
      <c r="AN63">
        <v>41961</v>
      </c>
      <c r="AO63">
        <v>38609</v>
      </c>
      <c r="AP63">
        <v>39409</v>
      </c>
      <c r="AQ63">
        <v>2962</v>
      </c>
      <c r="AR63">
        <v>3057</v>
      </c>
      <c r="AS63">
        <v>32208</v>
      </c>
      <c r="AT63">
        <v>1.74</v>
      </c>
      <c r="AU63">
        <v>1.07</v>
      </c>
      <c r="AW63">
        <v>16737</v>
      </c>
      <c r="AX63">
        <v>7739</v>
      </c>
      <c r="AY63">
        <v>7891</v>
      </c>
      <c r="AZ63">
        <v>531</v>
      </c>
      <c r="BA63">
        <v>551</v>
      </c>
      <c r="BB63">
        <v>7059</v>
      </c>
      <c r="BC63">
        <v>8.44</v>
      </c>
      <c r="BD63">
        <v>4.59</v>
      </c>
      <c r="BF63">
        <v>58698</v>
      </c>
      <c r="BG63">
        <v>46348</v>
      </c>
      <c r="BH63">
        <v>47299</v>
      </c>
      <c r="BI63">
        <v>3005</v>
      </c>
      <c r="BJ63">
        <v>3101</v>
      </c>
      <c r="BK63">
        <v>39267</v>
      </c>
      <c r="BL63">
        <v>1.22</v>
      </c>
      <c r="BM63">
        <v>0.56999999999999995</v>
      </c>
      <c r="BN63">
        <v>0.42299999999999999</v>
      </c>
      <c r="BP63">
        <v>57.2</v>
      </c>
      <c r="BQ63">
        <v>20.82</v>
      </c>
      <c r="BR63">
        <f t="shared" si="3"/>
        <v>-72.760000000000005</v>
      </c>
      <c r="BS63">
        <v>51.85</v>
      </c>
      <c r="BT63">
        <v>16.29</v>
      </c>
      <c r="BU63">
        <f t="shared" si="4"/>
        <v>-71.12</v>
      </c>
      <c r="BV63" s="6" t="str">
        <f t="shared" si="5"/>
        <v>Biv</v>
      </c>
    </row>
    <row r="64" spans="1:74" x14ac:dyDescent="0.25">
      <c r="A64" t="s">
        <v>1</v>
      </c>
      <c r="B64" t="s">
        <v>4</v>
      </c>
      <c r="C64">
        <v>27065</v>
      </c>
      <c r="D64">
        <v>4435</v>
      </c>
      <c r="E64">
        <v>3750</v>
      </c>
      <c r="F64">
        <v>3791</v>
      </c>
      <c r="G64">
        <v>464</v>
      </c>
      <c r="H64">
        <v>479</v>
      </c>
      <c r="I64">
        <v>3620</v>
      </c>
      <c r="J64">
        <v>44.82</v>
      </c>
      <c r="K64">
        <v>41.05</v>
      </c>
      <c r="M64">
        <v>32915</v>
      </c>
      <c r="N64">
        <v>19939</v>
      </c>
      <c r="O64">
        <v>19910</v>
      </c>
      <c r="P64">
        <v>977</v>
      </c>
      <c r="Q64">
        <v>986</v>
      </c>
      <c r="R64">
        <v>20131</v>
      </c>
      <c r="S64">
        <v>61.08</v>
      </c>
      <c r="T64">
        <v>62.24</v>
      </c>
      <c r="V64">
        <v>37350</v>
      </c>
      <c r="W64">
        <v>23689</v>
      </c>
      <c r="X64">
        <v>23700</v>
      </c>
      <c r="Y64">
        <v>1084</v>
      </c>
      <c r="Z64">
        <v>1098</v>
      </c>
      <c r="AA64">
        <v>23751</v>
      </c>
      <c r="AB64">
        <v>55.8</v>
      </c>
      <c r="AC64">
        <v>55.55</v>
      </c>
      <c r="AD64">
        <v>-4.2000000000000003E-2</v>
      </c>
      <c r="AF64">
        <v>120</v>
      </c>
      <c r="AG64">
        <v>30.43</v>
      </c>
      <c r="AH64">
        <f t="shared" si="1"/>
        <v>-179.14</v>
      </c>
      <c r="AI64">
        <v>118.9</v>
      </c>
      <c r="AJ64">
        <v>27.8</v>
      </c>
      <c r="AK64">
        <f t="shared" si="0"/>
        <v>-182.20000000000002</v>
      </c>
      <c r="AL64" s="6" t="str">
        <f t="shared" si="2"/>
        <v>Ind</v>
      </c>
      <c r="AN64">
        <v>4435</v>
      </c>
      <c r="AO64">
        <v>3679</v>
      </c>
      <c r="AP64">
        <v>3784</v>
      </c>
      <c r="AQ64">
        <v>384</v>
      </c>
      <c r="AR64">
        <v>407</v>
      </c>
      <c r="AS64">
        <v>3620</v>
      </c>
      <c r="AT64">
        <v>43.5</v>
      </c>
      <c r="AU64">
        <v>32.020000000000003</v>
      </c>
      <c r="AW64">
        <v>32915</v>
      </c>
      <c r="AX64">
        <v>26290</v>
      </c>
      <c r="AY64">
        <v>26560</v>
      </c>
      <c r="AZ64">
        <v>1711</v>
      </c>
      <c r="BA64">
        <v>1758</v>
      </c>
      <c r="BB64">
        <v>20131</v>
      </c>
      <c r="BC64">
        <v>0.18</v>
      </c>
      <c r="BD64">
        <v>0.12</v>
      </c>
      <c r="BF64">
        <v>37350</v>
      </c>
      <c r="BG64">
        <v>29969</v>
      </c>
      <c r="BH64">
        <v>30344</v>
      </c>
      <c r="BI64">
        <v>1750</v>
      </c>
      <c r="BJ64">
        <v>1798</v>
      </c>
      <c r="BK64">
        <v>23751</v>
      </c>
      <c r="BL64">
        <v>0.15</v>
      </c>
      <c r="BM64">
        <v>0.1</v>
      </c>
      <c r="BN64">
        <v>0.23799999999999999</v>
      </c>
      <c r="BP64">
        <v>20.420000000000002</v>
      </c>
      <c r="BQ64">
        <v>18.02</v>
      </c>
      <c r="BR64">
        <f t="shared" si="3"/>
        <v>-4.8000000000000043</v>
      </c>
      <c r="BS64">
        <v>18.309999999999999</v>
      </c>
      <c r="BT64">
        <v>15.07</v>
      </c>
      <c r="BU64">
        <f t="shared" si="4"/>
        <v>-6.4799999999999969</v>
      </c>
      <c r="BV64" s="6" t="str">
        <f t="shared" si="5"/>
        <v>Ind</v>
      </c>
    </row>
    <row r="65" spans="1:74" x14ac:dyDescent="0.25">
      <c r="A65" t="s">
        <v>1</v>
      </c>
      <c r="B65" t="s">
        <v>4</v>
      </c>
      <c r="C65">
        <v>32301</v>
      </c>
      <c r="D65">
        <v>8839</v>
      </c>
      <c r="E65">
        <v>10334</v>
      </c>
      <c r="F65">
        <v>10378</v>
      </c>
      <c r="G65">
        <v>5552</v>
      </c>
      <c r="H65">
        <v>5631</v>
      </c>
      <c r="I65">
        <v>8264</v>
      </c>
      <c r="J65">
        <v>40.69</v>
      </c>
      <c r="K65">
        <v>40.51</v>
      </c>
      <c r="M65">
        <v>45747</v>
      </c>
      <c r="N65">
        <v>156265</v>
      </c>
      <c r="O65">
        <v>202490</v>
      </c>
      <c r="P65">
        <v>453332</v>
      </c>
      <c r="Q65">
        <v>589694</v>
      </c>
      <c r="R65">
        <v>32031</v>
      </c>
      <c r="S65">
        <v>12.87</v>
      </c>
      <c r="T65">
        <v>8.1300000000000008</v>
      </c>
      <c r="V65">
        <v>54586</v>
      </c>
      <c r="W65">
        <v>166599</v>
      </c>
      <c r="X65">
        <v>212868</v>
      </c>
      <c r="Y65">
        <v>453472</v>
      </c>
      <c r="Z65">
        <v>589836</v>
      </c>
      <c r="AA65">
        <v>40295</v>
      </c>
      <c r="AB65">
        <v>11.57</v>
      </c>
      <c r="AC65">
        <v>7.26</v>
      </c>
      <c r="AD65">
        <v>0.218</v>
      </c>
      <c r="AF65">
        <v>-27.05</v>
      </c>
      <c r="AG65">
        <v>45.26</v>
      </c>
      <c r="AH65">
        <f t="shared" si="1"/>
        <v>144.62</v>
      </c>
      <c r="AI65">
        <v>-29.2</v>
      </c>
      <c r="AJ65">
        <v>42.31</v>
      </c>
      <c r="AK65">
        <f t="shared" si="0"/>
        <v>143.02000000000001</v>
      </c>
      <c r="AL65" s="6" t="str">
        <f t="shared" si="2"/>
        <v>Ind</v>
      </c>
      <c r="AN65">
        <v>8839</v>
      </c>
      <c r="AO65">
        <v>7219</v>
      </c>
      <c r="AP65">
        <v>7323</v>
      </c>
      <c r="AQ65">
        <v>432</v>
      </c>
      <c r="AR65">
        <v>448</v>
      </c>
      <c r="AS65">
        <v>8264</v>
      </c>
      <c r="AT65">
        <v>98.06</v>
      </c>
      <c r="AU65">
        <v>96.86</v>
      </c>
      <c r="AW65">
        <v>45747</v>
      </c>
      <c r="AX65">
        <v>36333</v>
      </c>
      <c r="AY65">
        <v>38769</v>
      </c>
      <c r="AZ65">
        <v>12224</v>
      </c>
      <c r="BA65">
        <v>13698</v>
      </c>
      <c r="BB65">
        <v>32031</v>
      </c>
      <c r="BC65">
        <v>35.29</v>
      </c>
      <c r="BD65">
        <v>30.17</v>
      </c>
      <c r="BF65">
        <v>54586</v>
      </c>
      <c r="BG65">
        <v>43552</v>
      </c>
      <c r="BH65">
        <v>46092</v>
      </c>
      <c r="BI65">
        <v>12217</v>
      </c>
      <c r="BJ65">
        <v>13690</v>
      </c>
      <c r="BK65">
        <v>40295</v>
      </c>
      <c r="BL65">
        <v>39.31</v>
      </c>
      <c r="BM65">
        <v>33.35</v>
      </c>
      <c r="BN65">
        <v>0.185</v>
      </c>
      <c r="BP65">
        <v>-108.08</v>
      </c>
      <c r="BQ65">
        <v>22.53</v>
      </c>
      <c r="BR65">
        <f t="shared" si="3"/>
        <v>261.22000000000003</v>
      </c>
      <c r="BS65">
        <v>-109.82</v>
      </c>
      <c r="BT65">
        <v>20.41</v>
      </c>
      <c r="BU65">
        <f t="shared" si="4"/>
        <v>260.45999999999998</v>
      </c>
      <c r="BV65" s="6" t="str">
        <f t="shared" si="5"/>
        <v>Ind</v>
      </c>
    </row>
    <row r="66" spans="1:74" x14ac:dyDescent="0.25">
      <c r="A66" t="s">
        <v>1</v>
      </c>
      <c r="B66" t="s">
        <v>4</v>
      </c>
      <c r="C66">
        <v>38733</v>
      </c>
      <c r="D66">
        <v>50107</v>
      </c>
      <c r="E66">
        <v>26657</v>
      </c>
      <c r="F66">
        <v>27101</v>
      </c>
      <c r="G66">
        <v>4141</v>
      </c>
      <c r="H66">
        <v>4376</v>
      </c>
      <c r="I66">
        <v>27091</v>
      </c>
      <c r="J66">
        <v>62.86</v>
      </c>
      <c r="K66">
        <v>59.01</v>
      </c>
      <c r="M66">
        <v>67882</v>
      </c>
      <c r="N66">
        <v>29784</v>
      </c>
      <c r="O66">
        <v>29922</v>
      </c>
      <c r="P66">
        <v>7935</v>
      </c>
      <c r="Q66">
        <v>8310</v>
      </c>
      <c r="R66">
        <v>24111</v>
      </c>
      <c r="S66">
        <v>17.420000000000002</v>
      </c>
      <c r="T66">
        <v>18.059999999999999</v>
      </c>
      <c r="V66">
        <v>117989</v>
      </c>
      <c r="W66">
        <v>56441</v>
      </c>
      <c r="X66">
        <v>57023</v>
      </c>
      <c r="Y66">
        <v>8934</v>
      </c>
      <c r="Z66">
        <v>9362</v>
      </c>
      <c r="AA66">
        <v>51202</v>
      </c>
      <c r="AB66">
        <v>27.09</v>
      </c>
      <c r="AC66">
        <v>25.21</v>
      </c>
      <c r="AD66">
        <v>7.4999999999999997E-2</v>
      </c>
      <c r="AF66">
        <v>56.19</v>
      </c>
      <c r="AG66">
        <v>31.1</v>
      </c>
      <c r="AH66">
        <f t="shared" si="1"/>
        <v>-50.179999999999993</v>
      </c>
      <c r="AI66">
        <v>55.15</v>
      </c>
      <c r="AJ66">
        <v>28.95</v>
      </c>
      <c r="AK66">
        <f t="shared" si="0"/>
        <v>-52.4</v>
      </c>
      <c r="AL66" s="6" t="str">
        <f t="shared" si="2"/>
        <v>Ind</v>
      </c>
      <c r="AN66">
        <v>50107</v>
      </c>
      <c r="AO66">
        <v>19156</v>
      </c>
      <c r="AP66">
        <v>19966</v>
      </c>
      <c r="AQ66">
        <v>3503</v>
      </c>
      <c r="AR66">
        <v>3735</v>
      </c>
      <c r="AS66">
        <v>27091</v>
      </c>
      <c r="AT66">
        <v>97.19</v>
      </c>
      <c r="AU66">
        <v>95.61</v>
      </c>
      <c r="AW66">
        <v>67882</v>
      </c>
      <c r="AX66">
        <v>26653</v>
      </c>
      <c r="AY66">
        <v>27630</v>
      </c>
      <c r="AZ66">
        <v>4595</v>
      </c>
      <c r="BA66">
        <v>4982</v>
      </c>
      <c r="BB66">
        <v>24111</v>
      </c>
      <c r="BC66">
        <v>24.27</v>
      </c>
      <c r="BD66">
        <v>17.96</v>
      </c>
      <c r="BF66">
        <v>117989</v>
      </c>
      <c r="BG66">
        <v>45809</v>
      </c>
      <c r="BH66">
        <v>47596</v>
      </c>
      <c r="BI66">
        <v>5873</v>
      </c>
      <c r="BJ66">
        <v>6331</v>
      </c>
      <c r="BK66">
        <v>51202</v>
      </c>
      <c r="BL66">
        <v>86.21</v>
      </c>
      <c r="BM66">
        <v>78</v>
      </c>
      <c r="BN66">
        <v>0.58299999999999996</v>
      </c>
      <c r="BP66">
        <v>-39.799999999999997</v>
      </c>
      <c r="BQ66">
        <v>23.75</v>
      </c>
      <c r="BR66">
        <f t="shared" si="3"/>
        <v>127.1</v>
      </c>
      <c r="BS66">
        <v>-51.22</v>
      </c>
      <c r="BT66">
        <v>15.45</v>
      </c>
      <c r="BU66">
        <f t="shared" si="4"/>
        <v>133.34</v>
      </c>
      <c r="BV66" s="6" t="str">
        <f t="shared" si="5"/>
        <v>Biv</v>
      </c>
    </row>
    <row r="67" spans="1:74" x14ac:dyDescent="0.25">
      <c r="A67" t="s">
        <v>2</v>
      </c>
      <c r="B67" t="s">
        <v>3</v>
      </c>
      <c r="C67">
        <v>353</v>
      </c>
      <c r="D67">
        <v>155061</v>
      </c>
      <c r="E67">
        <v>126237</v>
      </c>
      <c r="F67">
        <v>126536</v>
      </c>
      <c r="G67">
        <v>2944</v>
      </c>
      <c r="H67">
        <v>2965</v>
      </c>
      <c r="I67">
        <v>125467</v>
      </c>
      <c r="J67">
        <v>41.78</v>
      </c>
      <c r="K67">
        <v>37.83</v>
      </c>
      <c r="M67">
        <v>53892</v>
      </c>
      <c r="N67">
        <v>34230</v>
      </c>
      <c r="O67">
        <v>33958</v>
      </c>
      <c r="P67">
        <v>725</v>
      </c>
      <c r="Q67">
        <v>703</v>
      </c>
      <c r="R67">
        <v>34687</v>
      </c>
      <c r="S67">
        <v>78.42</v>
      </c>
      <c r="T67">
        <v>87.42</v>
      </c>
      <c r="V67">
        <v>208953</v>
      </c>
      <c r="W67">
        <v>160466</v>
      </c>
      <c r="X67">
        <v>160494</v>
      </c>
      <c r="Y67">
        <v>3032</v>
      </c>
      <c r="Z67">
        <v>3046</v>
      </c>
      <c r="AA67">
        <v>160154</v>
      </c>
      <c r="AB67">
        <v>48.56</v>
      </c>
      <c r="AC67">
        <v>48.6</v>
      </c>
      <c r="AD67">
        <v>-3.7999999999999999E-2</v>
      </c>
      <c r="AF67">
        <v>210.07</v>
      </c>
      <c r="AG67">
        <v>29.38</v>
      </c>
      <c r="AH67">
        <f t="shared" si="1"/>
        <v>-361.38</v>
      </c>
      <c r="AI67">
        <v>209.04</v>
      </c>
      <c r="AJ67">
        <v>27.15</v>
      </c>
      <c r="AK67">
        <f t="shared" si="0"/>
        <v>-363.78</v>
      </c>
      <c r="AL67" s="6" t="str">
        <f t="shared" si="2"/>
        <v>Ind</v>
      </c>
      <c r="AN67">
        <v>155061</v>
      </c>
      <c r="AO67">
        <v>145384</v>
      </c>
      <c r="AP67">
        <v>146847</v>
      </c>
      <c r="AQ67">
        <v>5068</v>
      </c>
      <c r="AR67">
        <v>5157</v>
      </c>
      <c r="AS67">
        <v>125467</v>
      </c>
      <c r="AT67">
        <v>0.24</v>
      </c>
      <c r="AU67">
        <v>7.0000000000000007E-2</v>
      </c>
      <c r="AW67">
        <v>53892</v>
      </c>
      <c r="AX67">
        <v>45386</v>
      </c>
      <c r="AY67">
        <v>44421</v>
      </c>
      <c r="AZ67">
        <v>4943</v>
      </c>
      <c r="BA67">
        <v>4737</v>
      </c>
      <c r="BB67">
        <v>34687</v>
      </c>
      <c r="BC67">
        <v>1.38</v>
      </c>
      <c r="BD67">
        <v>2.19</v>
      </c>
      <c r="BF67">
        <v>208953</v>
      </c>
      <c r="BG67">
        <v>190770</v>
      </c>
      <c r="BH67">
        <v>191268</v>
      </c>
      <c r="BI67">
        <v>7101</v>
      </c>
      <c r="BJ67">
        <v>7022</v>
      </c>
      <c r="BK67">
        <v>160154</v>
      </c>
      <c r="BL67">
        <v>0</v>
      </c>
      <c r="BM67">
        <v>0</v>
      </c>
      <c r="BN67">
        <v>0.57799999999999996</v>
      </c>
      <c r="BP67">
        <v>55.37</v>
      </c>
      <c r="BQ67">
        <v>25.65</v>
      </c>
      <c r="BR67">
        <f t="shared" si="3"/>
        <v>-59.44</v>
      </c>
      <c r="BS67">
        <v>43.89</v>
      </c>
      <c r="BT67">
        <v>16.28</v>
      </c>
      <c r="BU67">
        <f t="shared" si="4"/>
        <v>-55.22</v>
      </c>
      <c r="BV67" s="6" t="str">
        <f t="shared" si="5"/>
        <v>Biv</v>
      </c>
    </row>
    <row r="68" spans="1:74" x14ac:dyDescent="0.25">
      <c r="A68" t="s">
        <v>2</v>
      </c>
      <c r="B68" t="s">
        <v>3</v>
      </c>
      <c r="C68">
        <v>388</v>
      </c>
      <c r="D68">
        <v>1270861</v>
      </c>
      <c r="E68">
        <v>1064866</v>
      </c>
      <c r="F68">
        <v>1076562</v>
      </c>
      <c r="G68">
        <v>143534</v>
      </c>
      <c r="H68">
        <v>147198</v>
      </c>
      <c r="I68">
        <v>921525</v>
      </c>
      <c r="J68">
        <v>11.97</v>
      </c>
      <c r="K68">
        <v>10.07</v>
      </c>
      <c r="M68">
        <v>2372911</v>
      </c>
      <c r="N68">
        <v>1069401</v>
      </c>
      <c r="O68">
        <v>1070665</v>
      </c>
      <c r="P68">
        <v>30491</v>
      </c>
      <c r="Q68">
        <v>30793</v>
      </c>
      <c r="R68">
        <v>1233553</v>
      </c>
      <c r="S68">
        <v>99.95</v>
      </c>
      <c r="T68">
        <v>99.94</v>
      </c>
      <c r="V68">
        <v>3643772</v>
      </c>
      <c r="W68">
        <v>2134267</v>
      </c>
      <c r="X68">
        <v>2147227</v>
      </c>
      <c r="Y68">
        <v>147029</v>
      </c>
      <c r="Z68">
        <v>150689</v>
      </c>
      <c r="AA68">
        <v>2155078</v>
      </c>
      <c r="AB68">
        <v>62.38</v>
      </c>
      <c r="AC68">
        <v>58.64</v>
      </c>
      <c r="AD68">
        <v>3.5000000000000003E-2</v>
      </c>
      <c r="AF68">
        <v>172.2</v>
      </c>
      <c r="AG68">
        <v>29.34</v>
      </c>
      <c r="AH68">
        <f t="shared" si="1"/>
        <v>-285.71999999999997</v>
      </c>
      <c r="AI68">
        <v>171.11</v>
      </c>
      <c r="AJ68">
        <v>26.73</v>
      </c>
      <c r="AK68">
        <f t="shared" ref="AK68:AK105" si="6">2*AJ68-2*AI68</f>
        <v>-288.76000000000005</v>
      </c>
      <c r="AL68" s="6" t="str">
        <f t="shared" si="2"/>
        <v>Ind</v>
      </c>
      <c r="AN68">
        <v>1270861</v>
      </c>
      <c r="AO68">
        <v>961383</v>
      </c>
      <c r="AP68">
        <v>975403</v>
      </c>
      <c r="AQ68">
        <v>53381</v>
      </c>
      <c r="AR68">
        <v>54064</v>
      </c>
      <c r="AS68">
        <v>921525</v>
      </c>
      <c r="AT68">
        <v>18.489999999999998</v>
      </c>
      <c r="AU68">
        <v>12.7</v>
      </c>
      <c r="AW68">
        <v>2372911</v>
      </c>
      <c r="AX68">
        <v>1451258</v>
      </c>
      <c r="AY68">
        <v>1467948</v>
      </c>
      <c r="AZ68">
        <v>60352</v>
      </c>
      <c r="BA68">
        <v>61296</v>
      </c>
      <c r="BB68">
        <v>1233553</v>
      </c>
      <c r="BC68">
        <v>0.42</v>
      </c>
      <c r="BD68">
        <v>0.14000000000000001</v>
      </c>
      <c r="BF68">
        <v>3643772</v>
      </c>
      <c r="BG68">
        <v>2412640</v>
      </c>
      <c r="BH68">
        <v>2443351</v>
      </c>
      <c r="BI68">
        <v>80610</v>
      </c>
      <c r="BJ68">
        <v>81838</v>
      </c>
      <c r="BK68">
        <v>2155078</v>
      </c>
      <c r="BL68">
        <v>0.39</v>
      </c>
      <c r="BM68">
        <v>0.1</v>
      </c>
      <c r="BN68">
        <v>0.188</v>
      </c>
      <c r="BP68">
        <v>56.45</v>
      </c>
      <c r="BQ68">
        <v>18.239999999999998</v>
      </c>
      <c r="BR68">
        <f t="shared" si="3"/>
        <v>-76.420000000000016</v>
      </c>
      <c r="BS68">
        <v>55.09</v>
      </c>
      <c r="BT68">
        <v>16.41</v>
      </c>
      <c r="BU68">
        <f t="shared" si="4"/>
        <v>-77.360000000000014</v>
      </c>
      <c r="BV68" s="6" t="str">
        <f t="shared" si="5"/>
        <v>Ind</v>
      </c>
    </row>
    <row r="69" spans="1:74" x14ac:dyDescent="0.25">
      <c r="A69" t="s">
        <v>2</v>
      </c>
      <c r="B69" t="s">
        <v>3</v>
      </c>
      <c r="C69">
        <v>715</v>
      </c>
      <c r="D69">
        <v>210516</v>
      </c>
      <c r="E69">
        <v>171454</v>
      </c>
      <c r="F69">
        <v>172058</v>
      </c>
      <c r="G69">
        <v>7283</v>
      </c>
      <c r="H69">
        <v>7357</v>
      </c>
      <c r="I69">
        <v>165178</v>
      </c>
      <c r="J69">
        <v>18.98</v>
      </c>
      <c r="K69">
        <v>16.440000000000001</v>
      </c>
      <c r="M69">
        <v>482874</v>
      </c>
      <c r="N69">
        <v>237089</v>
      </c>
      <c r="O69">
        <v>237490</v>
      </c>
      <c r="P69">
        <v>5966</v>
      </c>
      <c r="Q69">
        <v>6011</v>
      </c>
      <c r="R69">
        <v>237347</v>
      </c>
      <c r="S69">
        <v>52.49</v>
      </c>
      <c r="T69">
        <v>49.66</v>
      </c>
      <c r="V69">
        <v>693390</v>
      </c>
      <c r="W69">
        <v>408543</v>
      </c>
      <c r="X69">
        <v>409548</v>
      </c>
      <c r="Y69">
        <v>9396</v>
      </c>
      <c r="Z69">
        <v>9482</v>
      </c>
      <c r="AA69">
        <v>402525</v>
      </c>
      <c r="AB69">
        <v>26.36</v>
      </c>
      <c r="AC69">
        <v>22.92</v>
      </c>
      <c r="AD69">
        <v>0.14000000000000001</v>
      </c>
      <c r="AF69">
        <v>275</v>
      </c>
      <c r="AG69">
        <v>29.23</v>
      </c>
      <c r="AH69">
        <f t="shared" ref="AH69:AH105" si="7">2*AG69-2*AF69</f>
        <v>-491.54</v>
      </c>
      <c r="AI69">
        <v>273.45999999999998</v>
      </c>
      <c r="AJ69">
        <v>26.63</v>
      </c>
      <c r="AK69">
        <f t="shared" si="6"/>
        <v>-493.65999999999997</v>
      </c>
      <c r="AL69" s="6" t="str">
        <f t="shared" ref="AL69:AL105" si="8">IF(AK69&lt;AH69,"Ind","Biv")</f>
        <v>Ind</v>
      </c>
      <c r="AN69">
        <v>210516</v>
      </c>
      <c r="AO69">
        <v>192654</v>
      </c>
      <c r="AP69">
        <v>196670</v>
      </c>
      <c r="AQ69">
        <v>11960</v>
      </c>
      <c r="AR69">
        <v>12274</v>
      </c>
      <c r="AS69">
        <v>165178</v>
      </c>
      <c r="AT69">
        <v>1.72</v>
      </c>
      <c r="AU69">
        <v>0.7</v>
      </c>
      <c r="AW69">
        <v>482874</v>
      </c>
      <c r="AX69">
        <v>254699</v>
      </c>
      <c r="AY69">
        <v>257766</v>
      </c>
      <c r="AZ69">
        <v>7082</v>
      </c>
      <c r="BA69">
        <v>7226</v>
      </c>
      <c r="BB69">
        <v>237347</v>
      </c>
      <c r="BC69">
        <v>1.61</v>
      </c>
      <c r="BD69">
        <v>0.51</v>
      </c>
      <c r="BF69">
        <v>693390</v>
      </c>
      <c r="BG69">
        <v>447354</v>
      </c>
      <c r="BH69">
        <v>454435</v>
      </c>
      <c r="BI69">
        <v>13808</v>
      </c>
      <c r="BJ69">
        <v>14158</v>
      </c>
      <c r="BK69">
        <v>402525</v>
      </c>
      <c r="BL69">
        <v>0.19</v>
      </c>
      <c r="BM69">
        <v>0.03</v>
      </c>
      <c r="BN69">
        <v>0.33</v>
      </c>
      <c r="BP69">
        <v>112.89</v>
      </c>
      <c r="BQ69">
        <v>20.43</v>
      </c>
      <c r="BR69">
        <f t="shared" ref="BR69:BR105" si="9">2*BQ69-2*BP69</f>
        <v>-184.92000000000002</v>
      </c>
      <c r="BS69">
        <v>108.99</v>
      </c>
      <c r="BT69">
        <v>14.86</v>
      </c>
      <c r="BU69">
        <f t="shared" ref="BU69:BU105" si="10">2*BT69-2*BS69</f>
        <v>-188.26</v>
      </c>
      <c r="BV69" s="6" t="str">
        <f t="shared" ref="BV69:BV105" si="11">IF(BU69&lt;BR69,"Ind","Biv")</f>
        <v>Ind</v>
      </c>
    </row>
    <row r="70" spans="1:74" x14ac:dyDescent="0.25">
      <c r="A70" t="s">
        <v>2</v>
      </c>
      <c r="B70" t="s">
        <v>3</v>
      </c>
      <c r="C70">
        <v>1538</v>
      </c>
      <c r="D70">
        <v>402879</v>
      </c>
      <c r="E70">
        <v>311901</v>
      </c>
      <c r="F70">
        <v>312210</v>
      </c>
      <c r="G70">
        <v>7175</v>
      </c>
      <c r="H70">
        <v>7198</v>
      </c>
      <c r="I70">
        <v>311264</v>
      </c>
      <c r="J70">
        <v>50.81</v>
      </c>
      <c r="K70">
        <v>48.74</v>
      </c>
      <c r="M70">
        <v>252542</v>
      </c>
      <c r="N70">
        <v>129605</v>
      </c>
      <c r="O70">
        <v>129652</v>
      </c>
      <c r="P70">
        <v>2764</v>
      </c>
      <c r="Q70">
        <v>2775</v>
      </c>
      <c r="R70">
        <v>132241</v>
      </c>
      <c r="S70">
        <v>84.35</v>
      </c>
      <c r="T70">
        <v>83.87</v>
      </c>
      <c r="V70">
        <v>655421</v>
      </c>
      <c r="W70">
        <v>441505</v>
      </c>
      <c r="X70">
        <v>441862</v>
      </c>
      <c r="Y70">
        <v>7705</v>
      </c>
      <c r="Z70">
        <v>7730</v>
      </c>
      <c r="AA70">
        <v>443505</v>
      </c>
      <c r="AB70">
        <v>64.89</v>
      </c>
      <c r="AC70">
        <v>63.15</v>
      </c>
      <c r="AD70">
        <v>3.4000000000000002E-2</v>
      </c>
      <c r="AF70">
        <v>303.83999999999997</v>
      </c>
      <c r="AG70">
        <v>33.69</v>
      </c>
      <c r="AH70">
        <f t="shared" si="7"/>
        <v>-540.29999999999995</v>
      </c>
      <c r="AI70">
        <v>302.72000000000003</v>
      </c>
      <c r="AJ70">
        <v>31.24</v>
      </c>
      <c r="AK70">
        <f t="shared" si="6"/>
        <v>-542.96</v>
      </c>
      <c r="AL70" s="6" t="str">
        <f t="shared" si="8"/>
        <v>Ind</v>
      </c>
      <c r="AN70">
        <v>402879</v>
      </c>
      <c r="AO70">
        <v>293671</v>
      </c>
      <c r="AP70">
        <v>297936</v>
      </c>
      <c r="AQ70">
        <v>14760</v>
      </c>
      <c r="AR70">
        <v>15105</v>
      </c>
      <c r="AS70">
        <v>311264</v>
      </c>
      <c r="AT70">
        <v>89.66</v>
      </c>
      <c r="AU70">
        <v>83.37</v>
      </c>
      <c r="AW70">
        <v>252542</v>
      </c>
      <c r="AX70">
        <v>159240</v>
      </c>
      <c r="AY70">
        <v>161152</v>
      </c>
      <c r="AZ70">
        <v>9060</v>
      </c>
      <c r="BA70">
        <v>9244</v>
      </c>
      <c r="BB70">
        <v>132241</v>
      </c>
      <c r="BC70">
        <v>0.63</v>
      </c>
      <c r="BD70">
        <v>0.39</v>
      </c>
      <c r="BF70">
        <v>655421</v>
      </c>
      <c r="BG70">
        <v>452911</v>
      </c>
      <c r="BH70">
        <v>459088</v>
      </c>
      <c r="BI70">
        <v>17430</v>
      </c>
      <c r="BJ70">
        <v>17826</v>
      </c>
      <c r="BK70">
        <v>443505</v>
      </c>
      <c r="BL70">
        <v>27.04</v>
      </c>
      <c r="BM70">
        <v>17.21</v>
      </c>
      <c r="BN70">
        <v>0.39100000000000001</v>
      </c>
      <c r="BP70">
        <v>91.63</v>
      </c>
      <c r="BQ70">
        <v>21.26</v>
      </c>
      <c r="BR70">
        <f t="shared" si="9"/>
        <v>-140.73999999999998</v>
      </c>
      <c r="BS70">
        <v>87.01</v>
      </c>
      <c r="BT70">
        <v>16.84</v>
      </c>
      <c r="BU70">
        <f t="shared" si="10"/>
        <v>-140.34</v>
      </c>
      <c r="BV70" s="6" t="str">
        <f t="shared" si="11"/>
        <v>Biv</v>
      </c>
    </row>
    <row r="71" spans="1:74" x14ac:dyDescent="0.25">
      <c r="A71" t="s">
        <v>2</v>
      </c>
      <c r="B71" t="s">
        <v>3</v>
      </c>
      <c r="C71">
        <v>1767</v>
      </c>
      <c r="D71">
        <v>117655840</v>
      </c>
      <c r="E71">
        <v>90306839</v>
      </c>
      <c r="F71">
        <v>90327750</v>
      </c>
      <c r="G71">
        <v>339152</v>
      </c>
      <c r="H71">
        <v>339608</v>
      </c>
      <c r="I71">
        <v>91360195</v>
      </c>
      <c r="J71">
        <v>99.45</v>
      </c>
      <c r="K71">
        <v>99.42</v>
      </c>
      <c r="M71">
        <v>2905415</v>
      </c>
      <c r="N71">
        <v>1676745</v>
      </c>
      <c r="O71">
        <v>1677766</v>
      </c>
      <c r="P71">
        <v>25196</v>
      </c>
      <c r="Q71">
        <v>25264</v>
      </c>
      <c r="R71">
        <v>1742600</v>
      </c>
      <c r="S71">
        <v>98.44</v>
      </c>
      <c r="T71">
        <v>98.34</v>
      </c>
      <c r="V71">
        <v>120561255</v>
      </c>
      <c r="W71">
        <v>91983584</v>
      </c>
      <c r="X71">
        <v>92005516</v>
      </c>
      <c r="Y71">
        <v>340003</v>
      </c>
      <c r="Z71">
        <v>340447</v>
      </c>
      <c r="AA71">
        <v>93102795</v>
      </c>
      <c r="AB71">
        <v>99.57</v>
      </c>
      <c r="AC71">
        <v>99.52</v>
      </c>
      <c r="AD71">
        <v>-6.8000000000000005E-2</v>
      </c>
      <c r="AF71">
        <v>398.16</v>
      </c>
      <c r="AG71">
        <v>29.93</v>
      </c>
      <c r="AH71">
        <f t="shared" si="7"/>
        <v>-736.46</v>
      </c>
      <c r="AI71">
        <v>397</v>
      </c>
      <c r="AJ71">
        <v>27.37</v>
      </c>
      <c r="AK71">
        <f t="shared" si="6"/>
        <v>-739.26</v>
      </c>
      <c r="AL71" s="6" t="str">
        <f t="shared" si="8"/>
        <v>Ind</v>
      </c>
      <c r="AN71">
        <v>117655840</v>
      </c>
      <c r="AO71">
        <v>102324577</v>
      </c>
      <c r="AP71">
        <v>102931950</v>
      </c>
      <c r="AQ71">
        <v>2295808</v>
      </c>
      <c r="AR71">
        <v>2311279</v>
      </c>
      <c r="AS71">
        <v>91360195</v>
      </c>
      <c r="AT71">
        <v>0.09</v>
      </c>
      <c r="AU71">
        <v>0.02</v>
      </c>
      <c r="AW71">
        <v>2905415</v>
      </c>
      <c r="AX71">
        <v>2031285</v>
      </c>
      <c r="AY71">
        <v>2066980</v>
      </c>
      <c r="AZ71">
        <v>106398</v>
      </c>
      <c r="BA71">
        <v>109074</v>
      </c>
      <c r="BB71">
        <v>1742600</v>
      </c>
      <c r="BC71">
        <v>1.17</v>
      </c>
      <c r="BD71">
        <v>0.47</v>
      </c>
      <c r="BF71">
        <v>120561255</v>
      </c>
      <c r="BG71">
        <v>104355863</v>
      </c>
      <c r="BH71">
        <v>104998930</v>
      </c>
      <c r="BI71">
        <v>2295495</v>
      </c>
      <c r="BJ71">
        <v>2310471</v>
      </c>
      <c r="BK71">
        <v>93102795</v>
      </c>
      <c r="BL71">
        <v>0.08</v>
      </c>
      <c r="BM71">
        <v>0.01</v>
      </c>
      <c r="BN71">
        <v>0.35</v>
      </c>
      <c r="BP71">
        <v>114.71</v>
      </c>
      <c r="BQ71">
        <v>19.64</v>
      </c>
      <c r="BR71">
        <f t="shared" si="9"/>
        <v>-190.14</v>
      </c>
      <c r="BS71">
        <v>110.74</v>
      </c>
      <c r="BT71">
        <v>15.14</v>
      </c>
      <c r="BU71">
        <f t="shared" si="10"/>
        <v>-191.2</v>
      </c>
      <c r="BV71" s="6" t="str">
        <f t="shared" si="11"/>
        <v>Ind</v>
      </c>
    </row>
    <row r="72" spans="1:74" x14ac:dyDescent="0.25">
      <c r="A72" t="s">
        <v>2</v>
      </c>
      <c r="B72" t="s">
        <v>3</v>
      </c>
      <c r="C72">
        <v>3240</v>
      </c>
      <c r="D72">
        <v>1408635</v>
      </c>
      <c r="E72">
        <v>1092514</v>
      </c>
      <c r="F72">
        <v>1093238</v>
      </c>
      <c r="G72">
        <v>15991</v>
      </c>
      <c r="H72">
        <v>16045</v>
      </c>
      <c r="I72">
        <v>1085241</v>
      </c>
      <c r="J72">
        <v>32.01</v>
      </c>
      <c r="K72">
        <v>30.26</v>
      </c>
      <c r="M72">
        <v>93276</v>
      </c>
      <c r="N72">
        <v>39045</v>
      </c>
      <c r="O72">
        <v>39082</v>
      </c>
      <c r="P72">
        <v>1796</v>
      </c>
      <c r="Q72">
        <v>1814</v>
      </c>
      <c r="R72">
        <v>39862</v>
      </c>
      <c r="S72">
        <v>72.22</v>
      </c>
      <c r="T72">
        <v>71.5</v>
      </c>
      <c r="V72">
        <v>1501911</v>
      </c>
      <c r="W72">
        <v>1131558</v>
      </c>
      <c r="X72">
        <v>1132320</v>
      </c>
      <c r="Y72">
        <v>16088</v>
      </c>
      <c r="Z72">
        <v>16143</v>
      </c>
      <c r="AA72">
        <v>1125103</v>
      </c>
      <c r="AB72">
        <v>33.89</v>
      </c>
      <c r="AC72">
        <v>32.07</v>
      </c>
      <c r="AD72">
        <v>5.2999999999999999E-2</v>
      </c>
      <c r="AF72">
        <v>268.83999999999997</v>
      </c>
      <c r="AG72">
        <v>29.81</v>
      </c>
      <c r="AH72">
        <f t="shared" si="7"/>
        <v>-478.05999999999995</v>
      </c>
      <c r="AI72">
        <v>267.75</v>
      </c>
      <c r="AJ72">
        <v>27.56</v>
      </c>
      <c r="AK72">
        <f t="shared" si="6"/>
        <v>-480.38</v>
      </c>
      <c r="AL72" s="6" t="str">
        <f t="shared" si="8"/>
        <v>Ind</v>
      </c>
      <c r="AN72">
        <v>1408635</v>
      </c>
      <c r="AO72">
        <v>1199920</v>
      </c>
      <c r="AP72">
        <v>1210753</v>
      </c>
      <c r="AQ72">
        <v>44285</v>
      </c>
      <c r="AR72">
        <v>44951</v>
      </c>
      <c r="AS72">
        <v>1085241</v>
      </c>
      <c r="AT72">
        <v>1.32</v>
      </c>
      <c r="AU72">
        <v>0.8</v>
      </c>
      <c r="AW72">
        <v>93276</v>
      </c>
      <c r="AX72">
        <v>57149</v>
      </c>
      <c r="AY72">
        <v>59746</v>
      </c>
      <c r="AZ72">
        <v>7031</v>
      </c>
      <c r="BA72">
        <v>7593</v>
      </c>
      <c r="BB72">
        <v>39862</v>
      </c>
      <c r="BC72">
        <v>0.85</v>
      </c>
      <c r="BD72">
        <v>0.32</v>
      </c>
      <c r="BF72">
        <v>1501911</v>
      </c>
      <c r="BG72">
        <v>1257069</v>
      </c>
      <c r="BH72">
        <v>1270498</v>
      </c>
      <c r="BI72">
        <v>44927</v>
      </c>
      <c r="BJ72">
        <v>45664</v>
      </c>
      <c r="BK72">
        <v>1125103</v>
      </c>
      <c r="BL72">
        <v>0.79</v>
      </c>
      <c r="BM72">
        <v>0.32</v>
      </c>
      <c r="BN72">
        <v>-0.34100000000000003</v>
      </c>
      <c r="BP72">
        <v>50.72</v>
      </c>
      <c r="BQ72">
        <v>18.739999999999998</v>
      </c>
      <c r="BR72">
        <f t="shared" si="9"/>
        <v>-63.96</v>
      </c>
      <c r="BS72">
        <v>47.21</v>
      </c>
      <c r="BT72">
        <v>15.11</v>
      </c>
      <c r="BU72">
        <f t="shared" si="10"/>
        <v>-64.2</v>
      </c>
      <c r="BV72" s="6" t="str">
        <f t="shared" si="11"/>
        <v>Ind</v>
      </c>
    </row>
    <row r="73" spans="1:74" x14ac:dyDescent="0.25">
      <c r="A73" t="s">
        <v>2</v>
      </c>
      <c r="B73" t="s">
        <v>3</v>
      </c>
      <c r="C73">
        <v>5185</v>
      </c>
      <c r="D73">
        <v>351763</v>
      </c>
      <c r="E73">
        <v>268900</v>
      </c>
      <c r="F73">
        <v>269792</v>
      </c>
      <c r="G73">
        <v>10716</v>
      </c>
      <c r="H73">
        <v>10841</v>
      </c>
      <c r="I73">
        <v>260587</v>
      </c>
      <c r="J73">
        <v>21.17</v>
      </c>
      <c r="K73">
        <v>18.8</v>
      </c>
      <c r="M73">
        <v>200467</v>
      </c>
      <c r="N73">
        <v>100362</v>
      </c>
      <c r="O73">
        <v>100729</v>
      </c>
      <c r="P73">
        <v>4577</v>
      </c>
      <c r="Q73">
        <v>4618</v>
      </c>
      <c r="R73">
        <v>103908</v>
      </c>
      <c r="S73">
        <v>81.040000000000006</v>
      </c>
      <c r="T73">
        <v>78.61</v>
      </c>
      <c r="V73">
        <v>552230</v>
      </c>
      <c r="W73">
        <v>369262</v>
      </c>
      <c r="X73">
        <v>370521</v>
      </c>
      <c r="Y73">
        <v>11608</v>
      </c>
      <c r="Z73">
        <v>11736</v>
      </c>
      <c r="AA73">
        <v>364495</v>
      </c>
      <c r="AB73">
        <v>35.08</v>
      </c>
      <c r="AC73">
        <v>31.3</v>
      </c>
      <c r="AD73">
        <v>3.6999999999999998E-2</v>
      </c>
      <c r="AF73">
        <v>223.61</v>
      </c>
      <c r="AG73">
        <v>28.74</v>
      </c>
      <c r="AH73">
        <f t="shared" si="7"/>
        <v>-389.74</v>
      </c>
      <c r="AI73">
        <v>222.62</v>
      </c>
      <c r="AJ73">
        <v>26.63</v>
      </c>
      <c r="AK73">
        <f t="shared" si="6"/>
        <v>-391.98</v>
      </c>
      <c r="AL73" s="6" t="str">
        <f t="shared" si="8"/>
        <v>Ind</v>
      </c>
      <c r="AN73">
        <v>351763</v>
      </c>
      <c r="AO73">
        <v>242519</v>
      </c>
      <c r="AP73">
        <v>245549</v>
      </c>
      <c r="AQ73">
        <v>11276</v>
      </c>
      <c r="AR73">
        <v>11481</v>
      </c>
      <c r="AS73">
        <v>260587</v>
      </c>
      <c r="AT73">
        <v>94.91</v>
      </c>
      <c r="AU73">
        <v>91.71</v>
      </c>
      <c r="AW73">
        <v>200467</v>
      </c>
      <c r="AX73">
        <v>130801</v>
      </c>
      <c r="AY73">
        <v>136034</v>
      </c>
      <c r="AZ73">
        <v>12279</v>
      </c>
      <c r="BA73">
        <v>12975</v>
      </c>
      <c r="BB73">
        <v>103908</v>
      </c>
      <c r="BC73">
        <v>1.64</v>
      </c>
      <c r="BD73">
        <v>0.54</v>
      </c>
      <c r="BF73">
        <v>552230</v>
      </c>
      <c r="BG73">
        <v>373319</v>
      </c>
      <c r="BH73">
        <v>381583</v>
      </c>
      <c r="BI73">
        <v>16152</v>
      </c>
      <c r="BJ73">
        <v>16817</v>
      </c>
      <c r="BK73">
        <v>364495</v>
      </c>
      <c r="BL73">
        <v>27.38</v>
      </c>
      <c r="BM73">
        <v>13.49</v>
      </c>
      <c r="BN73">
        <v>-0.27</v>
      </c>
      <c r="BP73">
        <v>69.739999999999995</v>
      </c>
      <c r="BQ73">
        <v>18.21</v>
      </c>
      <c r="BR73">
        <f t="shared" si="9"/>
        <v>-103.05999999999999</v>
      </c>
      <c r="BS73">
        <v>67.459999999999994</v>
      </c>
      <c r="BT73">
        <v>15.44</v>
      </c>
      <c r="BU73">
        <f t="shared" si="10"/>
        <v>-104.03999999999999</v>
      </c>
      <c r="BV73" s="6" t="str">
        <f t="shared" si="11"/>
        <v>Ind</v>
      </c>
    </row>
    <row r="74" spans="1:74" x14ac:dyDescent="0.25">
      <c r="A74" t="s">
        <v>2</v>
      </c>
      <c r="B74" t="s">
        <v>3</v>
      </c>
      <c r="C74">
        <v>7080</v>
      </c>
      <c r="D74">
        <v>1825656</v>
      </c>
      <c r="E74">
        <v>1566350</v>
      </c>
      <c r="F74">
        <v>1571488</v>
      </c>
      <c r="G74">
        <v>118547</v>
      </c>
      <c r="H74">
        <v>119646</v>
      </c>
      <c r="I74">
        <v>1459916</v>
      </c>
      <c r="J74">
        <v>15.85</v>
      </c>
      <c r="K74">
        <v>14.58</v>
      </c>
      <c r="M74">
        <v>2738156</v>
      </c>
      <c r="N74">
        <v>1788337</v>
      </c>
      <c r="O74">
        <v>1789201</v>
      </c>
      <c r="P74">
        <v>28492</v>
      </c>
      <c r="Q74">
        <v>28523</v>
      </c>
      <c r="R74">
        <v>1836596</v>
      </c>
      <c r="S74">
        <v>94.59</v>
      </c>
      <c r="T74">
        <v>94.32</v>
      </c>
      <c r="V74">
        <v>4563812</v>
      </c>
      <c r="W74">
        <v>3354686</v>
      </c>
      <c r="X74">
        <v>3360689</v>
      </c>
      <c r="Y74">
        <v>121633</v>
      </c>
      <c r="Z74">
        <v>122702</v>
      </c>
      <c r="AA74">
        <v>3296512</v>
      </c>
      <c r="AB74">
        <v>33.5</v>
      </c>
      <c r="AC74">
        <v>31.44</v>
      </c>
      <c r="AD74">
        <v>-1.2E-2</v>
      </c>
      <c r="AF74">
        <v>289.47000000000003</v>
      </c>
      <c r="AG74">
        <v>30.28</v>
      </c>
      <c r="AH74">
        <f t="shared" si="7"/>
        <v>-518.38000000000011</v>
      </c>
      <c r="AI74">
        <v>288.43</v>
      </c>
      <c r="AJ74">
        <v>28.08</v>
      </c>
      <c r="AK74">
        <f t="shared" si="6"/>
        <v>-520.70000000000005</v>
      </c>
      <c r="AL74" s="6" t="str">
        <f t="shared" si="8"/>
        <v>Ind</v>
      </c>
      <c r="AN74">
        <v>1825656</v>
      </c>
      <c r="AO74">
        <v>1595976</v>
      </c>
      <c r="AP74">
        <v>1631886</v>
      </c>
      <c r="AQ74">
        <v>108745</v>
      </c>
      <c r="AR74">
        <v>111195</v>
      </c>
      <c r="AS74">
        <v>1459916</v>
      </c>
      <c r="AT74">
        <v>9.4499999999999993</v>
      </c>
      <c r="AU74">
        <v>5.0999999999999996</v>
      </c>
      <c r="AW74">
        <v>2738156</v>
      </c>
      <c r="AX74">
        <v>2017777</v>
      </c>
      <c r="AY74">
        <v>2044697</v>
      </c>
      <c r="AZ74">
        <v>93818</v>
      </c>
      <c r="BA74">
        <v>96683</v>
      </c>
      <c r="BB74">
        <v>1836596</v>
      </c>
      <c r="BC74">
        <v>3.05</v>
      </c>
      <c r="BD74">
        <v>1.63</v>
      </c>
      <c r="BF74">
        <v>4563812</v>
      </c>
      <c r="BG74">
        <v>3613753</v>
      </c>
      <c r="BH74">
        <v>3676583</v>
      </c>
      <c r="BI74">
        <v>145053</v>
      </c>
      <c r="BJ74">
        <v>148678</v>
      </c>
      <c r="BK74">
        <v>3296512</v>
      </c>
      <c r="BL74">
        <v>1.74</v>
      </c>
      <c r="BM74">
        <v>0.69</v>
      </c>
      <c r="BN74">
        <v>0.34200000000000003</v>
      </c>
      <c r="BP74">
        <v>65.150000000000006</v>
      </c>
      <c r="BQ74">
        <v>18.12</v>
      </c>
      <c r="BR74">
        <f t="shared" si="9"/>
        <v>-94.06</v>
      </c>
      <c r="BS74">
        <v>61.67</v>
      </c>
      <c r="BT74">
        <v>14.94</v>
      </c>
      <c r="BU74">
        <f t="shared" si="10"/>
        <v>-93.460000000000008</v>
      </c>
      <c r="BV74" s="6" t="str">
        <f t="shared" si="11"/>
        <v>Biv</v>
      </c>
    </row>
    <row r="75" spans="1:74" x14ac:dyDescent="0.25">
      <c r="A75" t="s">
        <v>2</v>
      </c>
      <c r="B75" t="s">
        <v>3</v>
      </c>
      <c r="C75">
        <v>8559</v>
      </c>
      <c r="D75">
        <v>155743</v>
      </c>
      <c r="E75">
        <v>146638</v>
      </c>
      <c r="F75">
        <v>146821</v>
      </c>
      <c r="G75">
        <v>3165</v>
      </c>
      <c r="H75">
        <v>3178</v>
      </c>
      <c r="I75">
        <v>145675</v>
      </c>
      <c r="J75">
        <v>39.25</v>
      </c>
      <c r="K75">
        <v>37.11</v>
      </c>
      <c r="M75">
        <v>106389</v>
      </c>
      <c r="N75">
        <v>73629</v>
      </c>
      <c r="O75">
        <v>73665</v>
      </c>
      <c r="P75">
        <v>2098</v>
      </c>
      <c r="Q75">
        <v>2114</v>
      </c>
      <c r="R75">
        <v>74205</v>
      </c>
      <c r="S75">
        <v>63.66</v>
      </c>
      <c r="T75">
        <v>63.03</v>
      </c>
      <c r="V75">
        <v>262132</v>
      </c>
      <c r="W75">
        <v>220267</v>
      </c>
      <c r="X75">
        <v>220486</v>
      </c>
      <c r="Y75">
        <v>3775</v>
      </c>
      <c r="Z75">
        <v>3796</v>
      </c>
      <c r="AA75">
        <v>219880</v>
      </c>
      <c r="AB75">
        <v>47.94</v>
      </c>
      <c r="AC75">
        <v>45.61</v>
      </c>
      <c r="AD75">
        <v>-6.0999999999999999E-2</v>
      </c>
      <c r="AF75">
        <v>255.61</v>
      </c>
      <c r="AG75">
        <v>29.93</v>
      </c>
      <c r="AH75">
        <f t="shared" si="7"/>
        <v>-451.36</v>
      </c>
      <c r="AI75">
        <v>254.51</v>
      </c>
      <c r="AJ75">
        <v>27.36</v>
      </c>
      <c r="AK75">
        <f t="shared" si="6"/>
        <v>-454.29999999999995</v>
      </c>
      <c r="AL75" s="6" t="str">
        <f t="shared" si="8"/>
        <v>Ind</v>
      </c>
      <c r="AN75">
        <v>155743</v>
      </c>
      <c r="AO75">
        <v>140846</v>
      </c>
      <c r="AP75">
        <v>142057</v>
      </c>
      <c r="AQ75">
        <v>5941</v>
      </c>
      <c r="AR75">
        <v>6012</v>
      </c>
      <c r="AS75">
        <v>145675</v>
      </c>
      <c r="AT75">
        <v>83.48</v>
      </c>
      <c r="AU75">
        <v>77.69</v>
      </c>
      <c r="AW75">
        <v>106389</v>
      </c>
      <c r="AX75">
        <v>94898</v>
      </c>
      <c r="AY75">
        <v>95813</v>
      </c>
      <c r="AZ75">
        <v>6925</v>
      </c>
      <c r="BA75">
        <v>7048</v>
      </c>
      <c r="BB75">
        <v>74205</v>
      </c>
      <c r="BC75">
        <v>0.39</v>
      </c>
      <c r="BD75">
        <v>0.25</v>
      </c>
      <c r="BF75">
        <v>262132</v>
      </c>
      <c r="BG75">
        <v>235744</v>
      </c>
      <c r="BH75">
        <v>237870</v>
      </c>
      <c r="BI75">
        <v>9214</v>
      </c>
      <c r="BJ75">
        <v>9360</v>
      </c>
      <c r="BK75">
        <v>219880</v>
      </c>
      <c r="BL75">
        <v>4.1100000000000003</v>
      </c>
      <c r="BM75">
        <v>2.5299999999999998</v>
      </c>
      <c r="BN75">
        <v>8.3000000000000004E-2</v>
      </c>
      <c r="BP75">
        <v>84.29</v>
      </c>
      <c r="BQ75">
        <v>17.95</v>
      </c>
      <c r="BR75">
        <f t="shared" si="9"/>
        <v>-132.68</v>
      </c>
      <c r="BS75">
        <v>83.53</v>
      </c>
      <c r="BT75">
        <v>16.170000000000002</v>
      </c>
      <c r="BU75">
        <f t="shared" si="10"/>
        <v>-134.72</v>
      </c>
      <c r="BV75" s="6" t="str">
        <f t="shared" si="11"/>
        <v>Ind</v>
      </c>
    </row>
    <row r="76" spans="1:74" x14ac:dyDescent="0.25">
      <c r="A76" t="s">
        <v>2</v>
      </c>
      <c r="B76" t="s">
        <v>3</v>
      </c>
      <c r="C76">
        <v>13439</v>
      </c>
      <c r="D76">
        <v>55117</v>
      </c>
      <c r="E76">
        <v>37115</v>
      </c>
      <c r="F76">
        <v>37249</v>
      </c>
      <c r="G76">
        <v>1800</v>
      </c>
      <c r="H76">
        <v>1825</v>
      </c>
      <c r="I76">
        <v>36223</v>
      </c>
      <c r="J76">
        <v>31.81</v>
      </c>
      <c r="K76">
        <v>29.07</v>
      </c>
      <c r="M76">
        <v>11286</v>
      </c>
      <c r="N76">
        <v>5749</v>
      </c>
      <c r="O76">
        <v>5854</v>
      </c>
      <c r="P76">
        <v>428</v>
      </c>
      <c r="Q76">
        <v>440</v>
      </c>
      <c r="R76">
        <v>5637</v>
      </c>
      <c r="S76">
        <v>43.41</v>
      </c>
      <c r="T76">
        <v>32.880000000000003</v>
      </c>
      <c r="V76">
        <v>66403</v>
      </c>
      <c r="W76">
        <v>42864</v>
      </c>
      <c r="X76">
        <v>43103</v>
      </c>
      <c r="Y76">
        <v>1849</v>
      </c>
      <c r="Z76">
        <v>1877</v>
      </c>
      <c r="AA76">
        <v>41860</v>
      </c>
      <c r="AB76">
        <v>29.76</v>
      </c>
      <c r="AC76">
        <v>25.46</v>
      </c>
      <c r="AD76">
        <v>-8.9999999999999993E-3</v>
      </c>
      <c r="AF76">
        <v>170.87</v>
      </c>
      <c r="AG76">
        <v>28.03</v>
      </c>
      <c r="AH76">
        <f t="shared" si="7"/>
        <v>-285.68</v>
      </c>
      <c r="AI76">
        <v>169.89</v>
      </c>
      <c r="AJ76">
        <v>25.83</v>
      </c>
      <c r="AK76">
        <f t="shared" si="6"/>
        <v>-288.12</v>
      </c>
      <c r="AL76" s="6" t="str">
        <f t="shared" si="8"/>
        <v>Ind</v>
      </c>
      <c r="AN76">
        <v>55117</v>
      </c>
      <c r="AO76">
        <v>35714</v>
      </c>
      <c r="AP76">
        <v>36015</v>
      </c>
      <c r="AQ76">
        <v>1199</v>
      </c>
      <c r="AR76">
        <v>1217</v>
      </c>
      <c r="AS76">
        <v>36223</v>
      </c>
      <c r="AT76">
        <v>72.27</v>
      </c>
      <c r="AU76">
        <v>62.85</v>
      </c>
      <c r="AW76">
        <v>11286</v>
      </c>
      <c r="AX76">
        <v>4628</v>
      </c>
      <c r="AY76">
        <v>4997</v>
      </c>
      <c r="AZ76">
        <v>716</v>
      </c>
      <c r="BA76">
        <v>810</v>
      </c>
      <c r="BB76">
        <v>5637</v>
      </c>
      <c r="BC76">
        <v>93.44</v>
      </c>
      <c r="BD76">
        <v>83.69</v>
      </c>
      <c r="BF76">
        <v>66403</v>
      </c>
      <c r="BG76">
        <v>40343</v>
      </c>
      <c r="BH76">
        <v>41011</v>
      </c>
      <c r="BI76">
        <v>1390</v>
      </c>
      <c r="BJ76">
        <v>1457</v>
      </c>
      <c r="BK76">
        <v>41860</v>
      </c>
      <c r="BL76">
        <v>88.3</v>
      </c>
      <c r="BM76">
        <v>76.33</v>
      </c>
      <c r="BN76">
        <v>-8.8999999999999996E-2</v>
      </c>
      <c r="BP76">
        <v>44.39</v>
      </c>
      <c r="BQ76">
        <v>16.96</v>
      </c>
      <c r="BR76">
        <f t="shared" si="9"/>
        <v>-54.86</v>
      </c>
      <c r="BS76">
        <v>43.59</v>
      </c>
      <c r="BT76">
        <v>15.05</v>
      </c>
      <c r="BU76">
        <f t="shared" si="10"/>
        <v>-57.080000000000005</v>
      </c>
      <c r="BV76" s="6" t="str">
        <f t="shared" si="11"/>
        <v>Ind</v>
      </c>
    </row>
    <row r="77" spans="1:74" x14ac:dyDescent="0.25">
      <c r="A77" t="s">
        <v>2</v>
      </c>
      <c r="B77" t="s">
        <v>3</v>
      </c>
      <c r="C77">
        <v>13528</v>
      </c>
      <c r="D77">
        <v>5963</v>
      </c>
      <c r="E77">
        <v>4234</v>
      </c>
      <c r="F77">
        <v>4388</v>
      </c>
      <c r="G77">
        <v>664</v>
      </c>
      <c r="H77">
        <v>755</v>
      </c>
      <c r="I77">
        <v>4739</v>
      </c>
      <c r="J77">
        <v>82.84</v>
      </c>
      <c r="K77">
        <v>76.45</v>
      </c>
      <c r="M77">
        <v>56067</v>
      </c>
      <c r="N77">
        <v>28049</v>
      </c>
      <c r="O77">
        <v>28192</v>
      </c>
      <c r="P77">
        <v>2932</v>
      </c>
      <c r="Q77">
        <v>2953</v>
      </c>
      <c r="R77">
        <v>26482</v>
      </c>
      <c r="S77">
        <v>29.76</v>
      </c>
      <c r="T77">
        <v>27.32</v>
      </c>
      <c r="V77">
        <v>62030</v>
      </c>
      <c r="W77">
        <v>32283</v>
      </c>
      <c r="X77">
        <v>32580</v>
      </c>
      <c r="Y77">
        <v>3020</v>
      </c>
      <c r="Z77">
        <v>3061</v>
      </c>
      <c r="AA77">
        <v>31221</v>
      </c>
      <c r="AB77">
        <v>39.79</v>
      </c>
      <c r="AC77">
        <v>34.39</v>
      </c>
      <c r="AD77">
        <v>9.0999999999999998E-2</v>
      </c>
      <c r="AF77">
        <v>104.48</v>
      </c>
      <c r="AG77">
        <v>28.85</v>
      </c>
      <c r="AH77">
        <f t="shared" si="7"/>
        <v>-151.26</v>
      </c>
      <c r="AI77">
        <v>103.21</v>
      </c>
      <c r="AJ77">
        <v>26.36</v>
      </c>
      <c r="AK77">
        <f t="shared" si="6"/>
        <v>-153.69999999999999</v>
      </c>
      <c r="AL77" s="6" t="str">
        <f t="shared" si="8"/>
        <v>Ind</v>
      </c>
      <c r="AN77">
        <v>5963</v>
      </c>
      <c r="AO77">
        <v>8202</v>
      </c>
      <c r="AP77">
        <v>8729</v>
      </c>
      <c r="AQ77">
        <v>1097</v>
      </c>
      <c r="AR77">
        <v>1114</v>
      </c>
      <c r="AS77">
        <v>4739</v>
      </c>
      <c r="AT77">
        <v>0.71</v>
      </c>
      <c r="AU77">
        <v>0.2</v>
      </c>
      <c r="AW77">
        <v>56067</v>
      </c>
      <c r="AX77">
        <v>26184</v>
      </c>
      <c r="AY77">
        <v>27144</v>
      </c>
      <c r="AZ77">
        <v>1770</v>
      </c>
      <c r="BA77">
        <v>1854</v>
      </c>
      <c r="BB77">
        <v>26482</v>
      </c>
      <c r="BC77">
        <v>56.85</v>
      </c>
      <c r="BD77">
        <v>34.5</v>
      </c>
      <c r="BF77">
        <v>62030</v>
      </c>
      <c r="BG77">
        <v>34386</v>
      </c>
      <c r="BH77">
        <v>35873</v>
      </c>
      <c r="BI77">
        <v>2102</v>
      </c>
      <c r="BJ77">
        <v>2179</v>
      </c>
      <c r="BK77">
        <v>31221</v>
      </c>
      <c r="BL77">
        <v>6.84</v>
      </c>
      <c r="BM77">
        <v>2.0099999999999998</v>
      </c>
      <c r="BN77">
        <v>-0.26200000000000001</v>
      </c>
      <c r="BP77">
        <v>-0.44</v>
      </c>
      <c r="BQ77">
        <v>17.91</v>
      </c>
      <c r="BR77">
        <f t="shared" si="9"/>
        <v>36.700000000000003</v>
      </c>
      <c r="BS77">
        <v>-2.42</v>
      </c>
      <c r="BT77">
        <v>16.05</v>
      </c>
      <c r="BU77">
        <f t="shared" si="10"/>
        <v>36.94</v>
      </c>
      <c r="BV77" s="6" t="str">
        <f t="shared" si="11"/>
        <v>Biv</v>
      </c>
    </row>
    <row r="78" spans="1:74" x14ac:dyDescent="0.25">
      <c r="A78" t="s">
        <v>2</v>
      </c>
      <c r="B78" t="s">
        <v>3</v>
      </c>
      <c r="C78">
        <v>14176</v>
      </c>
      <c r="D78">
        <v>188477</v>
      </c>
      <c r="E78">
        <v>144912</v>
      </c>
      <c r="F78">
        <v>145263</v>
      </c>
      <c r="G78">
        <v>6952</v>
      </c>
      <c r="H78">
        <v>7027</v>
      </c>
      <c r="I78">
        <v>138457</v>
      </c>
      <c r="J78">
        <v>17.100000000000001</v>
      </c>
      <c r="K78">
        <v>16</v>
      </c>
      <c r="M78">
        <v>190543</v>
      </c>
      <c r="N78">
        <v>111353</v>
      </c>
      <c r="O78">
        <v>111705</v>
      </c>
      <c r="P78">
        <v>5604</v>
      </c>
      <c r="Q78">
        <v>5672</v>
      </c>
      <c r="R78">
        <v>106986</v>
      </c>
      <c r="S78">
        <v>20.85</v>
      </c>
      <c r="T78">
        <v>19.07</v>
      </c>
      <c r="V78">
        <v>379020</v>
      </c>
      <c r="W78">
        <v>256265</v>
      </c>
      <c r="X78">
        <v>256968</v>
      </c>
      <c r="Y78">
        <v>9062</v>
      </c>
      <c r="Z78">
        <v>9160</v>
      </c>
      <c r="AA78">
        <v>245443</v>
      </c>
      <c r="AB78">
        <v>10.52</v>
      </c>
      <c r="AC78">
        <v>9.2100000000000009</v>
      </c>
      <c r="AD78">
        <v>-5.2999999999999999E-2</v>
      </c>
      <c r="AF78">
        <v>224.13</v>
      </c>
      <c r="AG78">
        <v>30.68</v>
      </c>
      <c r="AH78">
        <f t="shared" si="7"/>
        <v>-386.9</v>
      </c>
      <c r="AI78">
        <v>223</v>
      </c>
      <c r="AJ78">
        <v>28.29</v>
      </c>
      <c r="AK78">
        <f t="shared" si="6"/>
        <v>-389.42</v>
      </c>
      <c r="AL78" s="6" t="str">
        <f t="shared" si="8"/>
        <v>Ind</v>
      </c>
      <c r="AN78">
        <v>188477</v>
      </c>
      <c r="AO78">
        <v>191813</v>
      </c>
      <c r="AP78">
        <v>197760</v>
      </c>
      <c r="AQ78">
        <v>18176</v>
      </c>
      <c r="AR78">
        <v>19022</v>
      </c>
      <c r="AS78">
        <v>138457</v>
      </c>
      <c r="AT78">
        <v>0.49</v>
      </c>
      <c r="AU78">
        <v>0.18</v>
      </c>
      <c r="AW78">
        <v>190543</v>
      </c>
      <c r="AX78">
        <v>122056</v>
      </c>
      <c r="AY78">
        <v>126247</v>
      </c>
      <c r="AZ78">
        <v>9548</v>
      </c>
      <c r="BA78">
        <v>9994</v>
      </c>
      <c r="BB78">
        <v>106986</v>
      </c>
      <c r="BC78">
        <v>6.02</v>
      </c>
      <c r="BD78">
        <v>2.64</v>
      </c>
      <c r="BF78">
        <v>379020</v>
      </c>
      <c r="BG78">
        <v>313868</v>
      </c>
      <c r="BH78">
        <v>324007</v>
      </c>
      <c r="BI78">
        <v>20375</v>
      </c>
      <c r="BJ78">
        <v>21312</v>
      </c>
      <c r="BK78">
        <v>245443</v>
      </c>
      <c r="BL78">
        <v>0.06</v>
      </c>
      <c r="BM78">
        <v>0</v>
      </c>
      <c r="BN78">
        <v>-7.4999999999999997E-2</v>
      </c>
      <c r="BP78">
        <v>37.74</v>
      </c>
      <c r="BQ78">
        <v>17.03</v>
      </c>
      <c r="BR78">
        <f t="shared" si="9"/>
        <v>-41.42</v>
      </c>
      <c r="BS78">
        <v>37.159999999999997</v>
      </c>
      <c r="BT78">
        <v>15.58</v>
      </c>
      <c r="BU78">
        <f t="shared" si="10"/>
        <v>-43.16</v>
      </c>
      <c r="BV78" s="6" t="str">
        <f t="shared" si="11"/>
        <v>Ind</v>
      </c>
    </row>
    <row r="79" spans="1:74" x14ac:dyDescent="0.25">
      <c r="A79" t="s">
        <v>2</v>
      </c>
      <c r="B79" t="s">
        <v>3</v>
      </c>
      <c r="C79">
        <v>15199</v>
      </c>
      <c r="D79">
        <v>149084</v>
      </c>
      <c r="E79">
        <v>110919</v>
      </c>
      <c r="F79">
        <v>111087</v>
      </c>
      <c r="G79">
        <v>3895</v>
      </c>
      <c r="H79">
        <v>3920</v>
      </c>
      <c r="I79">
        <v>106435</v>
      </c>
      <c r="J79">
        <v>11.46</v>
      </c>
      <c r="K79">
        <v>10.7</v>
      </c>
      <c r="M79">
        <v>3354</v>
      </c>
      <c r="N79">
        <v>1511</v>
      </c>
      <c r="O79">
        <v>1504</v>
      </c>
      <c r="P79">
        <v>370</v>
      </c>
      <c r="Q79">
        <v>380</v>
      </c>
      <c r="R79">
        <v>1349</v>
      </c>
      <c r="S79">
        <v>36.03</v>
      </c>
      <c r="T79">
        <v>37.78</v>
      </c>
      <c r="V79">
        <v>152438</v>
      </c>
      <c r="W79">
        <v>112431</v>
      </c>
      <c r="X79">
        <v>112592</v>
      </c>
      <c r="Y79">
        <v>3921</v>
      </c>
      <c r="Z79">
        <v>3947</v>
      </c>
      <c r="AA79">
        <v>107784</v>
      </c>
      <c r="AB79">
        <v>10.76</v>
      </c>
      <c r="AC79">
        <v>10.029999999999999</v>
      </c>
      <c r="AD79">
        <v>-0.20300000000000001</v>
      </c>
      <c r="AF79">
        <v>149.87</v>
      </c>
      <c r="AG79">
        <v>31.83</v>
      </c>
      <c r="AH79">
        <f t="shared" si="7"/>
        <v>-236.08</v>
      </c>
      <c r="AI79">
        <v>147.76</v>
      </c>
      <c r="AJ79">
        <v>28.06</v>
      </c>
      <c r="AK79">
        <f t="shared" si="6"/>
        <v>-239.39999999999998</v>
      </c>
      <c r="AL79" s="6" t="str">
        <f t="shared" si="8"/>
        <v>Ind</v>
      </c>
      <c r="AN79">
        <v>149084</v>
      </c>
      <c r="AO79">
        <v>108936</v>
      </c>
      <c r="AP79">
        <v>109464</v>
      </c>
      <c r="AQ79">
        <v>2058</v>
      </c>
      <c r="AR79">
        <v>2054</v>
      </c>
      <c r="AS79">
        <v>106435</v>
      </c>
      <c r="AT79">
        <v>9.6999999999999993</v>
      </c>
      <c r="AU79">
        <v>6.03</v>
      </c>
      <c r="AW79">
        <v>3354</v>
      </c>
      <c r="AX79">
        <v>1258</v>
      </c>
      <c r="AY79">
        <v>1420</v>
      </c>
      <c r="AZ79">
        <v>505</v>
      </c>
      <c r="BA79">
        <v>638</v>
      </c>
      <c r="BB79">
        <v>1349</v>
      </c>
      <c r="BC79">
        <v>72.45</v>
      </c>
      <c r="BD79">
        <v>61.65</v>
      </c>
      <c r="BF79">
        <v>152438</v>
      </c>
      <c r="BG79">
        <v>110194</v>
      </c>
      <c r="BH79">
        <v>110884</v>
      </c>
      <c r="BI79">
        <v>2127</v>
      </c>
      <c r="BJ79">
        <v>2161</v>
      </c>
      <c r="BK79">
        <v>107784</v>
      </c>
      <c r="BL79">
        <v>10.63</v>
      </c>
      <c r="BM79">
        <v>6.28</v>
      </c>
      <c r="BN79">
        <v>2.8000000000000001E-2</v>
      </c>
      <c r="BP79">
        <v>18.84</v>
      </c>
      <c r="BQ79">
        <v>16.11</v>
      </c>
      <c r="BR79">
        <f t="shared" si="9"/>
        <v>-5.4600000000000009</v>
      </c>
      <c r="BS79">
        <v>18.399999999999999</v>
      </c>
      <c r="BT79">
        <v>14.8</v>
      </c>
      <c r="BU79">
        <f t="shared" si="10"/>
        <v>-7.1999999999999957</v>
      </c>
      <c r="BV79" s="6" t="str">
        <f t="shared" si="11"/>
        <v>Ind</v>
      </c>
    </row>
    <row r="80" spans="1:74" x14ac:dyDescent="0.25">
      <c r="A80" t="s">
        <v>2</v>
      </c>
      <c r="B80" t="s">
        <v>3</v>
      </c>
      <c r="C80">
        <v>18791</v>
      </c>
      <c r="D80">
        <v>128601</v>
      </c>
      <c r="E80">
        <v>90959</v>
      </c>
      <c r="F80">
        <v>91076</v>
      </c>
      <c r="G80">
        <v>1944</v>
      </c>
      <c r="H80">
        <v>1947</v>
      </c>
      <c r="I80">
        <v>93053</v>
      </c>
      <c r="J80">
        <v>87.79</v>
      </c>
      <c r="K80">
        <v>86.61</v>
      </c>
      <c r="M80">
        <v>3076</v>
      </c>
      <c r="N80">
        <v>1738</v>
      </c>
      <c r="O80">
        <v>1776</v>
      </c>
      <c r="P80">
        <v>329</v>
      </c>
      <c r="Q80">
        <v>340</v>
      </c>
      <c r="R80">
        <v>2022</v>
      </c>
      <c r="S80">
        <v>86.55</v>
      </c>
      <c r="T80">
        <v>84.08</v>
      </c>
      <c r="V80">
        <v>131677</v>
      </c>
      <c r="W80">
        <v>92697</v>
      </c>
      <c r="X80">
        <v>92852</v>
      </c>
      <c r="Y80">
        <v>1974</v>
      </c>
      <c r="Z80">
        <v>1978</v>
      </c>
      <c r="AA80">
        <v>95075</v>
      </c>
      <c r="AB80">
        <v>89.6</v>
      </c>
      <c r="AC80">
        <v>88.41</v>
      </c>
      <c r="AD80">
        <v>0.14799999999999999</v>
      </c>
      <c r="AF80">
        <v>189.78</v>
      </c>
      <c r="AG80">
        <v>30.83</v>
      </c>
      <c r="AH80">
        <f t="shared" si="7"/>
        <v>-317.89999999999998</v>
      </c>
      <c r="AI80">
        <v>188.11</v>
      </c>
      <c r="AJ80">
        <v>28.07</v>
      </c>
      <c r="AK80">
        <f t="shared" si="6"/>
        <v>-320.08000000000004</v>
      </c>
      <c r="AL80" s="6" t="str">
        <f t="shared" si="8"/>
        <v>Ind</v>
      </c>
      <c r="AN80">
        <v>128601</v>
      </c>
      <c r="AO80">
        <v>91180</v>
      </c>
      <c r="AP80">
        <v>92164</v>
      </c>
      <c r="AQ80">
        <v>4112</v>
      </c>
      <c r="AR80">
        <v>4167</v>
      </c>
      <c r="AS80">
        <v>93053</v>
      </c>
      <c r="AT80">
        <v>71.760000000000005</v>
      </c>
      <c r="AU80">
        <v>63.16</v>
      </c>
      <c r="AW80">
        <v>3076</v>
      </c>
      <c r="AX80">
        <v>1272</v>
      </c>
      <c r="AY80">
        <v>1319</v>
      </c>
      <c r="AZ80">
        <v>151</v>
      </c>
      <c r="BA80">
        <v>161</v>
      </c>
      <c r="BB80">
        <v>2022</v>
      </c>
      <c r="BC80">
        <v>99.84</v>
      </c>
      <c r="BD80">
        <v>99.62</v>
      </c>
      <c r="BF80">
        <v>131677</v>
      </c>
      <c r="BG80">
        <v>92452</v>
      </c>
      <c r="BH80">
        <v>93483</v>
      </c>
      <c r="BI80">
        <v>4117</v>
      </c>
      <c r="BJ80">
        <v>4172</v>
      </c>
      <c r="BK80">
        <v>95075</v>
      </c>
      <c r="BL80">
        <v>77.77</v>
      </c>
      <c r="BM80">
        <v>69.930000000000007</v>
      </c>
      <c r="BN80">
        <v>-0.36799999999999999</v>
      </c>
      <c r="BP80">
        <v>53.41</v>
      </c>
      <c r="BQ80">
        <v>19.79</v>
      </c>
      <c r="BR80">
        <f t="shared" si="9"/>
        <v>-67.239999999999995</v>
      </c>
      <c r="BS80">
        <v>49.51</v>
      </c>
      <c r="BT80">
        <v>15.86</v>
      </c>
      <c r="BU80">
        <f t="shared" si="10"/>
        <v>-67.3</v>
      </c>
      <c r="BV80" s="6" t="str">
        <f t="shared" si="11"/>
        <v>Ind</v>
      </c>
    </row>
    <row r="81" spans="1:74" x14ac:dyDescent="0.25">
      <c r="A81" t="s">
        <v>2</v>
      </c>
      <c r="B81" t="s">
        <v>4</v>
      </c>
      <c r="C81">
        <v>620</v>
      </c>
      <c r="D81">
        <v>589907</v>
      </c>
      <c r="E81">
        <v>500941</v>
      </c>
      <c r="F81">
        <v>501504</v>
      </c>
      <c r="G81">
        <v>8709</v>
      </c>
      <c r="H81">
        <v>8750</v>
      </c>
      <c r="I81">
        <v>503945</v>
      </c>
      <c r="J81">
        <v>65.14</v>
      </c>
      <c r="K81">
        <v>62.72</v>
      </c>
      <c r="M81">
        <v>719473</v>
      </c>
      <c r="N81">
        <v>407116</v>
      </c>
      <c r="O81">
        <v>409082</v>
      </c>
      <c r="P81">
        <v>36523</v>
      </c>
      <c r="Q81">
        <v>37058</v>
      </c>
      <c r="R81">
        <v>439839</v>
      </c>
      <c r="S81">
        <v>85.25</v>
      </c>
      <c r="T81">
        <v>83.96</v>
      </c>
      <c r="V81">
        <v>1309380</v>
      </c>
      <c r="W81">
        <v>908057</v>
      </c>
      <c r="X81">
        <v>910586</v>
      </c>
      <c r="Y81">
        <v>37527</v>
      </c>
      <c r="Z81">
        <v>38052</v>
      </c>
      <c r="AA81">
        <v>943784</v>
      </c>
      <c r="AB81">
        <v>86.31</v>
      </c>
      <c r="AC81">
        <v>84.78</v>
      </c>
      <c r="AD81">
        <v>-8.2000000000000003E-2</v>
      </c>
      <c r="AF81">
        <v>237.55</v>
      </c>
      <c r="AG81">
        <v>29.74</v>
      </c>
      <c r="AH81">
        <f t="shared" si="7"/>
        <v>-415.62</v>
      </c>
      <c r="AI81">
        <v>236.42</v>
      </c>
      <c r="AJ81">
        <v>27.22</v>
      </c>
      <c r="AK81">
        <f t="shared" si="6"/>
        <v>-418.4</v>
      </c>
      <c r="AL81" s="6" t="str">
        <f t="shared" si="8"/>
        <v>Ind</v>
      </c>
      <c r="AN81" s="5">
        <v>589907</v>
      </c>
      <c r="AO81" s="5">
        <v>536573</v>
      </c>
      <c r="AP81" s="5">
        <v>539358</v>
      </c>
      <c r="AQ81" s="5">
        <v>10899</v>
      </c>
      <c r="AR81" s="5">
        <v>11054</v>
      </c>
      <c r="AS81" s="5">
        <v>503945</v>
      </c>
      <c r="AT81" s="5">
        <v>0.9</v>
      </c>
      <c r="AU81" s="5">
        <v>0.43</v>
      </c>
      <c r="AV81" s="5"/>
      <c r="AW81" s="5">
        <v>719473</v>
      </c>
      <c r="AX81" s="5">
        <v>301839</v>
      </c>
      <c r="AY81" s="5">
        <v>311292</v>
      </c>
      <c r="AZ81" s="5">
        <v>34396</v>
      </c>
      <c r="BA81" s="5">
        <v>35893</v>
      </c>
      <c r="BB81" s="5">
        <v>439839</v>
      </c>
      <c r="BC81" s="5">
        <v>99.92</v>
      </c>
      <c r="BD81" s="5">
        <v>99.71</v>
      </c>
      <c r="BE81" s="5"/>
      <c r="BF81" s="5">
        <v>1309380</v>
      </c>
      <c r="BG81" s="5">
        <v>838412</v>
      </c>
      <c r="BH81" s="5">
        <v>850650</v>
      </c>
      <c r="BI81" s="5">
        <v>36070</v>
      </c>
      <c r="BJ81" s="5">
        <v>37546</v>
      </c>
      <c r="BK81" s="5">
        <v>943784</v>
      </c>
      <c r="BL81" s="5">
        <v>99.37</v>
      </c>
      <c r="BM81" s="5">
        <v>98.18</v>
      </c>
      <c r="BN81" s="5">
        <v>0.111</v>
      </c>
      <c r="BO81" s="5"/>
      <c r="BP81" s="5">
        <v>89.94</v>
      </c>
      <c r="BQ81" s="5">
        <v>18.739999999999998</v>
      </c>
      <c r="BR81">
        <f t="shared" si="9"/>
        <v>-142.4</v>
      </c>
      <c r="BS81" s="5">
        <v>89.09</v>
      </c>
      <c r="BT81" s="5">
        <v>16.97</v>
      </c>
      <c r="BU81">
        <f t="shared" si="10"/>
        <v>-144.24</v>
      </c>
      <c r="BV81" s="6" t="str">
        <f t="shared" si="11"/>
        <v>Ind</v>
      </c>
    </row>
    <row r="82" spans="1:74" x14ac:dyDescent="0.25">
      <c r="A82" t="s">
        <v>2</v>
      </c>
      <c r="B82" t="s">
        <v>4</v>
      </c>
      <c r="C82">
        <v>715</v>
      </c>
      <c r="D82">
        <v>210516</v>
      </c>
      <c r="E82">
        <v>171454</v>
      </c>
      <c r="F82">
        <v>172038</v>
      </c>
      <c r="G82">
        <v>7283</v>
      </c>
      <c r="H82">
        <v>7356</v>
      </c>
      <c r="I82">
        <v>165178</v>
      </c>
      <c r="J82">
        <v>18.98</v>
      </c>
      <c r="K82">
        <v>16.46</v>
      </c>
      <c r="M82">
        <v>141168</v>
      </c>
      <c r="N82">
        <v>55316</v>
      </c>
      <c r="O82">
        <v>55807</v>
      </c>
      <c r="P82">
        <v>6097</v>
      </c>
      <c r="Q82">
        <v>6226</v>
      </c>
      <c r="R82">
        <v>63524</v>
      </c>
      <c r="S82">
        <v>91.79</v>
      </c>
      <c r="T82">
        <v>90.47</v>
      </c>
      <c r="V82">
        <v>351684</v>
      </c>
      <c r="W82">
        <v>226770</v>
      </c>
      <c r="X82">
        <v>227845</v>
      </c>
      <c r="Y82">
        <v>9473</v>
      </c>
      <c r="Z82">
        <v>9617</v>
      </c>
      <c r="AA82">
        <v>228702</v>
      </c>
      <c r="AB82">
        <v>61.6</v>
      </c>
      <c r="AC82">
        <v>56.99</v>
      </c>
      <c r="AD82">
        <v>-0.18</v>
      </c>
      <c r="AF82">
        <v>183.23</v>
      </c>
      <c r="AG82">
        <v>28.94</v>
      </c>
      <c r="AH82">
        <f t="shared" si="7"/>
        <v>-308.58</v>
      </c>
      <c r="AI82">
        <v>181.4</v>
      </c>
      <c r="AJ82">
        <v>25.53</v>
      </c>
      <c r="AK82">
        <f t="shared" si="6"/>
        <v>-311.74</v>
      </c>
      <c r="AL82" s="6" t="str">
        <f t="shared" si="8"/>
        <v>Ind</v>
      </c>
      <c r="AN82" s="5">
        <v>210516</v>
      </c>
      <c r="AO82" s="5">
        <v>192654</v>
      </c>
      <c r="AP82" s="5">
        <v>196514</v>
      </c>
      <c r="AQ82" s="5">
        <v>11960</v>
      </c>
      <c r="AR82" s="5">
        <v>12261</v>
      </c>
      <c r="AS82" s="5">
        <v>165178</v>
      </c>
      <c r="AT82" s="5">
        <v>1.72</v>
      </c>
      <c r="AU82" s="5">
        <v>0.72</v>
      </c>
      <c r="AV82" s="5"/>
      <c r="AW82" s="5">
        <v>141168</v>
      </c>
      <c r="AX82" s="5">
        <v>53790</v>
      </c>
      <c r="AY82" s="5">
        <v>55006</v>
      </c>
      <c r="AZ82" s="5">
        <v>4082</v>
      </c>
      <c r="BA82" s="5">
        <v>4226</v>
      </c>
      <c r="BB82" s="5">
        <v>63524</v>
      </c>
      <c r="BC82" s="5">
        <v>98.18</v>
      </c>
      <c r="BD82" s="5">
        <v>96.47</v>
      </c>
      <c r="BE82" s="5"/>
      <c r="BF82" s="5">
        <v>351684</v>
      </c>
      <c r="BG82" s="5">
        <v>246444</v>
      </c>
      <c r="BH82" s="5">
        <v>251520</v>
      </c>
      <c r="BI82" s="5">
        <v>12599</v>
      </c>
      <c r="BJ82" s="5">
        <v>12922</v>
      </c>
      <c r="BK82" s="5">
        <v>228702</v>
      </c>
      <c r="BL82" s="5">
        <v>7.46</v>
      </c>
      <c r="BM82" s="5">
        <v>3.52</v>
      </c>
      <c r="BN82" s="5">
        <v>-3.7999999999999999E-2</v>
      </c>
      <c r="BO82" s="5"/>
      <c r="BP82" s="5">
        <v>58.32</v>
      </c>
      <c r="BQ82" s="5">
        <v>16.77</v>
      </c>
      <c r="BR82">
        <f t="shared" si="9"/>
        <v>-83.1</v>
      </c>
      <c r="BS82" s="5">
        <v>57.8</v>
      </c>
      <c r="BT82" s="5">
        <v>15.32</v>
      </c>
      <c r="BU82">
        <f t="shared" si="10"/>
        <v>-84.96</v>
      </c>
      <c r="BV82" s="6" t="str">
        <f t="shared" si="11"/>
        <v>Ind</v>
      </c>
    </row>
    <row r="83" spans="1:74" x14ac:dyDescent="0.25">
      <c r="A83" t="s">
        <v>2</v>
      </c>
      <c r="B83" t="s">
        <v>4</v>
      </c>
      <c r="C83">
        <v>1538</v>
      </c>
      <c r="D83">
        <v>402879</v>
      </c>
      <c r="E83">
        <v>311901</v>
      </c>
      <c r="F83">
        <v>312200</v>
      </c>
      <c r="G83">
        <v>7175</v>
      </c>
      <c r="H83">
        <v>7199</v>
      </c>
      <c r="I83">
        <v>311264</v>
      </c>
      <c r="J83">
        <v>50.81</v>
      </c>
      <c r="K83">
        <v>48.81</v>
      </c>
      <c r="M83">
        <v>33445</v>
      </c>
      <c r="N83">
        <v>19072</v>
      </c>
      <c r="O83">
        <v>19207</v>
      </c>
      <c r="P83">
        <v>3117</v>
      </c>
      <c r="Q83">
        <v>3219</v>
      </c>
      <c r="R83">
        <v>15945</v>
      </c>
      <c r="S83">
        <v>11.08</v>
      </c>
      <c r="T83">
        <v>10.51</v>
      </c>
      <c r="V83">
        <v>436324</v>
      </c>
      <c r="W83">
        <v>330973</v>
      </c>
      <c r="X83">
        <v>331408</v>
      </c>
      <c r="Y83">
        <v>7798</v>
      </c>
      <c r="Z83">
        <v>7862</v>
      </c>
      <c r="AA83">
        <v>327209</v>
      </c>
      <c r="AB83">
        <v>33.06</v>
      </c>
      <c r="AC83">
        <v>30.91</v>
      </c>
      <c r="AD83">
        <v>-9.8000000000000004E-2</v>
      </c>
      <c r="AF83">
        <v>183.04</v>
      </c>
      <c r="AG83">
        <v>29.45</v>
      </c>
      <c r="AH83">
        <f t="shared" si="7"/>
        <v>-307.18</v>
      </c>
      <c r="AI83">
        <v>181.83</v>
      </c>
      <c r="AJ83">
        <v>27.08</v>
      </c>
      <c r="AK83">
        <f t="shared" si="6"/>
        <v>-309.5</v>
      </c>
      <c r="AL83" s="6" t="str">
        <f t="shared" si="8"/>
        <v>Ind</v>
      </c>
      <c r="AN83" s="5">
        <v>402879</v>
      </c>
      <c r="AO83" s="5">
        <v>293671</v>
      </c>
      <c r="AP83" s="5">
        <v>297728</v>
      </c>
      <c r="AQ83" s="5">
        <v>14760</v>
      </c>
      <c r="AR83" s="5">
        <v>15083</v>
      </c>
      <c r="AS83" s="5">
        <v>311264</v>
      </c>
      <c r="AT83" s="5">
        <v>89.66</v>
      </c>
      <c r="AU83" s="5">
        <v>83.71</v>
      </c>
      <c r="AV83" s="5"/>
      <c r="AW83" s="5">
        <v>33445</v>
      </c>
      <c r="AX83" s="5">
        <v>21190</v>
      </c>
      <c r="AY83" s="5">
        <v>21405</v>
      </c>
      <c r="AZ83" s="5">
        <v>2741</v>
      </c>
      <c r="BA83" s="5">
        <v>2792</v>
      </c>
      <c r="BB83" s="5">
        <v>15945</v>
      </c>
      <c r="BC83" s="5">
        <v>2.67</v>
      </c>
      <c r="BD83" s="5">
        <v>2.0699999999999998</v>
      </c>
      <c r="BE83" s="5"/>
      <c r="BF83" s="5">
        <v>436324</v>
      </c>
      <c r="BG83" s="5">
        <v>314861</v>
      </c>
      <c r="BH83" s="5">
        <v>319133</v>
      </c>
      <c r="BI83" s="5">
        <v>14972</v>
      </c>
      <c r="BJ83" s="5">
        <v>15304</v>
      </c>
      <c r="BK83" s="5">
        <v>327209</v>
      </c>
      <c r="BL83" s="5">
        <v>82.22</v>
      </c>
      <c r="BM83" s="5">
        <v>73.89</v>
      </c>
      <c r="BN83" s="5">
        <v>-0.10299999999999999</v>
      </c>
      <c r="BO83" s="5"/>
      <c r="BP83" s="5">
        <v>44.95</v>
      </c>
      <c r="BQ83" s="5">
        <v>18.18</v>
      </c>
      <c r="BR83">
        <f t="shared" si="9"/>
        <v>-53.540000000000006</v>
      </c>
      <c r="BS83" s="5">
        <v>44.2</v>
      </c>
      <c r="BT83" s="5">
        <v>16.54</v>
      </c>
      <c r="BU83">
        <f t="shared" si="10"/>
        <v>-55.320000000000007</v>
      </c>
      <c r="BV83" s="6" t="str">
        <f t="shared" si="11"/>
        <v>Ind</v>
      </c>
    </row>
    <row r="84" spans="1:74" x14ac:dyDescent="0.25">
      <c r="A84" t="s">
        <v>2</v>
      </c>
      <c r="B84" t="s">
        <v>4</v>
      </c>
      <c r="C84">
        <v>1767</v>
      </c>
      <c r="D84">
        <v>117655840</v>
      </c>
      <c r="E84">
        <v>90306839</v>
      </c>
      <c r="F84">
        <v>90328292</v>
      </c>
      <c r="G84">
        <v>339152</v>
      </c>
      <c r="H84">
        <v>339524</v>
      </c>
      <c r="I84">
        <v>91360195</v>
      </c>
      <c r="J84">
        <v>99.45</v>
      </c>
      <c r="K84">
        <v>99.43</v>
      </c>
      <c r="M84">
        <v>2414413</v>
      </c>
      <c r="N84">
        <v>2476645</v>
      </c>
      <c r="O84">
        <v>2500179</v>
      </c>
      <c r="P84">
        <v>570524</v>
      </c>
      <c r="Q84">
        <v>582953</v>
      </c>
      <c r="R84">
        <v>2190615</v>
      </c>
      <c r="S84">
        <v>32.56</v>
      </c>
      <c r="T84">
        <v>30.41</v>
      </c>
      <c r="V84">
        <v>120070253</v>
      </c>
      <c r="W84">
        <v>92783484</v>
      </c>
      <c r="X84">
        <v>92828472</v>
      </c>
      <c r="Y84">
        <v>661048</v>
      </c>
      <c r="Z84">
        <v>671918</v>
      </c>
      <c r="AA84">
        <v>93550810</v>
      </c>
      <c r="AB84">
        <v>90.58</v>
      </c>
      <c r="AC84">
        <v>89.53</v>
      </c>
      <c r="AD84">
        <v>5.6000000000000001E-2</v>
      </c>
      <c r="AF84">
        <v>313.79000000000002</v>
      </c>
      <c r="AG84">
        <v>30.38</v>
      </c>
      <c r="AH84">
        <f t="shared" si="7"/>
        <v>-566.82000000000005</v>
      </c>
      <c r="AI84">
        <v>312.68</v>
      </c>
      <c r="AJ84">
        <v>28.02</v>
      </c>
      <c r="AK84">
        <f t="shared" si="6"/>
        <v>-569.32000000000005</v>
      </c>
      <c r="AL84" s="6" t="str">
        <f t="shared" si="8"/>
        <v>Ind</v>
      </c>
      <c r="AN84" s="5">
        <v>117655840</v>
      </c>
      <c r="AO84" s="5">
        <v>102324577</v>
      </c>
      <c r="AP84" s="5">
        <v>102811097</v>
      </c>
      <c r="AQ84" s="5">
        <v>2295808</v>
      </c>
      <c r="AR84" s="5">
        <v>2305967</v>
      </c>
      <c r="AS84" s="5">
        <v>91360195</v>
      </c>
      <c r="AT84" s="5">
        <v>0.09</v>
      </c>
      <c r="AU84" s="5">
        <v>0.04</v>
      </c>
      <c r="AV84" s="5"/>
      <c r="AW84" s="5">
        <v>2414413</v>
      </c>
      <c r="AX84" s="5">
        <v>2196008</v>
      </c>
      <c r="AY84" s="5">
        <v>2251388</v>
      </c>
      <c r="AZ84" s="5">
        <v>162708</v>
      </c>
      <c r="BA84" s="5">
        <v>169495</v>
      </c>
      <c r="BB84" s="5">
        <v>2190615</v>
      </c>
      <c r="BC84" s="5">
        <v>47.29</v>
      </c>
      <c r="BD84" s="5">
        <v>33.840000000000003</v>
      </c>
      <c r="BE84" s="5"/>
      <c r="BF84" s="5">
        <v>120070253</v>
      </c>
      <c r="BG84" s="5">
        <v>104520585</v>
      </c>
      <c r="BH84" s="5">
        <v>105062486</v>
      </c>
      <c r="BI84" s="5">
        <v>2303488</v>
      </c>
      <c r="BJ84" s="5">
        <v>2313466</v>
      </c>
      <c r="BK84" s="5">
        <v>93550810</v>
      </c>
      <c r="BL84" s="5">
        <v>0.1</v>
      </c>
      <c r="BM84" s="5">
        <v>0.04</v>
      </c>
      <c r="BN84" s="5">
        <v>-0.53700000000000003</v>
      </c>
      <c r="BO84" s="5"/>
      <c r="BP84" s="5">
        <v>107.78</v>
      </c>
      <c r="BQ84" s="5">
        <v>22.6</v>
      </c>
      <c r="BR84">
        <f t="shared" si="9"/>
        <v>-170.36</v>
      </c>
      <c r="BS84" s="5">
        <v>98.38</v>
      </c>
      <c r="BT84" s="5">
        <v>14.87</v>
      </c>
      <c r="BU84">
        <f t="shared" si="10"/>
        <v>-167.01999999999998</v>
      </c>
      <c r="BV84" s="6" t="str">
        <f t="shared" si="11"/>
        <v>Biv</v>
      </c>
    </row>
    <row r="85" spans="1:74" x14ac:dyDescent="0.25">
      <c r="A85" t="s">
        <v>2</v>
      </c>
      <c r="B85" t="s">
        <v>4</v>
      </c>
      <c r="C85">
        <v>2003</v>
      </c>
      <c r="D85">
        <v>17482366</v>
      </c>
      <c r="E85">
        <v>12023332</v>
      </c>
      <c r="F85">
        <v>12032998</v>
      </c>
      <c r="G85">
        <v>243613</v>
      </c>
      <c r="H85">
        <v>245552</v>
      </c>
      <c r="I85">
        <v>12393224</v>
      </c>
      <c r="J85">
        <v>93.85</v>
      </c>
      <c r="K85">
        <v>93.22</v>
      </c>
      <c r="M85">
        <v>646894</v>
      </c>
      <c r="N85">
        <v>354023</v>
      </c>
      <c r="O85">
        <v>364060</v>
      </c>
      <c r="P85">
        <v>188557</v>
      </c>
      <c r="Q85">
        <v>202539</v>
      </c>
      <c r="R85">
        <v>272941</v>
      </c>
      <c r="S85">
        <v>31.43</v>
      </c>
      <c r="T85">
        <v>29.01</v>
      </c>
      <c r="V85">
        <v>18129260</v>
      </c>
      <c r="W85">
        <v>12377356</v>
      </c>
      <c r="X85">
        <v>12397058</v>
      </c>
      <c r="Y85">
        <v>308090</v>
      </c>
      <c r="Z85">
        <v>318406</v>
      </c>
      <c r="AA85">
        <v>12666165</v>
      </c>
      <c r="AB85">
        <v>86.38</v>
      </c>
      <c r="AC85">
        <v>84.64</v>
      </c>
      <c r="AD85">
        <v>0.191</v>
      </c>
      <c r="AF85">
        <v>165.57</v>
      </c>
      <c r="AG85">
        <v>33.270000000000003</v>
      </c>
      <c r="AH85">
        <f t="shared" si="7"/>
        <v>-264.59999999999997</v>
      </c>
      <c r="AI85">
        <v>163.71</v>
      </c>
      <c r="AJ85">
        <v>30.41</v>
      </c>
      <c r="AK85">
        <f t="shared" si="6"/>
        <v>-266.60000000000002</v>
      </c>
      <c r="AL85" s="6" t="str">
        <f t="shared" si="8"/>
        <v>Ind</v>
      </c>
      <c r="AN85" s="5">
        <v>17482366</v>
      </c>
      <c r="AO85" s="5">
        <v>13963048</v>
      </c>
      <c r="AP85" s="5">
        <v>14056557</v>
      </c>
      <c r="AQ85" s="5">
        <v>331900</v>
      </c>
      <c r="AR85" s="5">
        <v>336642</v>
      </c>
      <c r="AS85" s="5">
        <v>12393224</v>
      </c>
      <c r="AT85" s="5">
        <v>0.03</v>
      </c>
      <c r="AU85" s="5">
        <v>0</v>
      </c>
      <c r="AV85" s="5"/>
      <c r="AW85" s="5">
        <v>646894</v>
      </c>
      <c r="AX85" s="5">
        <v>517559</v>
      </c>
      <c r="AY85" s="5">
        <v>554927</v>
      </c>
      <c r="AZ85" s="5">
        <v>87738</v>
      </c>
      <c r="BA85" s="5">
        <v>93572</v>
      </c>
      <c r="BB85" s="5">
        <v>272941</v>
      </c>
      <c r="BC85" s="5">
        <v>0.41</v>
      </c>
      <c r="BD85" s="5">
        <v>0.1</v>
      </c>
      <c r="BE85" s="5"/>
      <c r="BF85" s="5">
        <v>18129260</v>
      </c>
      <c r="BG85" s="5">
        <v>14480607</v>
      </c>
      <c r="BH85" s="5">
        <v>14611484</v>
      </c>
      <c r="BI85" s="5">
        <v>341656</v>
      </c>
      <c r="BJ85" s="5">
        <v>347701</v>
      </c>
      <c r="BK85" s="5">
        <v>12666165</v>
      </c>
      <c r="BL85" s="5">
        <v>0</v>
      </c>
      <c r="BM85" s="5">
        <v>0</v>
      </c>
      <c r="BN85" s="5">
        <v>0.379</v>
      </c>
      <c r="BO85" s="5"/>
      <c r="BP85" s="5">
        <v>48.85</v>
      </c>
      <c r="BQ85" s="5">
        <v>18.690000000000001</v>
      </c>
      <c r="BR85">
        <f t="shared" si="9"/>
        <v>-60.32</v>
      </c>
      <c r="BS85" s="5">
        <v>44.5</v>
      </c>
      <c r="BT85" s="5">
        <v>14.56</v>
      </c>
      <c r="BU85">
        <f t="shared" si="10"/>
        <v>-59.879999999999995</v>
      </c>
      <c r="BV85" s="6" t="str">
        <f t="shared" si="11"/>
        <v>Biv</v>
      </c>
    </row>
    <row r="86" spans="1:74" x14ac:dyDescent="0.25">
      <c r="A86" t="s">
        <v>2</v>
      </c>
      <c r="B86" t="s">
        <v>4</v>
      </c>
      <c r="C86">
        <v>2143</v>
      </c>
      <c r="D86">
        <v>174317</v>
      </c>
      <c r="E86">
        <v>133448</v>
      </c>
      <c r="F86">
        <v>133674</v>
      </c>
      <c r="G86">
        <v>3586</v>
      </c>
      <c r="H86">
        <v>3605</v>
      </c>
      <c r="I86">
        <v>136033</v>
      </c>
      <c r="J86">
        <v>79.27</v>
      </c>
      <c r="K86">
        <v>77.489999999999995</v>
      </c>
      <c r="M86">
        <v>23410</v>
      </c>
      <c r="N86">
        <v>9751</v>
      </c>
      <c r="O86">
        <v>9843</v>
      </c>
      <c r="P86">
        <v>1195</v>
      </c>
      <c r="Q86">
        <v>1227</v>
      </c>
      <c r="R86">
        <v>10826</v>
      </c>
      <c r="S86">
        <v>85.01</v>
      </c>
      <c r="T86">
        <v>83.21</v>
      </c>
      <c r="V86">
        <v>197727</v>
      </c>
      <c r="W86">
        <v>143199</v>
      </c>
      <c r="X86">
        <v>143517</v>
      </c>
      <c r="Y86">
        <v>3777</v>
      </c>
      <c r="Z86">
        <v>3805</v>
      </c>
      <c r="AA86">
        <v>146859</v>
      </c>
      <c r="AB86">
        <v>84.72</v>
      </c>
      <c r="AC86">
        <v>82.65</v>
      </c>
      <c r="AD86">
        <v>-0.123</v>
      </c>
      <c r="AF86">
        <v>161.91999999999999</v>
      </c>
      <c r="AG86">
        <v>29.03</v>
      </c>
      <c r="AH86">
        <f t="shared" si="7"/>
        <v>-265.77999999999997</v>
      </c>
      <c r="AI86">
        <v>160.62</v>
      </c>
      <c r="AJ86">
        <v>26.52</v>
      </c>
      <c r="AK86">
        <f t="shared" si="6"/>
        <v>-268.2</v>
      </c>
      <c r="AL86" s="6" t="str">
        <f t="shared" si="8"/>
        <v>Ind</v>
      </c>
      <c r="AN86" s="5">
        <v>174317</v>
      </c>
      <c r="AO86" s="5">
        <v>141234</v>
      </c>
      <c r="AP86" s="5">
        <v>142112</v>
      </c>
      <c r="AQ86" s="5">
        <v>3600</v>
      </c>
      <c r="AR86" s="5">
        <v>3656</v>
      </c>
      <c r="AS86" s="5">
        <v>136033</v>
      </c>
      <c r="AT86" s="5">
        <v>6.88</v>
      </c>
      <c r="AU86" s="5">
        <v>4.1900000000000004</v>
      </c>
      <c r="AV86" s="5"/>
      <c r="AW86" s="5">
        <v>23410</v>
      </c>
      <c r="AX86" s="5">
        <v>11707</v>
      </c>
      <c r="AY86" s="5">
        <v>12057</v>
      </c>
      <c r="AZ86" s="5">
        <v>1539</v>
      </c>
      <c r="BA86" s="5">
        <v>1614</v>
      </c>
      <c r="BB86" s="5">
        <v>10826</v>
      </c>
      <c r="BC86" s="5">
        <v>24.96</v>
      </c>
      <c r="BD86" s="5">
        <v>18.239999999999998</v>
      </c>
      <c r="BE86" s="5"/>
      <c r="BF86" s="5">
        <v>197727</v>
      </c>
      <c r="BG86" s="5">
        <v>152941</v>
      </c>
      <c r="BH86" s="5">
        <v>154169</v>
      </c>
      <c r="BI86" s="5">
        <v>3914</v>
      </c>
      <c r="BJ86" s="5">
        <v>3990</v>
      </c>
      <c r="BK86" s="5">
        <v>146859</v>
      </c>
      <c r="BL86" s="5">
        <v>5.86</v>
      </c>
      <c r="BM86" s="5">
        <v>3.04</v>
      </c>
      <c r="BN86" s="5">
        <v>4.3999999999999997E-2</v>
      </c>
      <c r="BO86" s="5"/>
      <c r="BP86" s="5">
        <v>56.56</v>
      </c>
      <c r="BQ86" s="5">
        <v>17.23</v>
      </c>
      <c r="BR86">
        <f t="shared" si="9"/>
        <v>-78.66</v>
      </c>
      <c r="BS86" s="5">
        <v>55.94</v>
      </c>
      <c r="BT86" s="5">
        <v>15.63</v>
      </c>
      <c r="BU86">
        <f t="shared" si="10"/>
        <v>-80.61999999999999</v>
      </c>
      <c r="BV86" s="6" t="str">
        <f t="shared" si="11"/>
        <v>Ind</v>
      </c>
    </row>
    <row r="87" spans="1:74" x14ac:dyDescent="0.25">
      <c r="A87" t="s">
        <v>2</v>
      </c>
      <c r="B87" t="s">
        <v>4</v>
      </c>
      <c r="C87">
        <v>3240</v>
      </c>
      <c r="D87">
        <v>1408635</v>
      </c>
      <c r="E87">
        <v>1092514</v>
      </c>
      <c r="F87">
        <v>1093263</v>
      </c>
      <c r="G87">
        <v>15991</v>
      </c>
      <c r="H87">
        <v>16038</v>
      </c>
      <c r="I87">
        <v>1085241</v>
      </c>
      <c r="J87">
        <v>32.01</v>
      </c>
      <c r="K87">
        <v>30.17</v>
      </c>
      <c r="M87">
        <v>43790</v>
      </c>
      <c r="N87">
        <v>13764</v>
      </c>
      <c r="O87">
        <v>13898</v>
      </c>
      <c r="P87">
        <v>1597</v>
      </c>
      <c r="Q87">
        <v>1633</v>
      </c>
      <c r="R87">
        <v>14144</v>
      </c>
      <c r="S87">
        <v>67.459999999999994</v>
      </c>
      <c r="T87">
        <v>64.62</v>
      </c>
      <c r="V87">
        <v>1452425</v>
      </c>
      <c r="W87">
        <v>1106278</v>
      </c>
      <c r="X87">
        <v>1107161</v>
      </c>
      <c r="Y87">
        <v>16089</v>
      </c>
      <c r="Z87">
        <v>16139</v>
      </c>
      <c r="AA87">
        <v>1099385</v>
      </c>
      <c r="AB87">
        <v>32.67</v>
      </c>
      <c r="AC87">
        <v>30.65</v>
      </c>
      <c r="AD87">
        <v>0.16800000000000001</v>
      </c>
      <c r="AF87">
        <v>241.62</v>
      </c>
      <c r="AG87">
        <v>30.59</v>
      </c>
      <c r="AH87">
        <f t="shared" si="7"/>
        <v>-422.06</v>
      </c>
      <c r="AI87">
        <v>239.86</v>
      </c>
      <c r="AJ87">
        <v>27.77</v>
      </c>
      <c r="AK87">
        <f t="shared" si="6"/>
        <v>-424.18</v>
      </c>
      <c r="AL87" s="6" t="str">
        <f t="shared" si="8"/>
        <v>Ind</v>
      </c>
      <c r="AN87" s="5">
        <v>1408635</v>
      </c>
      <c r="AO87" s="5">
        <v>1199920</v>
      </c>
      <c r="AP87" s="5">
        <v>1211345</v>
      </c>
      <c r="AQ87" s="5">
        <v>44285</v>
      </c>
      <c r="AR87" s="5">
        <v>45017</v>
      </c>
      <c r="AS87" s="5">
        <v>1085241</v>
      </c>
      <c r="AT87" s="5">
        <v>1.32</v>
      </c>
      <c r="AU87" s="5">
        <v>0.79</v>
      </c>
      <c r="AV87" s="5"/>
      <c r="AW87" s="5">
        <v>43790</v>
      </c>
      <c r="AX87" s="5">
        <v>11973</v>
      </c>
      <c r="AY87" s="5">
        <v>12112</v>
      </c>
      <c r="AZ87" s="5">
        <v>632</v>
      </c>
      <c r="BA87" s="5">
        <v>643</v>
      </c>
      <c r="BB87" s="5">
        <v>14144</v>
      </c>
      <c r="BC87" s="5">
        <v>99.54</v>
      </c>
      <c r="BD87" s="5">
        <v>99.2</v>
      </c>
      <c r="BE87" s="5"/>
      <c r="BF87" s="5">
        <v>1452425</v>
      </c>
      <c r="BG87" s="5">
        <v>1211893</v>
      </c>
      <c r="BH87" s="5">
        <v>1223458</v>
      </c>
      <c r="BI87" s="5">
        <v>44288</v>
      </c>
      <c r="BJ87" s="5">
        <v>45021</v>
      </c>
      <c r="BK87" s="5">
        <v>1099385</v>
      </c>
      <c r="BL87" s="5">
        <v>1.37</v>
      </c>
      <c r="BM87" s="5">
        <v>0.82</v>
      </c>
      <c r="BN87" s="5">
        <v>-0.214</v>
      </c>
      <c r="BO87" s="5"/>
      <c r="BP87" s="5">
        <v>93.33</v>
      </c>
      <c r="BQ87" s="5">
        <v>17.649999999999999</v>
      </c>
      <c r="BR87">
        <f t="shared" si="9"/>
        <v>-151.36000000000001</v>
      </c>
      <c r="BS87" s="5">
        <v>91.83</v>
      </c>
      <c r="BT87" s="5">
        <v>15.64</v>
      </c>
      <c r="BU87">
        <f t="shared" si="10"/>
        <v>-152.38</v>
      </c>
      <c r="BV87" s="6" t="str">
        <f t="shared" si="11"/>
        <v>Ind</v>
      </c>
    </row>
    <row r="88" spans="1:74" x14ac:dyDescent="0.25">
      <c r="A88" t="s">
        <v>2</v>
      </c>
      <c r="B88" t="s">
        <v>4</v>
      </c>
      <c r="C88">
        <v>5185</v>
      </c>
      <c r="D88">
        <v>351763</v>
      </c>
      <c r="E88">
        <v>268900</v>
      </c>
      <c r="F88">
        <v>269787</v>
      </c>
      <c r="G88">
        <v>10716</v>
      </c>
      <c r="H88">
        <v>10841</v>
      </c>
      <c r="I88">
        <v>260587</v>
      </c>
      <c r="J88">
        <v>21.17</v>
      </c>
      <c r="K88">
        <v>18.829999999999998</v>
      </c>
      <c r="M88">
        <v>196774</v>
      </c>
      <c r="N88">
        <v>140696</v>
      </c>
      <c r="O88">
        <v>140983</v>
      </c>
      <c r="P88">
        <v>6004</v>
      </c>
      <c r="Q88">
        <v>6042</v>
      </c>
      <c r="R88">
        <v>141013</v>
      </c>
      <c r="S88">
        <v>56.52</v>
      </c>
      <c r="T88">
        <v>54.4</v>
      </c>
      <c r="V88">
        <v>548537</v>
      </c>
      <c r="W88">
        <v>409596</v>
      </c>
      <c r="X88">
        <v>410770</v>
      </c>
      <c r="Y88">
        <v>12158</v>
      </c>
      <c r="Z88">
        <v>12281</v>
      </c>
      <c r="AA88">
        <v>401600</v>
      </c>
      <c r="AB88">
        <v>25.81</v>
      </c>
      <c r="AC88">
        <v>22.68</v>
      </c>
      <c r="AD88">
        <v>-1.2E-2</v>
      </c>
      <c r="AF88">
        <v>225.57</v>
      </c>
      <c r="AG88">
        <v>28.85</v>
      </c>
      <c r="AH88">
        <f t="shared" si="7"/>
        <v>-393.44</v>
      </c>
      <c r="AI88">
        <v>224.59</v>
      </c>
      <c r="AJ88">
        <v>26.7</v>
      </c>
      <c r="AK88">
        <f t="shared" si="6"/>
        <v>-395.78000000000003</v>
      </c>
      <c r="AL88" s="6" t="str">
        <f t="shared" si="8"/>
        <v>Ind</v>
      </c>
      <c r="AN88" s="5">
        <v>351763</v>
      </c>
      <c r="AO88" s="5">
        <v>242519</v>
      </c>
      <c r="AP88" s="5">
        <v>245952</v>
      </c>
      <c r="AQ88" s="5">
        <v>11276</v>
      </c>
      <c r="AR88" s="5">
        <v>11506</v>
      </c>
      <c r="AS88" s="5">
        <v>260587</v>
      </c>
      <c r="AT88" s="5">
        <v>94.91</v>
      </c>
      <c r="AU88" s="5">
        <v>91.27</v>
      </c>
      <c r="AV88" s="5"/>
      <c r="AW88" s="5">
        <v>196774</v>
      </c>
      <c r="AX88" s="5">
        <v>131227</v>
      </c>
      <c r="AY88" s="5">
        <v>132616</v>
      </c>
      <c r="AZ88" s="5">
        <v>5024</v>
      </c>
      <c r="BA88" s="5">
        <v>5105</v>
      </c>
      <c r="BB88" s="5">
        <v>141013</v>
      </c>
      <c r="BC88" s="5">
        <v>96.96</v>
      </c>
      <c r="BD88" s="5">
        <v>94.73</v>
      </c>
      <c r="BE88" s="5"/>
      <c r="BF88" s="5">
        <v>548537</v>
      </c>
      <c r="BG88" s="5">
        <v>373746</v>
      </c>
      <c r="BH88" s="5">
        <v>378568</v>
      </c>
      <c r="BI88" s="5">
        <v>12366</v>
      </c>
      <c r="BJ88" s="5">
        <v>12596</v>
      </c>
      <c r="BK88" s="5">
        <v>401600</v>
      </c>
      <c r="BL88" s="5">
        <v>98</v>
      </c>
      <c r="BM88" s="5">
        <v>95.7</v>
      </c>
      <c r="BN88" s="5">
        <v>0.51300000000000001</v>
      </c>
      <c r="BO88" s="5"/>
      <c r="BP88" s="5">
        <v>127.36</v>
      </c>
      <c r="BQ88" s="5">
        <v>21</v>
      </c>
      <c r="BR88">
        <f t="shared" si="9"/>
        <v>-212.72</v>
      </c>
      <c r="BS88" s="5">
        <v>119.39</v>
      </c>
      <c r="BT88" s="5">
        <v>15.98</v>
      </c>
      <c r="BU88">
        <f t="shared" si="10"/>
        <v>-206.82</v>
      </c>
      <c r="BV88" s="6" t="str">
        <f t="shared" si="11"/>
        <v>Biv</v>
      </c>
    </row>
    <row r="89" spans="1:74" x14ac:dyDescent="0.25">
      <c r="A89" t="s">
        <v>2</v>
      </c>
      <c r="B89" t="s">
        <v>4</v>
      </c>
      <c r="C89">
        <v>6947</v>
      </c>
      <c r="D89">
        <v>1088573</v>
      </c>
      <c r="E89">
        <v>916973</v>
      </c>
      <c r="F89">
        <v>917361</v>
      </c>
      <c r="G89">
        <v>10039</v>
      </c>
      <c r="H89">
        <v>10068</v>
      </c>
      <c r="I89">
        <v>908288</v>
      </c>
      <c r="J89">
        <v>20.5</v>
      </c>
      <c r="K89">
        <v>19.61</v>
      </c>
      <c r="M89">
        <v>44522</v>
      </c>
      <c r="N89">
        <v>18931</v>
      </c>
      <c r="O89">
        <v>18990</v>
      </c>
      <c r="P89">
        <v>755</v>
      </c>
      <c r="Q89">
        <v>762</v>
      </c>
      <c r="R89">
        <v>19696</v>
      </c>
      <c r="S89">
        <v>86.09</v>
      </c>
      <c r="T89">
        <v>84.32</v>
      </c>
      <c r="V89">
        <v>1133095</v>
      </c>
      <c r="W89">
        <v>935904</v>
      </c>
      <c r="X89">
        <v>936351</v>
      </c>
      <c r="Y89">
        <v>10080</v>
      </c>
      <c r="Z89">
        <v>10108</v>
      </c>
      <c r="AA89">
        <v>927984</v>
      </c>
      <c r="AB89">
        <v>22.64</v>
      </c>
      <c r="AC89">
        <v>21.44</v>
      </c>
      <c r="AD89">
        <v>-0.17100000000000001</v>
      </c>
      <c r="AF89">
        <v>312.49</v>
      </c>
      <c r="AG89">
        <v>29.9</v>
      </c>
      <c r="AH89">
        <f t="shared" si="7"/>
        <v>-565.18000000000006</v>
      </c>
      <c r="AI89">
        <v>310.75</v>
      </c>
      <c r="AJ89">
        <v>26.69</v>
      </c>
      <c r="AK89">
        <f t="shared" si="6"/>
        <v>-568.12</v>
      </c>
      <c r="AL89" s="6" t="str">
        <f t="shared" si="8"/>
        <v>Ind</v>
      </c>
      <c r="AN89" s="5">
        <v>1088573</v>
      </c>
      <c r="AO89" s="5">
        <v>976159</v>
      </c>
      <c r="AP89" s="5">
        <v>986351</v>
      </c>
      <c r="AQ89" s="5">
        <v>36489</v>
      </c>
      <c r="AR89" s="5">
        <v>36899</v>
      </c>
      <c r="AS89" s="5">
        <v>908288</v>
      </c>
      <c r="AT89" s="5">
        <v>3.83</v>
      </c>
      <c r="AU89" s="5">
        <v>2.19</v>
      </c>
      <c r="AV89" s="5"/>
      <c r="AW89" s="5">
        <v>44522</v>
      </c>
      <c r="AX89" s="5">
        <v>27282</v>
      </c>
      <c r="AY89" s="5">
        <v>28553</v>
      </c>
      <c r="AZ89" s="5">
        <v>3367</v>
      </c>
      <c r="BA89" s="5">
        <v>3581</v>
      </c>
      <c r="BB89" s="5">
        <v>19696</v>
      </c>
      <c r="BC89" s="5">
        <v>1.54</v>
      </c>
      <c r="BD89" s="5">
        <v>0.64</v>
      </c>
      <c r="BE89" s="5"/>
      <c r="BF89" s="5">
        <v>1133095</v>
      </c>
      <c r="BG89" s="5">
        <v>1003441</v>
      </c>
      <c r="BH89" s="5">
        <v>1014904</v>
      </c>
      <c r="BI89" s="5">
        <v>36652</v>
      </c>
      <c r="BJ89" s="5">
        <v>37084</v>
      </c>
      <c r="BK89" s="5">
        <v>927984</v>
      </c>
      <c r="BL89" s="5">
        <v>2.8</v>
      </c>
      <c r="BM89" s="5">
        <v>1.52</v>
      </c>
      <c r="BN89" s="5">
        <v>-0.124</v>
      </c>
      <c r="BO89" s="5"/>
      <c r="BP89" s="5">
        <v>73.02</v>
      </c>
      <c r="BQ89" s="5">
        <v>18.28</v>
      </c>
      <c r="BR89">
        <f t="shared" si="9"/>
        <v>-109.47999999999999</v>
      </c>
      <c r="BS89" s="5">
        <v>72.16</v>
      </c>
      <c r="BT89" s="5">
        <v>16.53</v>
      </c>
      <c r="BU89">
        <f t="shared" si="10"/>
        <v>-111.25999999999999</v>
      </c>
      <c r="BV89" s="6" t="str">
        <f t="shared" si="11"/>
        <v>Ind</v>
      </c>
    </row>
    <row r="90" spans="1:74" x14ac:dyDescent="0.25">
      <c r="A90" t="s">
        <v>2</v>
      </c>
      <c r="B90" t="s">
        <v>4</v>
      </c>
      <c r="C90">
        <v>13501</v>
      </c>
      <c r="D90">
        <v>132076</v>
      </c>
      <c r="E90">
        <v>104035</v>
      </c>
      <c r="F90">
        <v>104279</v>
      </c>
      <c r="G90">
        <v>4560</v>
      </c>
      <c r="H90">
        <v>4584</v>
      </c>
      <c r="I90">
        <v>99976</v>
      </c>
      <c r="J90">
        <v>16.36</v>
      </c>
      <c r="K90">
        <v>15.01</v>
      </c>
      <c r="M90">
        <v>7339</v>
      </c>
      <c r="N90">
        <v>2354</v>
      </c>
      <c r="O90">
        <v>2544</v>
      </c>
      <c r="P90">
        <v>577</v>
      </c>
      <c r="Q90">
        <v>645</v>
      </c>
      <c r="R90">
        <v>2509</v>
      </c>
      <c r="S90">
        <v>71.489999999999995</v>
      </c>
      <c r="T90">
        <v>58.19</v>
      </c>
      <c r="V90">
        <v>139415</v>
      </c>
      <c r="W90">
        <v>106388</v>
      </c>
      <c r="X90">
        <v>106823</v>
      </c>
      <c r="Y90">
        <v>4588</v>
      </c>
      <c r="Z90">
        <v>4620</v>
      </c>
      <c r="AA90">
        <v>102485</v>
      </c>
      <c r="AB90">
        <v>17.86</v>
      </c>
      <c r="AC90">
        <v>14.85</v>
      </c>
      <c r="AD90">
        <v>-0.02</v>
      </c>
      <c r="AF90">
        <v>128.54</v>
      </c>
      <c r="AG90">
        <v>26.85</v>
      </c>
      <c r="AH90">
        <f t="shared" si="7"/>
        <v>-203.38</v>
      </c>
      <c r="AI90">
        <v>127.44</v>
      </c>
      <c r="AJ90">
        <v>24.63</v>
      </c>
      <c r="AK90">
        <f t="shared" si="6"/>
        <v>-205.62</v>
      </c>
      <c r="AL90" s="6" t="str">
        <f t="shared" si="8"/>
        <v>Ind</v>
      </c>
      <c r="AN90" s="5">
        <v>132076</v>
      </c>
      <c r="AO90" s="5">
        <v>161328</v>
      </c>
      <c r="AP90" s="5">
        <v>166990</v>
      </c>
      <c r="AQ90" s="5">
        <v>19990</v>
      </c>
      <c r="AR90" s="5">
        <v>20639</v>
      </c>
      <c r="AS90" s="5">
        <v>99976</v>
      </c>
      <c r="AT90" s="5">
        <v>0.59</v>
      </c>
      <c r="AU90" s="5">
        <v>0.31</v>
      </c>
      <c r="AV90" s="5"/>
      <c r="AW90" s="5">
        <v>7339</v>
      </c>
      <c r="AX90" s="5">
        <v>1897</v>
      </c>
      <c r="AY90" s="5">
        <v>2144</v>
      </c>
      <c r="AZ90" s="5">
        <v>369</v>
      </c>
      <c r="BA90" s="5">
        <v>472</v>
      </c>
      <c r="BB90" s="5">
        <v>2509</v>
      </c>
      <c r="BC90" s="5">
        <v>93.72</v>
      </c>
      <c r="BD90" s="5">
        <v>85.19</v>
      </c>
      <c r="BE90" s="5"/>
      <c r="BF90" s="5">
        <v>139415</v>
      </c>
      <c r="BG90" s="5">
        <v>163226</v>
      </c>
      <c r="BH90" s="5">
        <v>169134</v>
      </c>
      <c r="BI90" s="5">
        <v>19987</v>
      </c>
      <c r="BJ90" s="5">
        <v>20635</v>
      </c>
      <c r="BK90" s="5">
        <v>102485</v>
      </c>
      <c r="BL90" s="5">
        <v>0.63</v>
      </c>
      <c r="BM90" s="5">
        <v>0.31</v>
      </c>
      <c r="BN90" s="5">
        <v>-0.30599999999999999</v>
      </c>
      <c r="BO90" s="5"/>
      <c r="BP90" s="5">
        <v>-59.32</v>
      </c>
      <c r="BQ90" s="5">
        <v>18.41</v>
      </c>
      <c r="BR90">
        <f t="shared" si="9"/>
        <v>155.46</v>
      </c>
      <c r="BS90" s="5">
        <v>-62.5</v>
      </c>
      <c r="BT90" s="5">
        <v>14.02</v>
      </c>
      <c r="BU90">
        <f t="shared" si="10"/>
        <v>153.04</v>
      </c>
      <c r="BV90" s="6" t="str">
        <f t="shared" si="11"/>
        <v>Ind</v>
      </c>
    </row>
    <row r="91" spans="1:74" x14ac:dyDescent="0.25">
      <c r="A91" t="s">
        <v>2</v>
      </c>
      <c r="B91" t="s">
        <v>4</v>
      </c>
      <c r="C91">
        <v>14044</v>
      </c>
      <c r="D91">
        <v>52943</v>
      </c>
      <c r="E91">
        <v>36723</v>
      </c>
      <c r="F91">
        <v>36768</v>
      </c>
      <c r="G91">
        <v>1052</v>
      </c>
      <c r="H91">
        <v>1058</v>
      </c>
      <c r="I91">
        <v>36628</v>
      </c>
      <c r="J91">
        <v>49.09</v>
      </c>
      <c r="K91">
        <v>47.35</v>
      </c>
      <c r="M91">
        <v>10897</v>
      </c>
      <c r="N91">
        <v>4671</v>
      </c>
      <c r="O91">
        <v>4700</v>
      </c>
      <c r="P91">
        <v>420</v>
      </c>
      <c r="Q91">
        <v>429</v>
      </c>
      <c r="R91">
        <v>4787</v>
      </c>
      <c r="S91">
        <v>67.78</v>
      </c>
      <c r="T91">
        <v>65.28</v>
      </c>
      <c r="V91">
        <v>63840</v>
      </c>
      <c r="W91">
        <v>41394</v>
      </c>
      <c r="X91">
        <v>41468</v>
      </c>
      <c r="Y91">
        <v>1132</v>
      </c>
      <c r="Z91">
        <v>1140</v>
      </c>
      <c r="AA91">
        <v>41415</v>
      </c>
      <c r="AB91">
        <v>53.16</v>
      </c>
      <c r="AC91">
        <v>50.64</v>
      </c>
      <c r="AD91">
        <v>8.5999999999999993E-2</v>
      </c>
      <c r="AF91">
        <v>188.46</v>
      </c>
      <c r="AG91">
        <v>31.41</v>
      </c>
      <c r="AH91">
        <f t="shared" si="7"/>
        <v>-314.10000000000002</v>
      </c>
      <c r="AI91">
        <v>187.32</v>
      </c>
      <c r="AJ91">
        <v>29.2</v>
      </c>
      <c r="AK91">
        <f t="shared" si="6"/>
        <v>-316.24</v>
      </c>
      <c r="AL91" s="6" t="str">
        <f t="shared" si="8"/>
        <v>Ind</v>
      </c>
      <c r="AN91" s="5">
        <v>52943</v>
      </c>
      <c r="AO91" s="5">
        <v>42983</v>
      </c>
      <c r="AP91" s="5">
        <v>43668</v>
      </c>
      <c r="AQ91" s="5">
        <v>3173</v>
      </c>
      <c r="AR91" s="5">
        <v>3246</v>
      </c>
      <c r="AS91" s="5">
        <v>36628</v>
      </c>
      <c r="AT91" s="5">
        <v>2.92</v>
      </c>
      <c r="AU91" s="5">
        <v>1.95</v>
      </c>
      <c r="AV91" s="5"/>
      <c r="AW91" s="5">
        <v>10897</v>
      </c>
      <c r="AX91" s="5">
        <v>4171</v>
      </c>
      <c r="AY91" s="5">
        <v>4297</v>
      </c>
      <c r="AZ91" s="5">
        <v>606</v>
      </c>
      <c r="BA91" s="5">
        <v>641</v>
      </c>
      <c r="BB91" s="5">
        <v>4787</v>
      </c>
      <c r="BC91" s="5">
        <v>88.33</v>
      </c>
      <c r="BD91" s="5">
        <v>84.09</v>
      </c>
      <c r="BE91" s="5"/>
      <c r="BF91" s="5">
        <v>63840</v>
      </c>
      <c r="BG91" s="5">
        <v>47154</v>
      </c>
      <c r="BH91" s="5">
        <v>47965</v>
      </c>
      <c r="BI91" s="5">
        <v>3227</v>
      </c>
      <c r="BJ91" s="5">
        <v>3303</v>
      </c>
      <c r="BK91" s="5">
        <v>41415</v>
      </c>
      <c r="BL91" s="5">
        <v>4.0599999999999996</v>
      </c>
      <c r="BM91" s="5">
        <v>2.5099999999999998</v>
      </c>
      <c r="BN91" s="5">
        <v>-0.50900000000000001</v>
      </c>
      <c r="BO91" s="5"/>
      <c r="BP91" s="5">
        <v>19.61</v>
      </c>
      <c r="BQ91" s="5">
        <v>23.88</v>
      </c>
      <c r="BR91">
        <f t="shared" si="9"/>
        <v>8.5399999999999991</v>
      </c>
      <c r="BS91" s="5">
        <v>11.36</v>
      </c>
      <c r="BT91" s="5">
        <v>16.489999999999998</v>
      </c>
      <c r="BU91">
        <f t="shared" si="10"/>
        <v>10.259999999999998</v>
      </c>
      <c r="BV91" s="6" t="str">
        <f t="shared" si="11"/>
        <v>Biv</v>
      </c>
    </row>
    <row r="92" spans="1:74" x14ac:dyDescent="0.25">
      <c r="A92" t="s">
        <v>2</v>
      </c>
      <c r="B92" t="s">
        <v>4</v>
      </c>
      <c r="C92">
        <v>14176</v>
      </c>
      <c r="D92">
        <v>188477</v>
      </c>
      <c r="E92">
        <v>144912</v>
      </c>
      <c r="F92">
        <v>145258</v>
      </c>
      <c r="G92">
        <v>6952</v>
      </c>
      <c r="H92">
        <v>7027</v>
      </c>
      <c r="I92">
        <v>138457</v>
      </c>
      <c r="J92">
        <v>17.100000000000001</v>
      </c>
      <c r="K92">
        <v>16.04</v>
      </c>
      <c r="M92">
        <v>13525</v>
      </c>
      <c r="N92">
        <v>5355</v>
      </c>
      <c r="O92">
        <v>5375</v>
      </c>
      <c r="P92">
        <v>1022</v>
      </c>
      <c r="Q92">
        <v>1080</v>
      </c>
      <c r="R92">
        <v>4744</v>
      </c>
      <c r="S92">
        <v>26.25</v>
      </c>
      <c r="T92">
        <v>26.87</v>
      </c>
      <c r="V92">
        <v>202002</v>
      </c>
      <c r="W92">
        <v>150267</v>
      </c>
      <c r="X92">
        <v>150633</v>
      </c>
      <c r="Y92">
        <v>7043</v>
      </c>
      <c r="Z92">
        <v>7127</v>
      </c>
      <c r="AA92">
        <v>143201</v>
      </c>
      <c r="AB92">
        <v>14.75</v>
      </c>
      <c r="AC92">
        <v>13.96</v>
      </c>
      <c r="AD92">
        <v>-7.0000000000000007E-2</v>
      </c>
      <c r="AF92">
        <v>144</v>
      </c>
      <c r="AG92">
        <v>28.78</v>
      </c>
      <c r="AH92">
        <f t="shared" si="7"/>
        <v>-230.44</v>
      </c>
      <c r="AI92">
        <v>142.88999999999999</v>
      </c>
      <c r="AJ92">
        <v>26.45</v>
      </c>
      <c r="AK92">
        <f t="shared" si="6"/>
        <v>-232.87999999999997</v>
      </c>
      <c r="AL92" s="6" t="str">
        <f t="shared" si="8"/>
        <v>Ind</v>
      </c>
      <c r="AN92" s="5">
        <v>188477</v>
      </c>
      <c r="AO92" s="5">
        <v>191813</v>
      </c>
      <c r="AP92" s="5">
        <v>197394</v>
      </c>
      <c r="AQ92" s="5">
        <v>18176</v>
      </c>
      <c r="AR92" s="5">
        <v>19028</v>
      </c>
      <c r="AS92" s="5">
        <v>138457</v>
      </c>
      <c r="AT92" s="5">
        <v>0.49</v>
      </c>
      <c r="AU92" s="5">
        <v>0.19</v>
      </c>
      <c r="AV92" s="5"/>
      <c r="AW92" s="5">
        <v>13525</v>
      </c>
      <c r="AX92" s="5">
        <v>3529</v>
      </c>
      <c r="AY92" s="5">
        <v>3651</v>
      </c>
      <c r="AZ92" s="5">
        <v>551</v>
      </c>
      <c r="BA92" s="5">
        <v>608</v>
      </c>
      <c r="BB92" s="5">
        <v>4744</v>
      </c>
      <c r="BC92" s="5">
        <v>95.51</v>
      </c>
      <c r="BD92" s="5">
        <v>93.34</v>
      </c>
      <c r="BE92" s="5"/>
      <c r="BF92" s="5">
        <v>202002</v>
      </c>
      <c r="BG92" s="5">
        <v>195342</v>
      </c>
      <c r="BH92" s="5">
        <v>201044</v>
      </c>
      <c r="BI92" s="5">
        <v>18192</v>
      </c>
      <c r="BJ92" s="5">
        <v>19047</v>
      </c>
      <c r="BK92" s="5">
        <v>143201</v>
      </c>
      <c r="BL92" s="5">
        <v>0.59</v>
      </c>
      <c r="BM92" s="5">
        <v>0.22</v>
      </c>
      <c r="BN92" s="5">
        <v>-0.34899999999999998</v>
      </c>
      <c r="BO92" s="5"/>
      <c r="BP92" s="5">
        <v>-13.34</v>
      </c>
      <c r="BQ92" s="5">
        <v>18.829999999999998</v>
      </c>
      <c r="BR92">
        <f t="shared" si="9"/>
        <v>64.34</v>
      </c>
      <c r="BS92" s="5">
        <v>-16.850000000000001</v>
      </c>
      <c r="BT92" s="5">
        <v>15.52</v>
      </c>
      <c r="BU92">
        <f t="shared" si="10"/>
        <v>64.740000000000009</v>
      </c>
      <c r="BV92" s="6" t="str">
        <f t="shared" si="11"/>
        <v>Biv</v>
      </c>
    </row>
    <row r="93" spans="1:74" x14ac:dyDescent="0.25">
      <c r="A93" t="s">
        <v>2</v>
      </c>
      <c r="B93" t="s">
        <v>4</v>
      </c>
      <c r="C93">
        <v>14257</v>
      </c>
      <c r="D93">
        <v>151272</v>
      </c>
      <c r="E93">
        <v>114148</v>
      </c>
      <c r="F93">
        <v>114323</v>
      </c>
      <c r="G93">
        <v>2612</v>
      </c>
      <c r="H93">
        <v>2631</v>
      </c>
      <c r="I93">
        <v>115643</v>
      </c>
      <c r="J93">
        <v>74.739999999999995</v>
      </c>
      <c r="K93">
        <v>72.739999999999995</v>
      </c>
      <c r="M93">
        <v>53121</v>
      </c>
      <c r="N93">
        <v>31010</v>
      </c>
      <c r="O93">
        <v>31055</v>
      </c>
      <c r="P93">
        <v>1156</v>
      </c>
      <c r="Q93">
        <v>1165</v>
      </c>
      <c r="R93">
        <v>31440</v>
      </c>
      <c r="S93">
        <v>66.64</v>
      </c>
      <c r="T93">
        <v>65.25</v>
      </c>
      <c r="V93">
        <v>204393</v>
      </c>
      <c r="W93">
        <v>145157</v>
      </c>
      <c r="X93">
        <v>145377</v>
      </c>
      <c r="Y93">
        <v>2862</v>
      </c>
      <c r="Z93">
        <v>2884</v>
      </c>
      <c r="AA93">
        <v>147083</v>
      </c>
      <c r="AB93">
        <v>76.849999999999994</v>
      </c>
      <c r="AC93">
        <v>74.61</v>
      </c>
      <c r="AD93">
        <v>0.11700000000000001</v>
      </c>
      <c r="AF93">
        <v>228.71</v>
      </c>
      <c r="AG93">
        <v>30.27</v>
      </c>
      <c r="AH93">
        <f t="shared" si="7"/>
        <v>-396.88</v>
      </c>
      <c r="AI93">
        <v>227.41</v>
      </c>
      <c r="AJ93">
        <v>27.94</v>
      </c>
      <c r="AK93">
        <f t="shared" si="6"/>
        <v>-398.94</v>
      </c>
      <c r="AL93" s="6" t="str">
        <f t="shared" si="8"/>
        <v>Ind</v>
      </c>
      <c r="AN93" s="5">
        <v>151272</v>
      </c>
      <c r="AO93" s="5">
        <v>132531</v>
      </c>
      <c r="AP93" s="5">
        <v>135128</v>
      </c>
      <c r="AQ93" s="5">
        <v>9810</v>
      </c>
      <c r="AR93" s="5">
        <v>10122</v>
      </c>
      <c r="AS93" s="5">
        <v>115643</v>
      </c>
      <c r="AT93" s="5">
        <v>4.42</v>
      </c>
      <c r="AU93" s="5">
        <v>2.73</v>
      </c>
      <c r="AV93" s="5"/>
      <c r="AW93" s="5">
        <v>53121</v>
      </c>
      <c r="AX93" s="5">
        <v>30656</v>
      </c>
      <c r="AY93" s="5">
        <v>30928</v>
      </c>
      <c r="AZ93" s="5">
        <v>1378</v>
      </c>
      <c r="BA93" s="5">
        <v>1395</v>
      </c>
      <c r="BB93" s="5">
        <v>31440</v>
      </c>
      <c r="BC93" s="5">
        <v>76.56</v>
      </c>
      <c r="BD93" s="5">
        <v>70.09</v>
      </c>
      <c r="BE93" s="5"/>
      <c r="BF93" s="5">
        <v>204393</v>
      </c>
      <c r="BG93" s="5">
        <v>163187</v>
      </c>
      <c r="BH93" s="5">
        <v>166055</v>
      </c>
      <c r="BI93" s="5">
        <v>9894</v>
      </c>
      <c r="BJ93" s="5">
        <v>10203</v>
      </c>
      <c r="BK93" s="5">
        <v>147083</v>
      </c>
      <c r="BL93" s="5">
        <v>4.91</v>
      </c>
      <c r="BM93" s="5">
        <v>3.09</v>
      </c>
      <c r="BN93" s="5">
        <v>6.8000000000000005E-2</v>
      </c>
      <c r="BO93" s="5"/>
      <c r="BP93" s="5">
        <v>76.78</v>
      </c>
      <c r="BQ93" s="5">
        <v>16.73</v>
      </c>
      <c r="BR93">
        <f t="shared" si="9"/>
        <v>-120.1</v>
      </c>
      <c r="BS93" s="5">
        <v>76.14</v>
      </c>
      <c r="BT93" s="5">
        <v>15.24</v>
      </c>
      <c r="BU93">
        <f t="shared" si="10"/>
        <v>-121.8</v>
      </c>
      <c r="BV93" s="6" t="str">
        <f t="shared" si="11"/>
        <v>Ind</v>
      </c>
    </row>
    <row r="94" spans="1:74" x14ac:dyDescent="0.25">
      <c r="A94" t="s">
        <v>2</v>
      </c>
      <c r="B94" t="s">
        <v>4</v>
      </c>
      <c r="C94">
        <v>18163</v>
      </c>
      <c r="D94">
        <v>166481</v>
      </c>
      <c r="E94">
        <v>132341</v>
      </c>
      <c r="F94">
        <v>132519</v>
      </c>
      <c r="G94">
        <v>2481</v>
      </c>
      <c r="H94">
        <v>2487</v>
      </c>
      <c r="I94">
        <v>130229</v>
      </c>
      <c r="J94">
        <v>19.09</v>
      </c>
      <c r="K94">
        <v>17.23</v>
      </c>
      <c r="M94">
        <v>16737</v>
      </c>
      <c r="N94">
        <v>6755</v>
      </c>
      <c r="O94">
        <v>6830</v>
      </c>
      <c r="P94">
        <v>933</v>
      </c>
      <c r="Q94">
        <v>966</v>
      </c>
      <c r="R94">
        <v>7059</v>
      </c>
      <c r="S94">
        <v>71.12</v>
      </c>
      <c r="T94">
        <v>67.989999999999995</v>
      </c>
      <c r="V94">
        <v>183218</v>
      </c>
      <c r="W94">
        <v>139096</v>
      </c>
      <c r="X94">
        <v>139350</v>
      </c>
      <c r="Y94">
        <v>2641</v>
      </c>
      <c r="Z94">
        <v>2658</v>
      </c>
      <c r="AA94">
        <v>137288</v>
      </c>
      <c r="AB94">
        <v>24.62</v>
      </c>
      <c r="AC94">
        <v>21.61</v>
      </c>
      <c r="AD94">
        <v>0.11600000000000001</v>
      </c>
      <c r="AF94">
        <v>201.6</v>
      </c>
      <c r="AG94">
        <v>28.85</v>
      </c>
      <c r="AH94">
        <f t="shared" si="7"/>
        <v>-345.5</v>
      </c>
      <c r="AI94">
        <v>200.18</v>
      </c>
      <c r="AJ94">
        <v>26.09</v>
      </c>
      <c r="AK94">
        <f t="shared" si="6"/>
        <v>-348.18</v>
      </c>
      <c r="AL94" s="6" t="str">
        <f t="shared" si="8"/>
        <v>Ind</v>
      </c>
      <c r="AN94" s="5">
        <v>166481</v>
      </c>
      <c r="AO94" s="5">
        <v>128977</v>
      </c>
      <c r="AP94" s="5">
        <v>130383</v>
      </c>
      <c r="AQ94" s="5">
        <v>4545</v>
      </c>
      <c r="AR94" s="5">
        <v>4600</v>
      </c>
      <c r="AS94" s="5">
        <v>130229</v>
      </c>
      <c r="AT94" s="5">
        <v>64.930000000000007</v>
      </c>
      <c r="AU94" s="5">
        <v>51.6</v>
      </c>
      <c r="AV94" s="5"/>
      <c r="AW94" s="5">
        <v>16737</v>
      </c>
      <c r="AX94" s="5">
        <v>7739</v>
      </c>
      <c r="AY94" s="5">
        <v>7890</v>
      </c>
      <c r="AZ94" s="5">
        <v>531</v>
      </c>
      <c r="BA94" s="5">
        <v>551</v>
      </c>
      <c r="BB94" s="5">
        <v>7059</v>
      </c>
      <c r="BC94" s="5">
        <v>8.44</v>
      </c>
      <c r="BD94" s="5">
        <v>4.55</v>
      </c>
      <c r="BE94" s="5"/>
      <c r="BF94" s="5">
        <v>183218</v>
      </c>
      <c r="BG94" s="5">
        <v>136716</v>
      </c>
      <c r="BH94" s="5">
        <v>138273</v>
      </c>
      <c r="BI94" s="5">
        <v>4588</v>
      </c>
      <c r="BJ94" s="5">
        <v>4647</v>
      </c>
      <c r="BK94" s="5">
        <v>137288</v>
      </c>
      <c r="BL94" s="5">
        <v>55.18</v>
      </c>
      <c r="BM94" s="5">
        <v>39.950000000000003</v>
      </c>
      <c r="BN94" s="5">
        <v>0.55000000000000004</v>
      </c>
      <c r="BO94" s="5"/>
      <c r="BP94" s="5">
        <v>95.8</v>
      </c>
      <c r="BQ94" s="5">
        <v>23.86</v>
      </c>
      <c r="BR94">
        <f t="shared" si="9"/>
        <v>-143.88</v>
      </c>
      <c r="BS94" s="5">
        <v>85.71</v>
      </c>
      <c r="BT94" s="5">
        <v>15.51</v>
      </c>
      <c r="BU94">
        <f t="shared" si="10"/>
        <v>-140.39999999999998</v>
      </c>
      <c r="BV94" s="6" t="str">
        <f t="shared" si="11"/>
        <v>Biv</v>
      </c>
    </row>
    <row r="95" spans="1:74" x14ac:dyDescent="0.25">
      <c r="A95" t="s">
        <v>2</v>
      </c>
      <c r="B95" t="s">
        <v>4</v>
      </c>
      <c r="C95">
        <v>27065</v>
      </c>
      <c r="D95">
        <v>54838</v>
      </c>
      <c r="E95">
        <v>43638</v>
      </c>
      <c r="F95">
        <v>43715</v>
      </c>
      <c r="G95">
        <v>1315</v>
      </c>
      <c r="H95">
        <v>1322</v>
      </c>
      <c r="I95">
        <v>43556</v>
      </c>
      <c r="J95">
        <v>50.08</v>
      </c>
      <c r="K95">
        <v>47.59</v>
      </c>
      <c r="M95">
        <v>32915</v>
      </c>
      <c r="N95">
        <v>19939</v>
      </c>
      <c r="O95">
        <v>19912</v>
      </c>
      <c r="P95">
        <v>977</v>
      </c>
      <c r="Q95">
        <v>987</v>
      </c>
      <c r="R95">
        <v>20131</v>
      </c>
      <c r="S95">
        <v>61.08</v>
      </c>
      <c r="T95">
        <v>62.11</v>
      </c>
      <c r="V95">
        <v>87753</v>
      </c>
      <c r="W95">
        <v>63577</v>
      </c>
      <c r="X95">
        <v>63627</v>
      </c>
      <c r="Y95">
        <v>1659</v>
      </c>
      <c r="Z95">
        <v>1672</v>
      </c>
      <c r="AA95">
        <v>63687</v>
      </c>
      <c r="AB95">
        <v>54.9</v>
      </c>
      <c r="AC95">
        <v>53.67</v>
      </c>
      <c r="AD95">
        <v>0.13500000000000001</v>
      </c>
      <c r="AF95">
        <v>204.41</v>
      </c>
      <c r="AG95">
        <v>30.01</v>
      </c>
      <c r="AH95">
        <f t="shared" si="7"/>
        <v>-348.8</v>
      </c>
      <c r="AI95">
        <v>202.98</v>
      </c>
      <c r="AJ95">
        <v>27.64</v>
      </c>
      <c r="AK95">
        <f t="shared" si="6"/>
        <v>-350.67999999999995</v>
      </c>
      <c r="AL95" s="6" t="str">
        <f t="shared" si="8"/>
        <v>Ind</v>
      </c>
      <c r="AN95" s="5">
        <v>54838</v>
      </c>
      <c r="AO95" s="5">
        <v>38838</v>
      </c>
      <c r="AP95" s="5">
        <v>39476</v>
      </c>
      <c r="AQ95" s="5">
        <v>2042</v>
      </c>
      <c r="AR95" s="5">
        <v>2086</v>
      </c>
      <c r="AS95" s="5">
        <v>43556</v>
      </c>
      <c r="AT95" s="5">
        <v>98.22</v>
      </c>
      <c r="AU95" s="5">
        <v>96.45</v>
      </c>
      <c r="AV95" s="5"/>
      <c r="AW95" s="5">
        <v>32915</v>
      </c>
      <c r="AX95" s="5">
        <v>26290</v>
      </c>
      <c r="AY95" s="5">
        <v>26542</v>
      </c>
      <c r="AZ95" s="5">
        <v>1711</v>
      </c>
      <c r="BA95" s="5">
        <v>1757</v>
      </c>
      <c r="BB95" s="5">
        <v>20131</v>
      </c>
      <c r="BC95" s="5">
        <v>0.18</v>
      </c>
      <c r="BD95" s="5">
        <v>0.12</v>
      </c>
      <c r="BE95" s="5"/>
      <c r="BF95" s="5">
        <v>87753</v>
      </c>
      <c r="BG95" s="5">
        <v>65127</v>
      </c>
      <c r="BH95" s="5">
        <v>66018</v>
      </c>
      <c r="BI95" s="5">
        <v>2646</v>
      </c>
      <c r="BJ95" s="5">
        <v>2710</v>
      </c>
      <c r="BK95" s="5">
        <v>63687</v>
      </c>
      <c r="BL95" s="5">
        <v>27.13</v>
      </c>
      <c r="BM95" s="5">
        <v>16.87</v>
      </c>
      <c r="BN95" s="5">
        <v>2.3E-2</v>
      </c>
      <c r="BO95" s="5"/>
      <c r="BP95" s="5">
        <v>70.900000000000006</v>
      </c>
      <c r="BQ95" s="5">
        <v>17.57</v>
      </c>
      <c r="BR95">
        <f t="shared" si="9"/>
        <v>-106.66000000000001</v>
      </c>
      <c r="BS95" s="5">
        <v>70.290000000000006</v>
      </c>
      <c r="BT95" s="5">
        <v>15.84</v>
      </c>
      <c r="BU95">
        <f t="shared" si="10"/>
        <v>-108.9</v>
      </c>
      <c r="BV95" s="6" t="str">
        <f t="shared" si="11"/>
        <v>Ind</v>
      </c>
    </row>
    <row r="96" spans="1:74" x14ac:dyDescent="0.25">
      <c r="A96" t="s">
        <v>3</v>
      </c>
      <c r="B96" t="s">
        <v>4</v>
      </c>
      <c r="C96">
        <v>671</v>
      </c>
      <c r="D96">
        <v>15626</v>
      </c>
      <c r="E96">
        <v>6188</v>
      </c>
      <c r="F96">
        <v>6405</v>
      </c>
      <c r="G96">
        <v>1985</v>
      </c>
      <c r="H96">
        <v>2250</v>
      </c>
      <c r="I96">
        <v>6072</v>
      </c>
      <c r="J96">
        <v>59.15</v>
      </c>
      <c r="K96">
        <v>54.04</v>
      </c>
      <c r="M96">
        <v>165779</v>
      </c>
      <c r="N96">
        <v>94785</v>
      </c>
      <c r="O96">
        <v>95104</v>
      </c>
      <c r="P96">
        <v>4998</v>
      </c>
      <c r="Q96">
        <v>5049</v>
      </c>
      <c r="R96">
        <v>96581</v>
      </c>
      <c r="S96">
        <v>68.98</v>
      </c>
      <c r="T96">
        <v>66.72</v>
      </c>
      <c r="V96">
        <v>181405</v>
      </c>
      <c r="W96">
        <v>100973</v>
      </c>
      <c r="X96">
        <v>101509</v>
      </c>
      <c r="Y96">
        <v>5417</v>
      </c>
      <c r="Z96">
        <v>5571</v>
      </c>
      <c r="AA96">
        <v>102653</v>
      </c>
      <c r="AB96">
        <v>67.14</v>
      </c>
      <c r="AC96">
        <v>63.41</v>
      </c>
      <c r="AD96">
        <v>5.2999999999999999E-2</v>
      </c>
      <c r="AF96">
        <v>84.57</v>
      </c>
      <c r="AG96">
        <v>27.72</v>
      </c>
      <c r="AH96">
        <f t="shared" si="7"/>
        <v>-113.69999999999999</v>
      </c>
      <c r="AI96">
        <v>83.63</v>
      </c>
      <c r="AJ96">
        <v>25.6</v>
      </c>
      <c r="AK96">
        <f t="shared" si="6"/>
        <v>-116.05999999999999</v>
      </c>
      <c r="AL96" s="6" t="str">
        <f t="shared" si="8"/>
        <v>Ind</v>
      </c>
      <c r="AN96">
        <v>165779</v>
      </c>
      <c r="AO96">
        <v>147570</v>
      </c>
      <c r="AP96">
        <v>150107</v>
      </c>
      <c r="AQ96">
        <v>9908</v>
      </c>
      <c r="AR96">
        <v>10189</v>
      </c>
      <c r="AS96">
        <v>96581</v>
      </c>
      <c r="AT96">
        <v>0</v>
      </c>
      <c r="AU96">
        <v>0</v>
      </c>
      <c r="AW96">
        <v>15626</v>
      </c>
      <c r="AX96">
        <v>5408</v>
      </c>
      <c r="AY96">
        <v>5752</v>
      </c>
      <c r="AZ96">
        <v>1591</v>
      </c>
      <c r="BA96">
        <v>1834</v>
      </c>
      <c r="BB96">
        <v>6072</v>
      </c>
      <c r="BC96">
        <v>79.11</v>
      </c>
      <c r="BD96">
        <v>72.739999999999995</v>
      </c>
      <c r="BF96">
        <v>181405</v>
      </c>
      <c r="BG96">
        <v>152978</v>
      </c>
      <c r="BH96">
        <v>155859</v>
      </c>
      <c r="BI96">
        <v>10056</v>
      </c>
      <c r="BJ96">
        <v>10385</v>
      </c>
      <c r="BK96">
        <v>102653</v>
      </c>
      <c r="BL96">
        <v>0.01</v>
      </c>
      <c r="BM96">
        <v>0</v>
      </c>
      <c r="BN96">
        <v>-2.1000000000000001E-2</v>
      </c>
      <c r="BP96">
        <v>-36.39</v>
      </c>
      <c r="BQ96">
        <v>15.78</v>
      </c>
      <c r="BR96">
        <f t="shared" si="9"/>
        <v>104.34</v>
      </c>
      <c r="BS96">
        <v>-36.840000000000003</v>
      </c>
      <c r="BT96">
        <v>14.47</v>
      </c>
      <c r="BU96">
        <f t="shared" si="10"/>
        <v>102.62</v>
      </c>
      <c r="BV96" s="6" t="str">
        <f t="shared" si="11"/>
        <v>Ind</v>
      </c>
    </row>
    <row r="97" spans="1:74" x14ac:dyDescent="0.25">
      <c r="A97" t="s">
        <v>3</v>
      </c>
      <c r="B97" t="s">
        <v>4</v>
      </c>
      <c r="C97">
        <v>715</v>
      </c>
      <c r="D97">
        <v>141168</v>
      </c>
      <c r="E97">
        <v>55316</v>
      </c>
      <c r="F97">
        <v>55799</v>
      </c>
      <c r="G97">
        <v>6097</v>
      </c>
      <c r="H97">
        <v>6226</v>
      </c>
      <c r="I97">
        <v>63524</v>
      </c>
      <c r="J97">
        <v>91.79</v>
      </c>
      <c r="K97">
        <v>90.57</v>
      </c>
      <c r="M97">
        <v>482874</v>
      </c>
      <c r="N97">
        <v>237089</v>
      </c>
      <c r="O97">
        <v>237479</v>
      </c>
      <c r="P97">
        <v>5966</v>
      </c>
      <c r="Q97">
        <v>6008</v>
      </c>
      <c r="R97">
        <v>237347</v>
      </c>
      <c r="S97">
        <v>52.49</v>
      </c>
      <c r="T97">
        <v>49.73</v>
      </c>
      <c r="V97">
        <v>624042</v>
      </c>
      <c r="W97">
        <v>292405</v>
      </c>
      <c r="X97">
        <v>293278</v>
      </c>
      <c r="Y97">
        <v>8661</v>
      </c>
      <c r="Z97">
        <v>8783</v>
      </c>
      <c r="AA97">
        <v>300871</v>
      </c>
      <c r="AB97">
        <v>84.97</v>
      </c>
      <c r="AC97">
        <v>82.55</v>
      </c>
      <c r="AD97">
        <v>-0.153</v>
      </c>
      <c r="AF97">
        <v>220.68</v>
      </c>
      <c r="AG97">
        <v>29.56</v>
      </c>
      <c r="AH97">
        <f t="shared" si="7"/>
        <v>-382.24</v>
      </c>
      <c r="AI97">
        <v>219.06</v>
      </c>
      <c r="AJ97">
        <v>26.57</v>
      </c>
      <c r="AK97">
        <f t="shared" si="6"/>
        <v>-384.98</v>
      </c>
      <c r="AL97" s="6" t="str">
        <f t="shared" si="8"/>
        <v>Ind</v>
      </c>
      <c r="AN97">
        <v>482874</v>
      </c>
      <c r="AO97">
        <v>254699</v>
      </c>
      <c r="AP97">
        <v>256543</v>
      </c>
      <c r="AQ97">
        <v>7082</v>
      </c>
      <c r="AR97">
        <v>7142</v>
      </c>
      <c r="AS97">
        <v>237347</v>
      </c>
      <c r="AT97">
        <v>1.61</v>
      </c>
      <c r="AU97">
        <v>0.84</v>
      </c>
      <c r="AW97">
        <v>141168</v>
      </c>
      <c r="AX97">
        <v>53790</v>
      </c>
      <c r="AY97">
        <v>54996</v>
      </c>
      <c r="AZ97">
        <v>4082</v>
      </c>
      <c r="BA97">
        <v>4227</v>
      </c>
      <c r="BB97">
        <v>63524</v>
      </c>
      <c r="BC97">
        <v>98.18</v>
      </c>
      <c r="BD97">
        <v>96.47</v>
      </c>
      <c r="BF97">
        <v>624042</v>
      </c>
      <c r="BG97">
        <v>308489</v>
      </c>
      <c r="BH97">
        <v>311539</v>
      </c>
      <c r="BI97">
        <v>8183</v>
      </c>
      <c r="BJ97">
        <v>8297</v>
      </c>
      <c r="BK97">
        <v>300871</v>
      </c>
      <c r="BL97">
        <v>15.7</v>
      </c>
      <c r="BM97">
        <v>8.81</v>
      </c>
      <c r="BN97">
        <v>-0.224</v>
      </c>
      <c r="BP97">
        <v>90.55</v>
      </c>
      <c r="BQ97">
        <v>16.64</v>
      </c>
      <c r="BR97">
        <f t="shared" si="9"/>
        <v>-147.82</v>
      </c>
      <c r="BS97">
        <v>89.01</v>
      </c>
      <c r="BT97">
        <v>14.78</v>
      </c>
      <c r="BU97">
        <f t="shared" si="10"/>
        <v>-148.46</v>
      </c>
      <c r="BV97" s="6" t="str">
        <f t="shared" si="11"/>
        <v>Ind</v>
      </c>
    </row>
    <row r="98" spans="1:74" x14ac:dyDescent="0.25">
      <c r="A98" t="s">
        <v>3</v>
      </c>
      <c r="B98" t="s">
        <v>4</v>
      </c>
      <c r="C98">
        <v>1538</v>
      </c>
      <c r="D98">
        <v>33445</v>
      </c>
      <c r="E98">
        <v>19072</v>
      </c>
      <c r="F98">
        <v>19271</v>
      </c>
      <c r="G98">
        <v>3117</v>
      </c>
      <c r="H98">
        <v>3201</v>
      </c>
      <c r="I98">
        <v>15945</v>
      </c>
      <c r="J98">
        <v>11.08</v>
      </c>
      <c r="K98">
        <v>9.69</v>
      </c>
      <c r="M98">
        <v>252542</v>
      </c>
      <c r="N98">
        <v>129605</v>
      </c>
      <c r="O98">
        <v>129651</v>
      </c>
      <c r="P98">
        <v>2764</v>
      </c>
      <c r="Q98">
        <v>2775</v>
      </c>
      <c r="R98">
        <v>132241</v>
      </c>
      <c r="S98">
        <v>84.35</v>
      </c>
      <c r="T98">
        <v>83.87</v>
      </c>
      <c r="V98">
        <v>285987</v>
      </c>
      <c r="W98">
        <v>148677</v>
      </c>
      <c r="X98">
        <v>148922</v>
      </c>
      <c r="Y98">
        <v>4168</v>
      </c>
      <c r="Z98">
        <v>4237</v>
      </c>
      <c r="AA98">
        <v>148186</v>
      </c>
      <c r="AB98">
        <v>48.16</v>
      </c>
      <c r="AC98">
        <v>45.71</v>
      </c>
      <c r="AD98">
        <v>8.9999999999999993E-3</v>
      </c>
      <c r="AF98">
        <v>173.63</v>
      </c>
      <c r="AG98">
        <v>31.15</v>
      </c>
      <c r="AH98">
        <f t="shared" si="7"/>
        <v>-284.95999999999998</v>
      </c>
      <c r="AI98">
        <v>172.65</v>
      </c>
      <c r="AJ98">
        <v>28.91</v>
      </c>
      <c r="AK98">
        <f t="shared" si="6"/>
        <v>-287.48</v>
      </c>
      <c r="AL98" s="6" t="str">
        <f t="shared" si="8"/>
        <v>Ind</v>
      </c>
      <c r="AN98">
        <v>252542</v>
      </c>
      <c r="AO98">
        <v>159240</v>
      </c>
      <c r="AP98">
        <v>161182</v>
      </c>
      <c r="AQ98">
        <v>9060</v>
      </c>
      <c r="AR98">
        <v>9242</v>
      </c>
      <c r="AS98">
        <v>132241</v>
      </c>
      <c r="AT98">
        <v>0.63</v>
      </c>
      <c r="AU98">
        <v>0.39</v>
      </c>
      <c r="AW98">
        <v>33445</v>
      </c>
      <c r="AX98">
        <v>21190</v>
      </c>
      <c r="AY98">
        <v>21447</v>
      </c>
      <c r="AZ98">
        <v>2741</v>
      </c>
      <c r="BA98">
        <v>2797</v>
      </c>
      <c r="BB98">
        <v>15945</v>
      </c>
      <c r="BC98">
        <v>2.67</v>
      </c>
      <c r="BD98">
        <v>2.0499999999999998</v>
      </c>
      <c r="BF98">
        <v>285987</v>
      </c>
      <c r="BG98">
        <v>180430</v>
      </c>
      <c r="BH98">
        <v>182629</v>
      </c>
      <c r="BI98">
        <v>9515</v>
      </c>
      <c r="BJ98">
        <v>9701</v>
      </c>
      <c r="BK98">
        <v>148186</v>
      </c>
      <c r="BL98">
        <v>0.32</v>
      </c>
      <c r="BM98">
        <v>0.13</v>
      </c>
      <c r="BN98">
        <v>0.29699999999999999</v>
      </c>
      <c r="BP98">
        <v>23.28</v>
      </c>
      <c r="BQ98">
        <v>17.72</v>
      </c>
      <c r="BR98">
        <f t="shared" si="9"/>
        <v>-11.120000000000005</v>
      </c>
      <c r="BS98">
        <v>20.61</v>
      </c>
      <c r="BT98">
        <v>15</v>
      </c>
      <c r="BU98">
        <f t="shared" si="10"/>
        <v>-11.219999999999999</v>
      </c>
      <c r="BV98" s="6" t="str">
        <f t="shared" si="11"/>
        <v>Ind</v>
      </c>
    </row>
    <row r="99" spans="1:74" x14ac:dyDescent="0.25">
      <c r="A99" t="s">
        <v>3</v>
      </c>
      <c r="B99" t="s">
        <v>4</v>
      </c>
      <c r="C99">
        <v>1767</v>
      </c>
      <c r="D99">
        <v>2414413</v>
      </c>
      <c r="E99">
        <v>2476645</v>
      </c>
      <c r="F99">
        <v>2498626</v>
      </c>
      <c r="G99">
        <v>570524</v>
      </c>
      <c r="H99">
        <v>589444</v>
      </c>
      <c r="I99">
        <v>2190615</v>
      </c>
      <c r="J99">
        <v>32.56</v>
      </c>
      <c r="K99">
        <v>31.02</v>
      </c>
      <c r="M99">
        <v>2905415</v>
      </c>
      <c r="N99">
        <v>1676745</v>
      </c>
      <c r="O99">
        <v>1677761</v>
      </c>
      <c r="P99">
        <v>25196</v>
      </c>
      <c r="Q99">
        <v>25251</v>
      </c>
      <c r="R99">
        <v>1742600</v>
      </c>
      <c r="S99">
        <v>98.44</v>
      </c>
      <c r="T99">
        <v>98.35</v>
      </c>
      <c r="V99">
        <v>5319828</v>
      </c>
      <c r="W99">
        <v>4153391</v>
      </c>
      <c r="X99">
        <v>4176387</v>
      </c>
      <c r="Y99">
        <v>571825</v>
      </c>
      <c r="Z99">
        <v>590727</v>
      </c>
      <c r="AA99">
        <v>3933215</v>
      </c>
      <c r="AB99">
        <v>40.18</v>
      </c>
      <c r="AC99">
        <v>38.44</v>
      </c>
      <c r="AD99">
        <v>-3.2000000000000001E-2</v>
      </c>
      <c r="AF99">
        <v>225.28</v>
      </c>
      <c r="AG99">
        <v>30.46</v>
      </c>
      <c r="AH99">
        <f t="shared" si="7"/>
        <v>-389.64</v>
      </c>
      <c r="AI99">
        <v>224.17</v>
      </c>
      <c r="AJ99">
        <v>28.06</v>
      </c>
      <c r="AK99">
        <f t="shared" si="6"/>
        <v>-392.21999999999997</v>
      </c>
      <c r="AL99" s="6" t="str">
        <f t="shared" si="8"/>
        <v>Ind</v>
      </c>
      <c r="AN99">
        <v>2905415</v>
      </c>
      <c r="AO99">
        <v>2031285</v>
      </c>
      <c r="AP99">
        <v>2053896</v>
      </c>
      <c r="AQ99">
        <v>106398</v>
      </c>
      <c r="AR99">
        <v>107704</v>
      </c>
      <c r="AS99">
        <v>1742600</v>
      </c>
      <c r="AT99">
        <v>1.17</v>
      </c>
      <c r="AU99">
        <v>0.68</v>
      </c>
      <c r="AW99">
        <v>2414413</v>
      </c>
      <c r="AX99">
        <v>2196008</v>
      </c>
      <c r="AY99">
        <v>2250729</v>
      </c>
      <c r="AZ99">
        <v>162708</v>
      </c>
      <c r="BA99">
        <v>169394</v>
      </c>
      <c r="BB99">
        <v>2190615</v>
      </c>
      <c r="BC99">
        <v>47.29</v>
      </c>
      <c r="BD99">
        <v>33.97</v>
      </c>
      <c r="BF99">
        <v>5319828</v>
      </c>
      <c r="BG99">
        <v>4227293</v>
      </c>
      <c r="BH99">
        <v>4304626</v>
      </c>
      <c r="BI99">
        <v>193347</v>
      </c>
      <c r="BJ99">
        <v>199931</v>
      </c>
      <c r="BK99">
        <v>3933215</v>
      </c>
      <c r="BL99">
        <v>5.53</v>
      </c>
      <c r="BM99">
        <v>2.5299999999999998</v>
      </c>
      <c r="BN99">
        <v>-0.41699999999999998</v>
      </c>
      <c r="BP99">
        <v>45.96</v>
      </c>
      <c r="BQ99">
        <v>19.79</v>
      </c>
      <c r="BR99">
        <f t="shared" si="9"/>
        <v>-52.34</v>
      </c>
      <c r="BS99">
        <v>40.700000000000003</v>
      </c>
      <c r="BT99">
        <v>14.84</v>
      </c>
      <c r="BU99">
        <f t="shared" si="10"/>
        <v>-51.720000000000006</v>
      </c>
      <c r="BV99" s="6" t="str">
        <f t="shared" si="11"/>
        <v>Biv</v>
      </c>
    </row>
    <row r="100" spans="1:74" x14ac:dyDescent="0.25">
      <c r="A100" t="s">
        <v>3</v>
      </c>
      <c r="B100" t="s">
        <v>4</v>
      </c>
      <c r="C100">
        <v>2135</v>
      </c>
      <c r="D100">
        <v>263934</v>
      </c>
      <c r="E100">
        <v>109241</v>
      </c>
      <c r="F100">
        <v>110599</v>
      </c>
      <c r="G100">
        <v>27384</v>
      </c>
      <c r="H100">
        <v>28392</v>
      </c>
      <c r="I100">
        <v>91726</v>
      </c>
      <c r="J100">
        <v>26.02</v>
      </c>
      <c r="K100">
        <v>24.39</v>
      </c>
      <c r="M100">
        <v>1136260</v>
      </c>
      <c r="N100">
        <v>604020</v>
      </c>
      <c r="O100">
        <v>605187</v>
      </c>
      <c r="P100">
        <v>14149</v>
      </c>
      <c r="Q100">
        <v>14218</v>
      </c>
      <c r="R100">
        <v>600316</v>
      </c>
      <c r="S100">
        <v>41.63</v>
      </c>
      <c r="T100">
        <v>38.53</v>
      </c>
      <c r="V100">
        <v>1400194</v>
      </c>
      <c r="W100">
        <v>713261</v>
      </c>
      <c r="X100">
        <v>715785</v>
      </c>
      <c r="Y100">
        <v>30510</v>
      </c>
      <c r="Z100">
        <v>31423</v>
      </c>
      <c r="AA100">
        <v>692042</v>
      </c>
      <c r="AB100">
        <v>23.47</v>
      </c>
      <c r="AC100">
        <v>20.59</v>
      </c>
      <c r="AD100">
        <v>5.0000000000000001E-3</v>
      </c>
      <c r="AF100">
        <v>183.66</v>
      </c>
      <c r="AG100">
        <v>27.96</v>
      </c>
      <c r="AH100">
        <f t="shared" si="7"/>
        <v>-311.39999999999998</v>
      </c>
      <c r="AI100">
        <v>182.74</v>
      </c>
      <c r="AJ100">
        <v>25.89</v>
      </c>
      <c r="AK100">
        <f t="shared" si="6"/>
        <v>-313.70000000000005</v>
      </c>
      <c r="AL100" s="6" t="str">
        <f t="shared" si="8"/>
        <v>Ind</v>
      </c>
      <c r="AN100">
        <v>1136260</v>
      </c>
      <c r="AO100">
        <v>602250</v>
      </c>
      <c r="AP100">
        <v>613360</v>
      </c>
      <c r="AQ100">
        <v>47313</v>
      </c>
      <c r="AR100">
        <v>48481</v>
      </c>
      <c r="AS100">
        <v>600316</v>
      </c>
      <c r="AT100">
        <v>47.51</v>
      </c>
      <c r="AU100">
        <v>37.53</v>
      </c>
      <c r="AW100">
        <v>263934</v>
      </c>
      <c r="AX100">
        <v>71437</v>
      </c>
      <c r="AY100">
        <v>72970</v>
      </c>
      <c r="AZ100">
        <v>5037</v>
      </c>
      <c r="BA100">
        <v>5326</v>
      </c>
      <c r="BB100">
        <v>91726</v>
      </c>
      <c r="BC100">
        <v>99.61</v>
      </c>
      <c r="BD100">
        <v>99.12</v>
      </c>
      <c r="BF100">
        <v>1400194</v>
      </c>
      <c r="BG100">
        <v>673687</v>
      </c>
      <c r="BH100">
        <v>686330</v>
      </c>
      <c r="BI100">
        <v>47652</v>
      </c>
      <c r="BJ100">
        <v>48848</v>
      </c>
      <c r="BK100">
        <v>692042</v>
      </c>
      <c r="BL100">
        <v>69.849999999999994</v>
      </c>
      <c r="BM100">
        <v>59.38</v>
      </c>
      <c r="BN100">
        <v>-1E-3</v>
      </c>
      <c r="BP100">
        <v>29.96</v>
      </c>
      <c r="BQ100">
        <v>16.670000000000002</v>
      </c>
      <c r="BR100">
        <f t="shared" si="9"/>
        <v>-26.58</v>
      </c>
      <c r="BS100">
        <v>29.26</v>
      </c>
      <c r="BT100">
        <v>14.93</v>
      </c>
      <c r="BU100">
        <f t="shared" si="10"/>
        <v>-28.660000000000004</v>
      </c>
      <c r="BV100" s="6" t="str">
        <f t="shared" si="11"/>
        <v>Ind</v>
      </c>
    </row>
    <row r="101" spans="1:74" x14ac:dyDescent="0.25">
      <c r="A101" t="s">
        <v>3</v>
      </c>
      <c r="B101" t="s">
        <v>4</v>
      </c>
      <c r="C101">
        <v>3240</v>
      </c>
      <c r="D101">
        <v>43790</v>
      </c>
      <c r="E101">
        <v>13764</v>
      </c>
      <c r="F101">
        <v>13882</v>
      </c>
      <c r="G101">
        <v>1597</v>
      </c>
      <c r="H101">
        <v>1636</v>
      </c>
      <c r="I101">
        <v>14144</v>
      </c>
      <c r="J101">
        <v>67.459999999999994</v>
      </c>
      <c r="K101">
        <v>65.03</v>
      </c>
      <c r="M101">
        <v>93276</v>
      </c>
      <c r="N101">
        <v>39045</v>
      </c>
      <c r="O101">
        <v>39080</v>
      </c>
      <c r="P101">
        <v>1796</v>
      </c>
      <c r="Q101">
        <v>1813</v>
      </c>
      <c r="R101">
        <v>39862</v>
      </c>
      <c r="S101">
        <v>72.22</v>
      </c>
      <c r="T101">
        <v>71.56</v>
      </c>
      <c r="V101">
        <v>137066</v>
      </c>
      <c r="W101">
        <v>52809</v>
      </c>
      <c r="X101">
        <v>52962</v>
      </c>
      <c r="Y101">
        <v>2417</v>
      </c>
      <c r="Z101">
        <v>2455</v>
      </c>
      <c r="AA101">
        <v>54006</v>
      </c>
      <c r="AB101">
        <v>72.849999999999994</v>
      </c>
      <c r="AC101">
        <v>70.59</v>
      </c>
      <c r="AD101">
        <v>-3.5000000000000003E-2</v>
      </c>
      <c r="AF101">
        <v>147.38</v>
      </c>
      <c r="AG101">
        <v>28.42</v>
      </c>
      <c r="AH101">
        <f t="shared" si="7"/>
        <v>-237.92</v>
      </c>
      <c r="AI101">
        <v>146.28</v>
      </c>
      <c r="AJ101">
        <v>25.9</v>
      </c>
      <c r="AK101">
        <f t="shared" si="6"/>
        <v>-240.76</v>
      </c>
      <c r="AL101" s="6" t="str">
        <f t="shared" si="8"/>
        <v>Ind</v>
      </c>
      <c r="AN101">
        <v>93276</v>
      </c>
      <c r="AO101">
        <v>57149</v>
      </c>
      <c r="AP101">
        <v>58903</v>
      </c>
      <c r="AQ101">
        <v>7031</v>
      </c>
      <c r="AR101">
        <v>7375</v>
      </c>
      <c r="AS101">
        <v>39862</v>
      </c>
      <c r="AT101">
        <v>0.85</v>
      </c>
      <c r="AU101">
        <v>0.38</v>
      </c>
      <c r="AW101">
        <v>43790</v>
      </c>
      <c r="AX101">
        <v>11973</v>
      </c>
      <c r="AY101">
        <v>12101</v>
      </c>
      <c r="AZ101">
        <v>632</v>
      </c>
      <c r="BA101">
        <v>642</v>
      </c>
      <c r="BB101">
        <v>14144</v>
      </c>
      <c r="BC101">
        <v>99.54</v>
      </c>
      <c r="BD101">
        <v>99.25</v>
      </c>
      <c r="BF101">
        <v>137066</v>
      </c>
      <c r="BG101">
        <v>69122</v>
      </c>
      <c r="BH101">
        <v>71004</v>
      </c>
      <c r="BI101">
        <v>7085</v>
      </c>
      <c r="BJ101">
        <v>7427</v>
      </c>
      <c r="BK101">
        <v>54006</v>
      </c>
      <c r="BL101">
        <v>1.84</v>
      </c>
      <c r="BM101">
        <v>0.92</v>
      </c>
      <c r="BN101">
        <v>-0.36399999999999999</v>
      </c>
      <c r="BP101">
        <v>21.04</v>
      </c>
      <c r="BQ101">
        <v>20.47</v>
      </c>
      <c r="BR101">
        <f t="shared" si="9"/>
        <v>-1.1400000000000006</v>
      </c>
      <c r="BS101">
        <v>16.66</v>
      </c>
      <c r="BT101">
        <v>14.74</v>
      </c>
      <c r="BU101">
        <f t="shared" si="10"/>
        <v>-3.84</v>
      </c>
      <c r="BV101" s="6" t="str">
        <f t="shared" si="11"/>
        <v>Ind</v>
      </c>
    </row>
    <row r="102" spans="1:74" x14ac:dyDescent="0.25">
      <c r="A102" t="s">
        <v>3</v>
      </c>
      <c r="B102" t="s">
        <v>4</v>
      </c>
      <c r="C102">
        <v>5185</v>
      </c>
      <c r="D102">
        <v>196774</v>
      </c>
      <c r="E102">
        <v>140696</v>
      </c>
      <c r="F102">
        <v>141029</v>
      </c>
      <c r="G102">
        <v>6004</v>
      </c>
      <c r="H102">
        <v>6050</v>
      </c>
      <c r="I102">
        <v>141013</v>
      </c>
      <c r="J102">
        <v>56.52</v>
      </c>
      <c r="K102">
        <v>54.08</v>
      </c>
      <c r="M102">
        <v>200467</v>
      </c>
      <c r="N102">
        <v>100362</v>
      </c>
      <c r="O102">
        <v>100731</v>
      </c>
      <c r="P102">
        <v>4577</v>
      </c>
      <c r="Q102">
        <v>4619</v>
      </c>
      <c r="R102">
        <v>103908</v>
      </c>
      <c r="S102">
        <v>81.040000000000006</v>
      </c>
      <c r="T102">
        <v>78.58</v>
      </c>
      <c r="V102">
        <v>397241</v>
      </c>
      <c r="W102">
        <v>241057</v>
      </c>
      <c r="X102">
        <v>241760</v>
      </c>
      <c r="Y102">
        <v>7531</v>
      </c>
      <c r="Z102">
        <v>7591</v>
      </c>
      <c r="AA102">
        <v>244921</v>
      </c>
      <c r="AB102">
        <v>72.31</v>
      </c>
      <c r="AC102">
        <v>69.290000000000006</v>
      </c>
      <c r="AD102">
        <v>0.128</v>
      </c>
      <c r="AF102">
        <v>224.61</v>
      </c>
      <c r="AG102">
        <v>30.13</v>
      </c>
      <c r="AH102">
        <f t="shared" si="7"/>
        <v>-388.96000000000004</v>
      </c>
      <c r="AI102">
        <v>223.16</v>
      </c>
      <c r="AJ102">
        <v>27.6</v>
      </c>
      <c r="AK102">
        <f t="shared" si="6"/>
        <v>-391.12</v>
      </c>
      <c r="AL102" s="6" t="str">
        <f t="shared" si="8"/>
        <v>Ind</v>
      </c>
      <c r="AN102">
        <v>200467</v>
      </c>
      <c r="AO102">
        <v>130801</v>
      </c>
      <c r="AP102">
        <v>133611</v>
      </c>
      <c r="AQ102">
        <v>12279</v>
      </c>
      <c r="AR102">
        <v>12600</v>
      </c>
      <c r="AS102">
        <v>103908</v>
      </c>
      <c r="AT102">
        <v>1.64</v>
      </c>
      <c r="AU102">
        <v>0.94</v>
      </c>
      <c r="AW102">
        <v>196774</v>
      </c>
      <c r="AX102">
        <v>131227</v>
      </c>
      <c r="AY102">
        <v>132399</v>
      </c>
      <c r="AZ102">
        <v>5024</v>
      </c>
      <c r="BA102">
        <v>5094</v>
      </c>
      <c r="BB102">
        <v>141013</v>
      </c>
      <c r="BC102">
        <v>96.96</v>
      </c>
      <c r="BD102">
        <v>95.09</v>
      </c>
      <c r="BF102">
        <v>397241</v>
      </c>
      <c r="BG102">
        <v>262028</v>
      </c>
      <c r="BH102">
        <v>266010</v>
      </c>
      <c r="BI102">
        <v>13265</v>
      </c>
      <c r="BJ102">
        <v>13593</v>
      </c>
      <c r="BK102">
        <v>244921</v>
      </c>
      <c r="BL102">
        <v>9</v>
      </c>
      <c r="BM102">
        <v>5.26</v>
      </c>
      <c r="BN102">
        <v>-0.31</v>
      </c>
      <c r="BP102">
        <v>79.89</v>
      </c>
      <c r="BQ102">
        <v>18.93</v>
      </c>
      <c r="BR102">
        <f t="shared" si="9"/>
        <v>-121.92</v>
      </c>
      <c r="BS102">
        <v>77.040000000000006</v>
      </c>
      <c r="BT102">
        <v>15.96</v>
      </c>
      <c r="BU102">
        <f t="shared" si="10"/>
        <v>-122.16000000000001</v>
      </c>
      <c r="BV102" s="6" t="str">
        <f t="shared" si="11"/>
        <v>Ind</v>
      </c>
    </row>
    <row r="103" spans="1:74" x14ac:dyDescent="0.25">
      <c r="A103" t="s">
        <v>3</v>
      </c>
      <c r="B103" t="s">
        <v>4</v>
      </c>
      <c r="C103">
        <v>14176</v>
      </c>
      <c r="D103">
        <v>13525</v>
      </c>
      <c r="E103">
        <v>5355</v>
      </c>
      <c r="F103">
        <v>5473</v>
      </c>
      <c r="G103">
        <v>1022</v>
      </c>
      <c r="H103">
        <v>1116</v>
      </c>
      <c r="I103">
        <v>4744</v>
      </c>
      <c r="J103">
        <v>26.25</v>
      </c>
      <c r="K103">
        <v>21.88</v>
      </c>
      <c r="M103">
        <v>190543</v>
      </c>
      <c r="N103">
        <v>111353</v>
      </c>
      <c r="O103">
        <v>111702</v>
      </c>
      <c r="P103">
        <v>5604</v>
      </c>
      <c r="Q103">
        <v>5672</v>
      </c>
      <c r="R103">
        <v>106986</v>
      </c>
      <c r="S103">
        <v>20.85</v>
      </c>
      <c r="T103">
        <v>19.079999999999998</v>
      </c>
      <c r="V103">
        <v>204068</v>
      </c>
      <c r="W103">
        <v>116709</v>
      </c>
      <c r="X103">
        <v>117175</v>
      </c>
      <c r="Y103">
        <v>5695</v>
      </c>
      <c r="Z103">
        <v>5781</v>
      </c>
      <c r="AA103">
        <v>111730</v>
      </c>
      <c r="AB103">
        <v>17.84</v>
      </c>
      <c r="AC103">
        <v>15.72</v>
      </c>
      <c r="AD103">
        <v>-6.0999999999999999E-2</v>
      </c>
      <c r="AF103">
        <v>125.99</v>
      </c>
      <c r="AG103">
        <v>28.81</v>
      </c>
      <c r="AH103">
        <f t="shared" si="7"/>
        <v>-194.35999999999999</v>
      </c>
      <c r="AI103">
        <v>124.89</v>
      </c>
      <c r="AJ103">
        <v>26.58</v>
      </c>
      <c r="AK103">
        <f t="shared" si="6"/>
        <v>-196.62</v>
      </c>
      <c r="AL103" s="6" t="str">
        <f t="shared" si="8"/>
        <v>Ind</v>
      </c>
      <c r="AN103">
        <v>190543</v>
      </c>
      <c r="AO103">
        <v>122056</v>
      </c>
      <c r="AP103">
        <v>124809</v>
      </c>
      <c r="AQ103">
        <v>9548</v>
      </c>
      <c r="AR103">
        <v>9856</v>
      </c>
      <c r="AS103">
        <v>106986</v>
      </c>
      <c r="AT103">
        <v>6.02</v>
      </c>
      <c r="AU103">
        <v>3.63</v>
      </c>
      <c r="AW103">
        <v>13525</v>
      </c>
      <c r="AX103">
        <v>3529</v>
      </c>
      <c r="AY103">
        <v>3665</v>
      </c>
      <c r="AZ103">
        <v>551</v>
      </c>
      <c r="BA103">
        <v>610</v>
      </c>
      <c r="BB103">
        <v>4744</v>
      </c>
      <c r="BC103">
        <v>95.51</v>
      </c>
      <c r="BD103">
        <v>93.18</v>
      </c>
      <c r="BF103">
        <v>204068</v>
      </c>
      <c r="BG103">
        <v>125585</v>
      </c>
      <c r="BH103">
        <v>128474</v>
      </c>
      <c r="BI103">
        <v>9559</v>
      </c>
      <c r="BJ103">
        <v>9874</v>
      </c>
      <c r="BK103">
        <v>111730</v>
      </c>
      <c r="BL103">
        <v>7.37</v>
      </c>
      <c r="BM103">
        <v>4.34</v>
      </c>
      <c r="BN103">
        <v>0.23300000000000001</v>
      </c>
      <c r="BP103">
        <v>-6.58</v>
      </c>
      <c r="BQ103">
        <v>17.3</v>
      </c>
      <c r="BR103">
        <f t="shared" si="9"/>
        <v>47.760000000000005</v>
      </c>
      <c r="BS103">
        <v>-8.34</v>
      </c>
      <c r="BT103">
        <v>15.36</v>
      </c>
      <c r="BU103">
        <f t="shared" si="10"/>
        <v>47.4</v>
      </c>
      <c r="BV103" s="6" t="str">
        <f t="shared" si="11"/>
        <v>Ind</v>
      </c>
    </row>
    <row r="104" spans="1:74" x14ac:dyDescent="0.25">
      <c r="A104" t="s">
        <v>3</v>
      </c>
      <c r="B104" t="s">
        <v>4</v>
      </c>
      <c r="C104">
        <v>15148</v>
      </c>
      <c r="D104">
        <v>1032</v>
      </c>
      <c r="E104">
        <v>506</v>
      </c>
      <c r="F104">
        <v>542</v>
      </c>
      <c r="G104">
        <v>139</v>
      </c>
      <c r="H104">
        <v>155</v>
      </c>
      <c r="I104">
        <v>349</v>
      </c>
      <c r="J104">
        <v>3.02</v>
      </c>
      <c r="K104">
        <v>1.0900000000000001</v>
      </c>
      <c r="M104">
        <v>2241</v>
      </c>
      <c r="N104">
        <v>823</v>
      </c>
      <c r="O104">
        <v>826</v>
      </c>
      <c r="P104">
        <v>64</v>
      </c>
      <c r="Q104">
        <v>66</v>
      </c>
      <c r="R104">
        <v>752</v>
      </c>
      <c r="S104">
        <v>9.36</v>
      </c>
      <c r="T104">
        <v>8.4600000000000009</v>
      </c>
      <c r="V104">
        <v>3273</v>
      </c>
      <c r="W104">
        <v>1329</v>
      </c>
      <c r="X104">
        <v>1368</v>
      </c>
      <c r="Y104">
        <v>154</v>
      </c>
      <c r="Z104">
        <v>169</v>
      </c>
      <c r="AA104">
        <v>1101</v>
      </c>
      <c r="AB104">
        <v>0.98</v>
      </c>
      <c r="AC104">
        <v>0.42</v>
      </c>
      <c r="AD104">
        <v>7.5999999999999998E-2</v>
      </c>
      <c r="AF104">
        <v>15.76</v>
      </c>
      <c r="AG104">
        <v>28.09</v>
      </c>
      <c r="AH104">
        <f t="shared" si="7"/>
        <v>24.66</v>
      </c>
      <c r="AI104">
        <v>14.69</v>
      </c>
      <c r="AJ104">
        <v>25.93</v>
      </c>
      <c r="AK104">
        <f t="shared" si="6"/>
        <v>22.48</v>
      </c>
      <c r="AL104" s="6" t="str">
        <f t="shared" si="8"/>
        <v>Ind</v>
      </c>
      <c r="AN104">
        <v>2241</v>
      </c>
      <c r="AO104">
        <v>1490</v>
      </c>
      <c r="AP104">
        <v>1592</v>
      </c>
      <c r="AQ104">
        <v>450</v>
      </c>
      <c r="AR104">
        <v>491</v>
      </c>
      <c r="AS104">
        <v>752</v>
      </c>
      <c r="AT104">
        <v>2.61</v>
      </c>
      <c r="AU104">
        <v>1.46</v>
      </c>
      <c r="AW104">
        <v>1032</v>
      </c>
      <c r="AX104">
        <v>317</v>
      </c>
      <c r="AY104">
        <v>350</v>
      </c>
      <c r="AZ104">
        <v>108</v>
      </c>
      <c r="BA104">
        <v>131</v>
      </c>
      <c r="BB104">
        <v>349</v>
      </c>
      <c r="BC104">
        <v>76.930000000000007</v>
      </c>
      <c r="BD104">
        <v>67.23</v>
      </c>
      <c r="BF104">
        <v>3273</v>
      </c>
      <c r="BG104">
        <v>1807</v>
      </c>
      <c r="BH104">
        <v>1942</v>
      </c>
      <c r="BI104">
        <v>461</v>
      </c>
      <c r="BJ104">
        <v>507</v>
      </c>
      <c r="BK104">
        <v>1101</v>
      </c>
      <c r="BL104">
        <v>3.5</v>
      </c>
      <c r="BM104">
        <v>1.88</v>
      </c>
      <c r="BN104">
        <v>0.151</v>
      </c>
      <c r="BP104">
        <v>-115.33</v>
      </c>
      <c r="BQ104">
        <v>17.27</v>
      </c>
      <c r="BR104">
        <f t="shared" si="9"/>
        <v>265.2</v>
      </c>
      <c r="BS104">
        <v>-116.47</v>
      </c>
      <c r="BT104">
        <v>15.06</v>
      </c>
      <c r="BU104">
        <f t="shared" si="10"/>
        <v>263.06</v>
      </c>
      <c r="BV104" s="6" t="str">
        <f t="shared" si="11"/>
        <v>Ind</v>
      </c>
    </row>
    <row r="105" spans="1:74" x14ac:dyDescent="0.25">
      <c r="A105" t="s">
        <v>3</v>
      </c>
      <c r="B105" t="s">
        <v>4</v>
      </c>
      <c r="C105">
        <v>38733</v>
      </c>
      <c r="D105">
        <v>67882</v>
      </c>
      <c r="E105">
        <v>29784</v>
      </c>
      <c r="F105">
        <v>30326</v>
      </c>
      <c r="G105">
        <v>7935</v>
      </c>
      <c r="H105">
        <v>8530</v>
      </c>
      <c r="I105">
        <v>24111</v>
      </c>
      <c r="J105">
        <v>17.420000000000002</v>
      </c>
      <c r="K105">
        <v>15.82</v>
      </c>
      <c r="M105">
        <v>387839</v>
      </c>
      <c r="N105">
        <v>191871</v>
      </c>
      <c r="O105">
        <v>192103</v>
      </c>
      <c r="P105">
        <v>5818</v>
      </c>
      <c r="Q105">
        <v>5844</v>
      </c>
      <c r="R105">
        <v>196739</v>
      </c>
      <c r="S105">
        <v>82.04</v>
      </c>
      <c r="T105">
        <v>80.989999999999995</v>
      </c>
      <c r="V105">
        <v>455721</v>
      </c>
      <c r="W105">
        <v>221655</v>
      </c>
      <c r="X105">
        <v>222428</v>
      </c>
      <c r="Y105">
        <v>9798</v>
      </c>
      <c r="Z105">
        <v>10299</v>
      </c>
      <c r="AA105">
        <v>220850</v>
      </c>
      <c r="AB105">
        <v>53.1</v>
      </c>
      <c r="AC105">
        <v>49.84</v>
      </c>
      <c r="AD105">
        <v>-7.6999999999999999E-2</v>
      </c>
      <c r="AF105">
        <v>160.53</v>
      </c>
      <c r="AG105">
        <v>30.62</v>
      </c>
      <c r="AH105">
        <f t="shared" si="7"/>
        <v>-259.82</v>
      </c>
      <c r="AI105">
        <v>159.41999999999999</v>
      </c>
      <c r="AJ105">
        <v>28.32</v>
      </c>
      <c r="AK105">
        <f t="shared" si="6"/>
        <v>-262.2</v>
      </c>
      <c r="AL105" s="6" t="str">
        <f t="shared" si="8"/>
        <v>Ind</v>
      </c>
      <c r="AN105">
        <v>387839</v>
      </c>
      <c r="AO105">
        <v>199370</v>
      </c>
      <c r="AP105">
        <v>201308</v>
      </c>
      <c r="AQ105">
        <v>9579</v>
      </c>
      <c r="AR105">
        <v>9690</v>
      </c>
      <c r="AS105">
        <v>196739</v>
      </c>
      <c r="AT105">
        <v>33.630000000000003</v>
      </c>
      <c r="AU105">
        <v>26.2</v>
      </c>
      <c r="AW105">
        <v>67882</v>
      </c>
      <c r="AX105">
        <v>26653</v>
      </c>
      <c r="AY105">
        <v>27541</v>
      </c>
      <c r="AZ105">
        <v>4595</v>
      </c>
      <c r="BA105">
        <v>4964</v>
      </c>
      <c r="BB105">
        <v>24111</v>
      </c>
      <c r="BC105">
        <v>24.27</v>
      </c>
      <c r="BD105">
        <v>18.329999999999998</v>
      </c>
      <c r="BF105">
        <v>455721</v>
      </c>
      <c r="BG105">
        <v>226023</v>
      </c>
      <c r="BH105">
        <v>228850</v>
      </c>
      <c r="BI105">
        <v>10663</v>
      </c>
      <c r="BJ105">
        <v>10925</v>
      </c>
      <c r="BK105">
        <v>220850</v>
      </c>
      <c r="BL105">
        <v>27.42</v>
      </c>
      <c r="BM105">
        <v>19.489999999999998</v>
      </c>
      <c r="BN105">
        <v>-0.38800000000000001</v>
      </c>
      <c r="BP105">
        <v>22.98</v>
      </c>
      <c r="BQ105">
        <v>19.63</v>
      </c>
      <c r="BR105">
        <f t="shared" si="9"/>
        <v>-6.7000000000000028</v>
      </c>
      <c r="BS105">
        <v>18.46</v>
      </c>
      <c r="BT105">
        <v>15.14</v>
      </c>
      <c r="BU105">
        <f t="shared" si="10"/>
        <v>-6.6400000000000006</v>
      </c>
      <c r="BV105" s="6" t="str">
        <f t="shared" si="11"/>
        <v>Biv</v>
      </c>
    </row>
  </sheetData>
  <mergeCells count="12">
    <mergeCell ref="AN1:AU1"/>
    <mergeCell ref="AW1:BD1"/>
    <mergeCell ref="BF1:BN1"/>
    <mergeCell ref="BP2:BR2"/>
    <mergeCell ref="BS2:BU2"/>
    <mergeCell ref="BP1:BV1"/>
    <mergeCell ref="C1:K1"/>
    <mergeCell ref="M1:T1"/>
    <mergeCell ref="V1:AD1"/>
    <mergeCell ref="AF2:AH2"/>
    <mergeCell ref="AI2:AK2"/>
    <mergeCell ref="AF1:AL1"/>
  </mergeCells>
  <conditionalFormatting sqref="BU4:BU105">
    <cfRule type="cellIs" dxfId="5" priority="11" operator="lessThan">
      <formula>#REF!</formula>
    </cfRule>
  </conditionalFormatting>
  <conditionalFormatting sqref="AH73">
    <cfRule type="cellIs" dxfId="4" priority="9" operator="lessThan">
      <formula>AK73</formula>
    </cfRule>
  </conditionalFormatting>
  <conditionalFormatting sqref="AH74">
    <cfRule type="cellIs" dxfId="3" priority="8" operator="lessThan">
      <formula>AK74</formula>
    </cfRule>
  </conditionalFormatting>
  <conditionalFormatting sqref="AH75">
    <cfRule type="cellIs" dxfId="2" priority="7" operator="lessThan">
      <formula>AK75</formula>
    </cfRule>
  </conditionalFormatting>
  <conditionalFormatting sqref="AH6">
    <cfRule type="cellIs" dxfId="1" priority="4" operator="lessThan">
      <formula>AK6</formula>
    </cfRule>
  </conditionalFormatting>
  <conditionalFormatting sqref="AH4:AH105">
    <cfRule type="cellIs" dxfId="0" priority="3" operator="lessThan">
      <formula>AK4</formula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2"/>
  <sheetViews>
    <sheetView tabSelected="1" workbookViewId="0">
      <pane xSplit="3" ySplit="2" topLeftCell="S12" activePane="bottomRight" state="frozen"/>
      <selection pane="topRight" activeCell="D1" sqref="D1"/>
      <selection pane="bottomLeft" activeCell="A3" sqref="A3"/>
      <selection pane="bottomRight" activeCell="Y33" sqref="Y33"/>
    </sheetView>
  </sheetViews>
  <sheetFormatPr defaultRowHeight="15.75" x14ac:dyDescent="0.25"/>
  <cols>
    <col min="1" max="257" width="11" customWidth="1"/>
  </cols>
  <sheetData>
    <row r="1" spans="1:50" x14ac:dyDescent="0.25">
      <c r="D1" s="12" t="s">
        <v>545</v>
      </c>
      <c r="E1" s="12"/>
      <c r="F1" s="12"/>
      <c r="G1" s="12"/>
      <c r="H1" s="12"/>
      <c r="I1" s="12"/>
      <c r="J1" s="12"/>
      <c r="K1" s="12"/>
      <c r="M1" s="12" t="s">
        <v>557</v>
      </c>
      <c r="N1" s="12"/>
      <c r="O1" s="12"/>
      <c r="P1" s="12"/>
      <c r="Q1" s="12"/>
      <c r="R1" s="12"/>
    </row>
    <row r="2" spans="1:50" x14ac:dyDescent="0.25">
      <c r="A2" t="s">
        <v>22</v>
      </c>
      <c r="B2" t="s">
        <v>0</v>
      </c>
      <c r="C2" t="s">
        <v>14</v>
      </c>
      <c r="D2" t="s">
        <v>10</v>
      </c>
      <c r="E2" t="s">
        <v>11</v>
      </c>
      <c r="F2" t="s">
        <v>13</v>
      </c>
      <c r="G2" t="s">
        <v>12</v>
      </c>
      <c r="H2" t="s">
        <v>23</v>
      </c>
      <c r="I2" t="s">
        <v>24</v>
      </c>
      <c r="J2" t="s">
        <v>25</v>
      </c>
      <c r="K2" t="s">
        <v>26</v>
      </c>
      <c r="M2" t="s">
        <v>10</v>
      </c>
      <c r="N2" t="s">
        <v>11</v>
      </c>
      <c r="O2" t="s">
        <v>13</v>
      </c>
      <c r="P2" t="s">
        <v>12</v>
      </c>
      <c r="Q2" t="s">
        <v>25</v>
      </c>
      <c r="R2" t="s">
        <v>26</v>
      </c>
      <c r="T2" t="s">
        <v>22</v>
      </c>
      <c r="U2" t="s">
        <v>603</v>
      </c>
      <c r="V2" t="s">
        <v>604</v>
      </c>
      <c r="W2" t="s">
        <v>605</v>
      </c>
      <c r="X2" t="s">
        <v>606</v>
      </c>
      <c r="Y2" t="s">
        <v>607</v>
      </c>
      <c r="Z2" t="s">
        <v>608</v>
      </c>
      <c r="AA2" t="s">
        <v>25</v>
      </c>
      <c r="AB2" t="s">
        <v>609</v>
      </c>
      <c r="AC2" t="s">
        <v>610</v>
      </c>
      <c r="AD2" t="s">
        <v>611</v>
      </c>
      <c r="AG2" t="s">
        <v>622</v>
      </c>
      <c r="AH2" t="s">
        <v>623</v>
      </c>
      <c r="AI2" t="s">
        <v>624</v>
      </c>
      <c r="AK2" t="s">
        <v>610</v>
      </c>
      <c r="AL2" t="s">
        <v>609</v>
      </c>
      <c r="AN2" t="s">
        <v>605</v>
      </c>
      <c r="AO2" t="s">
        <v>606</v>
      </c>
      <c r="AP2" t="s">
        <v>607</v>
      </c>
      <c r="AQ2" t="s">
        <v>608</v>
      </c>
      <c r="AR2" t="s">
        <v>25</v>
      </c>
      <c r="AS2" t="s">
        <v>609</v>
      </c>
      <c r="AT2" t="s">
        <v>610</v>
      </c>
      <c r="AU2" t="s">
        <v>611</v>
      </c>
    </row>
    <row r="3" spans="1:50" x14ac:dyDescent="0.25">
      <c r="A3" t="s">
        <v>1</v>
      </c>
      <c r="B3">
        <v>353</v>
      </c>
      <c r="C3">
        <v>52429</v>
      </c>
      <c r="D3">
        <v>37474</v>
      </c>
      <c r="E3">
        <v>2672</v>
      </c>
      <c r="F3">
        <v>85.27</v>
      </c>
      <c r="G3">
        <v>40000</v>
      </c>
      <c r="H3">
        <v>4.3799999999999999E-2</v>
      </c>
      <c r="I3">
        <v>1E-3</v>
      </c>
      <c r="J3">
        <v>1.0042</v>
      </c>
      <c r="K3">
        <v>1</v>
      </c>
      <c r="M3">
        <v>35151</v>
      </c>
      <c r="N3">
        <v>4070</v>
      </c>
      <c r="O3">
        <v>90.32</v>
      </c>
      <c r="P3">
        <v>40000</v>
      </c>
      <c r="Q3">
        <v>1.0012000000000001</v>
      </c>
      <c r="R3">
        <v>1</v>
      </c>
      <c r="T3" t="s">
        <v>1</v>
      </c>
      <c r="U3">
        <v>353</v>
      </c>
      <c r="V3" t="s">
        <v>612</v>
      </c>
      <c r="W3" s="9">
        <v>37439.172058076801</v>
      </c>
      <c r="X3" s="9">
        <v>2726.6314311023102</v>
      </c>
      <c r="Y3">
        <v>0.85750000000000004</v>
      </c>
      <c r="Z3">
        <v>40000</v>
      </c>
      <c r="AA3">
        <v>1.0152000000000001</v>
      </c>
      <c r="AB3">
        <v>1.18649616160686E-3</v>
      </c>
      <c r="AC3">
        <v>4.3996319324526002E-2</v>
      </c>
      <c r="AD3">
        <v>50.013538550129702</v>
      </c>
      <c r="AE3" s="10">
        <f>W3/Z3-1</f>
        <v>-6.4020698548080013E-2</v>
      </c>
      <c r="AG3" s="8">
        <f t="shared" ref="AG3:AG12" si="0">W3/D3-1</f>
        <v>-9.2938949466825349E-4</v>
      </c>
      <c r="AH3" s="8">
        <f t="shared" ref="AH3:AH12" si="1">X3/E3-1</f>
        <v>2.044589487361903E-2</v>
      </c>
      <c r="AI3" s="8">
        <f>Y3-(F3/100)</f>
        <v>4.8000000000000265E-3</v>
      </c>
      <c r="AJ3" s="8">
        <f t="shared" ref="AJ3:AJ12" si="2">Z3/G3-1</f>
        <v>0</v>
      </c>
      <c r="AK3" s="8">
        <f t="shared" ref="AK3:AK12" si="3">AC3/H3-1</f>
        <v>4.4821763590412456E-3</v>
      </c>
      <c r="AL3" s="8">
        <f>AB3/I3-1</f>
        <v>0.18649616160686011</v>
      </c>
      <c r="AN3" s="9">
        <v>38718.786380295998</v>
      </c>
      <c r="AO3" s="9">
        <v>3977.7553025935499</v>
      </c>
      <c r="AP3">
        <v>0.66974999999999996</v>
      </c>
      <c r="AQ3">
        <v>40000</v>
      </c>
      <c r="AR3">
        <v>1.0132000000000001</v>
      </c>
      <c r="AS3">
        <v>1.69446387950384E-3</v>
      </c>
      <c r="AT3">
        <v>3.9834696235716401E-2</v>
      </c>
      <c r="AU3">
        <v>78.302267105143301</v>
      </c>
      <c r="AW3" s="8">
        <f>AN3/D3-1</f>
        <v>3.3217334159577172E-2</v>
      </c>
      <c r="AX3" s="8">
        <f>AO3/E3-1</f>
        <v>0.48868087671914284</v>
      </c>
    </row>
    <row r="4" spans="1:50" x14ac:dyDescent="0.25">
      <c r="A4" t="s">
        <v>1</v>
      </c>
      <c r="B4">
        <v>388</v>
      </c>
      <c r="C4">
        <v>1086150</v>
      </c>
      <c r="D4">
        <v>736265</v>
      </c>
      <c r="E4">
        <v>117628</v>
      </c>
      <c r="F4">
        <v>66.3</v>
      </c>
      <c r="G4">
        <v>745997</v>
      </c>
      <c r="H4">
        <v>-1.6000000000000001E-3</v>
      </c>
      <c r="I4">
        <v>1.1999999999999999E-3</v>
      </c>
      <c r="J4">
        <v>1.0019</v>
      </c>
      <c r="K4">
        <v>1</v>
      </c>
      <c r="M4">
        <v>713995</v>
      </c>
      <c r="N4">
        <v>28768</v>
      </c>
      <c r="O4">
        <v>89.44</v>
      </c>
      <c r="P4">
        <v>745997</v>
      </c>
      <c r="Q4">
        <v>1.0023</v>
      </c>
      <c r="R4">
        <v>1</v>
      </c>
      <c r="T4" t="s">
        <v>1</v>
      </c>
      <c r="U4">
        <v>388</v>
      </c>
      <c r="V4" t="s">
        <v>613</v>
      </c>
      <c r="W4" s="9">
        <v>733172.454491148</v>
      </c>
      <c r="X4" s="9">
        <v>115123.85528930801</v>
      </c>
      <c r="Y4">
        <v>0.67100000000000004</v>
      </c>
      <c r="Z4">
        <v>745997</v>
      </c>
      <c r="AA4">
        <v>1.0046999999999999</v>
      </c>
      <c r="AB4">
        <v>1.3862174147998699E-3</v>
      </c>
      <c r="AC4">
        <v>-1.5745953173425199E-3</v>
      </c>
      <c r="AD4">
        <v>60.860914724277201</v>
      </c>
      <c r="AE4" s="10">
        <f t="shared" ref="AE4:AE12" si="4">W4/Z4-1</f>
        <v>-1.7191148903885622E-2</v>
      </c>
      <c r="AG4" s="8">
        <f t="shared" si="0"/>
        <v>-4.2003157950628589E-3</v>
      </c>
      <c r="AH4" s="8">
        <f t="shared" si="1"/>
        <v>-2.1288678806848704E-2</v>
      </c>
      <c r="AI4" s="8">
        <f t="shared" ref="AI4:AI12" si="5">Y4-(F4/100)</f>
        <v>8.0000000000001181E-3</v>
      </c>
      <c r="AJ4" s="8">
        <f t="shared" si="2"/>
        <v>0</v>
      </c>
      <c r="AK4" s="8">
        <f t="shared" si="3"/>
        <v>-1.5877926660925135E-2</v>
      </c>
      <c r="AL4" s="8">
        <f t="shared" ref="AL4:AL12" si="6">AB4/I4-1</f>
        <v>0.15518117899989181</v>
      </c>
      <c r="AN4" s="9">
        <v>736162.30768492003</v>
      </c>
      <c r="AO4" s="9">
        <v>67099.055969512294</v>
      </c>
      <c r="AP4">
        <v>0.59750000000000003</v>
      </c>
      <c r="AQ4">
        <v>745997</v>
      </c>
      <c r="AR4">
        <v>1.0103</v>
      </c>
      <c r="AS4">
        <v>7.47449495734984E-3</v>
      </c>
      <c r="AT4">
        <v>-2.79672813304498E-2</v>
      </c>
      <c r="AU4">
        <v>78.8837667803881</v>
      </c>
      <c r="AW4" s="8">
        <f t="shared" ref="AW4:AW52" si="7">AN4/D4-1</f>
        <v>-1.3947738257280573E-4</v>
      </c>
      <c r="AX4" s="8">
        <f t="shared" ref="AX4:AX52" si="8">AO4/E4-1</f>
        <v>-0.42956561388859549</v>
      </c>
    </row>
    <row r="5" spans="1:50" x14ac:dyDescent="0.25">
      <c r="A5" t="s">
        <v>1</v>
      </c>
      <c r="B5">
        <v>620</v>
      </c>
      <c r="C5">
        <v>553119</v>
      </c>
      <c r="D5">
        <v>397656</v>
      </c>
      <c r="E5">
        <v>27378</v>
      </c>
      <c r="F5">
        <v>39.24</v>
      </c>
      <c r="G5">
        <v>388485</v>
      </c>
      <c r="H5">
        <v>4.5900000000000003E-2</v>
      </c>
      <c r="I5">
        <v>-6.8999999999999999E-3</v>
      </c>
      <c r="J5">
        <v>1.0063</v>
      </c>
      <c r="K5">
        <v>1</v>
      </c>
      <c r="M5">
        <v>397874</v>
      </c>
      <c r="N5">
        <v>23068</v>
      </c>
      <c r="O5">
        <v>29.49</v>
      </c>
      <c r="P5">
        <v>388485</v>
      </c>
      <c r="Q5">
        <v>1.0034000000000001</v>
      </c>
      <c r="R5">
        <v>1</v>
      </c>
      <c r="T5" t="s">
        <v>1</v>
      </c>
      <c r="U5">
        <v>620</v>
      </c>
      <c r="V5" t="s">
        <v>614</v>
      </c>
      <c r="W5" s="9">
        <v>400512.17466878798</v>
      </c>
      <c r="X5" s="9">
        <v>28648.0752499113</v>
      </c>
      <c r="Y5">
        <v>0.35299999999999998</v>
      </c>
      <c r="Z5">
        <v>388485</v>
      </c>
      <c r="AA5">
        <v>1.0092000000000001</v>
      </c>
      <c r="AB5">
        <v>-6.9899730845064999E-3</v>
      </c>
      <c r="AC5">
        <v>4.48997461303174E-2</v>
      </c>
      <c r="AD5">
        <v>82.045793449413907</v>
      </c>
      <c r="AE5" s="10">
        <f t="shared" si="4"/>
        <v>3.0959173890338088E-2</v>
      </c>
      <c r="AG5" s="8">
        <f t="shared" si="0"/>
        <v>7.1825262759470654E-3</v>
      </c>
      <c r="AH5" s="8">
        <f t="shared" si="1"/>
        <v>4.6390359044170548E-2</v>
      </c>
      <c r="AI5" s="8">
        <f t="shared" si="5"/>
        <v>-3.9400000000000046E-2</v>
      </c>
      <c r="AJ5" s="8">
        <f t="shared" si="2"/>
        <v>0</v>
      </c>
      <c r="AK5" s="8">
        <f t="shared" si="3"/>
        <v>-2.1792023304631924E-2</v>
      </c>
      <c r="AL5" s="8">
        <f t="shared" si="6"/>
        <v>1.3039577464710073E-2</v>
      </c>
      <c r="AN5" s="9">
        <v>385529.57396960497</v>
      </c>
      <c r="AO5" s="9">
        <v>17285.3712669009</v>
      </c>
      <c r="AP5">
        <v>0.58225000000000005</v>
      </c>
      <c r="AQ5">
        <v>388485</v>
      </c>
      <c r="AR5">
        <v>1.0048999999999999</v>
      </c>
      <c r="AS5">
        <v>-5.3443657338456503E-3</v>
      </c>
      <c r="AT5">
        <v>4.8467354661065602E-2</v>
      </c>
      <c r="AU5">
        <v>98.084154435501404</v>
      </c>
      <c r="AW5" s="8">
        <f t="shared" si="7"/>
        <v>-3.0494764395344265E-2</v>
      </c>
      <c r="AX5" s="8">
        <f t="shared" si="8"/>
        <v>-0.36864010275035064</v>
      </c>
    </row>
    <row r="6" spans="1:50" x14ac:dyDescent="0.25">
      <c r="A6" t="s">
        <v>1</v>
      </c>
      <c r="B6">
        <v>833</v>
      </c>
      <c r="C6">
        <v>31134</v>
      </c>
      <c r="D6">
        <v>24538</v>
      </c>
      <c r="E6">
        <v>1500</v>
      </c>
      <c r="F6">
        <v>57.47</v>
      </c>
      <c r="G6">
        <v>24613</v>
      </c>
      <c r="H6">
        <v>2.81E-2</v>
      </c>
      <c r="I6">
        <v>1.6999999999999999E-3</v>
      </c>
      <c r="J6">
        <v>1.0054000000000001</v>
      </c>
      <c r="K6">
        <v>1</v>
      </c>
      <c r="M6">
        <v>24252</v>
      </c>
      <c r="N6">
        <v>2948</v>
      </c>
      <c r="O6">
        <v>58.96</v>
      </c>
      <c r="P6">
        <v>24613</v>
      </c>
      <c r="Q6">
        <v>1.002</v>
      </c>
      <c r="R6">
        <v>1</v>
      </c>
      <c r="T6" t="s">
        <v>1</v>
      </c>
      <c r="U6">
        <v>833</v>
      </c>
      <c r="V6" t="s">
        <v>615</v>
      </c>
      <c r="W6" s="9">
        <v>24660.0407525749</v>
      </c>
      <c r="X6" s="9">
        <v>1519.81506879839</v>
      </c>
      <c r="Y6">
        <v>0.52849999999999997</v>
      </c>
      <c r="Z6">
        <v>24613</v>
      </c>
      <c r="AA6">
        <v>1.0127999999999999</v>
      </c>
      <c r="AB6">
        <v>1.9435576394812399E-3</v>
      </c>
      <c r="AC6">
        <v>2.8196599939512498E-2</v>
      </c>
      <c r="AD6">
        <v>59.994116104822403</v>
      </c>
      <c r="AE6" s="10">
        <f t="shared" si="4"/>
        <v>1.911215722378401E-3</v>
      </c>
      <c r="AG6" s="8">
        <f t="shared" si="0"/>
        <v>4.9735411433247112E-3</v>
      </c>
      <c r="AH6" s="8">
        <f t="shared" si="1"/>
        <v>1.3210045865593267E-2</v>
      </c>
      <c r="AI6" s="8">
        <f t="shared" si="5"/>
        <v>-4.6200000000000019E-2</v>
      </c>
      <c r="AJ6" s="8">
        <f t="shared" si="2"/>
        <v>0</v>
      </c>
      <c r="AK6" s="8">
        <f t="shared" si="3"/>
        <v>3.4377202673487872E-3</v>
      </c>
      <c r="AL6" s="8">
        <f t="shared" si="6"/>
        <v>0.14326919969484719</v>
      </c>
      <c r="AN6" s="9">
        <v>25473.742767113901</v>
      </c>
      <c r="AO6" s="9">
        <v>2250.9672210713302</v>
      </c>
      <c r="AP6">
        <v>0.36</v>
      </c>
      <c r="AQ6">
        <v>24613</v>
      </c>
      <c r="AR6">
        <v>1.0257000000000001</v>
      </c>
      <c r="AS6">
        <v>-7.3794427526506598E-4</v>
      </c>
      <c r="AT6">
        <v>3.8851911304953302E-2</v>
      </c>
      <c r="AU6">
        <v>85.187285833276704</v>
      </c>
      <c r="AW6" s="8">
        <f t="shared" si="7"/>
        <v>3.8134435044172355E-2</v>
      </c>
      <c r="AX6" s="8">
        <f t="shared" si="8"/>
        <v>0.50064481404755345</v>
      </c>
    </row>
    <row r="7" spans="1:50" x14ac:dyDescent="0.25">
      <c r="A7" t="s">
        <v>1</v>
      </c>
      <c r="B7">
        <v>1066</v>
      </c>
      <c r="C7">
        <v>96880</v>
      </c>
      <c r="D7">
        <v>70597</v>
      </c>
      <c r="E7">
        <v>7573</v>
      </c>
      <c r="F7">
        <v>12.59</v>
      </c>
      <c r="G7">
        <v>63022</v>
      </c>
      <c r="H7">
        <v>-2.0999999999999999E-3</v>
      </c>
      <c r="I7">
        <v>2.0999999999999999E-3</v>
      </c>
      <c r="J7">
        <v>1.0018</v>
      </c>
      <c r="K7">
        <v>1</v>
      </c>
      <c r="M7">
        <v>86742</v>
      </c>
      <c r="N7">
        <v>10088</v>
      </c>
      <c r="O7">
        <v>1.1499999999999999</v>
      </c>
      <c r="P7">
        <v>63022</v>
      </c>
      <c r="Q7">
        <v>1.0031000000000001</v>
      </c>
      <c r="R7">
        <v>1</v>
      </c>
      <c r="T7" t="s">
        <v>1</v>
      </c>
      <c r="U7">
        <v>1066</v>
      </c>
      <c r="V7" t="s">
        <v>616</v>
      </c>
      <c r="W7" s="9">
        <v>71494.484399912602</v>
      </c>
      <c r="X7" s="9">
        <v>8069.7276972728196</v>
      </c>
      <c r="Y7">
        <v>0.10299999999999999</v>
      </c>
      <c r="Z7">
        <v>63022</v>
      </c>
      <c r="AA7">
        <v>1.0072000000000001</v>
      </c>
      <c r="AB7">
        <v>2.03621516513941E-3</v>
      </c>
      <c r="AC7">
        <v>-3.8408933804038501E-3</v>
      </c>
      <c r="AD7">
        <v>33.824176310294703</v>
      </c>
      <c r="AE7" s="10">
        <f t="shared" si="4"/>
        <v>0.13443693313307414</v>
      </c>
      <c r="AG7" s="8">
        <f t="shared" si="0"/>
        <v>1.2712783828103147E-2</v>
      </c>
      <c r="AH7" s="8">
        <f t="shared" si="1"/>
        <v>6.5591931503079293E-2</v>
      </c>
      <c r="AI7" s="8">
        <f t="shared" si="5"/>
        <v>-2.2900000000000018E-2</v>
      </c>
      <c r="AJ7" s="8">
        <f t="shared" si="2"/>
        <v>0</v>
      </c>
      <c r="AK7" s="8">
        <f t="shared" si="3"/>
        <v>0.82899684781135741</v>
      </c>
      <c r="AL7" s="8">
        <f t="shared" si="6"/>
        <v>-3.0373730885995154E-2</v>
      </c>
      <c r="AN7" s="9">
        <v>72188.552707522598</v>
      </c>
      <c r="AO7" s="9">
        <v>6918.9241321238696</v>
      </c>
      <c r="AP7">
        <v>7.0749999999999993E-2</v>
      </c>
      <c r="AQ7">
        <v>63022</v>
      </c>
      <c r="AR7">
        <v>1.0089999999999999</v>
      </c>
      <c r="AS7">
        <v>6.4767969667992899E-3</v>
      </c>
      <c r="AT7">
        <v>-2.1957260557926499E-2</v>
      </c>
      <c r="AU7">
        <v>44.7303512095366</v>
      </c>
      <c r="AW7" s="8">
        <f t="shared" si="7"/>
        <v>2.2544197452053272E-2</v>
      </c>
      <c r="AX7" s="8">
        <f t="shared" si="8"/>
        <v>-8.6369453040555988E-2</v>
      </c>
    </row>
    <row r="8" spans="1:50" x14ac:dyDescent="0.25">
      <c r="A8" t="s">
        <v>1</v>
      </c>
      <c r="B8">
        <v>1090</v>
      </c>
      <c r="C8">
        <v>34665</v>
      </c>
      <c r="D8">
        <v>19790</v>
      </c>
      <c r="E8">
        <v>1153</v>
      </c>
      <c r="F8">
        <v>91.83</v>
      </c>
      <c r="G8">
        <v>21354</v>
      </c>
      <c r="H8">
        <v>3.0700000000000002E-2</v>
      </c>
      <c r="I8">
        <v>4.3E-3</v>
      </c>
      <c r="J8">
        <v>1.0289999999999999</v>
      </c>
      <c r="K8">
        <v>1</v>
      </c>
      <c r="M8">
        <v>22969</v>
      </c>
      <c r="N8">
        <v>1251</v>
      </c>
      <c r="O8">
        <v>8.6300000000000008</v>
      </c>
      <c r="P8">
        <v>21354</v>
      </c>
      <c r="Q8">
        <v>1.0013000000000001</v>
      </c>
      <c r="R8">
        <v>1</v>
      </c>
      <c r="T8" t="s">
        <v>1</v>
      </c>
      <c r="U8">
        <v>1090</v>
      </c>
      <c r="V8" t="s">
        <v>617</v>
      </c>
      <c r="W8" s="9">
        <v>19911.9182299739</v>
      </c>
      <c r="X8" s="9">
        <v>1230.8522849833601</v>
      </c>
      <c r="Y8">
        <v>0.89149999999999996</v>
      </c>
      <c r="Z8">
        <v>21354</v>
      </c>
      <c r="AA8">
        <v>1.0102</v>
      </c>
      <c r="AB8">
        <v>3.9376707862511604E-3</v>
      </c>
      <c r="AC8">
        <v>3.03528893116452E-2</v>
      </c>
      <c r="AD8">
        <v>50.4328564748227</v>
      </c>
      <c r="AE8" s="10">
        <f t="shared" si="4"/>
        <v>-6.7532161188821771E-2</v>
      </c>
      <c r="AG8" s="8">
        <f t="shared" si="0"/>
        <v>6.160597775336063E-3</v>
      </c>
      <c r="AH8" s="8">
        <f t="shared" si="1"/>
        <v>6.7521496082705967E-2</v>
      </c>
      <c r="AI8" s="8">
        <f t="shared" si="5"/>
        <v>-2.6800000000000046E-2</v>
      </c>
      <c r="AJ8" s="8">
        <f t="shared" si="2"/>
        <v>0</v>
      </c>
      <c r="AK8" s="8">
        <f t="shared" si="3"/>
        <v>-1.1306537079960988E-2</v>
      </c>
      <c r="AL8" s="8">
        <f t="shared" si="6"/>
        <v>-8.4262607848567317E-2</v>
      </c>
      <c r="AN8" s="9">
        <v>22281.453477428899</v>
      </c>
      <c r="AO8" s="9">
        <v>1695.09739195875</v>
      </c>
      <c r="AP8">
        <v>0.29275000000000001</v>
      </c>
      <c r="AQ8">
        <v>21354</v>
      </c>
      <c r="AR8">
        <v>1.0076000000000001</v>
      </c>
      <c r="AS8">
        <v>-4.5102184968634999E-3</v>
      </c>
      <c r="AT8">
        <v>1.3533542244310999E-2</v>
      </c>
      <c r="AU8">
        <v>63.815411902098397</v>
      </c>
      <c r="AW8" s="8">
        <f t="shared" si="7"/>
        <v>0.12589456682308731</v>
      </c>
      <c r="AX8" s="8">
        <f t="shared" si="8"/>
        <v>0.4701625255496531</v>
      </c>
    </row>
    <row r="9" spans="1:50" x14ac:dyDescent="0.25">
      <c r="A9" t="s">
        <v>1</v>
      </c>
      <c r="B9">
        <v>1538</v>
      </c>
      <c r="C9">
        <v>121671</v>
      </c>
      <c r="D9">
        <v>88632</v>
      </c>
      <c r="E9">
        <v>5180</v>
      </c>
      <c r="F9">
        <v>69.150000000000006</v>
      </c>
      <c r="G9">
        <v>90687</v>
      </c>
      <c r="H9" s="3">
        <v>-5.9999999999999995E-4</v>
      </c>
      <c r="I9">
        <v>4.3E-3</v>
      </c>
      <c r="J9">
        <v>1.0031000000000001</v>
      </c>
      <c r="K9">
        <v>1</v>
      </c>
      <c r="M9">
        <v>94099</v>
      </c>
      <c r="N9">
        <v>3967</v>
      </c>
      <c r="O9">
        <v>15.82</v>
      </c>
      <c r="P9">
        <v>90687</v>
      </c>
      <c r="Q9">
        <v>1.0031000000000001</v>
      </c>
      <c r="R9">
        <v>1</v>
      </c>
      <c r="T9" t="s">
        <v>1</v>
      </c>
      <c r="U9">
        <v>1538</v>
      </c>
      <c r="V9" t="s">
        <v>618</v>
      </c>
      <c r="W9" s="9">
        <v>88954.885311192105</v>
      </c>
      <c r="X9" s="9">
        <v>5261.5430289092001</v>
      </c>
      <c r="Y9">
        <v>0.67249999999999999</v>
      </c>
      <c r="Z9">
        <v>90687</v>
      </c>
      <c r="AA9">
        <v>1.0085</v>
      </c>
      <c r="AB9">
        <v>4.5801822326216601E-3</v>
      </c>
      <c r="AC9">
        <v>-1.68021787025061E-3</v>
      </c>
      <c r="AD9">
        <v>69.430865835397498</v>
      </c>
      <c r="AE9" s="10">
        <f t="shared" si="4"/>
        <v>-1.9099922688013637E-2</v>
      </c>
      <c r="AG9" s="8">
        <f t="shared" si="0"/>
        <v>3.6429879861912262E-3</v>
      </c>
      <c r="AH9" s="8">
        <f t="shared" si="1"/>
        <v>1.5741897472818511E-2</v>
      </c>
      <c r="AI9" s="8">
        <f t="shared" si="5"/>
        <v>-1.9000000000000017E-2</v>
      </c>
      <c r="AJ9" s="8">
        <f t="shared" si="2"/>
        <v>0</v>
      </c>
      <c r="AK9" s="8">
        <f t="shared" si="3"/>
        <v>1.8003631170843502</v>
      </c>
      <c r="AL9" s="8">
        <f t="shared" si="6"/>
        <v>6.5158658749223219E-2</v>
      </c>
      <c r="AN9" s="9">
        <v>90606.630269899106</v>
      </c>
      <c r="AO9" s="9">
        <v>3878.6828312573498</v>
      </c>
      <c r="AP9">
        <v>0.51800000000000002</v>
      </c>
      <c r="AQ9">
        <v>90687</v>
      </c>
      <c r="AR9">
        <v>1.0058</v>
      </c>
      <c r="AS9">
        <v>5.51157031702412E-3</v>
      </c>
      <c r="AT9">
        <v>-1.6038618608188001E-2</v>
      </c>
      <c r="AU9">
        <v>79.807154025856406</v>
      </c>
      <c r="AW9" s="8">
        <f t="shared" si="7"/>
        <v>2.2278976779257054E-2</v>
      </c>
      <c r="AX9" s="8">
        <f t="shared" si="8"/>
        <v>-0.25121953064529923</v>
      </c>
    </row>
    <row r="10" spans="1:50" x14ac:dyDescent="0.25">
      <c r="A10" t="s">
        <v>1</v>
      </c>
      <c r="B10">
        <v>1767</v>
      </c>
      <c r="C10">
        <v>3543796</v>
      </c>
      <c r="D10">
        <v>2207844</v>
      </c>
      <c r="E10">
        <v>29057</v>
      </c>
      <c r="F10">
        <v>76.28</v>
      </c>
      <c r="G10">
        <v>2226624</v>
      </c>
      <c r="H10">
        <v>9.2999999999999992E-3</v>
      </c>
      <c r="I10">
        <v>4.7000000000000002E-3</v>
      </c>
      <c r="J10">
        <v>1.0044999999999999</v>
      </c>
      <c r="K10">
        <v>1</v>
      </c>
      <c r="M10">
        <v>2386848</v>
      </c>
      <c r="N10">
        <v>50963</v>
      </c>
      <c r="O10">
        <v>0.77</v>
      </c>
      <c r="P10">
        <v>2226624</v>
      </c>
      <c r="Q10">
        <v>1.0061</v>
      </c>
      <c r="R10">
        <v>1</v>
      </c>
      <c r="T10" t="s">
        <v>1</v>
      </c>
      <c r="U10">
        <v>1767</v>
      </c>
      <c r="V10" t="s">
        <v>619</v>
      </c>
      <c r="W10" s="9">
        <v>2208276.56889616</v>
      </c>
      <c r="X10" s="9">
        <v>28861.7816391243</v>
      </c>
      <c r="Y10">
        <v>0.76349999999999996</v>
      </c>
      <c r="Z10">
        <v>2226624</v>
      </c>
      <c r="AA10">
        <v>1.0085</v>
      </c>
      <c r="AB10">
        <v>4.7706347618914399E-3</v>
      </c>
      <c r="AC10">
        <v>9.3026226636911298E-3</v>
      </c>
      <c r="AD10">
        <v>158.64815715536099</v>
      </c>
      <c r="AE10" s="10">
        <f t="shared" si="4"/>
        <v>-8.2400221608318613E-3</v>
      </c>
      <c r="AG10" s="8">
        <f t="shared" si="0"/>
        <v>1.9592366859244592E-4</v>
      </c>
      <c r="AH10" s="8">
        <f t="shared" si="1"/>
        <v>-6.7184623627938311E-3</v>
      </c>
      <c r="AI10" s="8">
        <f t="shared" si="5"/>
        <v>6.9999999999992291E-4</v>
      </c>
      <c r="AJ10" s="8">
        <f t="shared" si="2"/>
        <v>0</v>
      </c>
      <c r="AK10" s="8">
        <f t="shared" si="3"/>
        <v>2.8200684850876456E-4</v>
      </c>
      <c r="AL10" s="8">
        <f t="shared" si="6"/>
        <v>1.5028672742859461E-2</v>
      </c>
      <c r="AN10" s="9">
        <v>2234267.24145234</v>
      </c>
      <c r="AO10" s="9">
        <v>31624.0171095851</v>
      </c>
      <c r="AP10">
        <v>0.43225000000000002</v>
      </c>
      <c r="AQ10">
        <v>2226624</v>
      </c>
      <c r="AR10">
        <v>1.0102</v>
      </c>
      <c r="AS10">
        <v>2.5664256091081201E-3</v>
      </c>
      <c r="AT10">
        <v>1.17386861125367E-2</v>
      </c>
      <c r="AU10">
        <v>166.079631567082</v>
      </c>
      <c r="AW10" s="8">
        <f t="shared" si="7"/>
        <v>1.1967893316892075E-2</v>
      </c>
      <c r="AX10" s="8">
        <f t="shared" si="8"/>
        <v>8.834418933768462E-2</v>
      </c>
    </row>
    <row r="11" spans="1:50" x14ac:dyDescent="0.25">
      <c r="A11" t="s">
        <v>1</v>
      </c>
      <c r="B11">
        <v>2135</v>
      </c>
      <c r="C11">
        <v>667326</v>
      </c>
      <c r="D11">
        <v>536335</v>
      </c>
      <c r="E11">
        <v>37154</v>
      </c>
      <c r="F11">
        <v>41.57</v>
      </c>
      <c r="G11">
        <v>525310</v>
      </c>
      <c r="H11">
        <v>1.14E-2</v>
      </c>
      <c r="I11" s="3">
        <v>-5.9999999999999995E-4</v>
      </c>
      <c r="J11">
        <v>1.0032000000000001</v>
      </c>
      <c r="K11">
        <v>1</v>
      </c>
      <c r="M11">
        <v>556973</v>
      </c>
      <c r="N11">
        <v>32708</v>
      </c>
      <c r="O11">
        <v>14.35</v>
      </c>
      <c r="P11">
        <v>525310</v>
      </c>
      <c r="Q11">
        <v>1.0017</v>
      </c>
      <c r="R11">
        <v>1</v>
      </c>
      <c r="T11" t="s">
        <v>1</v>
      </c>
      <c r="U11">
        <v>2135</v>
      </c>
      <c r="V11" t="s">
        <v>620</v>
      </c>
      <c r="W11" s="9">
        <v>539989.46419541503</v>
      </c>
      <c r="X11" s="9">
        <v>39787.355406269002</v>
      </c>
      <c r="Y11">
        <v>0.39600000000000002</v>
      </c>
      <c r="Z11">
        <v>525310</v>
      </c>
      <c r="AA11">
        <v>1.0218</v>
      </c>
      <c r="AB11">
        <v>-8.11373144212093E-4</v>
      </c>
      <c r="AC11">
        <v>1.20412031316842E-2</v>
      </c>
      <c r="AD11">
        <v>88.746296602544504</v>
      </c>
      <c r="AE11" s="10">
        <f t="shared" si="4"/>
        <v>2.7944383688517371E-2</v>
      </c>
      <c r="AG11" s="8">
        <f t="shared" si="0"/>
        <v>6.813771608071395E-3</v>
      </c>
      <c r="AH11" s="8">
        <f t="shared" si="1"/>
        <v>7.0876767138639218E-2</v>
      </c>
      <c r="AI11" s="8">
        <f t="shared" si="5"/>
        <v>-1.9699999999999995E-2</v>
      </c>
      <c r="AJ11" s="8">
        <f t="shared" si="2"/>
        <v>0</v>
      </c>
      <c r="AK11" s="8">
        <f t="shared" si="3"/>
        <v>5.624588874422809E-2</v>
      </c>
      <c r="AL11" s="8">
        <f t="shared" si="6"/>
        <v>0.35228857368682176</v>
      </c>
      <c r="AN11" s="9">
        <v>519041.06229353498</v>
      </c>
      <c r="AO11" s="9">
        <v>25681.7578007021</v>
      </c>
      <c r="AP11">
        <v>0.61275000000000002</v>
      </c>
      <c r="AQ11">
        <v>525310</v>
      </c>
      <c r="AR11">
        <v>1.0054000000000001</v>
      </c>
      <c r="AS11">
        <v>2.2898382549469101E-3</v>
      </c>
      <c r="AT11">
        <v>1.0870095615734E-2</v>
      </c>
      <c r="AU11">
        <v>110.051225727706</v>
      </c>
      <c r="AW11" s="8">
        <f t="shared" si="7"/>
        <v>-3.224465624370032E-2</v>
      </c>
      <c r="AX11" s="8">
        <f t="shared" si="8"/>
        <v>-0.30877542658389134</v>
      </c>
    </row>
    <row r="12" spans="1:50" x14ac:dyDescent="0.25">
      <c r="A12" t="s">
        <v>1</v>
      </c>
      <c r="B12">
        <v>2208</v>
      </c>
      <c r="C12">
        <v>8872</v>
      </c>
      <c r="D12">
        <v>6248</v>
      </c>
      <c r="E12">
        <v>1213</v>
      </c>
      <c r="F12">
        <v>24.87</v>
      </c>
      <c r="G12">
        <v>5528</v>
      </c>
      <c r="H12">
        <v>5.21E-2</v>
      </c>
      <c r="I12" s="3">
        <v>8.0000000000000004E-4</v>
      </c>
      <c r="J12">
        <v>1.0148999999999999</v>
      </c>
      <c r="K12">
        <v>1</v>
      </c>
      <c r="M12">
        <v>4491</v>
      </c>
      <c r="N12">
        <v>770</v>
      </c>
      <c r="O12">
        <v>92.38</v>
      </c>
      <c r="P12">
        <v>5528</v>
      </c>
      <c r="Q12">
        <v>1.0044999999999999</v>
      </c>
      <c r="R12">
        <v>1</v>
      </c>
      <c r="T12" t="s">
        <v>1</v>
      </c>
      <c r="U12">
        <v>2208</v>
      </c>
      <c r="V12" t="s">
        <v>621</v>
      </c>
      <c r="W12" s="9">
        <v>6253.5370662601199</v>
      </c>
      <c r="X12" s="9">
        <v>1201.55403188901</v>
      </c>
      <c r="Y12">
        <v>0.25650000000000001</v>
      </c>
      <c r="Z12">
        <v>5528</v>
      </c>
      <c r="AA12">
        <v>1.0258</v>
      </c>
      <c r="AB12">
        <v>4.7758913175243199E-4</v>
      </c>
      <c r="AC12">
        <v>5.4342387552871102E-2</v>
      </c>
      <c r="AD12">
        <v>27.220109890155001</v>
      </c>
      <c r="AE12" s="10">
        <f t="shared" si="4"/>
        <v>0.13124766032201873</v>
      </c>
      <c r="AG12" s="8">
        <f t="shared" si="0"/>
        <v>8.8621419015999514E-4</v>
      </c>
      <c r="AH12" s="8">
        <f t="shared" si="1"/>
        <v>-9.4360825317312269E-3</v>
      </c>
      <c r="AI12" s="8">
        <f t="shared" si="5"/>
        <v>7.8000000000000014E-3</v>
      </c>
      <c r="AJ12" s="8">
        <f t="shared" si="2"/>
        <v>0</v>
      </c>
      <c r="AK12" s="8">
        <f t="shared" si="3"/>
        <v>4.3040068193303194E-2</v>
      </c>
      <c r="AL12" s="8">
        <f t="shared" si="6"/>
        <v>-0.40301358530946008</v>
      </c>
      <c r="AN12" s="9">
        <v>6228.1698095555703</v>
      </c>
      <c r="AO12" s="9">
        <v>1452.1884567864199</v>
      </c>
      <c r="AP12">
        <v>0.329125</v>
      </c>
      <c r="AQ12">
        <v>5528</v>
      </c>
      <c r="AR12">
        <v>1.048</v>
      </c>
      <c r="AS12">
        <v>3.4202008706007E-3</v>
      </c>
      <c r="AT12">
        <v>7.3199537385653504E-2</v>
      </c>
      <c r="AU12">
        <v>56.634591576400098</v>
      </c>
      <c r="AW12" s="8">
        <f t="shared" si="7"/>
        <v>-3.1738461018613329E-3</v>
      </c>
      <c r="AX12" s="8">
        <f t="shared" si="8"/>
        <v>0.19718751589976913</v>
      </c>
    </row>
    <row r="13" spans="1:50" x14ac:dyDescent="0.25">
      <c r="A13" t="s">
        <v>1</v>
      </c>
      <c r="B13">
        <v>2623</v>
      </c>
      <c r="C13">
        <v>797778</v>
      </c>
      <c r="D13">
        <v>456544</v>
      </c>
      <c r="E13">
        <v>13516</v>
      </c>
      <c r="F13">
        <v>88.57</v>
      </c>
      <c r="G13">
        <v>472426</v>
      </c>
      <c r="H13">
        <v>3.5099999999999999E-2</v>
      </c>
      <c r="I13">
        <v>-5.5999999999999999E-3</v>
      </c>
      <c r="J13">
        <v>1.002</v>
      </c>
      <c r="K13">
        <v>1</v>
      </c>
      <c r="M13">
        <v>335643</v>
      </c>
      <c r="N13">
        <v>29520</v>
      </c>
      <c r="O13">
        <v>99.96</v>
      </c>
      <c r="P13">
        <v>472426</v>
      </c>
      <c r="Q13">
        <v>1.0045999999999999</v>
      </c>
      <c r="R13">
        <v>1</v>
      </c>
      <c r="AN13" s="9">
        <v>454466.75167491002</v>
      </c>
      <c r="AO13" s="9">
        <v>10829.7295922131</v>
      </c>
      <c r="AP13">
        <v>0.95050000000000001</v>
      </c>
      <c r="AQ13">
        <v>472426</v>
      </c>
      <c r="AR13">
        <v>1.0075000000000001</v>
      </c>
      <c r="AS13">
        <v>-4.9735874915291496E-3</v>
      </c>
      <c r="AT13">
        <v>3.23835931712778E-2</v>
      </c>
      <c r="AU13">
        <v>127.96948629153199</v>
      </c>
      <c r="AW13" s="8">
        <f t="shared" si="7"/>
        <v>-4.5499411340198526E-3</v>
      </c>
      <c r="AX13" s="8">
        <f t="shared" si="8"/>
        <v>-0.19874744064715155</v>
      </c>
    </row>
    <row r="14" spans="1:50" x14ac:dyDescent="0.25">
      <c r="A14" t="s">
        <v>1</v>
      </c>
      <c r="B14">
        <v>2712</v>
      </c>
      <c r="C14">
        <v>462818</v>
      </c>
      <c r="D14">
        <v>371642</v>
      </c>
      <c r="E14">
        <v>24175</v>
      </c>
      <c r="F14">
        <v>8.4700000000000006</v>
      </c>
      <c r="G14">
        <v>342916</v>
      </c>
      <c r="H14">
        <v>-1.24E-2</v>
      </c>
      <c r="I14">
        <v>1.2999999999999999E-3</v>
      </c>
      <c r="J14">
        <v>1.0036</v>
      </c>
      <c r="K14">
        <v>1</v>
      </c>
      <c r="M14">
        <v>293451</v>
      </c>
      <c r="N14">
        <v>23230</v>
      </c>
      <c r="O14">
        <v>97.39</v>
      </c>
      <c r="P14">
        <v>342916</v>
      </c>
      <c r="Q14">
        <v>1.0036</v>
      </c>
      <c r="R14">
        <v>1</v>
      </c>
      <c r="AN14" s="9">
        <v>353249.39771120902</v>
      </c>
      <c r="AO14" s="9">
        <v>16084.9347559132</v>
      </c>
      <c r="AP14">
        <v>0.26500000000000001</v>
      </c>
      <c r="AQ14">
        <v>342916</v>
      </c>
      <c r="AR14">
        <v>1.0056</v>
      </c>
      <c r="AS14">
        <v>8.5306253387001096E-3</v>
      </c>
      <c r="AT14">
        <v>-2.6263467115297801E-2</v>
      </c>
      <c r="AU14">
        <v>93.801234821807796</v>
      </c>
      <c r="AW14" s="8">
        <f t="shared" si="7"/>
        <v>-4.9490106846887594E-2</v>
      </c>
      <c r="AX14" s="8">
        <f t="shared" si="8"/>
        <v>-0.33464592529831638</v>
      </c>
    </row>
    <row r="15" spans="1:50" x14ac:dyDescent="0.25">
      <c r="A15" t="s">
        <v>1</v>
      </c>
      <c r="B15">
        <v>3240</v>
      </c>
      <c r="C15">
        <v>160285</v>
      </c>
      <c r="D15">
        <v>97442</v>
      </c>
      <c r="E15">
        <v>7897</v>
      </c>
      <c r="F15">
        <v>23.28</v>
      </c>
      <c r="G15">
        <v>92488</v>
      </c>
      <c r="H15">
        <v>-1.6E-2</v>
      </c>
      <c r="I15">
        <v>4.7000000000000002E-3</v>
      </c>
      <c r="J15">
        <v>1.0026999999999999</v>
      </c>
      <c r="K15">
        <v>1</v>
      </c>
      <c r="M15">
        <v>93871</v>
      </c>
      <c r="N15">
        <v>2698</v>
      </c>
      <c r="O15">
        <v>24.16</v>
      </c>
      <c r="P15">
        <v>92488</v>
      </c>
      <c r="Q15">
        <v>1.0013000000000001</v>
      </c>
      <c r="R15">
        <v>1</v>
      </c>
      <c r="W15" t="s">
        <v>605</v>
      </c>
      <c r="X15" t="s">
        <v>606</v>
      </c>
      <c r="Y15" t="s">
        <v>607</v>
      </c>
      <c r="Z15" t="s">
        <v>608</v>
      </c>
      <c r="AA15" t="s">
        <v>25</v>
      </c>
      <c r="AB15" t="s">
        <v>609</v>
      </c>
      <c r="AC15" t="s">
        <v>610</v>
      </c>
      <c r="AD15" t="s">
        <v>611</v>
      </c>
      <c r="AH15">
        <v>0.26</v>
      </c>
      <c r="AI15">
        <v>-1.5746E-3</v>
      </c>
      <c r="AK15">
        <v>0.05</v>
      </c>
      <c r="AN15" s="9">
        <v>96697.152715516204</v>
      </c>
      <c r="AO15" s="9">
        <v>4525.1529662349303</v>
      </c>
      <c r="AP15">
        <v>0.17025000000000001</v>
      </c>
      <c r="AQ15">
        <v>92488</v>
      </c>
      <c r="AR15">
        <v>1.0065</v>
      </c>
      <c r="AS15">
        <v>9.8709111827782609E-3</v>
      </c>
      <c r="AT15">
        <v>-3.1984672523835099E-2</v>
      </c>
      <c r="AU15">
        <v>83.952078331566696</v>
      </c>
      <c r="AW15" s="8">
        <f t="shared" si="7"/>
        <v>-7.6440065319245409E-3</v>
      </c>
      <c r="AX15" s="8">
        <f t="shared" si="8"/>
        <v>-0.42697822385273776</v>
      </c>
    </row>
    <row r="16" spans="1:50" x14ac:dyDescent="0.25">
      <c r="A16" t="s">
        <v>1</v>
      </c>
      <c r="B16">
        <v>3492</v>
      </c>
      <c r="C16">
        <v>76915</v>
      </c>
      <c r="D16">
        <v>70854</v>
      </c>
      <c r="E16">
        <v>4010</v>
      </c>
      <c r="F16">
        <v>33.909999999999997</v>
      </c>
      <c r="G16">
        <v>69017</v>
      </c>
      <c r="H16">
        <v>3.7699999999999997E-2</v>
      </c>
      <c r="I16" s="3">
        <v>-8.0000000000000004E-4</v>
      </c>
      <c r="J16">
        <v>1.0047999999999999</v>
      </c>
      <c r="K16">
        <v>1</v>
      </c>
      <c r="M16">
        <v>66093</v>
      </c>
      <c r="N16">
        <v>3946</v>
      </c>
      <c r="O16">
        <v>82.43</v>
      </c>
      <c r="P16">
        <v>69017</v>
      </c>
      <c r="Q16">
        <v>1.0014000000000001</v>
      </c>
      <c r="R16">
        <v>1</v>
      </c>
      <c r="W16" s="9">
        <v>39245.292914046098</v>
      </c>
      <c r="X16" s="9">
        <v>4482.1550336623995</v>
      </c>
      <c r="Y16">
        <v>0.58525000000000005</v>
      </c>
      <c r="Z16">
        <v>40000</v>
      </c>
      <c r="AA16">
        <v>1.0066999999999999</v>
      </c>
      <c r="AB16" s="3">
        <v>-1.9039118238048599E-3</v>
      </c>
      <c r="AC16">
        <v>4.52162771615294E-2</v>
      </c>
      <c r="AD16">
        <v>34.431826468565902</v>
      </c>
      <c r="AE16">
        <f>X16/W16</f>
        <v>0.1142087292730643</v>
      </c>
      <c r="AK16">
        <f>AK15</f>
        <v>0.05</v>
      </c>
      <c r="AN16" s="9">
        <v>73213.309444634797</v>
      </c>
      <c r="AO16" s="9">
        <v>4421.2706495745697</v>
      </c>
      <c r="AP16">
        <v>0.159</v>
      </c>
      <c r="AQ16">
        <v>69017</v>
      </c>
      <c r="AR16">
        <v>1.0054000000000001</v>
      </c>
      <c r="AS16">
        <v>-7.8090324667083504E-3</v>
      </c>
      <c r="AT16">
        <v>5.1267705525250999E-2</v>
      </c>
      <c r="AU16">
        <v>85.933153491858604</v>
      </c>
      <c r="AW16" s="8">
        <f t="shared" si="7"/>
        <v>3.329818280738972E-2</v>
      </c>
      <c r="AX16" s="8">
        <f t="shared" si="8"/>
        <v>0.1025612592455285</v>
      </c>
    </row>
    <row r="17" spans="1:50" x14ac:dyDescent="0.25">
      <c r="A17" t="s">
        <v>1</v>
      </c>
      <c r="B17">
        <v>4839</v>
      </c>
      <c r="C17">
        <v>246195</v>
      </c>
      <c r="D17">
        <v>151950</v>
      </c>
      <c r="E17">
        <v>8181</v>
      </c>
      <c r="F17">
        <v>69.37</v>
      </c>
      <c r="G17">
        <v>154644</v>
      </c>
      <c r="H17">
        <v>3.8999999999999998E-3</v>
      </c>
      <c r="I17">
        <v>3.3999999999999998E-3</v>
      </c>
      <c r="J17">
        <v>1.0443</v>
      </c>
      <c r="K17">
        <v>1</v>
      </c>
      <c r="M17">
        <v>167552</v>
      </c>
      <c r="N17">
        <v>6791</v>
      </c>
      <c r="O17">
        <v>3.62</v>
      </c>
      <c r="P17">
        <v>154644</v>
      </c>
      <c r="Q17">
        <v>1.0028999999999999</v>
      </c>
      <c r="R17">
        <v>1</v>
      </c>
      <c r="W17" s="9">
        <v>719138.713109495</v>
      </c>
      <c r="X17" s="9">
        <v>133631.81424953701</v>
      </c>
      <c r="Y17">
        <v>0.61650000000000005</v>
      </c>
      <c r="Z17">
        <v>745997</v>
      </c>
      <c r="AA17">
        <v>1.0038</v>
      </c>
      <c r="AB17" s="3">
        <v>1.2393591382822901E-2</v>
      </c>
      <c r="AC17">
        <v>-3.5936767957368602E-2</v>
      </c>
      <c r="AD17">
        <v>12.3799845853151</v>
      </c>
      <c r="AE17">
        <f t="shared" ref="AE17:AE25" si="9">X17/W17</f>
        <v>0.18582202823113825</v>
      </c>
      <c r="AF17">
        <v>1</v>
      </c>
      <c r="AG17" s="11">
        <v>1</v>
      </c>
      <c r="AH17" s="11">
        <v>1</v>
      </c>
      <c r="AI17" s="11">
        <v>1</v>
      </c>
      <c r="AJ17">
        <f>10-AF17</f>
        <v>9</v>
      </c>
      <c r="AK17">
        <f>AK16+$AK$15</f>
        <v>0.1</v>
      </c>
      <c r="AN17" s="9">
        <v>158547.00684501501</v>
      </c>
      <c r="AO17" s="9">
        <v>10137.7019326748</v>
      </c>
      <c r="AP17">
        <v>0.36675000000000002</v>
      </c>
      <c r="AQ17">
        <v>154644</v>
      </c>
      <c r="AR17">
        <v>1.0103</v>
      </c>
      <c r="AS17">
        <v>1.12046509408745E-3</v>
      </c>
      <c r="AT17">
        <v>-2.45026979841586E-3</v>
      </c>
      <c r="AU17">
        <v>112.99391476241099</v>
      </c>
      <c r="AW17" s="8">
        <f t="shared" si="7"/>
        <v>4.3415642283744837E-2</v>
      </c>
      <c r="AX17" s="8">
        <f t="shared" si="8"/>
        <v>0.23917637607563869</v>
      </c>
    </row>
    <row r="18" spans="1:50" x14ac:dyDescent="0.25">
      <c r="A18" t="s">
        <v>1</v>
      </c>
      <c r="B18">
        <v>5185</v>
      </c>
      <c r="C18">
        <v>105505</v>
      </c>
      <c r="D18">
        <v>96174</v>
      </c>
      <c r="E18">
        <v>10345</v>
      </c>
      <c r="F18">
        <v>22.25</v>
      </c>
      <c r="G18">
        <v>88577</v>
      </c>
      <c r="H18">
        <v>-3.1099999999999999E-2</v>
      </c>
      <c r="I18" s="3">
        <v>-8.0000000000000004E-4</v>
      </c>
      <c r="J18">
        <v>1.0031000000000001</v>
      </c>
      <c r="K18">
        <v>1</v>
      </c>
      <c r="M18">
        <v>116940</v>
      </c>
      <c r="N18">
        <v>11841</v>
      </c>
      <c r="O18">
        <v>1.42</v>
      </c>
      <c r="P18">
        <v>88577</v>
      </c>
      <c r="Q18">
        <v>1.0016</v>
      </c>
      <c r="R18">
        <v>1</v>
      </c>
      <c r="W18" s="9">
        <v>396578.91253935598</v>
      </c>
      <c r="X18" s="9">
        <v>25623.3501140591</v>
      </c>
      <c r="Y18">
        <v>0.38724999999999998</v>
      </c>
      <c r="Z18">
        <v>388485</v>
      </c>
      <c r="AA18">
        <v>1.0071000000000001</v>
      </c>
      <c r="AB18">
        <v>-6.21588289541458E-3</v>
      </c>
      <c r="AC18">
        <v>4.1971123472584901E-2</v>
      </c>
      <c r="AD18">
        <v>67.824486741021502</v>
      </c>
      <c r="AE18">
        <f t="shared" si="9"/>
        <v>6.4610974774197735E-2</v>
      </c>
      <c r="AF18">
        <v>2</v>
      </c>
      <c r="AG18" s="11">
        <f>AG17*(1-$AC$4-($AF18-2)*$AB$4)</f>
        <v>1.0015745953173425</v>
      </c>
      <c r="AH18" s="11">
        <f>AH17*(1-(AF18-1)*$AH$15)</f>
        <v>0.74</v>
      </c>
      <c r="AI18" s="11">
        <f>AI17*(1-$AI$15)</f>
        <v>1.0015746000000001</v>
      </c>
      <c r="AJ18">
        <f t="shared" ref="AJ18:AJ26" si="10">10-AF18</f>
        <v>8</v>
      </c>
      <c r="AK18">
        <f t="shared" ref="AK18:AK26" si="11">AK17+$AK$15</f>
        <v>0.15000000000000002</v>
      </c>
      <c r="AN18" s="9">
        <v>93197.353537579096</v>
      </c>
      <c r="AO18" s="9">
        <v>5558.2861792132799</v>
      </c>
      <c r="AP18">
        <v>0.19350000000000001</v>
      </c>
      <c r="AQ18">
        <v>88577</v>
      </c>
      <c r="AR18">
        <v>1.006</v>
      </c>
      <c r="AS18">
        <v>6.00751939004054E-3</v>
      </c>
      <c r="AT18">
        <v>-5.0762449270886002E-2</v>
      </c>
      <c r="AU18">
        <v>81.346378078103498</v>
      </c>
      <c r="AW18" s="8">
        <f t="shared" si="7"/>
        <v>-3.0950635955881101E-2</v>
      </c>
      <c r="AX18" s="8">
        <f t="shared" si="8"/>
        <v>-0.46270795754342386</v>
      </c>
    </row>
    <row r="19" spans="1:50" x14ac:dyDescent="0.25">
      <c r="A19" t="s">
        <v>1</v>
      </c>
      <c r="B19">
        <v>6408</v>
      </c>
      <c r="C19">
        <v>22367</v>
      </c>
      <c r="D19">
        <v>16586</v>
      </c>
      <c r="E19">
        <v>1813</v>
      </c>
      <c r="F19">
        <v>44.92</v>
      </c>
      <c r="G19">
        <v>16182</v>
      </c>
      <c r="H19">
        <v>3.8100000000000002E-2</v>
      </c>
      <c r="I19">
        <v>-1.5E-3</v>
      </c>
      <c r="J19">
        <v>1.0026999999999999</v>
      </c>
      <c r="K19">
        <v>1</v>
      </c>
      <c r="M19">
        <v>17941</v>
      </c>
      <c r="N19">
        <v>1336</v>
      </c>
      <c r="O19">
        <v>8.74</v>
      </c>
      <c r="P19">
        <v>16182</v>
      </c>
      <c r="Q19">
        <v>1.0035000000000001</v>
      </c>
      <c r="R19">
        <v>1</v>
      </c>
      <c r="W19" s="9">
        <v>24946.7334448125</v>
      </c>
      <c r="X19" s="9">
        <v>2544.5574435039898</v>
      </c>
      <c r="Y19">
        <v>0.46550000000000002</v>
      </c>
      <c r="Z19">
        <v>24613</v>
      </c>
      <c r="AA19">
        <v>1.0056</v>
      </c>
      <c r="AB19" s="3">
        <v>-2.3294517357240301E-3</v>
      </c>
      <c r="AC19">
        <v>1.79111545034496E-2</v>
      </c>
      <c r="AD19">
        <v>45.124919923453</v>
      </c>
      <c r="AE19">
        <f t="shared" si="9"/>
        <v>0.10199962448522946</v>
      </c>
      <c r="AF19">
        <v>3</v>
      </c>
      <c r="AG19" s="11">
        <f t="shared" ref="AG19:AG26" si="12">AG18*(1-$AC$4-($AF19-2)*$AB$4)</f>
        <v>1.0017632698388483</v>
      </c>
      <c r="AH19" s="11">
        <f t="shared" ref="AH19:AH26" si="13">AH18*(1-(AF19-1)*$AH$15)</f>
        <v>0.35519999999999996</v>
      </c>
      <c r="AI19" s="11">
        <f t="shared" ref="AI19:AI26" si="14">AI18*(1-$AI$15)</f>
        <v>1.0031516793651603</v>
      </c>
      <c r="AJ19">
        <f t="shared" si="10"/>
        <v>7</v>
      </c>
      <c r="AK19">
        <f t="shared" si="11"/>
        <v>0.2</v>
      </c>
      <c r="AN19" s="9">
        <v>16839.828990355902</v>
      </c>
      <c r="AO19" s="9">
        <v>1488.9596983926101</v>
      </c>
      <c r="AP19">
        <v>0.33900000000000002</v>
      </c>
      <c r="AQ19">
        <v>16182</v>
      </c>
      <c r="AR19">
        <v>1.0102</v>
      </c>
      <c r="AS19">
        <v>-7.6151216379065996E-4</v>
      </c>
      <c r="AT19">
        <v>3.5971560974493798E-2</v>
      </c>
      <c r="AU19">
        <v>86.067146683015906</v>
      </c>
      <c r="AW19" s="8">
        <f t="shared" si="7"/>
        <v>1.5303809861081819E-2</v>
      </c>
      <c r="AX19" s="8">
        <f t="shared" si="8"/>
        <v>-0.17873155080385539</v>
      </c>
    </row>
    <row r="20" spans="1:50" x14ac:dyDescent="0.25">
      <c r="A20" t="s">
        <v>1</v>
      </c>
      <c r="B20">
        <v>6459</v>
      </c>
      <c r="C20">
        <v>16769</v>
      </c>
      <c r="D20">
        <v>8624</v>
      </c>
      <c r="E20">
        <v>1197</v>
      </c>
      <c r="F20">
        <v>65.06</v>
      </c>
      <c r="G20">
        <v>8835</v>
      </c>
      <c r="H20">
        <v>3.7699999999999997E-2</v>
      </c>
      <c r="I20" s="3">
        <v>5.0000000000000001E-4</v>
      </c>
      <c r="J20">
        <v>1.0063</v>
      </c>
      <c r="K20">
        <v>1</v>
      </c>
      <c r="M20">
        <v>6954</v>
      </c>
      <c r="N20">
        <v>617</v>
      </c>
      <c r="O20">
        <v>99.06</v>
      </c>
      <c r="P20">
        <v>8835</v>
      </c>
      <c r="Q20">
        <v>1.0049999999999999</v>
      </c>
      <c r="R20">
        <v>1</v>
      </c>
      <c r="W20" s="9">
        <v>67124.716051544703</v>
      </c>
      <c r="X20" s="9">
        <v>8063.9200324860703</v>
      </c>
      <c r="Y20">
        <v>0.32700000000000001</v>
      </c>
      <c r="Z20">
        <v>63022</v>
      </c>
      <c r="AA20">
        <v>1.0085999999999999</v>
      </c>
      <c r="AB20">
        <v>6.3295551601595E-3</v>
      </c>
      <c r="AC20">
        <v>-1.7968467130864599E-2</v>
      </c>
      <c r="AD20">
        <v>35.716124996616401</v>
      </c>
      <c r="AE20">
        <f t="shared" si="9"/>
        <v>0.12013339507155353</v>
      </c>
      <c r="AF20">
        <v>4</v>
      </c>
      <c r="AG20" s="11">
        <f t="shared" si="12"/>
        <v>1.0005633182123073</v>
      </c>
      <c r="AH20" s="11">
        <f t="shared" si="13"/>
        <v>7.8143999999999977E-2</v>
      </c>
      <c r="AI20" s="11">
        <f t="shared" si="14"/>
        <v>1.0047312419994887</v>
      </c>
      <c r="AJ20">
        <f t="shared" si="10"/>
        <v>6</v>
      </c>
      <c r="AK20">
        <f t="shared" si="11"/>
        <v>0.25</v>
      </c>
      <c r="AN20" s="9">
        <v>8783.3436973652206</v>
      </c>
      <c r="AO20" s="9">
        <v>1441.4886865302201</v>
      </c>
      <c r="AP20">
        <v>0.59199999999999997</v>
      </c>
      <c r="AQ20">
        <v>8835</v>
      </c>
      <c r="AR20">
        <v>1.0126999999999999</v>
      </c>
      <c r="AS20">
        <v>9.8169717158712202E-4</v>
      </c>
      <c r="AT20">
        <v>4.3898189660596297E-2</v>
      </c>
      <c r="AU20">
        <v>17.265639004358398</v>
      </c>
      <c r="AW20" s="8">
        <f t="shared" si="7"/>
        <v>1.8476773813221214E-2</v>
      </c>
      <c r="AX20" s="8">
        <f t="shared" si="8"/>
        <v>0.20425120010878861</v>
      </c>
    </row>
    <row r="21" spans="1:50" x14ac:dyDescent="0.25">
      <c r="A21" t="s">
        <v>1</v>
      </c>
      <c r="B21">
        <v>6947</v>
      </c>
      <c r="C21">
        <v>32028</v>
      </c>
      <c r="D21">
        <v>16308</v>
      </c>
      <c r="E21">
        <v>797</v>
      </c>
      <c r="F21">
        <v>75.37</v>
      </c>
      <c r="G21">
        <v>16729</v>
      </c>
      <c r="H21">
        <v>4.2000000000000003E-2</v>
      </c>
      <c r="I21">
        <v>3.3E-3</v>
      </c>
      <c r="J21">
        <v>1.0034000000000001</v>
      </c>
      <c r="K21">
        <v>1</v>
      </c>
      <c r="M21">
        <v>16780</v>
      </c>
      <c r="N21">
        <v>763</v>
      </c>
      <c r="O21">
        <v>45.5</v>
      </c>
      <c r="P21">
        <v>16729</v>
      </c>
      <c r="Q21">
        <v>1.002</v>
      </c>
      <c r="R21">
        <v>1</v>
      </c>
      <c r="W21" s="9">
        <v>21378.198853641999</v>
      </c>
      <c r="X21" s="9">
        <v>2358.1149106943999</v>
      </c>
      <c r="Y21">
        <v>0.53425</v>
      </c>
      <c r="Z21">
        <v>21354</v>
      </c>
      <c r="AA21">
        <v>1.0087999999999999</v>
      </c>
      <c r="AB21">
        <v>-3.8899590360545601E-3</v>
      </c>
      <c r="AC21">
        <v>1.6232998170018002E-2</v>
      </c>
      <c r="AD21">
        <v>43.598742984774603</v>
      </c>
      <c r="AE21">
        <f t="shared" si="9"/>
        <v>0.11030465788247032</v>
      </c>
      <c r="AF21">
        <v>5</v>
      </c>
      <c r="AG21" s="11">
        <f t="shared" si="12"/>
        <v>0.99797780563892147</v>
      </c>
      <c r="AH21" s="11">
        <f t="shared" si="13"/>
        <v>-3.1257600000000017E-3</v>
      </c>
      <c r="AI21" s="11">
        <f t="shared" si="14"/>
        <v>1.0063132918131412</v>
      </c>
      <c r="AJ21">
        <f t="shared" si="10"/>
        <v>5</v>
      </c>
      <c r="AK21">
        <f t="shared" si="11"/>
        <v>0.3</v>
      </c>
      <c r="AN21" s="9">
        <v>16708.454943434699</v>
      </c>
      <c r="AO21" s="9">
        <v>1061.2140743175501</v>
      </c>
      <c r="AP21">
        <v>0.53525</v>
      </c>
      <c r="AQ21">
        <v>16729</v>
      </c>
      <c r="AR21">
        <v>1.0366</v>
      </c>
      <c r="AS21">
        <v>2.2735027848416198E-3</v>
      </c>
      <c r="AT21">
        <v>3.9906683524700698E-2</v>
      </c>
      <c r="AU21">
        <v>118.21218834146499</v>
      </c>
      <c r="AW21" s="8">
        <f t="shared" si="7"/>
        <v>2.4555736045787313E-2</v>
      </c>
      <c r="AX21" s="8">
        <f t="shared" si="8"/>
        <v>0.33151075824033893</v>
      </c>
    </row>
    <row r="22" spans="1:50" x14ac:dyDescent="0.25">
      <c r="A22" t="s">
        <v>1</v>
      </c>
      <c r="B22">
        <v>7080</v>
      </c>
      <c r="C22">
        <v>526707</v>
      </c>
      <c r="D22">
        <v>342223</v>
      </c>
      <c r="E22">
        <v>14800</v>
      </c>
      <c r="F22">
        <v>27.17</v>
      </c>
      <c r="G22">
        <v>333099</v>
      </c>
      <c r="H22">
        <v>4.3E-3</v>
      </c>
      <c r="I22" s="3">
        <v>-2.0000000000000001E-4</v>
      </c>
      <c r="J22">
        <v>1.0024</v>
      </c>
      <c r="K22">
        <v>1</v>
      </c>
      <c r="M22">
        <v>465416</v>
      </c>
      <c r="N22">
        <v>43962</v>
      </c>
      <c r="O22">
        <v>0.27</v>
      </c>
      <c r="P22">
        <v>333099</v>
      </c>
      <c r="Q22">
        <v>1.0059</v>
      </c>
      <c r="R22">
        <v>1</v>
      </c>
      <c r="W22" s="9">
        <v>88698.147198058694</v>
      </c>
      <c r="X22" s="9">
        <v>5488.4153610059702</v>
      </c>
      <c r="Y22">
        <v>0.65774999999999995</v>
      </c>
      <c r="Z22">
        <v>90687</v>
      </c>
      <c r="AA22">
        <v>1.0049999999999999</v>
      </c>
      <c r="AB22" s="3">
        <v>5.8366285286581597E-3</v>
      </c>
      <c r="AC22">
        <v>-1.54126998394184E-2</v>
      </c>
      <c r="AD22">
        <v>77.381047496355905</v>
      </c>
      <c r="AE22">
        <f t="shared" si="9"/>
        <v>6.1877452172147442E-2</v>
      </c>
      <c r="AF22">
        <v>6</v>
      </c>
      <c r="AG22" s="11">
        <f t="shared" si="12"/>
        <v>0.99401555996345059</v>
      </c>
      <c r="AH22" s="11">
        <f t="shared" si="13"/>
        <v>9.3772800000000063E-4</v>
      </c>
      <c r="AI22" s="11">
        <f t="shared" si="14"/>
        <v>1.0078978327224304</v>
      </c>
      <c r="AJ22">
        <f t="shared" si="10"/>
        <v>4</v>
      </c>
      <c r="AK22">
        <f t="shared" si="11"/>
        <v>0.35</v>
      </c>
      <c r="AN22" s="9">
        <v>342413.67400539399</v>
      </c>
      <c r="AO22" s="9">
        <v>10569.4521070869</v>
      </c>
      <c r="AP22">
        <v>0.18775</v>
      </c>
      <c r="AQ22">
        <v>333099</v>
      </c>
      <c r="AR22">
        <v>1.0063</v>
      </c>
      <c r="AS22">
        <v>-8.5865481510279703E-4</v>
      </c>
      <c r="AT22">
        <v>6.0998506007844903E-3</v>
      </c>
      <c r="AU22">
        <v>102.550767675595</v>
      </c>
      <c r="AW22" s="8">
        <f t="shared" si="7"/>
        <v>5.57163035196373E-4</v>
      </c>
      <c r="AX22" s="8">
        <f t="shared" si="8"/>
        <v>-0.28584783060223651</v>
      </c>
    </row>
    <row r="23" spans="1:50" x14ac:dyDescent="0.25">
      <c r="A23" t="s">
        <v>1</v>
      </c>
      <c r="B23">
        <v>8427</v>
      </c>
      <c r="C23">
        <v>12065</v>
      </c>
      <c r="D23">
        <v>8650</v>
      </c>
      <c r="E23">
        <v>1527</v>
      </c>
      <c r="F23">
        <v>43.03</v>
      </c>
      <c r="G23">
        <v>8202</v>
      </c>
      <c r="H23" s="3">
        <v>2.9999999999999997E-4</v>
      </c>
      <c r="I23" s="3">
        <v>2.0000000000000001E-4</v>
      </c>
      <c r="J23">
        <v>1.0024</v>
      </c>
      <c r="K23">
        <v>1</v>
      </c>
      <c r="M23">
        <v>4313</v>
      </c>
      <c r="N23">
        <v>879</v>
      </c>
      <c r="O23">
        <v>99.71</v>
      </c>
      <c r="P23">
        <v>8202</v>
      </c>
      <c r="Q23">
        <v>1.0342</v>
      </c>
      <c r="R23">
        <v>1</v>
      </c>
      <c r="W23" s="9">
        <v>2236398.51032945</v>
      </c>
      <c r="X23" s="9">
        <v>37113.886882816099</v>
      </c>
      <c r="Y23">
        <v>0.40125</v>
      </c>
      <c r="Z23">
        <v>2226624</v>
      </c>
      <c r="AA23">
        <v>1.0099</v>
      </c>
      <c r="AB23" s="3">
        <v>4.7618231897867402E-3</v>
      </c>
      <c r="AC23">
        <v>4.2119656279844403E-3</v>
      </c>
      <c r="AD23">
        <v>144.095062008605</v>
      </c>
      <c r="AE23">
        <f t="shared" si="9"/>
        <v>1.6595381686848269E-2</v>
      </c>
      <c r="AF23">
        <v>7</v>
      </c>
      <c r="AG23" s="11">
        <f t="shared" si="12"/>
        <v>0.98869112381051771</v>
      </c>
      <c r="AH23" s="11">
        <f t="shared" si="13"/>
        <v>-5.2512768000000044E-4</v>
      </c>
      <c r="AI23" s="11">
        <f t="shared" si="14"/>
        <v>1.0094848686498352</v>
      </c>
      <c r="AJ23">
        <f t="shared" si="10"/>
        <v>3</v>
      </c>
      <c r="AK23">
        <f t="shared" si="11"/>
        <v>0.39999999999999997</v>
      </c>
      <c r="AN23" s="9">
        <v>9820.4893318915802</v>
      </c>
      <c r="AO23" s="9">
        <v>1723.64413045231</v>
      </c>
      <c r="AP23">
        <v>0.14749999999999999</v>
      </c>
      <c r="AQ23">
        <v>8202</v>
      </c>
      <c r="AR23">
        <v>1.0087999999999999</v>
      </c>
      <c r="AS23">
        <v>-6.8819210874100395E-4</v>
      </c>
      <c r="AT23">
        <v>-2.2975797372976701E-2</v>
      </c>
      <c r="AU23">
        <v>19.353793014812101</v>
      </c>
      <c r="AW23" s="8">
        <f t="shared" si="7"/>
        <v>0.13531668576781275</v>
      </c>
      <c r="AX23" s="8">
        <f t="shared" si="8"/>
        <v>0.12877808150118542</v>
      </c>
    </row>
    <row r="24" spans="1:50" x14ac:dyDescent="0.25">
      <c r="A24" t="s">
        <v>1</v>
      </c>
      <c r="B24">
        <v>10022</v>
      </c>
      <c r="C24">
        <v>12090</v>
      </c>
      <c r="D24">
        <v>7610</v>
      </c>
      <c r="E24">
        <v>1709</v>
      </c>
      <c r="F24">
        <v>7.07</v>
      </c>
      <c r="G24">
        <v>5829</v>
      </c>
      <c r="H24">
        <v>-1E-3</v>
      </c>
      <c r="I24">
        <v>0</v>
      </c>
      <c r="J24">
        <v>1.0033000000000001</v>
      </c>
      <c r="K24">
        <v>1</v>
      </c>
      <c r="M24">
        <v>3273</v>
      </c>
      <c r="N24">
        <v>798</v>
      </c>
      <c r="O24">
        <v>98.34</v>
      </c>
      <c r="P24">
        <v>5829</v>
      </c>
      <c r="Q24">
        <v>1.0054000000000001</v>
      </c>
      <c r="R24">
        <v>1</v>
      </c>
      <c r="W24" s="9">
        <v>540225.27829054103</v>
      </c>
      <c r="X24" s="9">
        <v>36002.272776912403</v>
      </c>
      <c r="Y24">
        <v>0.34125</v>
      </c>
      <c r="Z24">
        <v>525310</v>
      </c>
      <c r="AA24">
        <v>1.0086999999999999</v>
      </c>
      <c r="AB24" s="3">
        <v>3.89451273464652E-3</v>
      </c>
      <c r="AC24">
        <v>-3.5654510768966699E-3</v>
      </c>
      <c r="AD24">
        <v>70.319428699174594</v>
      </c>
      <c r="AE24">
        <f t="shared" si="9"/>
        <v>6.6643073220927398E-2</v>
      </c>
      <c r="AF24">
        <v>8</v>
      </c>
      <c r="AG24" s="11">
        <f t="shared" si="12"/>
        <v>0.98202466710226266</v>
      </c>
      <c r="AH24" s="11">
        <f t="shared" si="13"/>
        <v>4.306046976000004E-4</v>
      </c>
      <c r="AI24" s="11">
        <f t="shared" si="14"/>
        <v>1.0110744035240113</v>
      </c>
      <c r="AJ24">
        <f t="shared" si="10"/>
        <v>2</v>
      </c>
      <c r="AK24">
        <f t="shared" si="11"/>
        <v>0.44999999999999996</v>
      </c>
      <c r="AN24" s="9">
        <v>7010.9801025054503</v>
      </c>
      <c r="AO24" s="9">
        <v>1277.2558529463299</v>
      </c>
      <c r="AP24">
        <v>0.15837499999999999</v>
      </c>
      <c r="AQ24">
        <v>5829</v>
      </c>
      <c r="AR24">
        <v>1.0333000000000001</v>
      </c>
      <c r="AS24">
        <v>-7.4255454387873001E-4</v>
      </c>
      <c r="AT24">
        <v>-1.6382953360698699E-2</v>
      </c>
      <c r="AU24">
        <v>53.649183728080097</v>
      </c>
      <c r="AW24" s="8">
        <f t="shared" si="7"/>
        <v>-7.8714835413212891E-2</v>
      </c>
      <c r="AX24" s="8">
        <f t="shared" si="8"/>
        <v>-0.25262969400448809</v>
      </c>
    </row>
    <row r="25" spans="1:50" x14ac:dyDescent="0.25">
      <c r="A25" t="s">
        <v>1</v>
      </c>
      <c r="B25">
        <v>10308</v>
      </c>
      <c r="C25">
        <v>7533</v>
      </c>
      <c r="D25">
        <v>5044</v>
      </c>
      <c r="E25">
        <v>307</v>
      </c>
      <c r="F25">
        <v>86.88</v>
      </c>
      <c r="G25">
        <v>5363</v>
      </c>
      <c r="H25">
        <v>2.0299999999999999E-2</v>
      </c>
      <c r="I25">
        <v>1.4E-3</v>
      </c>
      <c r="J25">
        <v>1.0037</v>
      </c>
      <c r="K25">
        <v>1</v>
      </c>
      <c r="M25">
        <v>5575</v>
      </c>
      <c r="N25">
        <v>1123</v>
      </c>
      <c r="O25">
        <v>42.24</v>
      </c>
      <c r="P25">
        <v>5363</v>
      </c>
      <c r="Q25">
        <v>1.0102</v>
      </c>
      <c r="R25">
        <v>1</v>
      </c>
      <c r="W25" s="9">
        <v>6222.2278807746798</v>
      </c>
      <c r="X25" s="9">
        <v>1093.72365578218</v>
      </c>
      <c r="Y25">
        <v>0.28399999999999997</v>
      </c>
      <c r="Z25">
        <v>5528</v>
      </c>
      <c r="AA25">
        <v>1.0052000000000001</v>
      </c>
      <c r="AB25">
        <v>3.68996952977571E-4</v>
      </c>
      <c r="AC25">
        <v>6.5532029308182194E-2</v>
      </c>
      <c r="AD25">
        <v>9.9152630377538191</v>
      </c>
      <c r="AE25">
        <f t="shared" si="9"/>
        <v>0.17577685625458148</v>
      </c>
      <c r="AF25">
        <v>9</v>
      </c>
      <c r="AG25" s="11">
        <f t="shared" si="12"/>
        <v>0.97404186067749521</v>
      </c>
      <c r="AH25" s="11">
        <f t="shared" si="13"/>
        <v>-4.6505307340800048E-4</v>
      </c>
      <c r="AI25" s="11">
        <f t="shared" si="14"/>
        <v>1.0126664412798003</v>
      </c>
      <c r="AJ25">
        <f t="shared" si="10"/>
        <v>1</v>
      </c>
      <c r="AK25">
        <f t="shared" si="11"/>
        <v>0.49999999999999994</v>
      </c>
      <c r="AN25" s="9">
        <v>5260.1107184882603</v>
      </c>
      <c r="AO25" s="9">
        <v>468.74055820682798</v>
      </c>
      <c r="AP25">
        <v>0.62849999999999995</v>
      </c>
      <c r="AQ25">
        <v>5363</v>
      </c>
      <c r="AR25">
        <v>1.0125999999999999</v>
      </c>
      <c r="AS25">
        <v>1.4552928686167399E-3</v>
      </c>
      <c r="AT25">
        <v>1.1765217799844799E-2</v>
      </c>
      <c r="AU25">
        <v>71.621505548482403</v>
      </c>
      <c r="AW25" s="8">
        <f t="shared" si="7"/>
        <v>4.2845106758180096E-2</v>
      </c>
      <c r="AX25" s="8">
        <f t="shared" si="8"/>
        <v>0.52684220914276225</v>
      </c>
    </row>
    <row r="26" spans="1:50" x14ac:dyDescent="0.25">
      <c r="A26" t="s">
        <v>1</v>
      </c>
      <c r="B26">
        <v>11037</v>
      </c>
      <c r="C26">
        <v>28982</v>
      </c>
      <c r="D26">
        <v>21993</v>
      </c>
      <c r="E26">
        <v>2719</v>
      </c>
      <c r="F26">
        <v>36.58</v>
      </c>
      <c r="G26">
        <v>20924</v>
      </c>
      <c r="H26">
        <v>-5.0000000000000001E-3</v>
      </c>
      <c r="I26">
        <v>3.5000000000000001E-3</v>
      </c>
      <c r="J26">
        <v>1.0016</v>
      </c>
      <c r="K26">
        <v>1</v>
      </c>
      <c r="M26">
        <v>17756</v>
      </c>
      <c r="N26">
        <v>1010</v>
      </c>
      <c r="O26">
        <v>99.09</v>
      </c>
      <c r="P26">
        <v>20924</v>
      </c>
      <c r="Q26">
        <v>1.0024999999999999</v>
      </c>
      <c r="R26">
        <v>1</v>
      </c>
      <c r="AF26">
        <v>10</v>
      </c>
      <c r="AG26" s="11">
        <f t="shared" si="12"/>
        <v>0.96477371211009189</v>
      </c>
      <c r="AH26" s="11">
        <f t="shared" si="13"/>
        <v>6.2317111836672056E-4</v>
      </c>
      <c r="AI26" s="11">
        <f t="shared" si="14"/>
        <v>1.0142609858582396</v>
      </c>
      <c r="AJ26">
        <f t="shared" si="10"/>
        <v>0</v>
      </c>
      <c r="AK26">
        <f t="shared" si="11"/>
        <v>0.54999999999999993</v>
      </c>
      <c r="AN26" s="9">
        <v>20352.5588883825</v>
      </c>
      <c r="AO26" s="9">
        <v>1403.0365520724999</v>
      </c>
      <c r="AP26">
        <v>0.6895</v>
      </c>
      <c r="AQ26">
        <v>20924</v>
      </c>
      <c r="AR26">
        <v>1.0109999999999999</v>
      </c>
      <c r="AS26">
        <v>1.32141260279583E-2</v>
      </c>
      <c r="AT26">
        <v>-2.3547342933263601E-2</v>
      </c>
      <c r="AU26">
        <v>52.735023461327003</v>
      </c>
      <c r="AW26" s="8">
        <f t="shared" si="7"/>
        <v>-7.4589238012890413E-2</v>
      </c>
      <c r="AX26" s="8">
        <f t="shared" si="8"/>
        <v>-0.48398802792478857</v>
      </c>
    </row>
    <row r="27" spans="1:50" x14ac:dyDescent="0.25">
      <c r="A27" t="s">
        <v>1</v>
      </c>
      <c r="B27">
        <v>11118</v>
      </c>
      <c r="C27">
        <v>27256</v>
      </c>
      <c r="D27">
        <v>33861</v>
      </c>
      <c r="E27">
        <v>4083</v>
      </c>
      <c r="F27">
        <v>28.16</v>
      </c>
      <c r="G27">
        <v>31515</v>
      </c>
      <c r="H27">
        <v>-2.4199999999999999E-2</v>
      </c>
      <c r="I27">
        <v>2.7000000000000001E-3</v>
      </c>
      <c r="J27">
        <v>1.0042</v>
      </c>
      <c r="K27">
        <v>1</v>
      </c>
      <c r="M27">
        <v>19507</v>
      </c>
      <c r="N27">
        <v>3088</v>
      </c>
      <c r="O27">
        <v>99.59</v>
      </c>
      <c r="P27">
        <v>31515</v>
      </c>
      <c r="Q27">
        <v>1.002</v>
      </c>
      <c r="R27">
        <v>1</v>
      </c>
      <c r="W27" t="s">
        <v>605</v>
      </c>
      <c r="X27" t="s">
        <v>606</v>
      </c>
      <c r="Y27" t="s">
        <v>607</v>
      </c>
      <c r="Z27" t="s">
        <v>608</v>
      </c>
      <c r="AA27" t="s">
        <v>25</v>
      </c>
      <c r="AB27" t="s">
        <v>609</v>
      </c>
      <c r="AC27" t="s">
        <v>610</v>
      </c>
      <c r="AD27" t="s">
        <v>611</v>
      </c>
      <c r="AN27" s="9">
        <v>36290.502523966898</v>
      </c>
      <c r="AO27" s="9">
        <v>4552.5680277042902</v>
      </c>
      <c r="AP27">
        <v>0.1195</v>
      </c>
      <c r="AQ27">
        <v>31515</v>
      </c>
      <c r="AR27">
        <v>1.0323</v>
      </c>
      <c r="AS27">
        <v>5.2810506059206598E-3</v>
      </c>
      <c r="AT27">
        <v>-4.1309900367534597E-2</v>
      </c>
      <c r="AU27">
        <v>66.240519780998795</v>
      </c>
      <c r="AW27" s="8">
        <f t="shared" si="7"/>
        <v>7.1749284544664782E-2</v>
      </c>
      <c r="AX27" s="8">
        <f t="shared" si="8"/>
        <v>0.11500563989818513</v>
      </c>
    </row>
    <row r="28" spans="1:50" x14ac:dyDescent="0.25">
      <c r="A28" t="s">
        <v>1</v>
      </c>
      <c r="B28">
        <v>13420</v>
      </c>
      <c r="C28">
        <v>1432</v>
      </c>
      <c r="D28">
        <v>1509</v>
      </c>
      <c r="E28">
        <v>1005</v>
      </c>
      <c r="F28">
        <v>40.49</v>
      </c>
      <c r="G28">
        <v>1103</v>
      </c>
      <c r="H28">
        <v>5.6000000000000001E-2</v>
      </c>
      <c r="I28">
        <v>3.0000000000000001E-3</v>
      </c>
      <c r="J28">
        <v>1.0015000000000001</v>
      </c>
      <c r="K28">
        <v>1</v>
      </c>
      <c r="M28">
        <v>463</v>
      </c>
      <c r="N28">
        <v>133</v>
      </c>
      <c r="O28">
        <v>99.41</v>
      </c>
      <c r="P28">
        <v>1103</v>
      </c>
      <c r="Q28">
        <v>1.0008999999999999</v>
      </c>
      <c r="R28">
        <v>1</v>
      </c>
      <c r="V28" s="10">
        <f>X28/X16-1</f>
        <v>-0.58461759838692284</v>
      </c>
      <c r="W28" s="9">
        <v>37384.712012137097</v>
      </c>
      <c r="X28" s="9">
        <v>1861.80832228483</v>
      </c>
      <c r="Y28">
        <v>0.91374999999999995</v>
      </c>
      <c r="Z28">
        <v>40000</v>
      </c>
      <c r="AA28">
        <v>1.0037</v>
      </c>
      <c r="AB28">
        <v>1.6459825404002799E-3</v>
      </c>
      <c r="AC28">
        <v>3.9646498791916403E-2</v>
      </c>
      <c r="AD28">
        <v>77.670826819206496</v>
      </c>
      <c r="AE28">
        <f>X28/W28</f>
        <v>4.9801328459622381E-2</v>
      </c>
      <c r="AN28" s="9">
        <v>1010.67826528202</v>
      </c>
      <c r="AO28" s="9">
        <v>5609.5570126324601</v>
      </c>
      <c r="AP28">
        <v>0.92</v>
      </c>
      <c r="AQ28">
        <v>1064</v>
      </c>
      <c r="AR28">
        <v>1.0186999999999999</v>
      </c>
      <c r="AS28">
        <v>5.1710364864102796E-3</v>
      </c>
      <c r="AT28">
        <v>5.8167623537351103E-2</v>
      </c>
      <c r="AU28">
        <v>-40.572148634079099</v>
      </c>
      <c r="AW28" s="8">
        <f t="shared" si="7"/>
        <v>-0.33023309126440026</v>
      </c>
      <c r="AX28" s="8">
        <f t="shared" si="8"/>
        <v>4.5816487687885177</v>
      </c>
    </row>
    <row r="29" spans="1:50" x14ac:dyDescent="0.25">
      <c r="A29" t="s">
        <v>1</v>
      </c>
      <c r="B29">
        <v>13439</v>
      </c>
      <c r="C29">
        <v>6305</v>
      </c>
      <c r="D29">
        <v>3649</v>
      </c>
      <c r="E29">
        <v>461</v>
      </c>
      <c r="F29">
        <v>58.42</v>
      </c>
      <c r="G29">
        <v>3667</v>
      </c>
      <c r="H29">
        <v>3.7499999999999999E-2</v>
      </c>
      <c r="I29">
        <v>5.0000000000000001E-3</v>
      </c>
      <c r="J29">
        <v>1.0038</v>
      </c>
      <c r="K29">
        <v>1</v>
      </c>
      <c r="M29">
        <v>3760</v>
      </c>
      <c r="N29">
        <v>415</v>
      </c>
      <c r="O29">
        <v>37.53</v>
      </c>
      <c r="P29">
        <v>3667</v>
      </c>
      <c r="Q29">
        <v>1.0023</v>
      </c>
      <c r="R29">
        <v>1</v>
      </c>
      <c r="V29" s="10">
        <f t="shared" ref="V29:V37" si="15">X29/X17-1</f>
        <v>-0.60512122330373042</v>
      </c>
      <c r="W29" s="9">
        <v>712597.73370715498</v>
      </c>
      <c r="X29" s="9">
        <v>52768.367338560303</v>
      </c>
      <c r="Y29">
        <v>0.79349999999999998</v>
      </c>
      <c r="Z29">
        <v>745997</v>
      </c>
      <c r="AA29">
        <v>1.0045999999999999</v>
      </c>
      <c r="AB29">
        <v>7.4067646951887197E-3</v>
      </c>
      <c r="AC29">
        <v>-1.9090091978978398E-2</v>
      </c>
      <c r="AD29">
        <v>76.058977928969995</v>
      </c>
      <c r="AE29">
        <f t="shared" ref="AE29:AE37" si="16">X29/W29</f>
        <v>7.4050708895806963E-2</v>
      </c>
      <c r="AN29" s="9">
        <v>4062.2128734628</v>
      </c>
      <c r="AO29" s="9">
        <v>613.54596725077101</v>
      </c>
      <c r="AP29">
        <v>0.26350000000000001</v>
      </c>
      <c r="AQ29">
        <v>3667</v>
      </c>
      <c r="AR29">
        <v>1.0165999999999999</v>
      </c>
      <c r="AS29">
        <v>2.8318851564576499E-3</v>
      </c>
      <c r="AT29">
        <v>3.04333652196568E-2</v>
      </c>
      <c r="AU29">
        <v>31.636994470806901</v>
      </c>
      <c r="AW29" s="8">
        <f t="shared" si="7"/>
        <v>0.11324003109421765</v>
      </c>
      <c r="AX29" s="8">
        <f t="shared" si="8"/>
        <v>0.33090231507759449</v>
      </c>
    </row>
    <row r="30" spans="1:50" x14ac:dyDescent="0.25">
      <c r="A30" t="s">
        <v>1</v>
      </c>
      <c r="B30">
        <v>13641</v>
      </c>
      <c r="C30">
        <v>12780</v>
      </c>
      <c r="D30">
        <v>8218</v>
      </c>
      <c r="E30">
        <v>802</v>
      </c>
      <c r="F30">
        <v>74.12</v>
      </c>
      <c r="G30">
        <v>8590</v>
      </c>
      <c r="H30" s="3">
        <v>-6.9999999999999999E-4</v>
      </c>
      <c r="I30">
        <v>-1.1999999999999999E-3</v>
      </c>
      <c r="J30">
        <v>1.0027999999999999</v>
      </c>
      <c r="K30">
        <v>1</v>
      </c>
      <c r="M30">
        <v>9622</v>
      </c>
      <c r="N30">
        <v>649</v>
      </c>
      <c r="O30">
        <v>5.52</v>
      </c>
      <c r="P30">
        <v>8590</v>
      </c>
      <c r="Q30">
        <v>1.002</v>
      </c>
      <c r="R30">
        <v>1</v>
      </c>
      <c r="V30" s="10">
        <f t="shared" si="15"/>
        <v>-0.21892663777687249</v>
      </c>
      <c r="W30" s="9">
        <v>400205.92617987498</v>
      </c>
      <c r="X30" s="9">
        <v>20013.716225008498</v>
      </c>
      <c r="Y30">
        <v>0.28349999999999997</v>
      </c>
      <c r="Z30">
        <v>388485</v>
      </c>
      <c r="AA30">
        <v>1.0074000000000001</v>
      </c>
      <c r="AB30">
        <v>-9.62029583263861E-3</v>
      </c>
      <c r="AC30">
        <v>5.3792632421742897E-2</v>
      </c>
      <c r="AD30">
        <v>98.455976352399205</v>
      </c>
      <c r="AE30">
        <f t="shared" si="16"/>
        <v>5.0008545390737701E-2</v>
      </c>
      <c r="AN30" s="9">
        <v>9674.5263793172908</v>
      </c>
      <c r="AO30" s="9">
        <v>1442.73312139205</v>
      </c>
      <c r="AP30">
        <v>0.22175</v>
      </c>
      <c r="AQ30">
        <v>8590</v>
      </c>
      <c r="AR30">
        <v>1.0034000000000001</v>
      </c>
      <c r="AS30">
        <v>-8.4838132026657E-3</v>
      </c>
      <c r="AT30">
        <v>-3.4395380515692499E-2</v>
      </c>
      <c r="AU30">
        <v>29.204937898957802</v>
      </c>
      <c r="AW30" s="8">
        <f t="shared" si="7"/>
        <v>0.1772361133265139</v>
      </c>
      <c r="AX30" s="8">
        <f t="shared" si="8"/>
        <v>0.79891910398011223</v>
      </c>
    </row>
    <row r="31" spans="1:50" x14ac:dyDescent="0.25">
      <c r="A31" t="s">
        <v>1</v>
      </c>
      <c r="B31">
        <v>13889</v>
      </c>
      <c r="C31">
        <v>6478</v>
      </c>
      <c r="D31">
        <v>1797</v>
      </c>
      <c r="E31">
        <v>282</v>
      </c>
      <c r="F31">
        <v>88.71</v>
      </c>
      <c r="G31">
        <v>2100</v>
      </c>
      <c r="H31">
        <v>7.3000000000000001E-3</v>
      </c>
      <c r="I31">
        <v>-2.5999999999999999E-3</v>
      </c>
      <c r="J31">
        <v>1.0065</v>
      </c>
      <c r="K31">
        <v>2</v>
      </c>
      <c r="M31">
        <v>1807</v>
      </c>
      <c r="N31">
        <v>501</v>
      </c>
      <c r="O31">
        <v>83.51</v>
      </c>
      <c r="P31">
        <v>2100</v>
      </c>
      <c r="Q31">
        <v>1.0015000000000001</v>
      </c>
      <c r="R31">
        <v>1</v>
      </c>
      <c r="V31" s="10">
        <f t="shared" si="15"/>
        <v>-0.60720251159616434</v>
      </c>
      <c r="W31" s="9">
        <v>24283.8879264836</v>
      </c>
      <c r="X31" s="9">
        <v>999.49577290765205</v>
      </c>
      <c r="Y31">
        <v>0.68700000000000006</v>
      </c>
      <c r="Z31">
        <v>24613</v>
      </c>
      <c r="AA31">
        <v>1.0195000000000001</v>
      </c>
      <c r="AB31">
        <v>1.42452856585293E-3</v>
      </c>
      <c r="AC31">
        <v>4.2434265112896399E-2</v>
      </c>
      <c r="AD31">
        <v>84.778621898315194</v>
      </c>
      <c r="AE31">
        <f t="shared" si="16"/>
        <v>4.1158803562819063E-2</v>
      </c>
      <c r="AN31" s="9">
        <v>4506.3313073689396</v>
      </c>
      <c r="AO31" s="9">
        <v>11289.963330508301</v>
      </c>
      <c r="AP31">
        <v>0.21699225328393401</v>
      </c>
      <c r="AQ31">
        <v>2100</v>
      </c>
      <c r="AR31">
        <v>1.5258</v>
      </c>
      <c r="AS31">
        <v>-4.4293817886571401E-3</v>
      </c>
      <c r="AT31">
        <v>9.7408829570086203E-4</v>
      </c>
      <c r="AU31">
        <v>92.7290349295249</v>
      </c>
      <c r="AW31" s="8">
        <f t="shared" si="7"/>
        <v>1.5076968877957371</v>
      </c>
      <c r="AX31" s="8">
        <f t="shared" si="8"/>
        <v>39.035330959249293</v>
      </c>
    </row>
    <row r="32" spans="1:50" x14ac:dyDescent="0.25">
      <c r="A32" t="s">
        <v>1</v>
      </c>
      <c r="B32">
        <v>14044</v>
      </c>
      <c r="C32">
        <v>8864</v>
      </c>
      <c r="D32">
        <v>5521</v>
      </c>
      <c r="E32">
        <v>403</v>
      </c>
      <c r="F32">
        <v>40.78</v>
      </c>
      <c r="G32">
        <v>5403</v>
      </c>
      <c r="H32">
        <v>3.8100000000000002E-2</v>
      </c>
      <c r="I32">
        <v>3.2000000000000002E-3</v>
      </c>
      <c r="J32">
        <v>1.0041</v>
      </c>
      <c r="K32">
        <v>1</v>
      </c>
      <c r="M32">
        <v>4697</v>
      </c>
      <c r="N32">
        <v>805</v>
      </c>
      <c r="O32">
        <v>85.57</v>
      </c>
      <c r="P32">
        <v>5403</v>
      </c>
      <c r="Q32">
        <v>1.0187999999999999</v>
      </c>
      <c r="R32">
        <v>1</v>
      </c>
      <c r="V32" s="10">
        <f t="shared" si="15"/>
        <v>-0.31445354309223816</v>
      </c>
      <c r="W32" s="9">
        <v>71723.279039017303</v>
      </c>
      <c r="X32" s="9">
        <v>5528.1918070583497</v>
      </c>
      <c r="Y32">
        <v>3.15E-2</v>
      </c>
      <c r="Z32">
        <v>63022</v>
      </c>
      <c r="AA32">
        <v>1.0164</v>
      </c>
      <c r="AB32">
        <v>4.6433988269233501E-3</v>
      </c>
      <c r="AC32">
        <v>-1.7833435738221399E-2</v>
      </c>
      <c r="AD32">
        <v>43.6456591813145</v>
      </c>
      <c r="AE32">
        <f t="shared" si="16"/>
        <v>7.7076674144401933E-2</v>
      </c>
      <c r="AN32" s="9">
        <v>5967.76015443713</v>
      </c>
      <c r="AO32" s="9">
        <v>629.45065877121704</v>
      </c>
      <c r="AP32">
        <v>0.16800000000000001</v>
      </c>
      <c r="AQ32">
        <v>5403</v>
      </c>
      <c r="AR32">
        <v>1.012</v>
      </c>
      <c r="AS32">
        <v>-1.0633113010101399E-3</v>
      </c>
      <c r="AT32">
        <v>2.67930646992726E-2</v>
      </c>
      <c r="AU32">
        <v>41.803598334184699</v>
      </c>
      <c r="AW32" s="8">
        <f t="shared" si="7"/>
        <v>8.0920151138766494E-2</v>
      </c>
      <c r="AX32" s="8">
        <f t="shared" si="8"/>
        <v>0.5619123046432184</v>
      </c>
    </row>
    <row r="33" spans="1:50" x14ac:dyDescent="0.25">
      <c r="A33" t="s">
        <v>1</v>
      </c>
      <c r="B33">
        <v>14176</v>
      </c>
      <c r="C33">
        <v>38399</v>
      </c>
      <c r="D33">
        <v>28939</v>
      </c>
      <c r="E33">
        <v>8035</v>
      </c>
      <c r="F33">
        <v>12.32</v>
      </c>
      <c r="G33">
        <v>21764</v>
      </c>
      <c r="H33">
        <v>-3.9699999999999999E-2</v>
      </c>
      <c r="I33">
        <v>-1.8E-3</v>
      </c>
      <c r="J33">
        <v>1.0054000000000001</v>
      </c>
      <c r="K33">
        <v>1</v>
      </c>
      <c r="M33">
        <v>15719</v>
      </c>
      <c r="N33">
        <v>1346</v>
      </c>
      <c r="O33">
        <v>99.89</v>
      </c>
      <c r="P33">
        <v>21764</v>
      </c>
      <c r="Q33">
        <v>1.0024</v>
      </c>
      <c r="R33">
        <v>1</v>
      </c>
      <c r="V33" s="10">
        <f t="shared" si="15"/>
        <v>-0.62493361802801672</v>
      </c>
      <c r="W33" s="9">
        <v>20032.893200300699</v>
      </c>
      <c r="X33" s="9">
        <v>884.449627828335</v>
      </c>
      <c r="Y33">
        <v>0.92074999999999996</v>
      </c>
      <c r="Z33">
        <v>21354</v>
      </c>
      <c r="AA33">
        <v>1.0144</v>
      </c>
      <c r="AB33">
        <v>3.8600958423769798E-3</v>
      </c>
      <c r="AC33">
        <v>2.8801956971785E-2</v>
      </c>
      <c r="AD33">
        <v>62.801326567495501</v>
      </c>
      <c r="AE33">
        <f t="shared" si="16"/>
        <v>4.4149869865779505E-2</v>
      </c>
      <c r="AN33" s="9">
        <v>23656.404760532299</v>
      </c>
      <c r="AO33" s="9">
        <v>3441.7748069867598</v>
      </c>
      <c r="AP33">
        <v>0.3</v>
      </c>
      <c r="AQ33">
        <v>21764</v>
      </c>
      <c r="AR33">
        <v>1.0073000000000001</v>
      </c>
      <c r="AS33">
        <v>7.0848248731612898E-3</v>
      </c>
      <c r="AT33">
        <v>-3.9107193903440002E-2</v>
      </c>
      <c r="AU33">
        <v>33.259787172740403</v>
      </c>
      <c r="AW33" s="8">
        <f t="shared" si="7"/>
        <v>-0.18254242508268081</v>
      </c>
      <c r="AX33" s="8">
        <f t="shared" si="8"/>
        <v>-0.57165217087905917</v>
      </c>
    </row>
    <row r="34" spans="1:50" x14ac:dyDescent="0.25">
      <c r="A34" t="s">
        <v>1</v>
      </c>
      <c r="B34">
        <v>14257</v>
      </c>
      <c r="C34">
        <v>11424</v>
      </c>
      <c r="D34">
        <v>6270</v>
      </c>
      <c r="E34">
        <v>455</v>
      </c>
      <c r="F34">
        <v>92.11</v>
      </c>
      <c r="G34">
        <v>6874</v>
      </c>
      <c r="H34">
        <v>5.1400000000000001E-2</v>
      </c>
      <c r="I34">
        <v>3.8999999999999998E-3</v>
      </c>
      <c r="J34">
        <v>1.0192000000000001</v>
      </c>
      <c r="K34">
        <v>1</v>
      </c>
      <c r="M34">
        <v>6323</v>
      </c>
      <c r="N34">
        <v>1014</v>
      </c>
      <c r="O34">
        <v>76.97</v>
      </c>
      <c r="P34">
        <v>6874</v>
      </c>
      <c r="Q34">
        <v>1.0028999999999999</v>
      </c>
      <c r="R34">
        <v>1</v>
      </c>
      <c r="V34" s="10">
        <f t="shared" si="15"/>
        <v>-0.23145032585310166</v>
      </c>
      <c r="W34" s="9">
        <v>87991.222821558404</v>
      </c>
      <c r="X34" s="9">
        <v>4218.1198372839699</v>
      </c>
      <c r="Y34">
        <v>0.75524999999999998</v>
      </c>
      <c r="Z34">
        <v>90687</v>
      </c>
      <c r="AA34">
        <v>1.0136000000000001</v>
      </c>
      <c r="AB34">
        <v>7.8866310429279197E-3</v>
      </c>
      <c r="AC34">
        <v>-1.4757349579102399E-2</v>
      </c>
      <c r="AD34">
        <v>78.299638494659504</v>
      </c>
      <c r="AE34">
        <f t="shared" si="16"/>
        <v>4.7937961333235433E-2</v>
      </c>
      <c r="AN34" s="9">
        <v>6772.9879483263003</v>
      </c>
      <c r="AO34" s="9">
        <v>912.28586725865898</v>
      </c>
      <c r="AP34">
        <v>0.61699999999999999</v>
      </c>
      <c r="AQ34">
        <v>6874</v>
      </c>
      <c r="AR34">
        <v>1.0210999999999999</v>
      </c>
      <c r="AS34">
        <v>1.3373647597087299E-3</v>
      </c>
      <c r="AT34">
        <v>4.4425355691281601E-2</v>
      </c>
      <c r="AU34">
        <v>30.539674318742001</v>
      </c>
      <c r="AW34" s="8">
        <f t="shared" si="7"/>
        <v>8.022136336942598E-2</v>
      </c>
      <c r="AX34" s="8">
        <f t="shared" si="8"/>
        <v>1.0050238840849648</v>
      </c>
    </row>
    <row r="35" spans="1:50" x14ac:dyDescent="0.25">
      <c r="A35" t="s">
        <v>1</v>
      </c>
      <c r="B35">
        <v>14320</v>
      </c>
      <c r="C35">
        <v>6020</v>
      </c>
      <c r="D35">
        <v>1732</v>
      </c>
      <c r="E35">
        <v>298</v>
      </c>
      <c r="F35">
        <v>73.23</v>
      </c>
      <c r="G35">
        <v>1830</v>
      </c>
      <c r="H35">
        <v>3.6799999999999999E-2</v>
      </c>
      <c r="I35">
        <v>1.2999999999999999E-3</v>
      </c>
      <c r="J35">
        <v>1.0057</v>
      </c>
      <c r="K35">
        <v>2</v>
      </c>
      <c r="M35">
        <v>2957</v>
      </c>
      <c r="N35">
        <v>1101</v>
      </c>
      <c r="O35">
        <v>9.34</v>
      </c>
      <c r="P35">
        <v>1830</v>
      </c>
      <c r="Q35">
        <v>1.0013000000000001</v>
      </c>
      <c r="R35">
        <v>1</v>
      </c>
      <c r="V35" s="10">
        <f>X35/X23-1</f>
        <v>-0.53615021445020505</v>
      </c>
      <c r="W35" s="9">
        <v>2207185.9709690502</v>
      </c>
      <c r="X35" s="9">
        <v>17215.268471513598</v>
      </c>
      <c r="Y35">
        <v>0.87675000000000003</v>
      </c>
      <c r="Z35">
        <v>2226624</v>
      </c>
      <c r="AA35">
        <v>1.0068999999999999</v>
      </c>
      <c r="AB35">
        <v>5.7074805931025697E-3</v>
      </c>
      <c r="AC35">
        <v>5.2649718256922899E-3</v>
      </c>
      <c r="AD35">
        <v>172.014401233359</v>
      </c>
      <c r="AE35">
        <f t="shared" si="16"/>
        <v>7.7996456564805687E-3</v>
      </c>
      <c r="AN35" s="9">
        <v>2202.0708217085398</v>
      </c>
      <c r="AO35" s="9">
        <v>1005.4251799032201</v>
      </c>
      <c r="AP35">
        <v>0.37674999999999997</v>
      </c>
      <c r="AQ35">
        <v>1830</v>
      </c>
      <c r="AR35">
        <v>1.0246</v>
      </c>
      <c r="AS35">
        <v>2.75191492992709E-3</v>
      </c>
      <c r="AT35">
        <v>3.0491644340212499E-2</v>
      </c>
      <c r="AU35">
        <v>18.0876095192612</v>
      </c>
      <c r="AW35" s="8">
        <f t="shared" si="7"/>
        <v>0.27140347673703213</v>
      </c>
      <c r="AX35" s="8">
        <f t="shared" si="8"/>
        <v>2.3739099996752353</v>
      </c>
    </row>
    <row r="36" spans="1:50" x14ac:dyDescent="0.25">
      <c r="A36" t="s">
        <v>1</v>
      </c>
      <c r="B36">
        <v>14974</v>
      </c>
      <c r="C36">
        <v>50686</v>
      </c>
      <c r="D36">
        <v>35030</v>
      </c>
      <c r="E36">
        <v>2415</v>
      </c>
      <c r="F36">
        <v>91.94</v>
      </c>
      <c r="G36">
        <v>38445</v>
      </c>
      <c r="H36">
        <v>2.7E-2</v>
      </c>
      <c r="I36">
        <v>2.7000000000000001E-3</v>
      </c>
      <c r="J36">
        <v>1.0098</v>
      </c>
      <c r="K36">
        <v>1</v>
      </c>
      <c r="M36">
        <v>40370</v>
      </c>
      <c r="N36">
        <v>1883</v>
      </c>
      <c r="O36">
        <v>11.95</v>
      </c>
      <c r="P36">
        <v>38445</v>
      </c>
      <c r="Q36">
        <v>1.0019</v>
      </c>
      <c r="R36">
        <v>1</v>
      </c>
      <c r="V36" s="10">
        <f t="shared" si="15"/>
        <v>-0.28685454729385262</v>
      </c>
      <c r="W36" s="9">
        <v>532154.60228432901</v>
      </c>
      <c r="X36" s="9">
        <v>25674.857117941399</v>
      </c>
      <c r="Y36">
        <v>0.42825000000000002</v>
      </c>
      <c r="Z36">
        <v>525310</v>
      </c>
      <c r="AA36">
        <v>1.0111000000000001</v>
      </c>
      <c r="AB36">
        <v>-7.1078554241359496E-4</v>
      </c>
      <c r="AC36">
        <v>1.3532489052831101E-2</v>
      </c>
      <c r="AD36">
        <v>109.93750425413801</v>
      </c>
      <c r="AE36">
        <f t="shared" si="16"/>
        <v>4.8246988765538068E-2</v>
      </c>
      <c r="AN36" s="9">
        <v>37307.296185869498</v>
      </c>
      <c r="AO36" s="9">
        <v>2690.6171671727602</v>
      </c>
      <c r="AP36">
        <v>0.69350000000000001</v>
      </c>
      <c r="AQ36">
        <v>38445</v>
      </c>
      <c r="AR36">
        <v>1.0052000000000001</v>
      </c>
      <c r="AS36">
        <v>-8.1496873920404E-4</v>
      </c>
      <c r="AT36">
        <v>1.8506055074427999E-2</v>
      </c>
      <c r="AU36">
        <v>62.868844571574698</v>
      </c>
      <c r="AW36" s="8">
        <f t="shared" si="7"/>
        <v>6.5009882554082132E-2</v>
      </c>
      <c r="AX36" s="8">
        <f t="shared" si="8"/>
        <v>0.11412719137588412</v>
      </c>
    </row>
    <row r="37" spans="1:50" x14ac:dyDescent="0.25">
      <c r="A37" t="s">
        <v>1</v>
      </c>
      <c r="B37">
        <v>15199</v>
      </c>
      <c r="C37">
        <v>2580</v>
      </c>
      <c r="D37">
        <v>2133</v>
      </c>
      <c r="E37">
        <v>528</v>
      </c>
      <c r="F37">
        <v>53.35</v>
      </c>
      <c r="G37">
        <v>2033</v>
      </c>
      <c r="H37">
        <v>6.1000000000000004E-3</v>
      </c>
      <c r="I37">
        <v>-3.5999999999999999E-3</v>
      </c>
      <c r="J37">
        <v>1.0163</v>
      </c>
      <c r="K37">
        <v>1</v>
      </c>
      <c r="M37">
        <v>2307</v>
      </c>
      <c r="N37">
        <v>570</v>
      </c>
      <c r="O37">
        <v>30.3</v>
      </c>
      <c r="P37">
        <v>2033</v>
      </c>
      <c r="Q37">
        <v>1.0063</v>
      </c>
      <c r="R37">
        <v>1</v>
      </c>
      <c r="V37" s="10">
        <f t="shared" si="15"/>
        <v>-0.26957503872849298</v>
      </c>
      <c r="W37" s="9">
        <v>5788.1804851249899</v>
      </c>
      <c r="X37" s="9">
        <v>798.88305891642995</v>
      </c>
      <c r="Y37">
        <v>0.435</v>
      </c>
      <c r="Z37">
        <v>5528</v>
      </c>
      <c r="AA37">
        <v>1.0062</v>
      </c>
      <c r="AB37">
        <v>1.9268747173428E-3</v>
      </c>
      <c r="AC37">
        <v>7.0075524187046198E-2</v>
      </c>
      <c r="AD37">
        <v>55.505982325490102</v>
      </c>
      <c r="AE37">
        <f t="shared" si="16"/>
        <v>0.13801972156353359</v>
      </c>
      <c r="AN37" s="9">
        <v>5277.4408635156697</v>
      </c>
      <c r="AO37" s="9">
        <v>10655.234021525101</v>
      </c>
      <c r="AP37">
        <v>0.110811721118222</v>
      </c>
      <c r="AQ37">
        <v>2033</v>
      </c>
      <c r="AR37">
        <v>1.0620000000000001</v>
      </c>
      <c r="AS37">
        <v>-2.7505310092817499E-3</v>
      </c>
      <c r="AT37">
        <v>3.7905668082701002E-2</v>
      </c>
      <c r="AU37">
        <v>59.824833843172698</v>
      </c>
      <c r="AW37" s="8">
        <f t="shared" si="7"/>
        <v>1.4741869964911718</v>
      </c>
      <c r="AX37" s="8">
        <f t="shared" si="8"/>
        <v>19.18036746500966</v>
      </c>
    </row>
    <row r="38" spans="1:50" x14ac:dyDescent="0.25">
      <c r="A38" t="s">
        <v>1</v>
      </c>
      <c r="B38">
        <v>18163</v>
      </c>
      <c r="C38">
        <v>41961</v>
      </c>
      <c r="D38">
        <v>31769</v>
      </c>
      <c r="E38">
        <v>2347</v>
      </c>
      <c r="F38">
        <v>63.23</v>
      </c>
      <c r="G38">
        <v>32208</v>
      </c>
      <c r="H38">
        <v>3.1E-2</v>
      </c>
      <c r="I38">
        <v>-2.2000000000000001E-3</v>
      </c>
      <c r="J38">
        <v>1.002</v>
      </c>
      <c r="K38">
        <v>1</v>
      </c>
      <c r="M38">
        <v>38609</v>
      </c>
      <c r="N38">
        <v>2962</v>
      </c>
      <c r="O38">
        <v>1.74</v>
      </c>
      <c r="P38">
        <v>32208</v>
      </c>
      <c r="Q38">
        <v>1.0175000000000001</v>
      </c>
      <c r="R38">
        <v>1</v>
      </c>
      <c r="AN38" s="9">
        <v>33889.1807616632</v>
      </c>
      <c r="AO38" s="9">
        <v>2079.8415843604798</v>
      </c>
      <c r="AP38">
        <v>0.20449999999999999</v>
      </c>
      <c r="AQ38">
        <v>32208</v>
      </c>
      <c r="AR38">
        <v>1.01</v>
      </c>
      <c r="AS38">
        <v>-1.0799536229598601E-2</v>
      </c>
      <c r="AT38">
        <v>3.0634592295731101E-2</v>
      </c>
      <c r="AU38">
        <v>61.685429283315401</v>
      </c>
      <c r="AW38" s="8">
        <f t="shared" si="7"/>
        <v>6.6737409476634424E-2</v>
      </c>
      <c r="AX38" s="8">
        <f t="shared" si="8"/>
        <v>-0.11382974675735835</v>
      </c>
    </row>
    <row r="39" spans="1:50" x14ac:dyDescent="0.25">
      <c r="A39" t="s">
        <v>1</v>
      </c>
      <c r="B39">
        <v>18767</v>
      </c>
      <c r="C39">
        <v>123653</v>
      </c>
      <c r="D39">
        <v>88106</v>
      </c>
      <c r="E39">
        <v>7064</v>
      </c>
      <c r="F39">
        <v>8.1199999999999992</v>
      </c>
      <c r="G39">
        <v>79612</v>
      </c>
      <c r="H39">
        <v>3.3999999999999998E-3</v>
      </c>
      <c r="I39">
        <v>-3.5999999999999999E-3</v>
      </c>
      <c r="J39">
        <v>1.0034000000000001</v>
      </c>
      <c r="K39">
        <v>1</v>
      </c>
      <c r="M39">
        <v>91028</v>
      </c>
      <c r="N39">
        <v>7031</v>
      </c>
      <c r="O39">
        <v>4.8</v>
      </c>
      <c r="P39">
        <v>79612</v>
      </c>
      <c r="Q39">
        <v>1.0046999999999999</v>
      </c>
      <c r="R39">
        <v>1</v>
      </c>
      <c r="AN39" s="9">
        <v>86489.506549286496</v>
      </c>
      <c r="AO39" s="9">
        <v>4886.8648675905097</v>
      </c>
      <c r="AP39">
        <v>6.2E-2</v>
      </c>
      <c r="AQ39">
        <v>79612</v>
      </c>
      <c r="AR39">
        <v>1.0069999999999999</v>
      </c>
      <c r="AS39">
        <v>-3.9767200304783901E-4</v>
      </c>
      <c r="AT39">
        <v>-5.9838822071034796E-3</v>
      </c>
      <c r="AU39">
        <v>83.238078572090799</v>
      </c>
      <c r="AW39" s="8">
        <f t="shared" si="7"/>
        <v>-1.8347143789452569E-2</v>
      </c>
      <c r="AX39" s="8">
        <f t="shared" si="8"/>
        <v>-0.30820146268537518</v>
      </c>
    </row>
    <row r="40" spans="1:50" x14ac:dyDescent="0.25">
      <c r="A40" t="s">
        <v>1</v>
      </c>
      <c r="B40">
        <v>19020</v>
      </c>
      <c r="C40">
        <v>17961</v>
      </c>
      <c r="D40">
        <v>12206</v>
      </c>
      <c r="E40">
        <v>1380</v>
      </c>
      <c r="F40">
        <v>99.31</v>
      </c>
      <c r="G40">
        <v>16976</v>
      </c>
      <c r="H40">
        <v>2.2000000000000001E-3</v>
      </c>
      <c r="I40">
        <v>1.4E-3</v>
      </c>
      <c r="J40">
        <v>1.0044999999999999</v>
      </c>
      <c r="K40">
        <v>2</v>
      </c>
      <c r="M40">
        <v>8052</v>
      </c>
      <c r="N40">
        <v>1157</v>
      </c>
      <c r="O40">
        <v>100</v>
      </c>
      <c r="P40">
        <v>16976</v>
      </c>
      <c r="Q40">
        <v>1.0028999999999999</v>
      </c>
      <c r="R40">
        <v>1</v>
      </c>
      <c r="AN40" s="9">
        <v>13730.222068888401</v>
      </c>
      <c r="AO40" s="9">
        <v>1872.76035528231</v>
      </c>
      <c r="AP40">
        <v>0.94525000000000003</v>
      </c>
      <c r="AQ40">
        <v>16976</v>
      </c>
      <c r="AR40">
        <v>1.0221</v>
      </c>
      <c r="AS40">
        <v>1.10746370175914E-4</v>
      </c>
      <c r="AT40">
        <v>-1.9680384964620101E-2</v>
      </c>
      <c r="AU40">
        <v>60.781492764380801</v>
      </c>
      <c r="AW40" s="8">
        <f t="shared" si="7"/>
        <v>0.12487482130824201</v>
      </c>
      <c r="AX40" s="8">
        <f t="shared" si="8"/>
        <v>0.35707272121906519</v>
      </c>
    </row>
    <row r="41" spans="1:50" x14ac:dyDescent="0.25">
      <c r="A41" t="s">
        <v>1</v>
      </c>
      <c r="B41">
        <v>21270</v>
      </c>
      <c r="C41">
        <v>10902</v>
      </c>
      <c r="D41">
        <v>4065</v>
      </c>
      <c r="E41">
        <v>337</v>
      </c>
      <c r="F41">
        <v>93.01</v>
      </c>
      <c r="G41">
        <v>4540</v>
      </c>
      <c r="H41">
        <v>4.3900000000000002E-2</v>
      </c>
      <c r="I41">
        <v>5.7999999999999996E-3</v>
      </c>
      <c r="J41">
        <v>1.0056</v>
      </c>
      <c r="K41">
        <v>1</v>
      </c>
      <c r="M41">
        <v>3243</v>
      </c>
      <c r="N41">
        <v>379</v>
      </c>
      <c r="O41">
        <v>99.41</v>
      </c>
      <c r="P41">
        <v>4540</v>
      </c>
      <c r="Q41">
        <v>1.0025999999999999</v>
      </c>
      <c r="R41">
        <v>1</v>
      </c>
      <c r="AN41" s="9">
        <v>4245.6708260448504</v>
      </c>
      <c r="AO41" s="9">
        <v>448.89612522848898</v>
      </c>
      <c r="AP41">
        <v>0.77400000000000002</v>
      </c>
      <c r="AQ41">
        <v>4540</v>
      </c>
      <c r="AR41">
        <v>1.0047999999999999</v>
      </c>
      <c r="AS41">
        <v>5.6798284670928701E-3</v>
      </c>
      <c r="AT41">
        <v>3.8522416579748801E-2</v>
      </c>
      <c r="AU41">
        <v>64.787297613019604</v>
      </c>
      <c r="AW41" s="8">
        <f t="shared" si="7"/>
        <v>4.444546766170987E-2</v>
      </c>
      <c r="AX41" s="8">
        <f t="shared" si="8"/>
        <v>0.33203597990649558</v>
      </c>
    </row>
    <row r="42" spans="1:50" x14ac:dyDescent="0.25">
      <c r="A42" t="s">
        <v>1</v>
      </c>
      <c r="B42">
        <v>25275</v>
      </c>
      <c r="C42">
        <v>2475</v>
      </c>
      <c r="D42">
        <v>1548</v>
      </c>
      <c r="E42">
        <v>710</v>
      </c>
      <c r="F42">
        <v>11.67</v>
      </c>
      <c r="G42">
        <v>1061</v>
      </c>
      <c r="H42">
        <v>2.2200000000000001E-2</v>
      </c>
      <c r="I42" s="3">
        <v>6.9999999999999999E-4</v>
      </c>
      <c r="J42">
        <v>1.0023</v>
      </c>
      <c r="K42">
        <v>1</v>
      </c>
      <c r="M42">
        <v>759</v>
      </c>
      <c r="N42">
        <v>269</v>
      </c>
      <c r="O42">
        <v>90.79</v>
      </c>
      <c r="P42">
        <v>1061</v>
      </c>
      <c r="Q42">
        <v>1.0034000000000001</v>
      </c>
      <c r="R42">
        <v>1</v>
      </c>
      <c r="V42" t="s">
        <v>625</v>
      </c>
      <c r="W42">
        <v>5033</v>
      </c>
      <c r="AN42" s="9">
        <v>1107.7373953536</v>
      </c>
      <c r="AO42" s="9">
        <v>307.37370502681102</v>
      </c>
      <c r="AP42">
        <v>0.50449999999999995</v>
      </c>
      <c r="AQ42">
        <v>1061</v>
      </c>
      <c r="AR42">
        <v>1.0078</v>
      </c>
      <c r="AS42">
        <v>-2.8415783936653699E-4</v>
      </c>
      <c r="AT42">
        <v>-2.1463714039965101E-3</v>
      </c>
      <c r="AU42">
        <v>-12.043406629365199</v>
      </c>
      <c r="AW42" s="8">
        <f t="shared" si="7"/>
        <v>-0.28440736734263561</v>
      </c>
      <c r="AX42" s="8">
        <f t="shared" si="8"/>
        <v>-0.56707928869463231</v>
      </c>
    </row>
    <row r="43" spans="1:50" x14ac:dyDescent="0.25">
      <c r="A43" t="s">
        <v>1</v>
      </c>
      <c r="B43">
        <v>27022</v>
      </c>
      <c r="C43">
        <v>2705</v>
      </c>
      <c r="D43">
        <v>2068</v>
      </c>
      <c r="E43">
        <v>278</v>
      </c>
      <c r="F43">
        <v>40.67</v>
      </c>
      <c r="G43">
        <v>1970</v>
      </c>
      <c r="H43">
        <v>2.5899999999999999E-2</v>
      </c>
      <c r="I43">
        <v>1.9E-3</v>
      </c>
      <c r="J43">
        <v>1.0046999999999999</v>
      </c>
      <c r="K43">
        <v>1</v>
      </c>
      <c r="M43">
        <v>1613</v>
      </c>
      <c r="N43">
        <v>329</v>
      </c>
      <c r="O43">
        <v>88.92</v>
      </c>
      <c r="P43">
        <v>1970</v>
      </c>
      <c r="Q43">
        <v>1.0032000000000001</v>
      </c>
      <c r="R43">
        <v>1</v>
      </c>
      <c r="V43" t="s">
        <v>626</v>
      </c>
      <c r="W43">
        <f>6*60+48</f>
        <v>408</v>
      </c>
      <c r="AN43" s="9">
        <v>2066.4766040824402</v>
      </c>
      <c r="AO43" s="9">
        <v>252.92374708348601</v>
      </c>
      <c r="AP43">
        <v>0.38200000000000001</v>
      </c>
      <c r="AQ43">
        <v>1970</v>
      </c>
      <c r="AR43">
        <v>1.0058</v>
      </c>
      <c r="AS43">
        <v>5.2124049270085102E-3</v>
      </c>
      <c r="AT43">
        <v>2.66663534901465E-2</v>
      </c>
      <c r="AU43">
        <v>37.805644377852602</v>
      </c>
      <c r="AW43" s="8">
        <f t="shared" si="7"/>
        <v>-7.3665179765947109E-4</v>
      </c>
      <c r="AX43" s="8">
        <f t="shared" si="8"/>
        <v>-9.0202348620553985E-2</v>
      </c>
    </row>
    <row r="44" spans="1:50" x14ac:dyDescent="0.25">
      <c r="A44" t="s">
        <v>1</v>
      </c>
      <c r="B44">
        <v>27065</v>
      </c>
      <c r="C44">
        <v>4435</v>
      </c>
      <c r="D44">
        <v>3750</v>
      </c>
      <c r="E44">
        <v>464</v>
      </c>
      <c r="F44">
        <v>44.82</v>
      </c>
      <c r="G44">
        <v>3620</v>
      </c>
      <c r="H44">
        <v>-1.09E-2</v>
      </c>
      <c r="I44" s="3">
        <v>-8.0000000000000004E-4</v>
      </c>
      <c r="J44">
        <v>1.0027999999999999</v>
      </c>
      <c r="K44">
        <v>1</v>
      </c>
      <c r="M44">
        <v>3679</v>
      </c>
      <c r="N44">
        <v>384</v>
      </c>
      <c r="O44">
        <v>43.5</v>
      </c>
      <c r="P44">
        <v>3620</v>
      </c>
      <c r="Q44">
        <v>1.0028999999999999</v>
      </c>
      <c r="R44">
        <v>1</v>
      </c>
      <c r="W44">
        <f>W42/W43</f>
        <v>12.33578431372549</v>
      </c>
      <c r="AN44" s="9">
        <v>4374.9424123196704</v>
      </c>
      <c r="AO44" s="9">
        <v>923.94102424984897</v>
      </c>
      <c r="AP44">
        <v>0.17199999999999999</v>
      </c>
      <c r="AQ44">
        <v>3620</v>
      </c>
      <c r="AR44">
        <v>1.0079</v>
      </c>
      <c r="AS44">
        <v>-2.2417498842779299E-3</v>
      </c>
      <c r="AT44">
        <v>-2.4125870592006798E-2</v>
      </c>
      <c r="AU44">
        <v>64.942865633311598</v>
      </c>
      <c r="AW44" s="8">
        <f t="shared" si="7"/>
        <v>0.16665130995191202</v>
      </c>
      <c r="AX44" s="8">
        <f t="shared" si="8"/>
        <v>0.99125220743501941</v>
      </c>
    </row>
    <row r="45" spans="1:50" x14ac:dyDescent="0.25">
      <c r="A45" t="s">
        <v>1</v>
      </c>
      <c r="B45">
        <v>29440</v>
      </c>
      <c r="C45">
        <v>4384</v>
      </c>
      <c r="D45">
        <v>3135</v>
      </c>
      <c r="E45">
        <v>656</v>
      </c>
      <c r="F45">
        <v>45.5</v>
      </c>
      <c r="G45">
        <v>2971</v>
      </c>
      <c r="H45">
        <v>5.3499999999999999E-2</v>
      </c>
      <c r="I45">
        <v>3.2000000000000002E-3</v>
      </c>
      <c r="J45">
        <v>1.0256000000000001</v>
      </c>
      <c r="K45">
        <v>1</v>
      </c>
      <c r="M45">
        <v>2121</v>
      </c>
      <c r="N45">
        <v>638</v>
      </c>
      <c r="O45">
        <v>91.09</v>
      </c>
      <c r="P45">
        <v>2971</v>
      </c>
      <c r="Q45">
        <v>1.0025999999999999</v>
      </c>
      <c r="R45">
        <v>1</v>
      </c>
      <c r="AN45" s="9">
        <v>6488.3440972413</v>
      </c>
      <c r="AO45" s="9">
        <v>13803.761718133301</v>
      </c>
      <c r="AP45">
        <v>0.1472</v>
      </c>
      <c r="AQ45">
        <v>2971</v>
      </c>
      <c r="AR45">
        <v>1.0230999999999999</v>
      </c>
      <c r="AS45">
        <v>5.6351208706360602E-3</v>
      </c>
      <c r="AT45">
        <v>5.6834427862643602E-2</v>
      </c>
      <c r="AU45">
        <v>22.3029710415911</v>
      </c>
      <c r="AW45" s="8">
        <f t="shared" si="7"/>
        <v>1.0696472399493779</v>
      </c>
      <c r="AX45" s="8">
        <f t="shared" si="8"/>
        <v>20.042319692276372</v>
      </c>
    </row>
    <row r="46" spans="1:50" x14ac:dyDescent="0.25">
      <c r="A46" t="s">
        <v>1</v>
      </c>
      <c r="B46">
        <v>31550</v>
      </c>
      <c r="C46">
        <v>20966</v>
      </c>
      <c r="D46">
        <v>13224</v>
      </c>
      <c r="E46">
        <v>576</v>
      </c>
      <c r="F46">
        <v>70.7</v>
      </c>
      <c r="G46">
        <v>13474</v>
      </c>
      <c r="H46">
        <v>1.6999999999999999E-3</v>
      </c>
      <c r="I46">
        <v>7.1999999999999998E-3</v>
      </c>
      <c r="J46">
        <v>1.0032000000000001</v>
      </c>
      <c r="K46">
        <v>1</v>
      </c>
      <c r="M46">
        <v>16951</v>
      </c>
      <c r="N46">
        <v>3019</v>
      </c>
      <c r="O46">
        <v>10.9</v>
      </c>
      <c r="P46">
        <v>13474</v>
      </c>
      <c r="Q46">
        <v>1.0025999999999999</v>
      </c>
      <c r="R46">
        <v>1</v>
      </c>
      <c r="W46" s="9">
        <f>100000/W44</f>
        <v>8106.4971190145043</v>
      </c>
      <c r="AN46" s="9">
        <v>13320.562718239</v>
      </c>
      <c r="AO46" s="9">
        <v>786.34146206350897</v>
      </c>
      <c r="AP46">
        <v>0.61229999999999996</v>
      </c>
      <c r="AQ46">
        <v>13474</v>
      </c>
      <c r="AR46">
        <v>1.0109999999999999</v>
      </c>
      <c r="AS46">
        <v>9.8658883752281105E-3</v>
      </c>
      <c r="AT46">
        <v>-8.7021528889014797E-3</v>
      </c>
      <c r="AU46">
        <v>114.77306486496801</v>
      </c>
      <c r="AW46" s="8">
        <f t="shared" si="7"/>
        <v>7.3020809315638147E-3</v>
      </c>
      <c r="AX46" s="8">
        <f t="shared" si="8"/>
        <v>0.36517614941581411</v>
      </c>
    </row>
    <row r="47" spans="1:50" x14ac:dyDescent="0.25">
      <c r="A47" t="s">
        <v>1</v>
      </c>
      <c r="B47">
        <v>32301</v>
      </c>
      <c r="C47">
        <v>8839</v>
      </c>
      <c r="D47">
        <v>10334</v>
      </c>
      <c r="E47">
        <v>5552</v>
      </c>
      <c r="F47">
        <v>40.69</v>
      </c>
      <c r="G47">
        <v>8264</v>
      </c>
      <c r="H47">
        <v>2.47E-2</v>
      </c>
      <c r="I47">
        <v>3.3E-3</v>
      </c>
      <c r="J47">
        <v>1.0156000000000001</v>
      </c>
      <c r="K47">
        <v>1</v>
      </c>
      <c r="M47">
        <v>7219</v>
      </c>
      <c r="N47">
        <v>432</v>
      </c>
      <c r="O47">
        <v>98.06</v>
      </c>
      <c r="P47">
        <v>8264</v>
      </c>
      <c r="Q47">
        <v>1.0018</v>
      </c>
      <c r="R47">
        <v>1</v>
      </c>
      <c r="W47" s="9">
        <f>W46/60</f>
        <v>135.10828531690839</v>
      </c>
      <c r="AN47" s="9">
        <v>285404.81305001001</v>
      </c>
      <c r="AO47" s="9">
        <v>5190040.3132479498</v>
      </c>
      <c r="AP47">
        <v>6.6857527787133705E-2</v>
      </c>
      <c r="AQ47">
        <v>8264</v>
      </c>
      <c r="AR47">
        <v>7.9924999999999997</v>
      </c>
      <c r="AS47">
        <v>4.60151177553874E-3</v>
      </c>
      <c r="AT47">
        <v>3.1871547693745603E-2</v>
      </c>
      <c r="AU47">
        <v>116.090811547592</v>
      </c>
      <c r="AW47" s="8">
        <f t="shared" si="7"/>
        <v>26.6180388087875</v>
      </c>
      <c r="AX47" s="8">
        <f t="shared" si="8"/>
        <v>933.80553192506295</v>
      </c>
    </row>
    <row r="48" spans="1:50" x14ac:dyDescent="0.25">
      <c r="A48" t="s">
        <v>1</v>
      </c>
      <c r="B48">
        <v>34606</v>
      </c>
      <c r="C48">
        <v>2468</v>
      </c>
      <c r="D48">
        <v>578</v>
      </c>
      <c r="E48">
        <v>95</v>
      </c>
      <c r="F48">
        <v>54.41</v>
      </c>
      <c r="G48">
        <v>569</v>
      </c>
      <c r="H48">
        <v>2.0199999999999999E-2</v>
      </c>
      <c r="I48" s="3">
        <v>-4.0000000000000002E-4</v>
      </c>
      <c r="J48">
        <v>1.0016</v>
      </c>
      <c r="K48">
        <v>1</v>
      </c>
      <c r="M48">
        <v>940</v>
      </c>
      <c r="N48">
        <v>251</v>
      </c>
      <c r="O48">
        <v>1.25</v>
      </c>
      <c r="P48">
        <v>569</v>
      </c>
      <c r="Q48">
        <v>1.0009999999999999</v>
      </c>
      <c r="R48">
        <v>1</v>
      </c>
      <c r="W48">
        <f>W47/60</f>
        <v>2.2518047552818063</v>
      </c>
      <c r="AN48" s="9">
        <v>603.30457495333496</v>
      </c>
      <c r="AO48" s="9">
        <v>95.059685129917497</v>
      </c>
      <c r="AP48">
        <v>0.39700000000000002</v>
      </c>
      <c r="AQ48">
        <v>569</v>
      </c>
      <c r="AR48">
        <v>1.0057</v>
      </c>
      <c r="AS48">
        <v>-1.77211094436387E-3</v>
      </c>
      <c r="AT48">
        <v>4.8026959259797998E-3</v>
      </c>
      <c r="AU48">
        <v>5.2714114982804903</v>
      </c>
      <c r="AW48" s="8">
        <f t="shared" si="7"/>
        <v>4.3779541441755887E-2</v>
      </c>
      <c r="AX48" s="8">
        <f t="shared" si="8"/>
        <v>6.282645254473973E-4</v>
      </c>
    </row>
    <row r="49" spans="1:50" x14ac:dyDescent="0.25">
      <c r="A49" t="s">
        <v>1</v>
      </c>
      <c r="B49">
        <v>35483</v>
      </c>
      <c r="C49">
        <v>3540</v>
      </c>
      <c r="D49">
        <v>1112</v>
      </c>
      <c r="E49">
        <v>999</v>
      </c>
      <c r="F49">
        <v>75.98</v>
      </c>
      <c r="G49">
        <v>1168</v>
      </c>
      <c r="H49">
        <v>8.0299999999999996E-2</v>
      </c>
      <c r="I49">
        <v>3.7000000000000002E-3</v>
      </c>
      <c r="J49">
        <v>1.0219</v>
      </c>
      <c r="K49">
        <v>1</v>
      </c>
      <c r="M49">
        <v>1991</v>
      </c>
      <c r="N49">
        <v>1029</v>
      </c>
      <c r="O49">
        <v>19.149999999999999</v>
      </c>
      <c r="P49">
        <v>1168</v>
      </c>
      <c r="Q49">
        <v>1.0012000000000001</v>
      </c>
      <c r="R49">
        <v>1</v>
      </c>
      <c r="AN49" s="9">
        <v>3561.00400224532</v>
      </c>
      <c r="AO49" s="9">
        <v>25196.913493735501</v>
      </c>
      <c r="AP49">
        <v>0.32236363636363602</v>
      </c>
      <c r="AQ49">
        <v>1168</v>
      </c>
      <c r="AR49">
        <v>1.0359</v>
      </c>
      <c r="AS49">
        <v>4.79337530163734E-3</v>
      </c>
      <c r="AT49">
        <v>0.101637350625882</v>
      </c>
      <c r="AU49">
        <v>9.4848880863352196</v>
      </c>
      <c r="AW49" s="8">
        <f t="shared" si="7"/>
        <v>2.2023417286378777</v>
      </c>
      <c r="AX49" s="8">
        <f t="shared" si="8"/>
        <v>24.222135629364868</v>
      </c>
    </row>
    <row r="50" spans="1:50" x14ac:dyDescent="0.25">
      <c r="A50" t="s">
        <v>1</v>
      </c>
      <c r="B50">
        <v>37036</v>
      </c>
      <c r="C50">
        <v>19988</v>
      </c>
      <c r="D50">
        <v>11559</v>
      </c>
      <c r="E50">
        <v>625</v>
      </c>
      <c r="F50">
        <v>81.069999999999993</v>
      </c>
      <c r="G50">
        <v>12041</v>
      </c>
      <c r="H50">
        <v>5.8700000000000002E-2</v>
      </c>
      <c r="I50" s="3">
        <v>8.9999999999999998E-4</v>
      </c>
      <c r="J50">
        <v>1.004</v>
      </c>
      <c r="K50">
        <v>1</v>
      </c>
      <c r="M50">
        <v>11833</v>
      </c>
      <c r="N50">
        <v>895</v>
      </c>
      <c r="O50">
        <v>65.19</v>
      </c>
      <c r="P50">
        <v>12041</v>
      </c>
      <c r="Q50">
        <v>1.0032000000000001</v>
      </c>
      <c r="R50">
        <v>1</v>
      </c>
      <c r="AN50" s="9">
        <v>11781.050648773</v>
      </c>
      <c r="AO50" s="9">
        <v>628.93904575729903</v>
      </c>
      <c r="AP50">
        <v>0.67774999999999996</v>
      </c>
      <c r="AQ50">
        <v>12041</v>
      </c>
      <c r="AR50">
        <v>1.0105</v>
      </c>
      <c r="AS50">
        <v>-6.1083698003094296E-3</v>
      </c>
      <c r="AT50">
        <v>7.1377705612255996E-2</v>
      </c>
      <c r="AU50">
        <v>60.7049784074011</v>
      </c>
      <c r="AW50" s="8">
        <f t="shared" si="7"/>
        <v>1.9210195412492359E-2</v>
      </c>
      <c r="AX50" s="8">
        <f t="shared" si="8"/>
        <v>6.3024732116785387E-3</v>
      </c>
    </row>
    <row r="51" spans="1:50" x14ac:dyDescent="0.25">
      <c r="A51" t="s">
        <v>1</v>
      </c>
      <c r="B51">
        <v>38733</v>
      </c>
      <c r="C51">
        <v>50107</v>
      </c>
      <c r="D51">
        <v>26657</v>
      </c>
      <c r="E51">
        <v>4141</v>
      </c>
      <c r="F51">
        <v>62.86</v>
      </c>
      <c r="G51">
        <v>27091</v>
      </c>
      <c r="H51">
        <v>1.72E-2</v>
      </c>
      <c r="I51" s="3">
        <v>-1E-4</v>
      </c>
      <c r="J51">
        <v>1.0161</v>
      </c>
      <c r="K51">
        <v>1</v>
      </c>
      <c r="M51">
        <v>19156</v>
      </c>
      <c r="N51">
        <v>3503</v>
      </c>
      <c r="O51">
        <v>97.19</v>
      </c>
      <c r="P51">
        <v>27091</v>
      </c>
      <c r="Q51">
        <v>1.0019</v>
      </c>
      <c r="R51">
        <v>1</v>
      </c>
      <c r="AN51" s="9">
        <v>28199.080534083001</v>
      </c>
      <c r="AO51" s="9">
        <v>6299.3395529648797</v>
      </c>
      <c r="AP51">
        <v>0.49199999999999999</v>
      </c>
      <c r="AQ51">
        <v>27091</v>
      </c>
      <c r="AR51">
        <v>1.0156000000000001</v>
      </c>
      <c r="AS51">
        <v>2.6911664083978598E-3</v>
      </c>
      <c r="AT51">
        <v>1.36903278551732E-2</v>
      </c>
      <c r="AU51">
        <v>30.765868638853501</v>
      </c>
      <c r="AW51" s="8">
        <f t="shared" si="7"/>
        <v>5.7848990287091562E-2</v>
      </c>
      <c r="AX51" s="8">
        <f t="shared" si="8"/>
        <v>0.52121215961479828</v>
      </c>
    </row>
    <row r="52" spans="1:50" x14ac:dyDescent="0.25">
      <c r="A52" t="s">
        <v>1</v>
      </c>
      <c r="B52">
        <v>44598</v>
      </c>
      <c r="C52">
        <v>1862</v>
      </c>
      <c r="D52">
        <v>1084</v>
      </c>
      <c r="E52">
        <v>152</v>
      </c>
      <c r="F52">
        <v>74.27</v>
      </c>
      <c r="G52">
        <v>1143</v>
      </c>
      <c r="H52">
        <v>3.4599999999999999E-2</v>
      </c>
      <c r="I52">
        <v>4.1000000000000003E-3</v>
      </c>
      <c r="J52">
        <v>1.0147999999999999</v>
      </c>
      <c r="K52">
        <v>1</v>
      </c>
      <c r="M52">
        <v>647</v>
      </c>
      <c r="N52">
        <v>214</v>
      </c>
      <c r="O52">
        <v>96.8</v>
      </c>
      <c r="P52">
        <v>1143</v>
      </c>
      <c r="Q52">
        <v>1.0017</v>
      </c>
      <c r="R52">
        <v>1</v>
      </c>
      <c r="AN52" s="9">
        <v>5044.2980178426396</v>
      </c>
      <c r="AO52" s="9">
        <v>15053.606315766699</v>
      </c>
      <c r="AP52">
        <v>0.13253620747726499</v>
      </c>
      <c r="AQ52">
        <v>1143</v>
      </c>
      <c r="AR52">
        <v>1.5257000000000001</v>
      </c>
      <c r="AS52">
        <v>3.0733376471296101E-3</v>
      </c>
      <c r="AT52">
        <v>3.6595754736845898E-2</v>
      </c>
      <c r="AU52">
        <v>68.197568617426995</v>
      </c>
      <c r="AW52" s="8">
        <f t="shared" si="7"/>
        <v>3.6534114555743908</v>
      </c>
      <c r="AX52" s="8">
        <f t="shared" si="8"/>
        <v>98.036883656359862</v>
      </c>
    </row>
    <row r="53" spans="1:50" x14ac:dyDescent="0.25">
      <c r="A53" t="s">
        <v>2</v>
      </c>
      <c r="B53">
        <v>353</v>
      </c>
      <c r="C53">
        <v>155061</v>
      </c>
      <c r="D53">
        <v>126237</v>
      </c>
      <c r="E53">
        <v>2944</v>
      </c>
      <c r="F53">
        <v>41.78</v>
      </c>
      <c r="G53">
        <v>125467</v>
      </c>
      <c r="H53">
        <v>4.1200000000000001E-2</v>
      </c>
      <c r="I53" s="3">
        <v>-1E-4</v>
      </c>
      <c r="J53">
        <v>1.0035000000000001</v>
      </c>
      <c r="K53">
        <v>1</v>
      </c>
      <c r="M53">
        <v>145384</v>
      </c>
      <c r="N53">
        <v>5068</v>
      </c>
      <c r="O53">
        <v>0.24</v>
      </c>
      <c r="P53">
        <v>125467</v>
      </c>
      <c r="Q53">
        <v>1.0021</v>
      </c>
      <c r="R53">
        <v>1</v>
      </c>
    </row>
    <row r="54" spans="1:50" x14ac:dyDescent="0.25">
      <c r="A54" t="s">
        <v>2</v>
      </c>
      <c r="B54">
        <v>388</v>
      </c>
      <c r="C54">
        <v>1270861</v>
      </c>
      <c r="D54">
        <v>1064866</v>
      </c>
      <c r="E54">
        <v>143534</v>
      </c>
      <c r="F54">
        <v>11.97</v>
      </c>
      <c r="G54">
        <v>921525</v>
      </c>
      <c r="H54">
        <v>5.5999999999999999E-3</v>
      </c>
      <c r="I54">
        <v>1.9E-3</v>
      </c>
      <c r="J54">
        <v>1.0021</v>
      </c>
      <c r="K54">
        <v>1</v>
      </c>
      <c r="M54">
        <v>961383</v>
      </c>
      <c r="N54">
        <v>53381</v>
      </c>
      <c r="O54">
        <v>18.489999999999998</v>
      </c>
      <c r="P54">
        <v>921525</v>
      </c>
      <c r="Q54">
        <v>1.0092000000000001</v>
      </c>
      <c r="R54">
        <v>1</v>
      </c>
    </row>
    <row r="55" spans="1:50" x14ac:dyDescent="0.25">
      <c r="A55" t="s">
        <v>2</v>
      </c>
      <c r="B55">
        <v>620</v>
      </c>
      <c r="C55">
        <v>589907</v>
      </c>
      <c r="D55">
        <v>500941</v>
      </c>
      <c r="E55">
        <v>8709</v>
      </c>
      <c r="F55">
        <v>65.14</v>
      </c>
      <c r="G55">
        <v>503945</v>
      </c>
      <c r="H55">
        <v>2.1299999999999999E-2</v>
      </c>
      <c r="I55">
        <v>-1E-3</v>
      </c>
      <c r="J55">
        <v>1.0023</v>
      </c>
      <c r="K55">
        <v>1</v>
      </c>
      <c r="M55">
        <v>536573</v>
      </c>
      <c r="N55">
        <v>10899</v>
      </c>
      <c r="O55">
        <v>0.9</v>
      </c>
      <c r="P55">
        <v>503945</v>
      </c>
      <c r="Q55">
        <v>1.0067999999999999</v>
      </c>
      <c r="R55">
        <v>1</v>
      </c>
    </row>
    <row r="56" spans="1:50" x14ac:dyDescent="0.25">
      <c r="A56" t="s">
        <v>2</v>
      </c>
      <c r="B56">
        <v>692</v>
      </c>
      <c r="C56">
        <v>377465</v>
      </c>
      <c r="D56">
        <v>294524</v>
      </c>
      <c r="E56">
        <v>11489</v>
      </c>
      <c r="F56">
        <v>38.369999999999997</v>
      </c>
      <c r="G56">
        <v>290971</v>
      </c>
      <c r="H56">
        <v>3.73E-2</v>
      </c>
      <c r="I56" s="3">
        <v>-5.9999999999999995E-4</v>
      </c>
      <c r="J56">
        <v>1.0092000000000001</v>
      </c>
      <c r="K56">
        <v>1</v>
      </c>
      <c r="M56">
        <v>360965</v>
      </c>
      <c r="N56">
        <v>21784</v>
      </c>
      <c r="O56">
        <v>0.12</v>
      </c>
      <c r="P56">
        <v>290971</v>
      </c>
      <c r="Q56">
        <v>1.0017</v>
      </c>
      <c r="R56">
        <v>1</v>
      </c>
    </row>
    <row r="57" spans="1:50" x14ac:dyDescent="0.25">
      <c r="A57" t="s">
        <v>2</v>
      </c>
      <c r="B57">
        <v>715</v>
      </c>
      <c r="C57">
        <v>210516</v>
      </c>
      <c r="D57">
        <v>171454</v>
      </c>
      <c r="E57">
        <v>7283</v>
      </c>
      <c r="F57">
        <v>18.98</v>
      </c>
      <c r="G57">
        <v>165178</v>
      </c>
      <c r="H57" s="3">
        <v>8.0000000000000004E-4</v>
      </c>
      <c r="I57">
        <v>5.1000000000000004E-3</v>
      </c>
      <c r="J57">
        <v>1.0039</v>
      </c>
      <c r="K57">
        <v>1</v>
      </c>
      <c r="M57">
        <v>192654</v>
      </c>
      <c r="N57">
        <v>11960</v>
      </c>
      <c r="O57">
        <v>1.72</v>
      </c>
      <c r="P57">
        <v>165178</v>
      </c>
      <c r="Q57">
        <v>1.0018</v>
      </c>
      <c r="R57">
        <v>1</v>
      </c>
    </row>
    <row r="58" spans="1:50" x14ac:dyDescent="0.25">
      <c r="A58" t="s">
        <v>2</v>
      </c>
      <c r="B58">
        <v>1066</v>
      </c>
      <c r="C58">
        <v>314145</v>
      </c>
      <c r="D58">
        <v>210804</v>
      </c>
      <c r="E58">
        <v>3617</v>
      </c>
      <c r="F58">
        <v>81.5</v>
      </c>
      <c r="G58">
        <v>213794</v>
      </c>
      <c r="H58">
        <v>2.4400000000000002E-2</v>
      </c>
      <c r="I58">
        <v>4.8999999999999998E-3</v>
      </c>
      <c r="J58">
        <v>1.0026999999999999</v>
      </c>
      <c r="K58">
        <v>1</v>
      </c>
      <c r="M58">
        <v>260156</v>
      </c>
      <c r="N58">
        <v>22230</v>
      </c>
      <c r="O58">
        <v>1.83</v>
      </c>
      <c r="P58">
        <v>213794</v>
      </c>
      <c r="Q58">
        <v>1.0022</v>
      </c>
      <c r="R58">
        <v>1</v>
      </c>
    </row>
    <row r="59" spans="1:50" x14ac:dyDescent="0.25">
      <c r="A59" t="s">
        <v>2</v>
      </c>
      <c r="B59">
        <v>1090</v>
      </c>
      <c r="C59">
        <v>1295968</v>
      </c>
      <c r="D59">
        <v>1092806</v>
      </c>
      <c r="E59">
        <v>13939</v>
      </c>
      <c r="F59">
        <v>23.82</v>
      </c>
      <c r="G59">
        <v>1083616</v>
      </c>
      <c r="H59">
        <v>-2.0999999999999999E-3</v>
      </c>
      <c r="I59">
        <v>1.1999999999999999E-3</v>
      </c>
      <c r="J59">
        <v>1.0035000000000001</v>
      </c>
      <c r="K59">
        <v>1</v>
      </c>
      <c r="M59">
        <v>1191879</v>
      </c>
      <c r="N59">
        <v>36695</v>
      </c>
      <c r="O59">
        <v>0.66</v>
      </c>
      <c r="P59">
        <v>1083616</v>
      </c>
      <c r="Q59">
        <v>1.0018</v>
      </c>
      <c r="R59">
        <v>1</v>
      </c>
    </row>
    <row r="60" spans="1:50" x14ac:dyDescent="0.25">
      <c r="A60" t="s">
        <v>2</v>
      </c>
      <c r="B60">
        <v>1538</v>
      </c>
      <c r="C60">
        <v>402879</v>
      </c>
      <c r="D60">
        <v>311901</v>
      </c>
      <c r="E60">
        <v>7175</v>
      </c>
      <c r="F60">
        <v>50.81</v>
      </c>
      <c r="G60">
        <v>311264</v>
      </c>
      <c r="H60">
        <v>-2.1299999999999999E-2</v>
      </c>
      <c r="I60">
        <v>7.1000000000000004E-3</v>
      </c>
      <c r="J60">
        <v>1.0023</v>
      </c>
      <c r="K60">
        <v>1</v>
      </c>
      <c r="M60">
        <v>293671</v>
      </c>
      <c r="N60">
        <v>14760</v>
      </c>
      <c r="O60">
        <v>89.66</v>
      </c>
      <c r="P60">
        <v>311264</v>
      </c>
      <c r="Q60">
        <v>1.0015000000000001</v>
      </c>
      <c r="R60">
        <v>1</v>
      </c>
    </row>
    <row r="61" spans="1:50" x14ac:dyDescent="0.25">
      <c r="A61" t="s">
        <v>2</v>
      </c>
      <c r="B61">
        <v>1767</v>
      </c>
      <c r="C61">
        <v>117655840</v>
      </c>
      <c r="D61">
        <v>90306839</v>
      </c>
      <c r="E61">
        <v>339152</v>
      </c>
      <c r="F61">
        <v>99.45</v>
      </c>
      <c r="G61">
        <v>91360195</v>
      </c>
      <c r="H61">
        <v>2.3199999999999998E-2</v>
      </c>
      <c r="I61">
        <v>1.6000000000000001E-3</v>
      </c>
      <c r="J61">
        <v>1.0024</v>
      </c>
      <c r="K61">
        <v>1</v>
      </c>
      <c r="M61">
        <v>102324577</v>
      </c>
      <c r="N61">
        <v>2295808</v>
      </c>
      <c r="O61">
        <v>0.09</v>
      </c>
      <c r="P61">
        <v>91360195</v>
      </c>
      <c r="Q61">
        <v>1.0031000000000001</v>
      </c>
      <c r="R61">
        <v>1</v>
      </c>
    </row>
    <row r="62" spans="1:50" x14ac:dyDescent="0.25">
      <c r="A62" t="s">
        <v>2</v>
      </c>
      <c r="B62">
        <v>2003</v>
      </c>
      <c r="C62">
        <v>17482366</v>
      </c>
      <c r="D62">
        <v>12023332</v>
      </c>
      <c r="E62">
        <v>243613</v>
      </c>
      <c r="F62">
        <v>93.85</v>
      </c>
      <c r="G62">
        <v>12393224</v>
      </c>
      <c r="H62">
        <v>4.9200000000000001E-2</v>
      </c>
      <c r="I62">
        <v>2.5000000000000001E-3</v>
      </c>
      <c r="J62">
        <v>1.0032000000000001</v>
      </c>
      <c r="K62">
        <v>1</v>
      </c>
      <c r="M62">
        <v>13963048</v>
      </c>
      <c r="N62">
        <v>331900</v>
      </c>
      <c r="O62">
        <v>0.03</v>
      </c>
      <c r="P62">
        <v>12393224</v>
      </c>
      <c r="Q62">
        <v>1.0024</v>
      </c>
      <c r="R62">
        <v>1</v>
      </c>
    </row>
    <row r="63" spans="1:50" x14ac:dyDescent="0.25">
      <c r="A63" t="s">
        <v>2</v>
      </c>
      <c r="B63">
        <v>2143</v>
      </c>
      <c r="C63">
        <v>174317</v>
      </c>
      <c r="D63">
        <v>133448</v>
      </c>
      <c r="E63">
        <v>3586</v>
      </c>
      <c r="F63">
        <v>79.27</v>
      </c>
      <c r="G63">
        <v>136033</v>
      </c>
      <c r="H63">
        <v>-5.3E-3</v>
      </c>
      <c r="I63">
        <v>7.4999999999999997E-3</v>
      </c>
      <c r="J63">
        <v>1.0018</v>
      </c>
      <c r="K63">
        <v>1</v>
      </c>
      <c r="M63">
        <v>141234</v>
      </c>
      <c r="N63">
        <v>3600</v>
      </c>
      <c r="O63">
        <v>6.88</v>
      </c>
      <c r="P63">
        <v>136033</v>
      </c>
      <c r="Q63">
        <v>1.0036</v>
      </c>
      <c r="R63">
        <v>1</v>
      </c>
    </row>
    <row r="64" spans="1:50" x14ac:dyDescent="0.25">
      <c r="A64" t="s">
        <v>2</v>
      </c>
      <c r="B64">
        <v>3240</v>
      </c>
      <c r="C64">
        <v>1408635</v>
      </c>
      <c r="D64">
        <v>1092514</v>
      </c>
      <c r="E64">
        <v>15991</v>
      </c>
      <c r="F64">
        <v>32.01</v>
      </c>
      <c r="G64">
        <v>1085241</v>
      </c>
      <c r="H64" s="3">
        <v>-6.9999999999999999E-4</v>
      </c>
      <c r="I64">
        <v>7.1000000000000004E-3</v>
      </c>
      <c r="J64">
        <v>1.0054000000000001</v>
      </c>
      <c r="K64">
        <v>1</v>
      </c>
      <c r="M64">
        <v>1199920</v>
      </c>
      <c r="N64">
        <v>44285</v>
      </c>
      <c r="O64">
        <v>1.32</v>
      </c>
      <c r="P64">
        <v>1085241</v>
      </c>
      <c r="Q64">
        <v>1.0013000000000001</v>
      </c>
      <c r="R64">
        <v>1</v>
      </c>
    </row>
    <row r="65" spans="1:18" x14ac:dyDescent="0.25">
      <c r="A65" t="s">
        <v>2</v>
      </c>
      <c r="B65">
        <v>4839</v>
      </c>
      <c r="C65">
        <v>4078168</v>
      </c>
      <c r="D65">
        <v>2992868</v>
      </c>
      <c r="E65">
        <v>28508</v>
      </c>
      <c r="F65">
        <v>90.34</v>
      </c>
      <c r="G65">
        <v>3027062</v>
      </c>
      <c r="H65">
        <v>-1.9E-3</v>
      </c>
      <c r="I65">
        <v>5.4999999999999997E-3</v>
      </c>
      <c r="J65">
        <v>1.0055000000000001</v>
      </c>
      <c r="K65">
        <v>1</v>
      </c>
      <c r="M65">
        <v>3235200</v>
      </c>
      <c r="N65">
        <v>85544</v>
      </c>
      <c r="O65">
        <v>1.86</v>
      </c>
      <c r="P65">
        <v>3027062</v>
      </c>
      <c r="Q65">
        <v>1.0022</v>
      </c>
      <c r="R65">
        <v>1</v>
      </c>
    </row>
    <row r="66" spans="1:18" x14ac:dyDescent="0.25">
      <c r="A66" t="s">
        <v>2</v>
      </c>
      <c r="B66">
        <v>5185</v>
      </c>
      <c r="C66">
        <v>351763</v>
      </c>
      <c r="D66">
        <v>268900</v>
      </c>
      <c r="E66">
        <v>10716</v>
      </c>
      <c r="F66">
        <v>21.17</v>
      </c>
      <c r="G66">
        <v>260587</v>
      </c>
      <c r="H66">
        <v>1.21E-2</v>
      </c>
      <c r="I66" s="3">
        <v>5.9999999999999995E-4</v>
      </c>
      <c r="J66">
        <v>1.0016</v>
      </c>
      <c r="K66">
        <v>1</v>
      </c>
      <c r="M66">
        <v>242519</v>
      </c>
      <c r="N66">
        <v>11276</v>
      </c>
      <c r="O66">
        <v>94.91</v>
      </c>
      <c r="P66">
        <v>260587</v>
      </c>
      <c r="Q66">
        <v>1.0023</v>
      </c>
      <c r="R66">
        <v>1</v>
      </c>
    </row>
    <row r="67" spans="1:18" x14ac:dyDescent="0.25">
      <c r="A67" t="s">
        <v>2</v>
      </c>
      <c r="B67">
        <v>6947</v>
      </c>
      <c r="C67">
        <v>1088573</v>
      </c>
      <c r="D67">
        <v>916973</v>
      </c>
      <c r="E67">
        <v>10039</v>
      </c>
      <c r="F67">
        <v>20.5</v>
      </c>
      <c r="G67">
        <v>908288</v>
      </c>
      <c r="H67">
        <v>4.5999999999999999E-3</v>
      </c>
      <c r="I67">
        <v>-2.0999999999999999E-3</v>
      </c>
      <c r="J67">
        <v>1.0328999999999999</v>
      </c>
      <c r="K67">
        <v>1</v>
      </c>
      <c r="M67">
        <v>976159</v>
      </c>
      <c r="N67">
        <v>36489</v>
      </c>
      <c r="O67">
        <v>3.83</v>
      </c>
      <c r="P67">
        <v>908288</v>
      </c>
      <c r="Q67">
        <v>1.0006999999999999</v>
      </c>
      <c r="R67">
        <v>1</v>
      </c>
    </row>
    <row r="68" spans="1:18" x14ac:dyDescent="0.25">
      <c r="A68" t="s">
        <v>2</v>
      </c>
      <c r="B68">
        <v>7080</v>
      </c>
      <c r="C68">
        <v>1825656</v>
      </c>
      <c r="D68">
        <v>1566350</v>
      </c>
      <c r="E68">
        <v>118547</v>
      </c>
      <c r="F68">
        <v>15.85</v>
      </c>
      <c r="G68">
        <v>1459916</v>
      </c>
      <c r="H68">
        <v>-7.51E-2</v>
      </c>
      <c r="I68">
        <v>1.14E-2</v>
      </c>
      <c r="J68">
        <v>1.0051000000000001</v>
      </c>
      <c r="K68">
        <v>1</v>
      </c>
      <c r="M68">
        <v>1595976</v>
      </c>
      <c r="N68">
        <v>108745</v>
      </c>
      <c r="O68">
        <v>9.4499999999999993</v>
      </c>
      <c r="P68">
        <v>1459916</v>
      </c>
      <c r="Q68">
        <v>1.0012000000000001</v>
      </c>
      <c r="R68">
        <v>1</v>
      </c>
    </row>
    <row r="69" spans="1:18" x14ac:dyDescent="0.25">
      <c r="A69" t="s">
        <v>2</v>
      </c>
      <c r="B69">
        <v>8427</v>
      </c>
      <c r="C69">
        <v>157203</v>
      </c>
      <c r="D69">
        <v>125946</v>
      </c>
      <c r="E69">
        <v>3883</v>
      </c>
      <c r="F69">
        <v>64.099999999999994</v>
      </c>
      <c r="G69">
        <v>127048</v>
      </c>
      <c r="H69">
        <v>1E-3</v>
      </c>
      <c r="I69">
        <v>-2.5000000000000001E-3</v>
      </c>
      <c r="J69">
        <v>1.0027999999999999</v>
      </c>
      <c r="K69">
        <v>1</v>
      </c>
      <c r="M69">
        <v>113277</v>
      </c>
      <c r="N69">
        <v>9358</v>
      </c>
      <c r="O69">
        <v>93.79</v>
      </c>
      <c r="P69">
        <v>127048</v>
      </c>
      <c r="Q69">
        <v>1.0035000000000001</v>
      </c>
      <c r="R69">
        <v>1</v>
      </c>
    </row>
    <row r="70" spans="1:18" x14ac:dyDescent="0.25">
      <c r="A70" t="s">
        <v>2</v>
      </c>
      <c r="B70">
        <v>8559</v>
      </c>
      <c r="C70">
        <v>155743</v>
      </c>
      <c r="D70">
        <v>146638</v>
      </c>
      <c r="E70">
        <v>3165</v>
      </c>
      <c r="F70">
        <v>39.25</v>
      </c>
      <c r="G70">
        <v>145675</v>
      </c>
      <c r="H70">
        <v>-6.1000000000000004E-3</v>
      </c>
      <c r="I70">
        <v>4.7999999999999996E-3</v>
      </c>
      <c r="J70">
        <v>1.0021</v>
      </c>
      <c r="K70">
        <v>1</v>
      </c>
      <c r="M70">
        <v>140846</v>
      </c>
      <c r="N70">
        <v>5941</v>
      </c>
      <c r="O70">
        <v>83.48</v>
      </c>
      <c r="P70">
        <v>145675</v>
      </c>
      <c r="Q70">
        <v>1.0031000000000001</v>
      </c>
      <c r="R70">
        <v>1</v>
      </c>
    </row>
    <row r="71" spans="1:18" x14ac:dyDescent="0.25">
      <c r="A71" t="s">
        <v>2</v>
      </c>
      <c r="B71">
        <v>10022</v>
      </c>
      <c r="C71">
        <v>74078</v>
      </c>
      <c r="D71">
        <v>64181</v>
      </c>
      <c r="E71">
        <v>1567</v>
      </c>
      <c r="F71">
        <v>36.340000000000003</v>
      </c>
      <c r="G71">
        <v>63561</v>
      </c>
      <c r="H71">
        <v>-4.3E-3</v>
      </c>
      <c r="I71">
        <v>2.0999999999999999E-3</v>
      </c>
      <c r="J71">
        <v>1.0038</v>
      </c>
      <c r="K71">
        <v>1</v>
      </c>
      <c r="M71">
        <v>71207</v>
      </c>
      <c r="N71">
        <v>4069</v>
      </c>
      <c r="O71">
        <v>3.07</v>
      </c>
      <c r="P71">
        <v>63561</v>
      </c>
      <c r="Q71">
        <v>1.0043</v>
      </c>
      <c r="R71">
        <v>1</v>
      </c>
    </row>
    <row r="72" spans="1:18" x14ac:dyDescent="0.25">
      <c r="A72" t="s">
        <v>2</v>
      </c>
      <c r="B72">
        <v>13420</v>
      </c>
      <c r="C72">
        <v>104358</v>
      </c>
      <c r="D72">
        <v>82233</v>
      </c>
      <c r="E72">
        <v>4020</v>
      </c>
      <c r="F72">
        <v>0.42</v>
      </c>
      <c r="G72">
        <v>73123</v>
      </c>
      <c r="H72">
        <v>-2.5000000000000001E-2</v>
      </c>
      <c r="I72">
        <v>1.1000000000000001E-3</v>
      </c>
      <c r="J72">
        <v>1.004</v>
      </c>
      <c r="K72">
        <v>1</v>
      </c>
      <c r="M72">
        <v>68206</v>
      </c>
      <c r="N72">
        <v>4764</v>
      </c>
      <c r="O72">
        <v>88.51</v>
      </c>
      <c r="P72">
        <v>73123</v>
      </c>
      <c r="Q72">
        <v>1.0023</v>
      </c>
      <c r="R72">
        <v>1</v>
      </c>
    </row>
    <row r="73" spans="1:18" x14ac:dyDescent="0.25">
      <c r="A73" t="s">
        <v>2</v>
      </c>
      <c r="B73">
        <v>13439</v>
      </c>
      <c r="C73">
        <v>55117</v>
      </c>
      <c r="D73">
        <v>37115</v>
      </c>
      <c r="E73">
        <v>1800</v>
      </c>
      <c r="F73">
        <v>31.81</v>
      </c>
      <c r="G73">
        <v>36223</v>
      </c>
      <c r="H73">
        <v>2.1299999999999999E-2</v>
      </c>
      <c r="I73">
        <v>-2.3999999999999998E-3</v>
      </c>
      <c r="J73">
        <v>1.0021</v>
      </c>
      <c r="K73">
        <v>2</v>
      </c>
      <c r="M73">
        <v>35714</v>
      </c>
      <c r="N73">
        <v>1199</v>
      </c>
      <c r="O73">
        <v>72.27</v>
      </c>
      <c r="P73">
        <v>36223</v>
      </c>
      <c r="Q73">
        <v>1.0022</v>
      </c>
      <c r="R73">
        <v>1</v>
      </c>
    </row>
    <row r="74" spans="1:18" x14ac:dyDescent="0.25">
      <c r="A74" t="s">
        <v>2</v>
      </c>
      <c r="B74">
        <v>13501</v>
      </c>
      <c r="C74">
        <v>132076</v>
      </c>
      <c r="D74">
        <v>104035</v>
      </c>
      <c r="E74">
        <v>4560</v>
      </c>
      <c r="F74">
        <v>16.36</v>
      </c>
      <c r="G74">
        <v>99976</v>
      </c>
      <c r="H74">
        <v>-3.6799999999999999E-2</v>
      </c>
      <c r="I74" s="3">
        <v>2.0000000000000001E-4</v>
      </c>
      <c r="J74">
        <v>1.0029999999999999</v>
      </c>
      <c r="K74">
        <v>1</v>
      </c>
      <c r="M74">
        <v>161328</v>
      </c>
      <c r="N74">
        <v>19990</v>
      </c>
      <c r="O74">
        <v>0.59</v>
      </c>
      <c r="P74">
        <v>99976</v>
      </c>
      <c r="Q74">
        <v>1.002</v>
      </c>
      <c r="R74">
        <v>1</v>
      </c>
    </row>
    <row r="75" spans="1:18" x14ac:dyDescent="0.25">
      <c r="A75" t="s">
        <v>2</v>
      </c>
      <c r="B75">
        <v>13528</v>
      </c>
      <c r="C75">
        <v>5963</v>
      </c>
      <c r="D75">
        <v>4234</v>
      </c>
      <c r="E75">
        <v>664</v>
      </c>
      <c r="F75">
        <v>82.84</v>
      </c>
      <c r="G75">
        <v>4739</v>
      </c>
      <c r="H75">
        <v>2.6800000000000001E-2</v>
      </c>
      <c r="I75">
        <v>1.6000000000000001E-3</v>
      </c>
      <c r="J75">
        <v>1.0018</v>
      </c>
      <c r="K75">
        <v>1</v>
      </c>
      <c r="M75">
        <v>8202</v>
      </c>
      <c r="N75">
        <v>1097</v>
      </c>
      <c r="O75">
        <v>0.71</v>
      </c>
      <c r="P75">
        <v>4739</v>
      </c>
      <c r="Q75">
        <v>1.002</v>
      </c>
      <c r="R75">
        <v>1</v>
      </c>
    </row>
    <row r="76" spans="1:18" x14ac:dyDescent="0.25">
      <c r="A76" t="s">
        <v>2</v>
      </c>
      <c r="B76">
        <v>13587</v>
      </c>
      <c r="C76">
        <v>8945</v>
      </c>
      <c r="D76">
        <v>6989</v>
      </c>
      <c r="E76">
        <v>1414</v>
      </c>
      <c r="F76">
        <v>33.42</v>
      </c>
      <c r="G76">
        <v>6317</v>
      </c>
      <c r="H76">
        <v>-1.38E-2</v>
      </c>
      <c r="I76" s="3">
        <v>1E-4</v>
      </c>
      <c r="J76">
        <v>1.0028999999999999</v>
      </c>
      <c r="K76">
        <v>1</v>
      </c>
      <c r="M76">
        <v>7180</v>
      </c>
      <c r="N76">
        <v>1331</v>
      </c>
      <c r="O76">
        <v>23.09</v>
      </c>
      <c r="P76">
        <v>6317</v>
      </c>
      <c r="Q76">
        <v>1.0028999999999999</v>
      </c>
      <c r="R76">
        <v>1</v>
      </c>
    </row>
    <row r="77" spans="1:18" x14ac:dyDescent="0.25">
      <c r="A77" t="s">
        <v>2</v>
      </c>
      <c r="B77">
        <v>13595</v>
      </c>
      <c r="C77">
        <v>29257</v>
      </c>
      <c r="D77">
        <v>17340</v>
      </c>
      <c r="E77">
        <v>1026</v>
      </c>
      <c r="F77">
        <v>28.37</v>
      </c>
      <c r="G77">
        <v>16740</v>
      </c>
      <c r="H77">
        <v>1.8700000000000001E-2</v>
      </c>
      <c r="I77">
        <v>-2.2000000000000001E-3</v>
      </c>
      <c r="J77">
        <v>1.0463</v>
      </c>
      <c r="K77">
        <v>1</v>
      </c>
      <c r="M77">
        <v>23404</v>
      </c>
      <c r="N77">
        <v>1935</v>
      </c>
      <c r="O77">
        <v>0.15</v>
      </c>
      <c r="P77">
        <v>16740</v>
      </c>
      <c r="Q77">
        <v>1.0032000000000001</v>
      </c>
      <c r="R77">
        <v>1</v>
      </c>
    </row>
    <row r="78" spans="1:18" x14ac:dyDescent="0.25">
      <c r="A78" t="s">
        <v>2</v>
      </c>
      <c r="B78">
        <v>13641</v>
      </c>
      <c r="C78">
        <v>84367</v>
      </c>
      <c r="D78">
        <v>72478</v>
      </c>
      <c r="E78">
        <v>3733</v>
      </c>
      <c r="F78">
        <v>31.56</v>
      </c>
      <c r="G78">
        <v>70599</v>
      </c>
      <c r="H78">
        <v>1.2E-2</v>
      </c>
      <c r="I78">
        <v>2.5999999999999999E-3</v>
      </c>
      <c r="J78">
        <v>1.0021</v>
      </c>
      <c r="K78">
        <v>1</v>
      </c>
      <c r="M78">
        <v>100572</v>
      </c>
      <c r="N78">
        <v>8602</v>
      </c>
      <c r="O78">
        <v>0.25</v>
      </c>
      <c r="P78">
        <v>70599</v>
      </c>
      <c r="Q78">
        <v>1.0026999999999999</v>
      </c>
      <c r="R78">
        <v>1</v>
      </c>
    </row>
    <row r="79" spans="1:18" x14ac:dyDescent="0.25">
      <c r="A79" t="s">
        <v>2</v>
      </c>
      <c r="B79">
        <v>13889</v>
      </c>
      <c r="C79">
        <v>153295</v>
      </c>
      <c r="D79">
        <v>117284</v>
      </c>
      <c r="E79">
        <v>3565</v>
      </c>
      <c r="F79">
        <v>15.54</v>
      </c>
      <c r="G79">
        <v>113768</v>
      </c>
      <c r="H79">
        <v>1.5800000000000002E-2</v>
      </c>
      <c r="I79">
        <v>-9.4000000000000004E-3</v>
      </c>
      <c r="J79">
        <v>1.0029999999999999</v>
      </c>
      <c r="K79">
        <v>1</v>
      </c>
      <c r="M79">
        <v>135379</v>
      </c>
      <c r="N79">
        <v>5873</v>
      </c>
      <c r="O79">
        <v>0.19</v>
      </c>
      <c r="P79">
        <v>113768</v>
      </c>
      <c r="Q79">
        <v>1.0073000000000001</v>
      </c>
      <c r="R79">
        <v>1</v>
      </c>
    </row>
    <row r="80" spans="1:18" x14ac:dyDescent="0.25">
      <c r="A80" t="s">
        <v>2</v>
      </c>
      <c r="B80">
        <v>14044</v>
      </c>
      <c r="C80">
        <v>52943</v>
      </c>
      <c r="D80">
        <v>36723</v>
      </c>
      <c r="E80">
        <v>1052</v>
      </c>
      <c r="F80">
        <v>49.09</v>
      </c>
      <c r="G80">
        <v>36628</v>
      </c>
      <c r="H80">
        <v>8.5000000000000006E-3</v>
      </c>
      <c r="I80">
        <v>-1.6999999999999999E-3</v>
      </c>
      <c r="J80">
        <v>1.0249999999999999</v>
      </c>
      <c r="K80">
        <v>1</v>
      </c>
      <c r="M80">
        <v>42983</v>
      </c>
      <c r="N80">
        <v>3173</v>
      </c>
      <c r="O80">
        <v>2.92</v>
      </c>
      <c r="P80">
        <v>36628</v>
      </c>
      <c r="Q80">
        <v>1.0084</v>
      </c>
      <c r="R80">
        <v>1</v>
      </c>
    </row>
    <row r="81" spans="1:18" x14ac:dyDescent="0.25">
      <c r="A81" t="s">
        <v>2</v>
      </c>
      <c r="B81">
        <v>14176</v>
      </c>
      <c r="C81">
        <v>188477</v>
      </c>
      <c r="D81">
        <v>144912</v>
      </c>
      <c r="E81">
        <v>6952</v>
      </c>
      <c r="F81">
        <v>17.100000000000001</v>
      </c>
      <c r="G81">
        <v>138457</v>
      </c>
      <c r="H81">
        <v>3.1300000000000001E-2</v>
      </c>
      <c r="I81">
        <v>-4.4000000000000003E-3</v>
      </c>
      <c r="J81">
        <v>1.0018</v>
      </c>
      <c r="K81">
        <v>1</v>
      </c>
      <c r="M81">
        <v>191813</v>
      </c>
      <c r="N81">
        <v>18176</v>
      </c>
      <c r="O81">
        <v>0.49</v>
      </c>
      <c r="P81">
        <v>138457</v>
      </c>
      <c r="Q81">
        <v>1.0022</v>
      </c>
      <c r="R81">
        <v>1</v>
      </c>
    </row>
    <row r="82" spans="1:18" x14ac:dyDescent="0.25">
      <c r="A82" t="s">
        <v>2</v>
      </c>
      <c r="B82">
        <v>14257</v>
      </c>
      <c r="C82">
        <v>151272</v>
      </c>
      <c r="D82">
        <v>114148</v>
      </c>
      <c r="E82">
        <v>2612</v>
      </c>
      <c r="F82">
        <v>74.739999999999995</v>
      </c>
      <c r="G82">
        <v>115643</v>
      </c>
      <c r="H82">
        <v>1.6199999999999999E-2</v>
      </c>
      <c r="I82">
        <v>1.1999999999999999E-3</v>
      </c>
      <c r="J82">
        <v>1.0048999999999999</v>
      </c>
      <c r="K82">
        <v>1</v>
      </c>
      <c r="M82">
        <v>132531</v>
      </c>
      <c r="N82">
        <v>9810</v>
      </c>
      <c r="O82">
        <v>4.42</v>
      </c>
      <c r="P82">
        <v>115643</v>
      </c>
      <c r="Q82">
        <v>1.0037</v>
      </c>
      <c r="R82">
        <v>1</v>
      </c>
    </row>
    <row r="83" spans="1:18" x14ac:dyDescent="0.25">
      <c r="A83" t="s">
        <v>2</v>
      </c>
      <c r="B83">
        <v>14311</v>
      </c>
      <c r="C83">
        <v>140359</v>
      </c>
      <c r="D83">
        <v>139827</v>
      </c>
      <c r="E83">
        <v>12966</v>
      </c>
      <c r="F83">
        <v>17.02</v>
      </c>
      <c r="G83">
        <v>128523</v>
      </c>
      <c r="H83">
        <v>-1.66E-2</v>
      </c>
      <c r="I83" s="3">
        <v>8.9999999999999998E-4</v>
      </c>
      <c r="J83">
        <v>1.0059</v>
      </c>
      <c r="K83">
        <v>1</v>
      </c>
      <c r="M83">
        <v>88761</v>
      </c>
      <c r="N83">
        <v>10295</v>
      </c>
      <c r="O83">
        <v>99.65</v>
      </c>
      <c r="P83">
        <v>128523</v>
      </c>
      <c r="Q83">
        <v>1.0009999999999999</v>
      </c>
      <c r="R83">
        <v>1</v>
      </c>
    </row>
    <row r="84" spans="1:18" x14ac:dyDescent="0.25">
      <c r="A84" t="s">
        <v>2</v>
      </c>
      <c r="B84">
        <v>14443</v>
      </c>
      <c r="C84">
        <v>108095</v>
      </c>
      <c r="D84">
        <v>97601</v>
      </c>
      <c r="E84">
        <v>2134</v>
      </c>
      <c r="F84">
        <v>30.55</v>
      </c>
      <c r="G84">
        <v>96494</v>
      </c>
      <c r="H84">
        <v>5.0000000000000001E-3</v>
      </c>
      <c r="I84">
        <v>5.1000000000000004E-3</v>
      </c>
      <c r="J84">
        <v>1.0027999999999999</v>
      </c>
      <c r="K84">
        <v>1</v>
      </c>
      <c r="M84">
        <v>99142</v>
      </c>
      <c r="N84">
        <v>5232</v>
      </c>
      <c r="O84">
        <v>27.05</v>
      </c>
      <c r="P84">
        <v>96494</v>
      </c>
      <c r="Q84">
        <v>1.0012000000000001</v>
      </c>
      <c r="R84">
        <v>1</v>
      </c>
    </row>
    <row r="85" spans="1:18" x14ac:dyDescent="0.25">
      <c r="A85" t="s">
        <v>2</v>
      </c>
      <c r="B85">
        <v>15199</v>
      </c>
      <c r="C85">
        <v>149084</v>
      </c>
      <c r="D85">
        <v>110919</v>
      </c>
      <c r="E85">
        <v>3895</v>
      </c>
      <c r="F85">
        <v>11.46</v>
      </c>
      <c r="G85">
        <v>106435</v>
      </c>
      <c r="H85">
        <v>2.3699999999999999E-2</v>
      </c>
      <c r="I85">
        <v>-2.3E-3</v>
      </c>
      <c r="J85">
        <v>1.0039</v>
      </c>
      <c r="K85">
        <v>1</v>
      </c>
      <c r="M85">
        <v>108936</v>
      </c>
      <c r="N85">
        <v>2058</v>
      </c>
      <c r="O85">
        <v>9.6999999999999993</v>
      </c>
      <c r="P85">
        <v>106435</v>
      </c>
      <c r="Q85">
        <v>1.0014000000000001</v>
      </c>
      <c r="R85">
        <v>1</v>
      </c>
    </row>
    <row r="86" spans="1:18" x14ac:dyDescent="0.25">
      <c r="A86" t="s">
        <v>2</v>
      </c>
      <c r="B86">
        <v>15393</v>
      </c>
      <c r="C86">
        <v>26055</v>
      </c>
      <c r="D86">
        <v>20401</v>
      </c>
      <c r="E86">
        <v>1384</v>
      </c>
      <c r="F86">
        <v>22.01</v>
      </c>
      <c r="G86">
        <v>19351</v>
      </c>
      <c r="H86">
        <v>4.9200000000000001E-2</v>
      </c>
      <c r="I86">
        <v>-4.7999999999999996E-3</v>
      </c>
      <c r="J86">
        <v>1.0075000000000001</v>
      </c>
      <c r="K86">
        <v>1</v>
      </c>
      <c r="M86">
        <v>18683</v>
      </c>
      <c r="N86">
        <v>1266</v>
      </c>
      <c r="O86">
        <v>76.069999999999993</v>
      </c>
      <c r="P86">
        <v>19351</v>
      </c>
      <c r="Q86">
        <v>1.0044</v>
      </c>
      <c r="R86">
        <v>1</v>
      </c>
    </row>
    <row r="87" spans="1:18" x14ac:dyDescent="0.25">
      <c r="A87" t="s">
        <v>2</v>
      </c>
      <c r="B87">
        <v>15660</v>
      </c>
      <c r="C87">
        <v>66507</v>
      </c>
      <c r="D87">
        <v>52113</v>
      </c>
      <c r="E87">
        <v>1453</v>
      </c>
      <c r="F87">
        <v>77.180000000000007</v>
      </c>
      <c r="G87">
        <v>53079</v>
      </c>
      <c r="H87">
        <v>7.1000000000000004E-3</v>
      </c>
      <c r="I87">
        <v>2.5000000000000001E-3</v>
      </c>
      <c r="J87">
        <v>1.002</v>
      </c>
      <c r="K87">
        <v>1</v>
      </c>
      <c r="M87">
        <v>55495</v>
      </c>
      <c r="N87">
        <v>1069</v>
      </c>
      <c r="O87">
        <v>2.4500000000000002</v>
      </c>
      <c r="P87">
        <v>53079</v>
      </c>
      <c r="Q87">
        <v>1.0165999999999999</v>
      </c>
      <c r="R87">
        <v>1</v>
      </c>
    </row>
    <row r="88" spans="1:18" x14ac:dyDescent="0.25">
      <c r="A88" t="s">
        <v>2</v>
      </c>
      <c r="B88">
        <v>16373</v>
      </c>
      <c r="C88">
        <v>16248</v>
      </c>
      <c r="D88">
        <v>9638</v>
      </c>
      <c r="E88">
        <v>233</v>
      </c>
      <c r="F88">
        <v>76</v>
      </c>
      <c r="G88">
        <v>9780</v>
      </c>
      <c r="H88" s="3">
        <v>5.0000000000000001E-4</v>
      </c>
      <c r="I88" s="3">
        <v>5.9999999999999995E-4</v>
      </c>
      <c r="J88">
        <v>1.0014000000000001</v>
      </c>
      <c r="K88">
        <v>1</v>
      </c>
      <c r="M88">
        <v>9311</v>
      </c>
      <c r="N88">
        <v>743</v>
      </c>
      <c r="O88">
        <v>79.319999999999993</v>
      </c>
      <c r="P88">
        <v>9780</v>
      </c>
      <c r="Q88">
        <v>1.0029999999999999</v>
      </c>
      <c r="R88">
        <v>1</v>
      </c>
    </row>
    <row r="89" spans="1:18" x14ac:dyDescent="0.25">
      <c r="A89" t="s">
        <v>2</v>
      </c>
      <c r="B89">
        <v>16799</v>
      </c>
      <c r="C89">
        <v>44748</v>
      </c>
      <c r="D89">
        <v>35259</v>
      </c>
      <c r="E89">
        <v>1381</v>
      </c>
      <c r="F89">
        <v>2.4500000000000002</v>
      </c>
      <c r="G89">
        <v>32834</v>
      </c>
      <c r="H89">
        <v>-3.2099999999999997E-2</v>
      </c>
      <c r="I89">
        <v>3.5999999999999999E-3</v>
      </c>
      <c r="J89">
        <v>1.0021</v>
      </c>
      <c r="K89">
        <v>1</v>
      </c>
      <c r="M89">
        <v>36790</v>
      </c>
      <c r="N89">
        <v>1222</v>
      </c>
      <c r="O89">
        <v>0.61</v>
      </c>
      <c r="P89">
        <v>32834</v>
      </c>
      <c r="Q89">
        <v>1.0018</v>
      </c>
      <c r="R89">
        <v>1</v>
      </c>
    </row>
    <row r="90" spans="1:18" x14ac:dyDescent="0.25">
      <c r="A90" t="s">
        <v>2</v>
      </c>
      <c r="B90">
        <v>18163</v>
      </c>
      <c r="C90">
        <v>166481</v>
      </c>
      <c r="D90">
        <v>132341</v>
      </c>
      <c r="E90">
        <v>2481</v>
      </c>
      <c r="F90">
        <v>19.09</v>
      </c>
      <c r="G90">
        <v>130229</v>
      </c>
      <c r="H90">
        <v>2.3800000000000002E-2</v>
      </c>
      <c r="I90">
        <v>-3.8E-3</v>
      </c>
      <c r="J90">
        <v>1.0052000000000001</v>
      </c>
      <c r="K90">
        <v>1</v>
      </c>
      <c r="M90">
        <v>128977</v>
      </c>
      <c r="N90">
        <v>4545</v>
      </c>
      <c r="O90">
        <v>64.930000000000007</v>
      </c>
      <c r="P90">
        <v>130229</v>
      </c>
      <c r="Q90">
        <v>1.0032000000000001</v>
      </c>
      <c r="R90">
        <v>1</v>
      </c>
    </row>
    <row r="91" spans="1:18" x14ac:dyDescent="0.25">
      <c r="A91" t="s">
        <v>2</v>
      </c>
      <c r="B91">
        <v>18791</v>
      </c>
      <c r="C91">
        <v>128601</v>
      </c>
      <c r="D91">
        <v>90959</v>
      </c>
      <c r="E91">
        <v>1944</v>
      </c>
      <c r="F91">
        <v>87.79</v>
      </c>
      <c r="G91">
        <v>93053</v>
      </c>
      <c r="H91">
        <v>-4.7600000000000003E-2</v>
      </c>
      <c r="I91">
        <v>1.11E-2</v>
      </c>
      <c r="J91">
        <v>1.0066999999999999</v>
      </c>
      <c r="K91">
        <v>1</v>
      </c>
      <c r="M91">
        <v>91180</v>
      </c>
      <c r="N91">
        <v>4112</v>
      </c>
      <c r="O91">
        <v>71.760000000000005</v>
      </c>
      <c r="P91">
        <v>93053</v>
      </c>
      <c r="Q91">
        <v>1.0037</v>
      </c>
      <c r="R91">
        <v>1</v>
      </c>
    </row>
    <row r="92" spans="1:18" x14ac:dyDescent="0.25">
      <c r="A92" t="s">
        <v>2</v>
      </c>
      <c r="B92">
        <v>23574</v>
      </c>
      <c r="C92">
        <v>33221</v>
      </c>
      <c r="D92">
        <v>21748</v>
      </c>
      <c r="E92">
        <v>842</v>
      </c>
      <c r="F92">
        <v>62.86</v>
      </c>
      <c r="G92">
        <v>21936</v>
      </c>
      <c r="H92">
        <v>5.8200000000000002E-2</v>
      </c>
      <c r="I92">
        <v>-1.6999999999999999E-3</v>
      </c>
      <c r="J92">
        <v>1.0052000000000001</v>
      </c>
      <c r="K92">
        <v>1</v>
      </c>
      <c r="M92">
        <v>25105</v>
      </c>
      <c r="N92">
        <v>1467</v>
      </c>
      <c r="O92">
        <v>1.94</v>
      </c>
      <c r="P92">
        <v>21936</v>
      </c>
      <c r="Q92">
        <v>1.0036</v>
      </c>
      <c r="R92">
        <v>1</v>
      </c>
    </row>
    <row r="93" spans="1:18" x14ac:dyDescent="0.25">
      <c r="A93" t="s">
        <v>2</v>
      </c>
      <c r="B93">
        <v>25275</v>
      </c>
      <c r="C93">
        <v>136467</v>
      </c>
      <c r="D93">
        <v>95676</v>
      </c>
      <c r="E93">
        <v>3351</v>
      </c>
      <c r="F93">
        <v>96.39</v>
      </c>
      <c r="G93">
        <v>101929</v>
      </c>
      <c r="H93">
        <v>3.9899999999999998E-2</v>
      </c>
      <c r="I93">
        <v>-5.0000000000000001E-3</v>
      </c>
      <c r="J93">
        <v>1.0055000000000001</v>
      </c>
      <c r="K93">
        <v>1</v>
      </c>
      <c r="M93">
        <v>81035</v>
      </c>
      <c r="N93">
        <v>6448</v>
      </c>
      <c r="O93">
        <v>99.37</v>
      </c>
      <c r="P93">
        <v>101929</v>
      </c>
      <c r="Q93">
        <v>1.0026999999999999</v>
      </c>
      <c r="R93">
        <v>1</v>
      </c>
    </row>
    <row r="94" spans="1:18" x14ac:dyDescent="0.25">
      <c r="A94" t="s">
        <v>2</v>
      </c>
      <c r="B94">
        <v>27022</v>
      </c>
      <c r="C94">
        <v>69961</v>
      </c>
      <c r="D94">
        <v>62320</v>
      </c>
      <c r="E94">
        <v>2784</v>
      </c>
      <c r="F94">
        <v>22.5</v>
      </c>
      <c r="G94">
        <v>60252</v>
      </c>
      <c r="H94">
        <v>-6.8999999999999999E-3</v>
      </c>
      <c r="I94">
        <v>3.0000000000000001E-3</v>
      </c>
      <c r="J94">
        <v>1.0035000000000001</v>
      </c>
      <c r="K94">
        <v>1</v>
      </c>
      <c r="M94">
        <v>53995</v>
      </c>
      <c r="N94">
        <v>3284</v>
      </c>
      <c r="O94">
        <v>96.75</v>
      </c>
      <c r="P94">
        <v>60252</v>
      </c>
      <c r="Q94">
        <v>1.0025999999999999</v>
      </c>
      <c r="R94">
        <v>1</v>
      </c>
    </row>
    <row r="95" spans="1:18" x14ac:dyDescent="0.25">
      <c r="A95" t="s">
        <v>2</v>
      </c>
      <c r="B95">
        <v>27065</v>
      </c>
      <c r="C95">
        <v>54838</v>
      </c>
      <c r="D95">
        <v>43638</v>
      </c>
      <c r="E95">
        <v>1315</v>
      </c>
      <c r="F95">
        <v>50.08</v>
      </c>
      <c r="G95">
        <v>43556</v>
      </c>
      <c r="H95">
        <v>-2.7000000000000001E-3</v>
      </c>
      <c r="I95">
        <v>1.2999999999999999E-3</v>
      </c>
      <c r="J95">
        <v>1.0033000000000001</v>
      </c>
      <c r="K95">
        <v>1</v>
      </c>
      <c r="M95">
        <v>38838</v>
      </c>
      <c r="N95">
        <v>2042</v>
      </c>
      <c r="O95">
        <v>98.22</v>
      </c>
      <c r="P95">
        <v>43556</v>
      </c>
      <c r="Q95">
        <v>1.0036</v>
      </c>
      <c r="R95">
        <v>1</v>
      </c>
    </row>
    <row r="96" spans="1:18" x14ac:dyDescent="0.25">
      <c r="A96" t="s">
        <v>2</v>
      </c>
      <c r="B96">
        <v>27499</v>
      </c>
      <c r="C96">
        <v>4269</v>
      </c>
      <c r="D96">
        <v>2755</v>
      </c>
      <c r="E96">
        <v>195</v>
      </c>
      <c r="F96">
        <v>76.58</v>
      </c>
      <c r="G96">
        <v>2873</v>
      </c>
      <c r="H96">
        <v>7.9000000000000008E-3</v>
      </c>
      <c r="I96">
        <v>-1.6000000000000001E-3</v>
      </c>
      <c r="J96">
        <v>1.0148999999999999</v>
      </c>
      <c r="K96">
        <v>1</v>
      </c>
      <c r="M96">
        <v>3786</v>
      </c>
      <c r="N96">
        <v>773</v>
      </c>
      <c r="O96">
        <v>9.4</v>
      </c>
      <c r="P96">
        <v>2873</v>
      </c>
      <c r="Q96">
        <v>1.0018</v>
      </c>
      <c r="R96">
        <v>1</v>
      </c>
    </row>
    <row r="97" spans="1:18" x14ac:dyDescent="0.25">
      <c r="A97" t="s">
        <v>2</v>
      </c>
      <c r="B97">
        <v>27766</v>
      </c>
      <c r="C97">
        <v>3810</v>
      </c>
      <c r="D97">
        <v>2023</v>
      </c>
      <c r="E97">
        <v>208</v>
      </c>
      <c r="F97">
        <v>24.17</v>
      </c>
      <c r="G97">
        <v>1877</v>
      </c>
      <c r="H97" s="3">
        <v>1E-4</v>
      </c>
      <c r="I97" s="3">
        <v>-1E-4</v>
      </c>
      <c r="J97">
        <v>1.0075000000000001</v>
      </c>
      <c r="K97">
        <v>1</v>
      </c>
      <c r="M97">
        <v>1942</v>
      </c>
      <c r="N97">
        <v>169</v>
      </c>
      <c r="O97">
        <v>30.24</v>
      </c>
      <c r="P97">
        <v>1877</v>
      </c>
      <c r="Q97">
        <v>1.0026999999999999</v>
      </c>
      <c r="R97">
        <v>1</v>
      </c>
    </row>
    <row r="98" spans="1:18" x14ac:dyDescent="0.25">
      <c r="A98" t="s">
        <v>2</v>
      </c>
      <c r="B98">
        <v>29440</v>
      </c>
      <c r="C98">
        <v>82532</v>
      </c>
      <c r="D98">
        <v>71089</v>
      </c>
      <c r="E98">
        <v>5020</v>
      </c>
      <c r="F98">
        <v>60.39</v>
      </c>
      <c r="G98">
        <v>71870</v>
      </c>
      <c r="H98">
        <v>-4.7999999999999996E-3</v>
      </c>
      <c r="I98">
        <v>-3.7000000000000002E-3</v>
      </c>
      <c r="J98">
        <v>1.0019</v>
      </c>
      <c r="K98">
        <v>1</v>
      </c>
      <c r="M98">
        <v>64233</v>
      </c>
      <c r="N98">
        <v>4176</v>
      </c>
      <c r="O98">
        <v>96.26</v>
      </c>
      <c r="P98">
        <v>71870</v>
      </c>
      <c r="Q98">
        <v>1.0029999999999999</v>
      </c>
      <c r="R98">
        <v>1</v>
      </c>
    </row>
    <row r="99" spans="1:18" x14ac:dyDescent="0.25">
      <c r="A99" t="s">
        <v>2</v>
      </c>
      <c r="B99">
        <v>31550</v>
      </c>
      <c r="C99">
        <v>41106</v>
      </c>
      <c r="D99">
        <v>33601</v>
      </c>
      <c r="E99">
        <v>913</v>
      </c>
      <c r="F99">
        <v>30.41</v>
      </c>
      <c r="G99">
        <v>33123</v>
      </c>
      <c r="H99">
        <v>-9.2999999999999992E-3</v>
      </c>
      <c r="I99">
        <v>3.5000000000000001E-3</v>
      </c>
      <c r="J99">
        <v>1.0048999999999999</v>
      </c>
      <c r="K99">
        <v>1</v>
      </c>
      <c r="M99">
        <v>46897</v>
      </c>
      <c r="N99">
        <v>4559</v>
      </c>
      <c r="O99">
        <v>0.18</v>
      </c>
      <c r="P99">
        <v>33123</v>
      </c>
      <c r="Q99">
        <v>1.0029999999999999</v>
      </c>
      <c r="R99">
        <v>1</v>
      </c>
    </row>
    <row r="100" spans="1:18" x14ac:dyDescent="0.25">
      <c r="A100" t="s">
        <v>2</v>
      </c>
      <c r="B100">
        <v>34509</v>
      </c>
      <c r="C100">
        <v>53154</v>
      </c>
      <c r="D100">
        <v>19729</v>
      </c>
      <c r="E100">
        <v>1241</v>
      </c>
      <c r="F100">
        <v>28.56</v>
      </c>
      <c r="G100">
        <v>18981</v>
      </c>
      <c r="H100">
        <v>-1.7299999999999999E-2</v>
      </c>
      <c r="I100">
        <v>1.1000000000000001E-3</v>
      </c>
      <c r="J100">
        <v>1.0016</v>
      </c>
      <c r="K100">
        <v>1</v>
      </c>
      <c r="M100">
        <v>22722</v>
      </c>
      <c r="N100">
        <v>1380</v>
      </c>
      <c r="O100">
        <v>0.94</v>
      </c>
      <c r="P100">
        <v>18981</v>
      </c>
      <c r="Q100">
        <v>1.0041</v>
      </c>
      <c r="R100">
        <v>1</v>
      </c>
    </row>
    <row r="101" spans="1:18" x14ac:dyDescent="0.25">
      <c r="A101" t="s">
        <v>2</v>
      </c>
      <c r="B101">
        <v>34592</v>
      </c>
      <c r="C101">
        <v>93867</v>
      </c>
      <c r="D101">
        <v>79757</v>
      </c>
      <c r="E101">
        <v>3600</v>
      </c>
      <c r="F101">
        <v>17.34</v>
      </c>
      <c r="G101">
        <v>76514</v>
      </c>
      <c r="H101">
        <v>6.3E-3</v>
      </c>
      <c r="I101">
        <v>-2.5999999999999999E-3</v>
      </c>
      <c r="J101">
        <v>1.0069999999999999</v>
      </c>
      <c r="K101">
        <v>1</v>
      </c>
      <c r="M101">
        <v>86568</v>
      </c>
      <c r="N101">
        <v>7169</v>
      </c>
      <c r="O101">
        <v>7.07</v>
      </c>
      <c r="P101">
        <v>76514</v>
      </c>
      <c r="Q101">
        <v>1.0048999999999999</v>
      </c>
      <c r="R101">
        <v>1</v>
      </c>
    </row>
    <row r="102" spans="1:18" x14ac:dyDescent="0.25">
      <c r="A102" t="s">
        <v>2</v>
      </c>
      <c r="B102">
        <v>34606</v>
      </c>
      <c r="C102">
        <v>19193</v>
      </c>
      <c r="D102">
        <v>11543</v>
      </c>
      <c r="E102">
        <v>1118</v>
      </c>
      <c r="F102">
        <v>69.56</v>
      </c>
      <c r="G102">
        <v>11961</v>
      </c>
      <c r="H102">
        <v>4.1000000000000003E-3</v>
      </c>
      <c r="I102" s="3">
        <v>-6.9999999999999999E-4</v>
      </c>
      <c r="J102">
        <v>1.0025999999999999</v>
      </c>
      <c r="K102">
        <v>1</v>
      </c>
      <c r="M102">
        <v>17708</v>
      </c>
      <c r="N102">
        <v>2479</v>
      </c>
      <c r="O102">
        <v>1.1299999999999999</v>
      </c>
      <c r="P102">
        <v>11961</v>
      </c>
      <c r="Q102">
        <v>1.0037</v>
      </c>
      <c r="R102">
        <v>1</v>
      </c>
    </row>
    <row r="103" spans="1:18" x14ac:dyDescent="0.25">
      <c r="A103" t="s">
        <v>3</v>
      </c>
      <c r="B103">
        <v>86</v>
      </c>
      <c r="C103">
        <v>2238741</v>
      </c>
      <c r="D103">
        <v>1806185</v>
      </c>
      <c r="E103">
        <v>82729</v>
      </c>
      <c r="F103">
        <v>0.47</v>
      </c>
      <c r="G103">
        <v>1611800</v>
      </c>
      <c r="H103" s="3">
        <v>-2.9999999999999997E-4</v>
      </c>
      <c r="I103" s="3">
        <v>8.0000000000000004E-4</v>
      </c>
      <c r="J103">
        <v>1.0023</v>
      </c>
      <c r="K103">
        <v>1</v>
      </c>
      <c r="M103">
        <v>1862539</v>
      </c>
      <c r="N103">
        <v>166295</v>
      </c>
      <c r="O103">
        <v>5.42</v>
      </c>
      <c r="P103">
        <v>1611800</v>
      </c>
      <c r="Q103">
        <v>1.0019</v>
      </c>
      <c r="R103">
        <v>1</v>
      </c>
    </row>
    <row r="104" spans="1:18" x14ac:dyDescent="0.25">
      <c r="A104" t="s">
        <v>3</v>
      </c>
      <c r="B104">
        <v>337</v>
      </c>
      <c r="C104">
        <v>864302</v>
      </c>
      <c r="D104">
        <v>574962</v>
      </c>
      <c r="E104">
        <v>14051</v>
      </c>
      <c r="F104">
        <v>85.64</v>
      </c>
      <c r="G104">
        <v>589435</v>
      </c>
      <c r="H104">
        <v>1.9300000000000001E-2</v>
      </c>
      <c r="I104" s="3">
        <v>-1E-4</v>
      </c>
      <c r="J104">
        <v>1.0016</v>
      </c>
      <c r="K104">
        <v>1</v>
      </c>
      <c r="M104">
        <v>449393</v>
      </c>
      <c r="N104">
        <v>37870</v>
      </c>
      <c r="O104">
        <v>99.64</v>
      </c>
      <c r="P104">
        <v>589435</v>
      </c>
      <c r="Q104">
        <v>1.0032000000000001</v>
      </c>
      <c r="R104">
        <v>1</v>
      </c>
    </row>
    <row r="105" spans="1:18" x14ac:dyDescent="0.25">
      <c r="A105" t="s">
        <v>3</v>
      </c>
      <c r="B105">
        <v>353</v>
      </c>
      <c r="C105">
        <v>53892</v>
      </c>
      <c r="D105">
        <v>34230</v>
      </c>
      <c r="E105">
        <v>725</v>
      </c>
      <c r="F105">
        <v>78.42</v>
      </c>
      <c r="G105">
        <v>34687</v>
      </c>
      <c r="H105">
        <v>0.10340000000000001</v>
      </c>
      <c r="I105">
        <v>7.1000000000000004E-3</v>
      </c>
      <c r="J105">
        <v>1.0039</v>
      </c>
      <c r="K105">
        <v>1</v>
      </c>
      <c r="M105">
        <v>45386</v>
      </c>
      <c r="N105">
        <v>4943</v>
      </c>
      <c r="O105">
        <v>1.38</v>
      </c>
      <c r="P105">
        <v>34687</v>
      </c>
      <c r="Q105">
        <v>1.0112000000000001</v>
      </c>
      <c r="R105">
        <v>1</v>
      </c>
    </row>
    <row r="106" spans="1:18" x14ac:dyDescent="0.25">
      <c r="A106" t="s">
        <v>3</v>
      </c>
      <c r="B106">
        <v>388</v>
      </c>
      <c r="C106">
        <v>2372911</v>
      </c>
      <c r="D106">
        <v>1069401</v>
      </c>
      <c r="E106">
        <v>30491</v>
      </c>
      <c r="F106">
        <v>99.95</v>
      </c>
      <c r="G106">
        <v>1233553</v>
      </c>
      <c r="H106">
        <v>1.9099999999999999E-2</v>
      </c>
      <c r="I106">
        <v>1.0500000000000001E-2</v>
      </c>
      <c r="J106">
        <v>1.0024999999999999</v>
      </c>
      <c r="K106">
        <v>1</v>
      </c>
      <c r="M106">
        <v>1451258</v>
      </c>
      <c r="N106">
        <v>60352</v>
      </c>
      <c r="O106">
        <v>0.42</v>
      </c>
      <c r="P106">
        <v>1233553</v>
      </c>
      <c r="Q106">
        <v>1.0044999999999999</v>
      </c>
      <c r="R106">
        <v>1</v>
      </c>
    </row>
    <row r="107" spans="1:18" x14ac:dyDescent="0.25">
      <c r="A107" t="s">
        <v>3</v>
      </c>
      <c r="B107">
        <v>671</v>
      </c>
      <c r="C107">
        <v>165779</v>
      </c>
      <c r="D107">
        <v>94785</v>
      </c>
      <c r="E107">
        <v>4998</v>
      </c>
      <c r="F107">
        <v>68.98</v>
      </c>
      <c r="G107">
        <v>96581</v>
      </c>
      <c r="H107">
        <v>2.7199999999999998E-2</v>
      </c>
      <c r="I107" s="3">
        <v>-5.9999999999999995E-4</v>
      </c>
      <c r="J107">
        <v>1.0044</v>
      </c>
      <c r="K107">
        <v>1</v>
      </c>
      <c r="M107">
        <v>147570</v>
      </c>
      <c r="N107">
        <v>9908</v>
      </c>
      <c r="O107">
        <v>0</v>
      </c>
      <c r="P107">
        <v>96581</v>
      </c>
      <c r="Q107">
        <v>1.0018</v>
      </c>
      <c r="R107">
        <v>1</v>
      </c>
    </row>
    <row r="108" spans="1:18" x14ac:dyDescent="0.25">
      <c r="A108" t="s">
        <v>3</v>
      </c>
      <c r="B108">
        <v>715</v>
      </c>
      <c r="C108">
        <v>482874</v>
      </c>
      <c r="D108">
        <v>237089</v>
      </c>
      <c r="E108">
        <v>5966</v>
      </c>
      <c r="F108">
        <v>52.49</v>
      </c>
      <c r="G108">
        <v>237347</v>
      </c>
      <c r="H108">
        <v>2.4299999999999999E-2</v>
      </c>
      <c r="I108">
        <v>-6.8999999999999999E-3</v>
      </c>
      <c r="J108">
        <v>1.0214000000000001</v>
      </c>
      <c r="K108">
        <v>1</v>
      </c>
      <c r="M108">
        <v>254699</v>
      </c>
      <c r="N108">
        <v>7082</v>
      </c>
      <c r="O108">
        <v>1.61</v>
      </c>
      <c r="P108">
        <v>237347</v>
      </c>
      <c r="Q108">
        <v>1.0012000000000001</v>
      </c>
      <c r="R108">
        <v>1</v>
      </c>
    </row>
    <row r="109" spans="1:18" x14ac:dyDescent="0.25">
      <c r="A109" t="s">
        <v>3</v>
      </c>
      <c r="B109">
        <v>1252</v>
      </c>
      <c r="C109">
        <v>34226</v>
      </c>
      <c r="D109">
        <v>20653</v>
      </c>
      <c r="E109">
        <v>1025</v>
      </c>
      <c r="F109">
        <v>97.03</v>
      </c>
      <c r="G109">
        <v>22796</v>
      </c>
      <c r="H109">
        <v>3.7000000000000002E-3</v>
      </c>
      <c r="I109" s="3">
        <v>5.9999999999999995E-4</v>
      </c>
      <c r="J109">
        <v>1.0024999999999999</v>
      </c>
      <c r="K109">
        <v>1</v>
      </c>
      <c r="M109">
        <v>45968</v>
      </c>
      <c r="N109">
        <v>6825</v>
      </c>
      <c r="O109">
        <v>0.44</v>
      </c>
      <c r="P109">
        <v>22796</v>
      </c>
      <c r="Q109">
        <v>1.0144</v>
      </c>
      <c r="R109">
        <v>1</v>
      </c>
    </row>
    <row r="110" spans="1:18" x14ac:dyDescent="0.25">
      <c r="A110" t="s">
        <v>3</v>
      </c>
      <c r="B110">
        <v>1538</v>
      </c>
      <c r="C110">
        <v>252542</v>
      </c>
      <c r="D110">
        <v>129605</v>
      </c>
      <c r="E110">
        <v>2764</v>
      </c>
      <c r="F110">
        <v>84.35</v>
      </c>
      <c r="G110">
        <v>132241</v>
      </c>
      <c r="H110">
        <v>5.8999999999999997E-2</v>
      </c>
      <c r="I110">
        <v>-3.3999999999999998E-3</v>
      </c>
      <c r="J110">
        <v>1.0250999999999999</v>
      </c>
      <c r="K110">
        <v>1</v>
      </c>
      <c r="M110">
        <v>159240</v>
      </c>
      <c r="N110">
        <v>9060</v>
      </c>
      <c r="O110">
        <v>0.63</v>
      </c>
      <c r="P110">
        <v>132241</v>
      </c>
      <c r="Q110">
        <v>1.0042</v>
      </c>
      <c r="R110">
        <v>1</v>
      </c>
    </row>
    <row r="111" spans="1:18" x14ac:dyDescent="0.25">
      <c r="A111" t="s">
        <v>3</v>
      </c>
      <c r="B111">
        <v>1767</v>
      </c>
      <c r="C111">
        <v>2905415</v>
      </c>
      <c r="D111">
        <v>1676745</v>
      </c>
      <c r="E111">
        <v>25196</v>
      </c>
      <c r="F111">
        <v>98.44</v>
      </c>
      <c r="G111">
        <v>1742600</v>
      </c>
      <c r="H111">
        <v>1.2200000000000001E-2</v>
      </c>
      <c r="I111">
        <v>5.5999999999999999E-3</v>
      </c>
      <c r="J111">
        <v>1.0023</v>
      </c>
      <c r="K111">
        <v>1</v>
      </c>
      <c r="M111">
        <v>2031285</v>
      </c>
      <c r="N111">
        <v>106398</v>
      </c>
      <c r="O111">
        <v>1.17</v>
      </c>
      <c r="P111">
        <v>1742600</v>
      </c>
      <c r="Q111">
        <v>1.0025999999999999</v>
      </c>
      <c r="R111">
        <v>1</v>
      </c>
    </row>
    <row r="112" spans="1:18" x14ac:dyDescent="0.25">
      <c r="A112" t="s">
        <v>3</v>
      </c>
      <c r="B112">
        <v>2135</v>
      </c>
      <c r="C112">
        <v>1136260</v>
      </c>
      <c r="D112">
        <v>604020</v>
      </c>
      <c r="E112">
        <v>14149</v>
      </c>
      <c r="F112">
        <v>41.63</v>
      </c>
      <c r="G112">
        <v>600316</v>
      </c>
      <c r="H112">
        <v>-1.52E-2</v>
      </c>
      <c r="I112">
        <v>6.7999999999999996E-3</v>
      </c>
      <c r="J112">
        <v>1.0031000000000001</v>
      </c>
      <c r="K112">
        <v>1</v>
      </c>
      <c r="M112">
        <v>602250</v>
      </c>
      <c r="N112">
        <v>47313</v>
      </c>
      <c r="O112">
        <v>47.51</v>
      </c>
      <c r="P112">
        <v>600316</v>
      </c>
      <c r="Q112">
        <v>1.0019</v>
      </c>
      <c r="R112">
        <v>1</v>
      </c>
    </row>
    <row r="113" spans="1:18" x14ac:dyDescent="0.25">
      <c r="A113" t="s">
        <v>3</v>
      </c>
      <c r="B113">
        <v>2712</v>
      </c>
      <c r="C113">
        <v>846036</v>
      </c>
      <c r="D113">
        <v>576932</v>
      </c>
      <c r="E113">
        <v>14411</v>
      </c>
      <c r="F113">
        <v>0.42</v>
      </c>
      <c r="G113">
        <v>541325</v>
      </c>
      <c r="H113">
        <v>-8.0999999999999996E-3</v>
      </c>
      <c r="I113" s="3">
        <v>8.9999999999999998E-4</v>
      </c>
      <c r="J113">
        <v>1.0051000000000001</v>
      </c>
      <c r="K113">
        <v>1</v>
      </c>
      <c r="M113">
        <v>597247</v>
      </c>
      <c r="N113">
        <v>42951</v>
      </c>
      <c r="O113">
        <v>7.84</v>
      </c>
      <c r="P113">
        <v>541325</v>
      </c>
      <c r="Q113">
        <v>1.0024999999999999</v>
      </c>
      <c r="R113">
        <v>1</v>
      </c>
    </row>
    <row r="114" spans="1:18" x14ac:dyDescent="0.25">
      <c r="A114" t="s">
        <v>3</v>
      </c>
      <c r="B114">
        <v>3034</v>
      </c>
      <c r="C114">
        <v>271626</v>
      </c>
      <c r="D114">
        <v>149948</v>
      </c>
      <c r="E114">
        <v>4998</v>
      </c>
      <c r="F114">
        <v>51.74</v>
      </c>
      <c r="G114">
        <v>149921</v>
      </c>
      <c r="H114">
        <v>3.1399999999999997E-2</v>
      </c>
      <c r="I114">
        <v>2.5999999999999999E-3</v>
      </c>
      <c r="J114">
        <v>1.0042</v>
      </c>
      <c r="K114">
        <v>1</v>
      </c>
      <c r="M114">
        <v>177525</v>
      </c>
      <c r="N114">
        <v>11024</v>
      </c>
      <c r="O114">
        <v>1.21</v>
      </c>
      <c r="P114">
        <v>149921</v>
      </c>
      <c r="Q114">
        <v>1.0006999999999999</v>
      </c>
      <c r="R114">
        <v>1</v>
      </c>
    </row>
    <row r="115" spans="1:18" x14ac:dyDescent="0.25">
      <c r="A115" t="s">
        <v>3</v>
      </c>
      <c r="B115">
        <v>3240</v>
      </c>
      <c r="C115">
        <v>93276</v>
      </c>
      <c r="D115">
        <v>39045</v>
      </c>
      <c r="E115">
        <v>1796</v>
      </c>
      <c r="F115">
        <v>72.22</v>
      </c>
      <c r="G115">
        <v>39862</v>
      </c>
      <c r="H115">
        <v>1.9800000000000002E-2</v>
      </c>
      <c r="I115" s="3">
        <v>-4.0000000000000002E-4</v>
      </c>
      <c r="J115">
        <v>1.0024999999999999</v>
      </c>
      <c r="K115">
        <v>1</v>
      </c>
      <c r="M115">
        <v>57149</v>
      </c>
      <c r="N115">
        <v>7031</v>
      </c>
      <c r="O115">
        <v>0.85</v>
      </c>
      <c r="P115">
        <v>39862</v>
      </c>
      <c r="Q115">
        <v>1.0025999999999999</v>
      </c>
      <c r="R115">
        <v>1</v>
      </c>
    </row>
    <row r="116" spans="1:18" x14ac:dyDescent="0.25">
      <c r="A116" t="s">
        <v>3</v>
      </c>
      <c r="B116">
        <v>5185</v>
      </c>
      <c r="C116">
        <v>200467</v>
      </c>
      <c r="D116">
        <v>100362</v>
      </c>
      <c r="E116">
        <v>4577</v>
      </c>
      <c r="F116">
        <v>81.040000000000006</v>
      </c>
      <c r="G116">
        <v>103908</v>
      </c>
      <c r="H116">
        <v>-9.1000000000000004E-3</v>
      </c>
      <c r="I116">
        <v>6.8999999999999999E-3</v>
      </c>
      <c r="J116">
        <v>1.002</v>
      </c>
      <c r="K116">
        <v>1</v>
      </c>
      <c r="M116">
        <v>130801</v>
      </c>
      <c r="N116">
        <v>12279</v>
      </c>
      <c r="O116">
        <v>1.64</v>
      </c>
      <c r="P116">
        <v>103908</v>
      </c>
      <c r="Q116">
        <v>1.0018</v>
      </c>
      <c r="R116">
        <v>1</v>
      </c>
    </row>
    <row r="117" spans="1:18" x14ac:dyDescent="0.25">
      <c r="A117" t="s">
        <v>3</v>
      </c>
      <c r="B117">
        <v>6408</v>
      </c>
      <c r="C117">
        <v>64881</v>
      </c>
      <c r="D117">
        <v>34275</v>
      </c>
      <c r="E117">
        <v>2471</v>
      </c>
      <c r="F117">
        <v>90.03</v>
      </c>
      <c r="G117">
        <v>37291</v>
      </c>
      <c r="H117">
        <v>-8.0000000000000002E-3</v>
      </c>
      <c r="I117" s="3">
        <v>1E-4</v>
      </c>
      <c r="J117">
        <v>1.0017</v>
      </c>
      <c r="K117">
        <v>1</v>
      </c>
      <c r="M117">
        <v>31762</v>
      </c>
      <c r="N117">
        <v>2545</v>
      </c>
      <c r="O117">
        <v>97.55</v>
      </c>
      <c r="P117">
        <v>37291</v>
      </c>
      <c r="Q117">
        <v>1.0018</v>
      </c>
      <c r="R117">
        <v>1</v>
      </c>
    </row>
    <row r="118" spans="1:18" x14ac:dyDescent="0.25">
      <c r="A118" t="s">
        <v>3</v>
      </c>
      <c r="B118">
        <v>6807</v>
      </c>
      <c r="C118">
        <v>347129</v>
      </c>
      <c r="D118">
        <v>190549</v>
      </c>
      <c r="E118">
        <v>15663</v>
      </c>
      <c r="F118">
        <v>53.38</v>
      </c>
      <c r="G118">
        <v>190736</v>
      </c>
      <c r="H118">
        <v>1.3100000000000001E-2</v>
      </c>
      <c r="I118">
        <v>-6.4999999999999997E-3</v>
      </c>
      <c r="J118">
        <v>1.002</v>
      </c>
      <c r="K118">
        <v>1</v>
      </c>
      <c r="M118">
        <v>257881</v>
      </c>
      <c r="N118">
        <v>23508</v>
      </c>
      <c r="O118">
        <v>0.54</v>
      </c>
      <c r="P118">
        <v>190736</v>
      </c>
      <c r="Q118">
        <v>1.0022</v>
      </c>
      <c r="R118">
        <v>1</v>
      </c>
    </row>
    <row r="119" spans="1:18" x14ac:dyDescent="0.25">
      <c r="A119" t="s">
        <v>3</v>
      </c>
      <c r="B119">
        <v>7080</v>
      </c>
      <c r="C119">
        <v>2738156</v>
      </c>
      <c r="D119">
        <v>1788337</v>
      </c>
      <c r="E119">
        <v>28492</v>
      </c>
      <c r="F119">
        <v>94.59</v>
      </c>
      <c r="G119">
        <v>1836596</v>
      </c>
      <c r="H119">
        <v>-2.3E-3</v>
      </c>
      <c r="I119">
        <v>3.8E-3</v>
      </c>
      <c r="J119">
        <v>1.0047999999999999</v>
      </c>
      <c r="K119">
        <v>1</v>
      </c>
      <c r="M119">
        <v>2017777</v>
      </c>
      <c r="N119">
        <v>93818</v>
      </c>
      <c r="O119">
        <v>3.05</v>
      </c>
      <c r="P119">
        <v>1836596</v>
      </c>
      <c r="Q119">
        <v>1.0031000000000001</v>
      </c>
      <c r="R119">
        <v>1</v>
      </c>
    </row>
    <row r="120" spans="1:18" x14ac:dyDescent="0.25">
      <c r="A120" t="s">
        <v>3</v>
      </c>
      <c r="B120">
        <v>8559</v>
      </c>
      <c r="C120">
        <v>106389</v>
      </c>
      <c r="D120">
        <v>73629</v>
      </c>
      <c r="E120">
        <v>2098</v>
      </c>
      <c r="F120">
        <v>63.66</v>
      </c>
      <c r="G120">
        <v>74205</v>
      </c>
      <c r="H120">
        <v>1.8200000000000001E-2</v>
      </c>
      <c r="I120" s="3">
        <v>-5.9999999999999995E-4</v>
      </c>
      <c r="J120">
        <v>1.0018</v>
      </c>
      <c r="K120">
        <v>1</v>
      </c>
      <c r="M120">
        <v>94898</v>
      </c>
      <c r="N120">
        <v>6925</v>
      </c>
      <c r="O120">
        <v>0.39</v>
      </c>
      <c r="P120">
        <v>74205</v>
      </c>
      <c r="Q120">
        <v>1.0042</v>
      </c>
      <c r="R120">
        <v>1</v>
      </c>
    </row>
    <row r="121" spans="1:18" x14ac:dyDescent="0.25">
      <c r="A121" t="s">
        <v>3</v>
      </c>
      <c r="B121">
        <v>8672</v>
      </c>
      <c r="C121">
        <v>121755</v>
      </c>
      <c r="D121">
        <v>70132</v>
      </c>
      <c r="E121">
        <v>1254</v>
      </c>
      <c r="F121">
        <v>97.88</v>
      </c>
      <c r="G121">
        <v>72813</v>
      </c>
      <c r="H121">
        <v>-1.54E-2</v>
      </c>
      <c r="I121" s="3">
        <v>5.9999999999999995E-4</v>
      </c>
      <c r="J121">
        <v>1.0034000000000001</v>
      </c>
      <c r="K121">
        <v>1</v>
      </c>
      <c r="M121">
        <v>77318</v>
      </c>
      <c r="N121">
        <v>6881</v>
      </c>
      <c r="O121">
        <v>21.16</v>
      </c>
      <c r="P121">
        <v>72813</v>
      </c>
      <c r="Q121">
        <v>1.0025999999999999</v>
      </c>
      <c r="R121">
        <v>1</v>
      </c>
    </row>
    <row r="122" spans="1:18" x14ac:dyDescent="0.25">
      <c r="A122" t="s">
        <v>3</v>
      </c>
      <c r="B122">
        <v>9466</v>
      </c>
      <c r="C122">
        <v>237720</v>
      </c>
      <c r="D122">
        <v>150427</v>
      </c>
      <c r="E122">
        <v>6468</v>
      </c>
      <c r="F122">
        <v>88.12</v>
      </c>
      <c r="G122">
        <v>157815</v>
      </c>
      <c r="H122">
        <v>3.2500000000000001E-2</v>
      </c>
      <c r="I122" s="3">
        <v>5.0000000000000001E-4</v>
      </c>
      <c r="J122">
        <v>1.0042</v>
      </c>
      <c r="K122">
        <v>1</v>
      </c>
      <c r="M122">
        <v>201993</v>
      </c>
      <c r="N122">
        <v>11701</v>
      </c>
      <c r="O122">
        <v>0.02</v>
      </c>
      <c r="P122">
        <v>157815</v>
      </c>
      <c r="Q122">
        <v>1.0025999999999999</v>
      </c>
      <c r="R122">
        <v>1</v>
      </c>
    </row>
    <row r="123" spans="1:18" x14ac:dyDescent="0.25">
      <c r="A123" t="s">
        <v>3</v>
      </c>
      <c r="B123">
        <v>10385</v>
      </c>
      <c r="C123">
        <v>341670</v>
      </c>
      <c r="D123">
        <v>220595</v>
      </c>
      <c r="E123">
        <v>10767</v>
      </c>
      <c r="F123">
        <v>40.75</v>
      </c>
      <c r="G123">
        <v>217250</v>
      </c>
      <c r="H123">
        <v>-3.9600000000000003E-2</v>
      </c>
      <c r="I123">
        <v>6.1000000000000004E-3</v>
      </c>
      <c r="J123">
        <v>1.0047999999999999</v>
      </c>
      <c r="K123">
        <v>1</v>
      </c>
      <c r="M123">
        <v>270188</v>
      </c>
      <c r="N123">
        <v>16953</v>
      </c>
      <c r="O123">
        <v>0.27</v>
      </c>
      <c r="P123">
        <v>217250</v>
      </c>
      <c r="Q123">
        <v>1.0021</v>
      </c>
      <c r="R123">
        <v>1</v>
      </c>
    </row>
    <row r="124" spans="1:18" x14ac:dyDescent="0.25">
      <c r="A124" t="s">
        <v>3</v>
      </c>
      <c r="B124">
        <v>10699</v>
      </c>
      <c r="C124">
        <v>372549</v>
      </c>
      <c r="D124">
        <v>290011</v>
      </c>
      <c r="E124">
        <v>17667</v>
      </c>
      <c r="F124">
        <v>2.88</v>
      </c>
      <c r="G124">
        <v>261085</v>
      </c>
      <c r="H124">
        <v>1.6000000000000001E-3</v>
      </c>
      <c r="I124">
        <v>4.3E-3</v>
      </c>
      <c r="J124">
        <v>1.0024999999999999</v>
      </c>
      <c r="K124">
        <v>1</v>
      </c>
      <c r="M124">
        <v>449001</v>
      </c>
      <c r="N124">
        <v>45992</v>
      </c>
      <c r="O124">
        <v>0.05</v>
      </c>
      <c r="P124">
        <v>261085</v>
      </c>
      <c r="Q124">
        <v>1.0026999999999999</v>
      </c>
      <c r="R124">
        <v>1</v>
      </c>
    </row>
    <row r="125" spans="1:18" x14ac:dyDescent="0.25">
      <c r="A125" t="s">
        <v>3</v>
      </c>
      <c r="B125">
        <v>11347</v>
      </c>
      <c r="C125">
        <v>487369</v>
      </c>
      <c r="D125">
        <v>352474</v>
      </c>
      <c r="E125">
        <v>14303</v>
      </c>
      <c r="F125">
        <v>46.98</v>
      </c>
      <c r="G125">
        <v>350602</v>
      </c>
      <c r="H125">
        <v>5.0200000000000002E-2</v>
      </c>
      <c r="I125">
        <v>-4.7999999999999996E-3</v>
      </c>
      <c r="J125">
        <v>1.0037</v>
      </c>
      <c r="K125">
        <v>1</v>
      </c>
      <c r="M125">
        <v>420274</v>
      </c>
      <c r="N125">
        <v>18176</v>
      </c>
      <c r="O125">
        <v>0.23</v>
      </c>
      <c r="P125">
        <v>350602</v>
      </c>
      <c r="Q125">
        <v>1.0041</v>
      </c>
      <c r="R125">
        <v>1</v>
      </c>
    </row>
    <row r="126" spans="1:18" x14ac:dyDescent="0.25">
      <c r="A126" t="s">
        <v>3</v>
      </c>
      <c r="B126">
        <v>11703</v>
      </c>
      <c r="C126">
        <v>91641</v>
      </c>
      <c r="D126">
        <v>60008</v>
      </c>
      <c r="E126">
        <v>6298</v>
      </c>
      <c r="F126">
        <v>33.79</v>
      </c>
      <c r="G126">
        <v>56968</v>
      </c>
      <c r="H126">
        <v>-2E-3</v>
      </c>
      <c r="I126" s="3">
        <v>8.9999999999999998E-4</v>
      </c>
      <c r="J126">
        <v>1.0056</v>
      </c>
      <c r="K126">
        <v>1</v>
      </c>
      <c r="M126">
        <v>52943</v>
      </c>
      <c r="N126">
        <v>5189</v>
      </c>
      <c r="O126">
        <v>83.16</v>
      </c>
      <c r="P126">
        <v>56968</v>
      </c>
      <c r="Q126">
        <v>1.0033000000000001</v>
      </c>
      <c r="R126">
        <v>1</v>
      </c>
    </row>
    <row r="127" spans="1:18" x14ac:dyDescent="0.25">
      <c r="A127" t="s">
        <v>3</v>
      </c>
      <c r="B127">
        <v>13439</v>
      </c>
      <c r="C127">
        <v>11286</v>
      </c>
      <c r="D127">
        <v>5749</v>
      </c>
      <c r="E127">
        <v>428</v>
      </c>
      <c r="F127">
        <v>43.41</v>
      </c>
      <c r="G127">
        <v>5637</v>
      </c>
      <c r="H127">
        <v>6.5299999999999997E-2</v>
      </c>
      <c r="I127" s="3">
        <v>4.0000000000000002E-4</v>
      </c>
      <c r="J127">
        <v>1.0023</v>
      </c>
      <c r="K127">
        <v>1</v>
      </c>
      <c r="M127">
        <v>4628</v>
      </c>
      <c r="N127">
        <v>716</v>
      </c>
      <c r="O127">
        <v>93.44</v>
      </c>
      <c r="P127">
        <v>5637</v>
      </c>
      <c r="Q127">
        <v>1.0027999999999999</v>
      </c>
      <c r="R127">
        <v>1</v>
      </c>
    </row>
    <row r="128" spans="1:18" x14ac:dyDescent="0.25">
      <c r="A128" t="s">
        <v>3</v>
      </c>
      <c r="B128">
        <v>13528</v>
      </c>
      <c r="C128">
        <v>56067</v>
      </c>
      <c r="D128">
        <v>28049</v>
      </c>
      <c r="E128">
        <v>2932</v>
      </c>
      <c r="F128">
        <v>29.76</v>
      </c>
      <c r="G128">
        <v>26482</v>
      </c>
      <c r="H128">
        <v>-5.0000000000000001E-3</v>
      </c>
      <c r="I128" s="3">
        <v>-4.0000000000000002E-4</v>
      </c>
      <c r="J128">
        <v>1.0025999999999999</v>
      </c>
      <c r="K128">
        <v>1</v>
      </c>
      <c r="M128">
        <v>26184</v>
      </c>
      <c r="N128">
        <v>1770</v>
      </c>
      <c r="O128">
        <v>56.85</v>
      </c>
      <c r="P128">
        <v>26482</v>
      </c>
      <c r="Q128">
        <v>1.0011000000000001</v>
      </c>
      <c r="R128">
        <v>1</v>
      </c>
    </row>
    <row r="129" spans="1:18" x14ac:dyDescent="0.25">
      <c r="A129" t="s">
        <v>3</v>
      </c>
      <c r="B129">
        <v>14176</v>
      </c>
      <c r="C129">
        <v>190543</v>
      </c>
      <c r="D129">
        <v>111353</v>
      </c>
      <c r="E129">
        <v>5604</v>
      </c>
      <c r="F129">
        <v>20.85</v>
      </c>
      <c r="G129">
        <v>106986</v>
      </c>
      <c r="H129">
        <v>1.04E-2</v>
      </c>
      <c r="I129">
        <v>2.5000000000000001E-3</v>
      </c>
      <c r="J129">
        <v>1.0044</v>
      </c>
      <c r="K129">
        <v>1</v>
      </c>
      <c r="M129">
        <v>122056</v>
      </c>
      <c r="N129">
        <v>9548</v>
      </c>
      <c r="O129">
        <v>6.02</v>
      </c>
      <c r="P129">
        <v>106986</v>
      </c>
      <c r="Q129">
        <v>1.0027999999999999</v>
      </c>
      <c r="R129">
        <v>1</v>
      </c>
    </row>
    <row r="130" spans="1:18" x14ac:dyDescent="0.25">
      <c r="A130" t="s">
        <v>3</v>
      </c>
      <c r="B130">
        <v>14320</v>
      </c>
      <c r="C130">
        <v>13697</v>
      </c>
      <c r="D130">
        <v>10617</v>
      </c>
      <c r="E130">
        <v>747</v>
      </c>
      <c r="F130">
        <v>87.73</v>
      </c>
      <c r="G130">
        <v>11391</v>
      </c>
      <c r="H130">
        <v>4.5400000000000003E-2</v>
      </c>
      <c r="I130" s="3">
        <v>-1E-4</v>
      </c>
      <c r="J130">
        <v>1.0036</v>
      </c>
      <c r="K130">
        <v>1</v>
      </c>
      <c r="M130">
        <v>12698</v>
      </c>
      <c r="N130">
        <v>1712</v>
      </c>
      <c r="O130">
        <v>18.73</v>
      </c>
      <c r="P130">
        <v>11391</v>
      </c>
      <c r="Q130">
        <v>1.0056</v>
      </c>
      <c r="R130">
        <v>1</v>
      </c>
    </row>
    <row r="131" spans="1:18" x14ac:dyDescent="0.25">
      <c r="A131" t="s">
        <v>3</v>
      </c>
      <c r="B131">
        <v>14508</v>
      </c>
      <c r="C131">
        <v>77827</v>
      </c>
      <c r="D131">
        <v>56630</v>
      </c>
      <c r="E131">
        <v>2776</v>
      </c>
      <c r="F131">
        <v>3.23</v>
      </c>
      <c r="G131">
        <v>52431</v>
      </c>
      <c r="H131">
        <v>8.5000000000000006E-3</v>
      </c>
      <c r="I131">
        <v>4.1999999999999997E-3</v>
      </c>
      <c r="J131">
        <v>1.0084</v>
      </c>
      <c r="K131">
        <v>1</v>
      </c>
      <c r="M131">
        <v>105909</v>
      </c>
      <c r="N131">
        <v>11831</v>
      </c>
      <c r="O131">
        <v>0.01</v>
      </c>
      <c r="P131">
        <v>52431</v>
      </c>
      <c r="Q131">
        <v>1.0031000000000001</v>
      </c>
      <c r="R131">
        <v>1</v>
      </c>
    </row>
    <row r="132" spans="1:18" x14ac:dyDescent="0.25">
      <c r="A132" t="s">
        <v>3</v>
      </c>
      <c r="B132">
        <v>14974</v>
      </c>
      <c r="C132">
        <v>38753</v>
      </c>
      <c r="D132">
        <v>31129</v>
      </c>
      <c r="E132">
        <v>1924</v>
      </c>
      <c r="F132">
        <v>39.22</v>
      </c>
      <c r="G132">
        <v>30426</v>
      </c>
      <c r="H132">
        <v>-3.6799999999999999E-2</v>
      </c>
      <c r="I132">
        <v>8.2000000000000007E-3</v>
      </c>
      <c r="J132">
        <v>1.0047999999999999</v>
      </c>
      <c r="K132">
        <v>1</v>
      </c>
      <c r="M132">
        <v>36839</v>
      </c>
      <c r="N132">
        <v>2223</v>
      </c>
      <c r="O132">
        <v>0.87</v>
      </c>
      <c r="P132">
        <v>30426</v>
      </c>
      <c r="Q132">
        <v>1.0026999999999999</v>
      </c>
      <c r="R132">
        <v>1</v>
      </c>
    </row>
    <row r="133" spans="1:18" x14ac:dyDescent="0.25">
      <c r="A133" t="s">
        <v>3</v>
      </c>
      <c r="B133">
        <v>15148</v>
      </c>
      <c r="C133">
        <v>2241</v>
      </c>
      <c r="D133">
        <v>823</v>
      </c>
      <c r="E133">
        <v>64</v>
      </c>
      <c r="F133">
        <v>9.36</v>
      </c>
      <c r="G133">
        <v>752</v>
      </c>
      <c r="H133">
        <v>3.2800000000000003E-2</v>
      </c>
      <c r="I133">
        <v>1.6000000000000001E-3</v>
      </c>
      <c r="J133">
        <v>1.0059</v>
      </c>
      <c r="K133">
        <v>1</v>
      </c>
      <c r="M133">
        <v>1490</v>
      </c>
      <c r="N133">
        <v>450</v>
      </c>
      <c r="O133">
        <v>2.61</v>
      </c>
      <c r="P133">
        <v>752</v>
      </c>
      <c r="Q133">
        <v>1.0034000000000001</v>
      </c>
      <c r="R133">
        <v>1</v>
      </c>
    </row>
    <row r="134" spans="1:18" x14ac:dyDescent="0.25">
      <c r="A134" t="s">
        <v>3</v>
      </c>
      <c r="B134">
        <v>15199</v>
      </c>
      <c r="C134">
        <v>3354</v>
      </c>
      <c r="D134">
        <v>1511</v>
      </c>
      <c r="E134">
        <v>370</v>
      </c>
      <c r="F134">
        <v>36.03</v>
      </c>
      <c r="G134">
        <v>1349</v>
      </c>
      <c r="H134">
        <v>1.9300000000000001E-2</v>
      </c>
      <c r="I134">
        <v>-1.1999999999999999E-3</v>
      </c>
      <c r="J134">
        <v>1.0034000000000001</v>
      </c>
      <c r="K134">
        <v>1</v>
      </c>
      <c r="M134">
        <v>1258</v>
      </c>
      <c r="N134">
        <v>505</v>
      </c>
      <c r="O134">
        <v>72.45</v>
      </c>
      <c r="P134">
        <v>1349</v>
      </c>
      <c r="Q134">
        <v>1.0014000000000001</v>
      </c>
      <c r="R134">
        <v>1</v>
      </c>
    </row>
    <row r="135" spans="1:18" x14ac:dyDescent="0.25">
      <c r="A135" t="s">
        <v>3</v>
      </c>
      <c r="B135">
        <v>15334</v>
      </c>
      <c r="C135">
        <v>169086</v>
      </c>
      <c r="D135">
        <v>88183</v>
      </c>
      <c r="E135">
        <v>4260</v>
      </c>
      <c r="F135">
        <v>68.709999999999994</v>
      </c>
      <c r="G135">
        <v>89706</v>
      </c>
      <c r="H135">
        <v>-1.06E-2</v>
      </c>
      <c r="I135">
        <v>-4.3E-3</v>
      </c>
      <c r="J135">
        <v>1.0033000000000001</v>
      </c>
      <c r="K135">
        <v>1</v>
      </c>
      <c r="M135">
        <v>147250</v>
      </c>
      <c r="N135">
        <v>19290</v>
      </c>
      <c r="O135">
        <v>0.46</v>
      </c>
      <c r="P135">
        <v>89706</v>
      </c>
      <c r="Q135">
        <v>1.0035000000000001</v>
      </c>
      <c r="R135">
        <v>1</v>
      </c>
    </row>
    <row r="136" spans="1:18" x14ac:dyDescent="0.25">
      <c r="A136" t="s">
        <v>3</v>
      </c>
      <c r="B136">
        <v>18309</v>
      </c>
      <c r="C136">
        <v>18198</v>
      </c>
      <c r="D136">
        <v>11349</v>
      </c>
      <c r="E136">
        <v>1049</v>
      </c>
      <c r="F136">
        <v>55.48</v>
      </c>
      <c r="G136">
        <v>11329</v>
      </c>
      <c r="H136">
        <v>3.7000000000000002E-3</v>
      </c>
      <c r="I136">
        <v>2.3999999999999998E-3</v>
      </c>
      <c r="J136">
        <v>1.0027999999999999</v>
      </c>
      <c r="K136">
        <v>1</v>
      </c>
      <c r="M136">
        <v>11145</v>
      </c>
      <c r="N136">
        <v>1379</v>
      </c>
      <c r="O136">
        <v>57.6</v>
      </c>
      <c r="P136">
        <v>11329</v>
      </c>
      <c r="Q136">
        <v>1.0054000000000001</v>
      </c>
      <c r="R136">
        <v>1</v>
      </c>
    </row>
    <row r="137" spans="1:18" x14ac:dyDescent="0.25">
      <c r="A137" t="s">
        <v>3</v>
      </c>
      <c r="B137">
        <v>18538</v>
      </c>
      <c r="C137">
        <v>2898</v>
      </c>
      <c r="D137">
        <v>1869</v>
      </c>
      <c r="E137">
        <v>288</v>
      </c>
      <c r="F137">
        <v>33.64</v>
      </c>
      <c r="G137">
        <v>1738</v>
      </c>
      <c r="H137">
        <v>8.3199999999999996E-2</v>
      </c>
      <c r="I137">
        <v>1.5E-3</v>
      </c>
      <c r="J137">
        <v>1.0041</v>
      </c>
      <c r="K137">
        <v>1</v>
      </c>
      <c r="M137">
        <v>859</v>
      </c>
      <c r="N137">
        <v>340</v>
      </c>
      <c r="O137">
        <v>97.46</v>
      </c>
      <c r="P137">
        <v>1738</v>
      </c>
      <c r="Q137">
        <v>1.0029999999999999</v>
      </c>
      <c r="R137">
        <v>1</v>
      </c>
    </row>
    <row r="138" spans="1:18" x14ac:dyDescent="0.25">
      <c r="A138" t="s">
        <v>3</v>
      </c>
      <c r="B138">
        <v>18767</v>
      </c>
      <c r="C138">
        <v>310557</v>
      </c>
      <c r="D138">
        <v>177037</v>
      </c>
      <c r="E138">
        <v>4031</v>
      </c>
      <c r="F138">
        <v>13.96</v>
      </c>
      <c r="G138">
        <v>172944</v>
      </c>
      <c r="H138">
        <v>2.6499999999999999E-2</v>
      </c>
      <c r="I138">
        <v>-5.5999999999999999E-3</v>
      </c>
      <c r="J138">
        <v>1.0024</v>
      </c>
      <c r="K138">
        <v>1</v>
      </c>
      <c r="M138">
        <v>213456</v>
      </c>
      <c r="N138">
        <v>24821</v>
      </c>
      <c r="O138">
        <v>4.18</v>
      </c>
      <c r="P138">
        <v>172944</v>
      </c>
      <c r="Q138">
        <v>1.0065999999999999</v>
      </c>
      <c r="R138">
        <v>1</v>
      </c>
    </row>
    <row r="139" spans="1:18" x14ac:dyDescent="0.25">
      <c r="A139" t="s">
        <v>3</v>
      </c>
      <c r="B139">
        <v>18791</v>
      </c>
      <c r="C139">
        <v>3076</v>
      </c>
      <c r="D139">
        <v>1738</v>
      </c>
      <c r="E139">
        <v>329</v>
      </c>
      <c r="F139">
        <v>86.55</v>
      </c>
      <c r="G139">
        <v>2022</v>
      </c>
      <c r="H139">
        <v>6.4000000000000003E-3</v>
      </c>
      <c r="I139">
        <v>-1.8E-3</v>
      </c>
      <c r="J139">
        <v>1.0038</v>
      </c>
      <c r="K139">
        <v>1</v>
      </c>
      <c r="M139">
        <v>1272</v>
      </c>
      <c r="N139">
        <v>151</v>
      </c>
      <c r="O139">
        <v>99.84</v>
      </c>
      <c r="P139">
        <v>2022</v>
      </c>
      <c r="Q139">
        <v>1.0009999999999999</v>
      </c>
      <c r="R139">
        <v>1</v>
      </c>
    </row>
    <row r="140" spans="1:18" x14ac:dyDescent="0.25">
      <c r="A140" t="s">
        <v>3</v>
      </c>
      <c r="B140">
        <v>21172</v>
      </c>
      <c r="C140">
        <v>208335</v>
      </c>
      <c r="D140">
        <v>167543</v>
      </c>
      <c r="E140">
        <v>7878</v>
      </c>
      <c r="F140">
        <v>3.2</v>
      </c>
      <c r="G140">
        <v>154457</v>
      </c>
      <c r="H140">
        <v>2.8500000000000001E-2</v>
      </c>
      <c r="I140">
        <v>-3.3E-3</v>
      </c>
      <c r="J140">
        <v>1.0025999999999999</v>
      </c>
      <c r="K140">
        <v>1</v>
      </c>
      <c r="M140">
        <v>250109</v>
      </c>
      <c r="N140">
        <v>23154</v>
      </c>
      <c r="O140">
        <v>0.01</v>
      </c>
      <c r="P140">
        <v>154457</v>
      </c>
      <c r="Q140">
        <v>1.0034000000000001</v>
      </c>
      <c r="R140">
        <v>1</v>
      </c>
    </row>
    <row r="141" spans="1:18" x14ac:dyDescent="0.25">
      <c r="A141" t="s">
        <v>3</v>
      </c>
      <c r="B141">
        <v>23108</v>
      </c>
      <c r="C141">
        <v>677160</v>
      </c>
      <c r="D141">
        <v>366623</v>
      </c>
      <c r="E141">
        <v>18074</v>
      </c>
      <c r="F141">
        <v>73.62</v>
      </c>
      <c r="G141">
        <v>375422</v>
      </c>
      <c r="H141">
        <v>-3.3999999999999998E-3</v>
      </c>
      <c r="I141">
        <v>3.7000000000000002E-3</v>
      </c>
      <c r="J141">
        <v>1.0024999999999999</v>
      </c>
      <c r="K141">
        <v>1</v>
      </c>
      <c r="M141">
        <v>543240</v>
      </c>
      <c r="N141">
        <v>52381</v>
      </c>
      <c r="O141">
        <v>0.4</v>
      </c>
      <c r="P141">
        <v>375422</v>
      </c>
      <c r="Q141">
        <v>1.0071000000000001</v>
      </c>
      <c r="R141">
        <v>1</v>
      </c>
    </row>
    <row r="142" spans="1:18" x14ac:dyDescent="0.25">
      <c r="A142" t="s">
        <v>3</v>
      </c>
      <c r="B142">
        <v>26433</v>
      </c>
      <c r="C142">
        <v>16339</v>
      </c>
      <c r="D142">
        <v>15862</v>
      </c>
      <c r="E142">
        <v>787</v>
      </c>
      <c r="F142">
        <v>70.73</v>
      </c>
      <c r="G142">
        <v>16199</v>
      </c>
      <c r="H142">
        <v>3.0099999999999998E-2</v>
      </c>
      <c r="I142">
        <v>2.7000000000000001E-3</v>
      </c>
      <c r="J142">
        <v>1.0027999999999999</v>
      </c>
      <c r="K142">
        <v>1</v>
      </c>
      <c r="M142">
        <v>18810</v>
      </c>
      <c r="N142">
        <v>2073</v>
      </c>
      <c r="O142">
        <v>8.1199999999999992</v>
      </c>
      <c r="P142">
        <v>16199</v>
      </c>
      <c r="Q142">
        <v>1.0039</v>
      </c>
      <c r="R142">
        <v>1</v>
      </c>
    </row>
    <row r="143" spans="1:18" x14ac:dyDescent="0.25">
      <c r="A143" t="s">
        <v>3</v>
      </c>
      <c r="B143">
        <v>27529</v>
      </c>
      <c r="C143">
        <v>19661</v>
      </c>
      <c r="D143">
        <v>7909</v>
      </c>
      <c r="E143">
        <v>675</v>
      </c>
      <c r="F143">
        <v>45.11</v>
      </c>
      <c r="G143">
        <v>7757</v>
      </c>
      <c r="H143">
        <v>-6.8999999999999999E-3</v>
      </c>
      <c r="I143" s="3">
        <v>5.0000000000000001E-4</v>
      </c>
      <c r="J143">
        <v>1.0026999999999999</v>
      </c>
      <c r="K143">
        <v>1</v>
      </c>
      <c r="M143">
        <v>10140</v>
      </c>
      <c r="N143">
        <v>1117</v>
      </c>
      <c r="O143">
        <v>1.7</v>
      </c>
      <c r="P143">
        <v>7757</v>
      </c>
      <c r="Q143">
        <v>1.0006999999999999</v>
      </c>
      <c r="R143">
        <v>1</v>
      </c>
    </row>
    <row r="144" spans="1:18" x14ac:dyDescent="0.25">
      <c r="A144" t="s">
        <v>3</v>
      </c>
      <c r="B144">
        <v>30589</v>
      </c>
      <c r="C144">
        <v>93899</v>
      </c>
      <c r="D144">
        <v>58409</v>
      </c>
      <c r="E144">
        <v>3022</v>
      </c>
      <c r="F144">
        <v>67.88</v>
      </c>
      <c r="G144">
        <v>59508</v>
      </c>
      <c r="H144">
        <v>2.58E-2</v>
      </c>
      <c r="I144">
        <v>5.4000000000000003E-3</v>
      </c>
      <c r="J144">
        <v>1.0024999999999999</v>
      </c>
      <c r="K144">
        <v>1</v>
      </c>
      <c r="M144">
        <v>53690</v>
      </c>
      <c r="N144">
        <v>2219</v>
      </c>
      <c r="O144">
        <v>99.2</v>
      </c>
      <c r="P144">
        <v>59508</v>
      </c>
      <c r="Q144">
        <v>1.0044</v>
      </c>
      <c r="R144">
        <v>1</v>
      </c>
    </row>
    <row r="145" spans="1:18" x14ac:dyDescent="0.25">
      <c r="A145" t="s">
        <v>3</v>
      </c>
      <c r="B145">
        <v>32875</v>
      </c>
      <c r="C145">
        <v>48882</v>
      </c>
      <c r="D145">
        <v>49828</v>
      </c>
      <c r="E145">
        <v>33313</v>
      </c>
      <c r="F145">
        <v>24.27</v>
      </c>
      <c r="G145">
        <v>32211</v>
      </c>
      <c r="H145">
        <v>-4.5999999999999999E-3</v>
      </c>
      <c r="I145">
        <v>-2.0999999999999999E-3</v>
      </c>
      <c r="J145">
        <v>1.0057</v>
      </c>
      <c r="K145">
        <v>1</v>
      </c>
      <c r="M145">
        <v>43759</v>
      </c>
      <c r="N145">
        <v>17491</v>
      </c>
      <c r="O145">
        <v>26.57</v>
      </c>
      <c r="P145">
        <v>32211</v>
      </c>
      <c r="Q145">
        <v>1.0081</v>
      </c>
      <c r="R145">
        <v>1</v>
      </c>
    </row>
    <row r="146" spans="1:18" x14ac:dyDescent="0.25">
      <c r="A146" t="s">
        <v>3</v>
      </c>
      <c r="B146">
        <v>33499</v>
      </c>
      <c r="C146">
        <v>21038</v>
      </c>
      <c r="D146">
        <v>28895</v>
      </c>
      <c r="E146">
        <v>52795</v>
      </c>
      <c r="F146">
        <v>40.08</v>
      </c>
      <c r="G146">
        <v>14986</v>
      </c>
      <c r="H146">
        <v>-3.3399999999999999E-2</v>
      </c>
      <c r="I146">
        <v>-4.3E-3</v>
      </c>
      <c r="J146">
        <v>1.0103</v>
      </c>
      <c r="K146">
        <v>1</v>
      </c>
      <c r="M146">
        <v>12313</v>
      </c>
      <c r="N146">
        <v>5196</v>
      </c>
      <c r="O146">
        <v>76.33</v>
      </c>
      <c r="P146">
        <v>14986</v>
      </c>
      <c r="Q146">
        <v>1.0121</v>
      </c>
      <c r="R146">
        <v>1</v>
      </c>
    </row>
    <row r="147" spans="1:18" x14ac:dyDescent="0.25">
      <c r="A147" t="s">
        <v>3</v>
      </c>
      <c r="B147">
        <v>34576</v>
      </c>
      <c r="C147">
        <v>41709</v>
      </c>
      <c r="D147">
        <v>34128</v>
      </c>
      <c r="E147">
        <v>2145</v>
      </c>
      <c r="F147">
        <v>6.94</v>
      </c>
      <c r="G147">
        <v>31293</v>
      </c>
      <c r="H147">
        <v>1.41E-2</v>
      </c>
      <c r="I147">
        <v>-2.5000000000000001E-3</v>
      </c>
      <c r="J147">
        <v>1.0024999999999999</v>
      </c>
      <c r="K147">
        <v>1</v>
      </c>
      <c r="M147">
        <v>49360</v>
      </c>
      <c r="N147">
        <v>5953</v>
      </c>
      <c r="O147">
        <v>0.57999999999999996</v>
      </c>
      <c r="P147">
        <v>31293</v>
      </c>
      <c r="Q147">
        <v>1.002</v>
      </c>
      <c r="R147">
        <v>1</v>
      </c>
    </row>
    <row r="148" spans="1:18" x14ac:dyDescent="0.25">
      <c r="A148" t="s">
        <v>3</v>
      </c>
      <c r="B148">
        <v>35408</v>
      </c>
      <c r="C148">
        <v>4258</v>
      </c>
      <c r="D148">
        <v>3114</v>
      </c>
      <c r="E148">
        <v>2278</v>
      </c>
      <c r="F148">
        <v>46.93</v>
      </c>
      <c r="G148">
        <v>2667</v>
      </c>
      <c r="H148">
        <v>4.4299999999999999E-2</v>
      </c>
      <c r="I148">
        <v>1.6999999999999999E-3</v>
      </c>
      <c r="J148">
        <v>1.0058</v>
      </c>
      <c r="K148">
        <v>1</v>
      </c>
      <c r="M148">
        <v>3390</v>
      </c>
      <c r="N148">
        <v>239</v>
      </c>
      <c r="O148">
        <v>0.61</v>
      </c>
      <c r="P148">
        <v>2667</v>
      </c>
      <c r="Q148">
        <v>1.0013000000000001</v>
      </c>
      <c r="R148">
        <v>1</v>
      </c>
    </row>
    <row r="149" spans="1:18" x14ac:dyDescent="0.25">
      <c r="A149" t="s">
        <v>3</v>
      </c>
      <c r="B149">
        <v>37370</v>
      </c>
      <c r="C149">
        <v>72350</v>
      </c>
      <c r="D149">
        <v>46545</v>
      </c>
      <c r="E149">
        <v>1931</v>
      </c>
      <c r="F149">
        <v>22.34</v>
      </c>
      <c r="G149">
        <v>45100</v>
      </c>
      <c r="H149">
        <v>2.53E-2</v>
      </c>
      <c r="I149">
        <v>1.6999999999999999E-3</v>
      </c>
      <c r="J149">
        <v>1.0033000000000001</v>
      </c>
      <c r="K149">
        <v>1</v>
      </c>
      <c r="M149">
        <v>71680</v>
      </c>
      <c r="N149">
        <v>7660</v>
      </c>
      <c r="O149">
        <v>0.1</v>
      </c>
      <c r="P149">
        <v>45100</v>
      </c>
      <c r="Q149">
        <v>1.0077</v>
      </c>
      <c r="R149">
        <v>1</v>
      </c>
    </row>
    <row r="150" spans="1:18" x14ac:dyDescent="0.25">
      <c r="A150" t="s">
        <v>3</v>
      </c>
      <c r="B150">
        <v>38687</v>
      </c>
      <c r="C150">
        <v>115901</v>
      </c>
      <c r="D150">
        <v>63418</v>
      </c>
      <c r="E150">
        <v>2984</v>
      </c>
      <c r="F150">
        <v>1.75</v>
      </c>
      <c r="G150">
        <v>58077</v>
      </c>
      <c r="H150">
        <v>-9.1000000000000004E-3</v>
      </c>
      <c r="I150">
        <v>-1.5E-3</v>
      </c>
      <c r="J150">
        <v>1.0062</v>
      </c>
      <c r="K150">
        <v>1</v>
      </c>
      <c r="M150">
        <v>54900</v>
      </c>
      <c r="N150">
        <v>3608</v>
      </c>
      <c r="O150">
        <v>84.95</v>
      </c>
      <c r="P150">
        <v>58077</v>
      </c>
      <c r="Q150">
        <v>1.0019</v>
      </c>
      <c r="R150">
        <v>1</v>
      </c>
    </row>
    <row r="151" spans="1:18" x14ac:dyDescent="0.25">
      <c r="A151" t="s">
        <v>3</v>
      </c>
      <c r="B151">
        <v>38733</v>
      </c>
      <c r="C151">
        <v>387839</v>
      </c>
      <c r="D151">
        <v>191871</v>
      </c>
      <c r="E151">
        <v>5818</v>
      </c>
      <c r="F151">
        <v>82.04</v>
      </c>
      <c r="G151">
        <v>196739</v>
      </c>
      <c r="H151">
        <v>1.8E-3</v>
      </c>
      <c r="I151">
        <v>2E-3</v>
      </c>
      <c r="J151">
        <v>1.0017</v>
      </c>
      <c r="K151">
        <v>1</v>
      </c>
      <c r="M151">
        <v>199370</v>
      </c>
      <c r="N151">
        <v>9579</v>
      </c>
      <c r="O151">
        <v>33.630000000000003</v>
      </c>
      <c r="P151">
        <v>196739</v>
      </c>
      <c r="Q151">
        <v>1.0038</v>
      </c>
      <c r="R151">
        <v>1</v>
      </c>
    </row>
    <row r="152" spans="1:18" x14ac:dyDescent="0.25">
      <c r="A152" t="s">
        <v>3</v>
      </c>
      <c r="B152">
        <v>41300</v>
      </c>
      <c r="C152">
        <v>52950</v>
      </c>
      <c r="D152">
        <v>38281</v>
      </c>
      <c r="E152">
        <v>879</v>
      </c>
      <c r="F152">
        <v>23.96</v>
      </c>
      <c r="G152">
        <v>37653</v>
      </c>
      <c r="H152">
        <v>2.46E-2</v>
      </c>
      <c r="I152">
        <v>-4.4000000000000003E-3</v>
      </c>
      <c r="J152">
        <v>1.0044</v>
      </c>
      <c r="K152">
        <v>1</v>
      </c>
      <c r="M152">
        <v>46126</v>
      </c>
      <c r="N152">
        <v>3438</v>
      </c>
      <c r="O152">
        <v>0.96</v>
      </c>
      <c r="P152">
        <v>37653</v>
      </c>
      <c r="Q152">
        <v>1.0012000000000001</v>
      </c>
      <c r="R152">
        <v>1</v>
      </c>
    </row>
    <row r="153" spans="1:18" x14ac:dyDescent="0.25">
      <c r="A153" t="s">
        <v>4</v>
      </c>
      <c r="B153">
        <v>620</v>
      </c>
      <c r="C153">
        <v>719473</v>
      </c>
      <c r="D153">
        <v>407116</v>
      </c>
      <c r="E153">
        <v>36523</v>
      </c>
      <c r="F153">
        <v>85.25</v>
      </c>
      <c r="G153">
        <v>439839</v>
      </c>
      <c r="H153">
        <v>6.6E-3</v>
      </c>
      <c r="I153">
        <v>2.5000000000000001E-3</v>
      </c>
      <c r="J153">
        <v>1.0051000000000001</v>
      </c>
      <c r="K153">
        <v>1</v>
      </c>
      <c r="M153">
        <v>301839</v>
      </c>
      <c r="N153">
        <v>34396</v>
      </c>
      <c r="O153">
        <v>99.92</v>
      </c>
      <c r="P153">
        <v>439839</v>
      </c>
      <c r="Q153">
        <v>1.0026999999999999</v>
      </c>
      <c r="R153">
        <v>1</v>
      </c>
    </row>
    <row r="154" spans="1:18" x14ac:dyDescent="0.25">
      <c r="A154" t="s">
        <v>4</v>
      </c>
      <c r="B154">
        <v>669</v>
      </c>
      <c r="C154">
        <v>9590</v>
      </c>
      <c r="D154">
        <v>8219</v>
      </c>
      <c r="E154">
        <v>7015</v>
      </c>
      <c r="F154">
        <v>34.86</v>
      </c>
      <c r="G154">
        <v>4894</v>
      </c>
      <c r="H154">
        <v>7.6E-3</v>
      </c>
      <c r="I154" s="3">
        <v>-8.9999999999999998E-4</v>
      </c>
      <c r="J154">
        <v>1.0085</v>
      </c>
      <c r="K154">
        <v>1</v>
      </c>
      <c r="M154">
        <v>3072</v>
      </c>
      <c r="N154">
        <v>839</v>
      </c>
      <c r="O154">
        <v>95.9</v>
      </c>
      <c r="P154">
        <v>4894</v>
      </c>
      <c r="Q154">
        <v>1.0072000000000001</v>
      </c>
      <c r="R154">
        <v>1</v>
      </c>
    </row>
    <row r="155" spans="1:18" x14ac:dyDescent="0.25">
      <c r="A155" t="s">
        <v>4</v>
      </c>
      <c r="B155">
        <v>671</v>
      </c>
      <c r="C155">
        <v>15626</v>
      </c>
      <c r="D155">
        <v>6188</v>
      </c>
      <c r="E155">
        <v>1985</v>
      </c>
      <c r="F155">
        <v>59.15</v>
      </c>
      <c r="G155">
        <v>6072</v>
      </c>
      <c r="H155">
        <v>3.9800000000000002E-2</v>
      </c>
      <c r="I155" s="3">
        <v>-1E-4</v>
      </c>
      <c r="J155">
        <v>1.0031000000000001</v>
      </c>
      <c r="K155">
        <v>1</v>
      </c>
      <c r="M155">
        <v>5408</v>
      </c>
      <c r="N155">
        <v>1591</v>
      </c>
      <c r="O155">
        <v>79.11</v>
      </c>
      <c r="P155">
        <v>6072</v>
      </c>
      <c r="Q155">
        <v>1.0021</v>
      </c>
      <c r="R155">
        <v>1</v>
      </c>
    </row>
    <row r="156" spans="1:18" x14ac:dyDescent="0.25">
      <c r="A156" t="s">
        <v>4</v>
      </c>
      <c r="B156">
        <v>683</v>
      </c>
      <c r="C156">
        <v>21185</v>
      </c>
      <c r="D156">
        <v>8288</v>
      </c>
      <c r="E156">
        <v>2600</v>
      </c>
      <c r="F156">
        <v>98.76</v>
      </c>
      <c r="G156">
        <v>16266</v>
      </c>
      <c r="H156">
        <v>2.1399999999999999E-2</v>
      </c>
      <c r="I156" s="3">
        <v>4.0000000000000002E-4</v>
      </c>
      <c r="J156">
        <v>1.0042</v>
      </c>
      <c r="K156">
        <v>1</v>
      </c>
      <c r="M156">
        <v>25164</v>
      </c>
      <c r="N156">
        <v>6228</v>
      </c>
      <c r="O156">
        <v>10.37</v>
      </c>
      <c r="P156">
        <v>16266</v>
      </c>
      <c r="Q156">
        <v>1.0018</v>
      </c>
      <c r="R156">
        <v>1</v>
      </c>
    </row>
    <row r="157" spans="1:18" x14ac:dyDescent="0.25">
      <c r="A157" t="s">
        <v>4</v>
      </c>
      <c r="B157">
        <v>715</v>
      </c>
      <c r="C157">
        <v>141168</v>
      </c>
      <c r="D157">
        <v>55316</v>
      </c>
      <c r="E157">
        <v>6097</v>
      </c>
      <c r="F157">
        <v>91.79</v>
      </c>
      <c r="G157">
        <v>63524</v>
      </c>
      <c r="H157">
        <v>2.0400000000000001E-2</v>
      </c>
      <c r="I157">
        <v>5.0000000000000001E-3</v>
      </c>
      <c r="J157">
        <v>1.0019</v>
      </c>
      <c r="K157">
        <v>1</v>
      </c>
      <c r="M157">
        <v>53790</v>
      </c>
      <c r="N157">
        <v>4082</v>
      </c>
      <c r="O157">
        <v>98.18</v>
      </c>
      <c r="P157">
        <v>63524</v>
      </c>
      <c r="Q157">
        <v>1.0029999999999999</v>
      </c>
      <c r="R157">
        <v>1</v>
      </c>
    </row>
    <row r="158" spans="1:18" x14ac:dyDescent="0.25">
      <c r="A158" t="s">
        <v>4</v>
      </c>
      <c r="B158">
        <v>833</v>
      </c>
      <c r="C158">
        <v>20478</v>
      </c>
      <c r="D158">
        <v>16894</v>
      </c>
      <c r="E158">
        <v>4990</v>
      </c>
      <c r="F158">
        <v>2.09</v>
      </c>
      <c r="G158">
        <v>11137</v>
      </c>
      <c r="H158">
        <v>-1.5E-3</v>
      </c>
      <c r="I158" s="3">
        <v>4.0000000000000002E-4</v>
      </c>
      <c r="J158">
        <v>1.0041</v>
      </c>
      <c r="K158">
        <v>1</v>
      </c>
      <c r="M158">
        <v>9018</v>
      </c>
      <c r="N158">
        <v>2911</v>
      </c>
      <c r="O158">
        <v>83.04</v>
      </c>
      <c r="P158">
        <v>11137</v>
      </c>
      <c r="Q158">
        <v>1.0027999999999999</v>
      </c>
      <c r="R158">
        <v>1</v>
      </c>
    </row>
    <row r="159" spans="1:18" x14ac:dyDescent="0.25">
      <c r="A159" t="s">
        <v>4</v>
      </c>
      <c r="B159">
        <v>1538</v>
      </c>
      <c r="C159">
        <v>33445</v>
      </c>
      <c r="D159">
        <v>19072</v>
      </c>
      <c r="E159">
        <v>3117</v>
      </c>
      <c r="F159">
        <v>11.08</v>
      </c>
      <c r="G159">
        <v>15945</v>
      </c>
      <c r="H159">
        <v>-5.1000000000000004E-3</v>
      </c>
      <c r="I159">
        <v>2E-3</v>
      </c>
      <c r="J159">
        <v>1.0027999999999999</v>
      </c>
      <c r="K159">
        <v>1</v>
      </c>
      <c r="M159">
        <v>21190</v>
      </c>
      <c r="N159">
        <v>2741</v>
      </c>
      <c r="O159">
        <v>2.67</v>
      </c>
      <c r="P159">
        <v>15945</v>
      </c>
      <c r="Q159">
        <v>1.0016</v>
      </c>
      <c r="R159">
        <v>1</v>
      </c>
    </row>
    <row r="160" spans="1:18" x14ac:dyDescent="0.25">
      <c r="A160" t="s">
        <v>4</v>
      </c>
      <c r="B160">
        <v>1767</v>
      </c>
      <c r="C160">
        <v>2414413</v>
      </c>
      <c r="D160">
        <v>2476645</v>
      </c>
      <c r="E160">
        <v>570524</v>
      </c>
      <c r="F160">
        <v>32.56</v>
      </c>
      <c r="G160">
        <v>2190615</v>
      </c>
      <c r="H160">
        <v>3.3000000000000002E-2</v>
      </c>
      <c r="I160">
        <v>-1.8E-3</v>
      </c>
      <c r="J160">
        <v>1.002</v>
      </c>
      <c r="K160">
        <v>1</v>
      </c>
      <c r="M160">
        <v>2196008</v>
      </c>
      <c r="N160">
        <v>162708</v>
      </c>
      <c r="O160">
        <v>47.29</v>
      </c>
      <c r="P160">
        <v>2190615</v>
      </c>
      <c r="Q160">
        <v>1.002</v>
      </c>
      <c r="R160">
        <v>1</v>
      </c>
    </row>
    <row r="161" spans="1:18" x14ac:dyDescent="0.25">
      <c r="A161" t="s">
        <v>4</v>
      </c>
      <c r="B161">
        <v>2003</v>
      </c>
      <c r="C161">
        <v>646894</v>
      </c>
      <c r="D161">
        <v>354023</v>
      </c>
      <c r="E161">
        <v>188557</v>
      </c>
      <c r="F161">
        <v>31.43</v>
      </c>
      <c r="G161">
        <v>272941</v>
      </c>
      <c r="H161">
        <v>1.5800000000000002E-2</v>
      </c>
      <c r="I161">
        <v>4.1999999999999997E-3</v>
      </c>
      <c r="J161">
        <v>1.0074000000000001</v>
      </c>
      <c r="K161">
        <v>1</v>
      </c>
      <c r="M161">
        <v>517559</v>
      </c>
      <c r="N161">
        <v>87738</v>
      </c>
      <c r="O161">
        <v>0.41</v>
      </c>
      <c r="P161">
        <v>272941</v>
      </c>
      <c r="Q161">
        <v>1.0069999999999999</v>
      </c>
      <c r="R161">
        <v>1</v>
      </c>
    </row>
    <row r="162" spans="1:18" x14ac:dyDescent="0.25">
      <c r="A162" t="s">
        <v>4</v>
      </c>
      <c r="B162">
        <v>2135</v>
      </c>
      <c r="C162">
        <v>263934</v>
      </c>
      <c r="D162">
        <v>109241</v>
      </c>
      <c r="E162">
        <v>27384</v>
      </c>
      <c r="F162">
        <v>26.02</v>
      </c>
      <c r="G162">
        <v>91726</v>
      </c>
      <c r="H162">
        <v>-2.0999999999999999E-3</v>
      </c>
      <c r="I162">
        <v>0</v>
      </c>
      <c r="J162">
        <v>1.0025999999999999</v>
      </c>
      <c r="K162">
        <v>1</v>
      </c>
      <c r="M162">
        <v>71437</v>
      </c>
      <c r="N162">
        <v>5037</v>
      </c>
      <c r="O162">
        <v>99.61</v>
      </c>
      <c r="P162">
        <v>91726</v>
      </c>
      <c r="Q162">
        <v>1.0031000000000001</v>
      </c>
      <c r="R162">
        <v>1</v>
      </c>
    </row>
    <row r="163" spans="1:18" x14ac:dyDescent="0.25">
      <c r="A163" t="s">
        <v>4</v>
      </c>
      <c r="B163">
        <v>2143</v>
      </c>
      <c r="C163">
        <v>23410</v>
      </c>
      <c r="D163">
        <v>9751</v>
      </c>
      <c r="E163">
        <v>1195</v>
      </c>
      <c r="F163">
        <v>85.01</v>
      </c>
      <c r="G163">
        <v>10826</v>
      </c>
      <c r="H163">
        <v>1.1000000000000001E-3</v>
      </c>
      <c r="I163">
        <v>-2.8E-3</v>
      </c>
      <c r="J163">
        <v>1.0046999999999999</v>
      </c>
      <c r="K163">
        <v>1</v>
      </c>
      <c r="M163">
        <v>11707</v>
      </c>
      <c r="N163">
        <v>1539</v>
      </c>
      <c r="O163">
        <v>24.96</v>
      </c>
      <c r="P163">
        <v>10826</v>
      </c>
      <c r="Q163">
        <v>1.0404</v>
      </c>
      <c r="R163">
        <v>1</v>
      </c>
    </row>
    <row r="164" spans="1:18" x14ac:dyDescent="0.25">
      <c r="A164" t="s">
        <v>4</v>
      </c>
      <c r="B164">
        <v>2208</v>
      </c>
      <c r="C164">
        <v>5829</v>
      </c>
      <c r="D164">
        <v>4845</v>
      </c>
      <c r="E164">
        <v>3976</v>
      </c>
      <c r="F164">
        <v>10.97</v>
      </c>
      <c r="G164">
        <v>2555</v>
      </c>
      <c r="H164">
        <v>5.21E-2</v>
      </c>
      <c r="I164">
        <v>3.2000000000000002E-3</v>
      </c>
      <c r="J164">
        <v>1.0018</v>
      </c>
      <c r="K164">
        <v>1</v>
      </c>
      <c r="M164">
        <v>1789</v>
      </c>
      <c r="N164">
        <v>714</v>
      </c>
      <c r="O164">
        <v>90.11</v>
      </c>
      <c r="P164">
        <v>2555</v>
      </c>
      <c r="Q164">
        <v>1.0014000000000001</v>
      </c>
      <c r="R164">
        <v>1</v>
      </c>
    </row>
    <row r="165" spans="1:18" x14ac:dyDescent="0.25">
      <c r="A165" t="s">
        <v>4</v>
      </c>
      <c r="B165">
        <v>3240</v>
      </c>
      <c r="C165">
        <v>43790</v>
      </c>
      <c r="D165">
        <v>13764</v>
      </c>
      <c r="E165">
        <v>1597</v>
      </c>
      <c r="F165">
        <v>67.459999999999994</v>
      </c>
      <c r="G165">
        <v>14144</v>
      </c>
      <c r="H165">
        <v>7.9000000000000008E-3</v>
      </c>
      <c r="I165">
        <v>-3.0999999999999999E-3</v>
      </c>
      <c r="J165">
        <v>1.0031000000000001</v>
      </c>
      <c r="K165">
        <v>1</v>
      </c>
      <c r="M165">
        <v>11973</v>
      </c>
      <c r="N165">
        <v>632</v>
      </c>
      <c r="O165">
        <v>99.54</v>
      </c>
      <c r="P165">
        <v>14144</v>
      </c>
      <c r="Q165">
        <v>1.0037</v>
      </c>
      <c r="R165">
        <v>1</v>
      </c>
    </row>
    <row r="166" spans="1:18" x14ac:dyDescent="0.25">
      <c r="A166" t="s">
        <v>4</v>
      </c>
      <c r="B166">
        <v>5185</v>
      </c>
      <c r="C166">
        <v>196774</v>
      </c>
      <c r="D166">
        <v>140696</v>
      </c>
      <c r="E166">
        <v>6004</v>
      </c>
      <c r="F166">
        <v>56.52</v>
      </c>
      <c r="G166">
        <v>141013</v>
      </c>
      <c r="H166">
        <v>-1.66E-2</v>
      </c>
      <c r="I166">
        <v>7.4000000000000003E-3</v>
      </c>
      <c r="J166">
        <v>1.0044</v>
      </c>
      <c r="K166">
        <v>1</v>
      </c>
      <c r="M166">
        <v>131227</v>
      </c>
      <c r="N166">
        <v>5024</v>
      </c>
      <c r="O166">
        <v>96.96</v>
      </c>
      <c r="P166">
        <v>141013</v>
      </c>
      <c r="Q166">
        <v>1.0019</v>
      </c>
      <c r="R166">
        <v>1</v>
      </c>
    </row>
    <row r="167" spans="1:18" x14ac:dyDescent="0.25">
      <c r="A167" t="s">
        <v>4</v>
      </c>
      <c r="B167">
        <v>5320</v>
      </c>
      <c r="C167">
        <v>15730</v>
      </c>
      <c r="D167">
        <v>6644</v>
      </c>
      <c r="E167">
        <v>434</v>
      </c>
      <c r="F167">
        <v>53.69</v>
      </c>
      <c r="G167">
        <v>6612</v>
      </c>
      <c r="H167">
        <v>1.7000000000000001E-2</v>
      </c>
      <c r="I167">
        <v>1E-3</v>
      </c>
      <c r="J167">
        <v>1.0053000000000001</v>
      </c>
      <c r="K167">
        <v>1</v>
      </c>
      <c r="M167">
        <v>5657</v>
      </c>
      <c r="N167">
        <v>621</v>
      </c>
      <c r="O167">
        <v>93.25</v>
      </c>
      <c r="P167">
        <v>6612</v>
      </c>
      <c r="Q167">
        <v>1.0026999999999999</v>
      </c>
      <c r="R167">
        <v>1</v>
      </c>
    </row>
    <row r="168" spans="1:18" x14ac:dyDescent="0.25">
      <c r="A168" t="s">
        <v>4</v>
      </c>
      <c r="B168">
        <v>6459</v>
      </c>
      <c r="C168">
        <v>29730</v>
      </c>
      <c r="D168">
        <v>10412</v>
      </c>
      <c r="E168">
        <v>2758</v>
      </c>
      <c r="F168">
        <v>42.45</v>
      </c>
      <c r="G168">
        <v>9539</v>
      </c>
      <c r="H168">
        <v>3.2399999999999998E-2</v>
      </c>
      <c r="I168">
        <v>1.1000000000000001E-3</v>
      </c>
      <c r="J168">
        <v>1.0039</v>
      </c>
      <c r="K168">
        <v>1</v>
      </c>
      <c r="M168">
        <v>13148</v>
      </c>
      <c r="N168">
        <v>2660</v>
      </c>
      <c r="O168">
        <v>6.03</v>
      </c>
      <c r="P168">
        <v>9539</v>
      </c>
      <c r="Q168">
        <v>1.0021</v>
      </c>
      <c r="R168">
        <v>1</v>
      </c>
    </row>
    <row r="169" spans="1:18" x14ac:dyDescent="0.25">
      <c r="A169" t="s">
        <v>4</v>
      </c>
      <c r="B169">
        <v>6947</v>
      </c>
      <c r="C169">
        <v>44522</v>
      </c>
      <c r="D169">
        <v>18931</v>
      </c>
      <c r="E169">
        <v>755</v>
      </c>
      <c r="F169">
        <v>86.09</v>
      </c>
      <c r="G169">
        <v>19696</v>
      </c>
      <c r="H169">
        <v>6.2100000000000002E-2</v>
      </c>
      <c r="I169">
        <v>1.8E-3</v>
      </c>
      <c r="J169">
        <v>1.0042</v>
      </c>
      <c r="K169">
        <v>1</v>
      </c>
      <c r="M169">
        <v>27282</v>
      </c>
      <c r="N169">
        <v>3367</v>
      </c>
      <c r="O169">
        <v>1.54</v>
      </c>
      <c r="P169">
        <v>19696</v>
      </c>
      <c r="Q169">
        <v>1.0044</v>
      </c>
      <c r="R169">
        <v>1</v>
      </c>
    </row>
    <row r="170" spans="1:18" x14ac:dyDescent="0.25">
      <c r="A170" t="s">
        <v>4</v>
      </c>
      <c r="B170">
        <v>7625</v>
      </c>
      <c r="C170">
        <v>17932</v>
      </c>
      <c r="D170">
        <v>9851</v>
      </c>
      <c r="E170">
        <v>2655</v>
      </c>
      <c r="F170">
        <v>45.07</v>
      </c>
      <c r="G170">
        <v>9076</v>
      </c>
      <c r="H170">
        <v>-8.0999999999999996E-3</v>
      </c>
      <c r="I170">
        <v>-2.8E-3</v>
      </c>
      <c r="J170">
        <v>1.0017</v>
      </c>
      <c r="K170">
        <v>1</v>
      </c>
      <c r="M170">
        <v>6567</v>
      </c>
      <c r="N170">
        <v>1332</v>
      </c>
      <c r="O170">
        <v>96.12</v>
      </c>
      <c r="P170">
        <v>9076</v>
      </c>
      <c r="Q170">
        <v>1.0041</v>
      </c>
      <c r="R170">
        <v>1</v>
      </c>
    </row>
    <row r="171" spans="1:18" x14ac:dyDescent="0.25">
      <c r="A171" t="s">
        <v>4</v>
      </c>
      <c r="B171">
        <v>10657</v>
      </c>
      <c r="C171">
        <v>121871</v>
      </c>
      <c r="D171">
        <v>80411</v>
      </c>
      <c r="E171">
        <v>9995</v>
      </c>
      <c r="F171">
        <v>14.74</v>
      </c>
      <c r="G171">
        <v>72172</v>
      </c>
      <c r="H171">
        <v>2.07E-2</v>
      </c>
      <c r="I171">
        <v>1.9E-3</v>
      </c>
      <c r="J171">
        <v>1.0037</v>
      </c>
      <c r="K171">
        <v>1</v>
      </c>
      <c r="M171">
        <v>54715</v>
      </c>
      <c r="N171">
        <v>7833</v>
      </c>
      <c r="O171">
        <v>97.33</v>
      </c>
      <c r="P171">
        <v>72172</v>
      </c>
      <c r="Q171">
        <v>1.0036</v>
      </c>
      <c r="R171">
        <v>1</v>
      </c>
    </row>
    <row r="172" spans="1:18" x14ac:dyDescent="0.25">
      <c r="A172" t="s">
        <v>4</v>
      </c>
      <c r="B172">
        <v>13501</v>
      </c>
      <c r="C172">
        <v>7339</v>
      </c>
      <c r="D172">
        <v>2354</v>
      </c>
      <c r="E172">
        <v>577</v>
      </c>
      <c r="F172">
        <v>71.489999999999995</v>
      </c>
      <c r="G172">
        <v>2509</v>
      </c>
      <c r="H172">
        <v>6.3500000000000001E-2</v>
      </c>
      <c r="I172">
        <v>2.2000000000000001E-3</v>
      </c>
      <c r="J172">
        <v>1.0018</v>
      </c>
      <c r="K172">
        <v>1</v>
      </c>
      <c r="M172">
        <v>1897</v>
      </c>
      <c r="N172">
        <v>369</v>
      </c>
      <c r="O172">
        <v>93.72</v>
      </c>
      <c r="P172">
        <v>2509</v>
      </c>
      <c r="Q172">
        <v>1.0044999999999999</v>
      </c>
      <c r="R172">
        <v>1</v>
      </c>
    </row>
    <row r="173" spans="1:18" x14ac:dyDescent="0.25">
      <c r="A173" t="s">
        <v>4</v>
      </c>
      <c r="B173">
        <v>13919</v>
      </c>
      <c r="C173">
        <v>12386</v>
      </c>
      <c r="D173">
        <v>4446</v>
      </c>
      <c r="E173">
        <v>524</v>
      </c>
      <c r="F173">
        <v>72.930000000000007</v>
      </c>
      <c r="G173">
        <v>4658</v>
      </c>
      <c r="H173">
        <v>3.04E-2</v>
      </c>
      <c r="I173" s="3">
        <v>-1E-4</v>
      </c>
      <c r="J173">
        <v>1.0019</v>
      </c>
      <c r="K173">
        <v>1</v>
      </c>
      <c r="M173">
        <v>6324</v>
      </c>
      <c r="N173">
        <v>946</v>
      </c>
      <c r="O173">
        <v>2.86</v>
      </c>
      <c r="P173">
        <v>4658</v>
      </c>
      <c r="Q173">
        <v>1.0033000000000001</v>
      </c>
      <c r="R173">
        <v>1</v>
      </c>
    </row>
    <row r="174" spans="1:18" x14ac:dyDescent="0.25">
      <c r="A174" t="s">
        <v>4</v>
      </c>
      <c r="B174">
        <v>13994</v>
      </c>
      <c r="C174">
        <v>2741</v>
      </c>
      <c r="D174">
        <v>2241</v>
      </c>
      <c r="E174">
        <v>568</v>
      </c>
      <c r="F174">
        <v>53.47</v>
      </c>
      <c r="G174">
        <v>2129</v>
      </c>
      <c r="H174">
        <v>8.3799999999999999E-2</v>
      </c>
      <c r="I174">
        <v>3.8E-3</v>
      </c>
      <c r="J174">
        <v>1.0103</v>
      </c>
      <c r="K174">
        <v>1</v>
      </c>
      <c r="M174">
        <v>3219</v>
      </c>
      <c r="N174">
        <v>615</v>
      </c>
      <c r="O174">
        <v>5.69</v>
      </c>
      <c r="P174">
        <v>2129</v>
      </c>
      <c r="Q174">
        <v>1.0026999999999999</v>
      </c>
      <c r="R174">
        <v>1</v>
      </c>
    </row>
    <row r="175" spans="1:18" x14ac:dyDescent="0.25">
      <c r="A175" t="s">
        <v>4</v>
      </c>
      <c r="B175">
        <v>14044</v>
      </c>
      <c r="C175">
        <v>10897</v>
      </c>
      <c r="D175">
        <v>4671</v>
      </c>
      <c r="E175">
        <v>420</v>
      </c>
      <c r="F175">
        <v>67.78</v>
      </c>
      <c r="G175">
        <v>4787</v>
      </c>
      <c r="H175">
        <v>2.0500000000000001E-2</v>
      </c>
      <c r="I175" s="3">
        <v>2.9999999999999997E-4</v>
      </c>
      <c r="J175">
        <v>1.0038</v>
      </c>
      <c r="K175">
        <v>1</v>
      </c>
      <c r="M175">
        <v>4171</v>
      </c>
      <c r="N175">
        <v>606</v>
      </c>
      <c r="O175">
        <v>88.33</v>
      </c>
      <c r="P175">
        <v>4787</v>
      </c>
      <c r="Q175">
        <v>1.0041</v>
      </c>
      <c r="R175">
        <v>1</v>
      </c>
    </row>
    <row r="176" spans="1:18" x14ac:dyDescent="0.25">
      <c r="A176" t="s">
        <v>4</v>
      </c>
      <c r="B176">
        <v>14176</v>
      </c>
      <c r="C176">
        <v>13525</v>
      </c>
      <c r="D176">
        <v>5355</v>
      </c>
      <c r="E176">
        <v>1022</v>
      </c>
      <c r="F176">
        <v>26.25</v>
      </c>
      <c r="G176">
        <v>4744</v>
      </c>
      <c r="H176">
        <v>2.2100000000000002E-2</v>
      </c>
      <c r="I176">
        <v>1.6999999999999999E-3</v>
      </c>
      <c r="J176">
        <v>1.0467</v>
      </c>
      <c r="K176">
        <v>1</v>
      </c>
      <c r="M176">
        <v>3529</v>
      </c>
      <c r="N176">
        <v>551</v>
      </c>
      <c r="O176">
        <v>95.51</v>
      </c>
      <c r="P176">
        <v>4744</v>
      </c>
      <c r="Q176">
        <v>1.0008999999999999</v>
      </c>
      <c r="R176">
        <v>1</v>
      </c>
    </row>
    <row r="177" spans="1:18" x14ac:dyDescent="0.25">
      <c r="A177" t="s">
        <v>4</v>
      </c>
      <c r="B177">
        <v>14257</v>
      </c>
      <c r="C177">
        <v>53121</v>
      </c>
      <c r="D177">
        <v>31010</v>
      </c>
      <c r="E177">
        <v>1156</v>
      </c>
      <c r="F177">
        <v>66.64</v>
      </c>
      <c r="G177">
        <v>31440</v>
      </c>
      <c r="H177">
        <v>2.9899999999999999E-2</v>
      </c>
      <c r="I177">
        <v>1.6999999999999999E-3</v>
      </c>
      <c r="J177">
        <v>1.0062</v>
      </c>
      <c r="K177">
        <v>1</v>
      </c>
      <c r="M177">
        <v>30656</v>
      </c>
      <c r="N177">
        <v>1378</v>
      </c>
      <c r="O177">
        <v>76.56</v>
      </c>
      <c r="P177">
        <v>31440</v>
      </c>
      <c r="Q177">
        <v>1.0026999999999999</v>
      </c>
      <c r="R177">
        <v>1</v>
      </c>
    </row>
    <row r="178" spans="1:18" x14ac:dyDescent="0.25">
      <c r="A178" t="s">
        <v>4</v>
      </c>
      <c r="B178">
        <v>14370</v>
      </c>
      <c r="C178">
        <v>4043</v>
      </c>
      <c r="D178">
        <v>4039</v>
      </c>
      <c r="E178">
        <v>2817</v>
      </c>
      <c r="F178">
        <v>0.31</v>
      </c>
      <c r="G178">
        <v>1414</v>
      </c>
      <c r="H178">
        <v>4.2299999999999997E-2</v>
      </c>
      <c r="I178">
        <v>3.0000000000000001E-3</v>
      </c>
      <c r="J178">
        <v>1.0042</v>
      </c>
      <c r="K178">
        <v>1</v>
      </c>
      <c r="M178">
        <v>1181</v>
      </c>
      <c r="N178">
        <v>383</v>
      </c>
      <c r="O178">
        <v>83.96</v>
      </c>
      <c r="P178">
        <v>1414</v>
      </c>
      <c r="Q178">
        <v>1.0006999999999999</v>
      </c>
      <c r="R178">
        <v>1</v>
      </c>
    </row>
    <row r="179" spans="1:18" x14ac:dyDescent="0.25">
      <c r="A179" t="s">
        <v>4</v>
      </c>
      <c r="B179">
        <v>14915</v>
      </c>
      <c r="C179">
        <v>585</v>
      </c>
      <c r="D179">
        <v>942</v>
      </c>
      <c r="E179">
        <v>625</v>
      </c>
      <c r="F179">
        <v>54.61</v>
      </c>
      <c r="G179">
        <v>822</v>
      </c>
      <c r="H179">
        <v>2.81E-2</v>
      </c>
      <c r="I179" s="3">
        <v>2.0000000000000001E-4</v>
      </c>
      <c r="J179">
        <v>1.0048999999999999</v>
      </c>
      <c r="K179">
        <v>1</v>
      </c>
      <c r="M179">
        <v>363</v>
      </c>
      <c r="N179">
        <v>127</v>
      </c>
      <c r="O179">
        <v>99.1</v>
      </c>
      <c r="P179">
        <v>822</v>
      </c>
      <c r="Q179">
        <v>1.0058</v>
      </c>
      <c r="R179">
        <v>1</v>
      </c>
    </row>
    <row r="180" spans="1:18" x14ac:dyDescent="0.25">
      <c r="A180" t="s">
        <v>4</v>
      </c>
      <c r="B180">
        <v>15113</v>
      </c>
      <c r="C180">
        <v>2200</v>
      </c>
      <c r="D180">
        <v>1662</v>
      </c>
      <c r="E180">
        <v>597</v>
      </c>
      <c r="F180">
        <v>88.37</v>
      </c>
      <c r="G180">
        <v>2154</v>
      </c>
      <c r="H180">
        <v>9.4000000000000004E-3</v>
      </c>
      <c r="I180" s="3">
        <v>5.0000000000000001E-4</v>
      </c>
      <c r="J180">
        <v>1.0028999999999999</v>
      </c>
      <c r="K180">
        <v>1</v>
      </c>
      <c r="M180">
        <v>1149</v>
      </c>
      <c r="N180">
        <v>191</v>
      </c>
      <c r="O180">
        <v>99.84</v>
      </c>
      <c r="P180">
        <v>2154</v>
      </c>
      <c r="Q180">
        <v>1.0023</v>
      </c>
      <c r="R180">
        <v>1</v>
      </c>
    </row>
    <row r="181" spans="1:18" x14ac:dyDescent="0.25">
      <c r="A181" t="s">
        <v>4</v>
      </c>
      <c r="B181">
        <v>15148</v>
      </c>
      <c r="C181">
        <v>1032</v>
      </c>
      <c r="D181">
        <v>506</v>
      </c>
      <c r="E181">
        <v>139</v>
      </c>
      <c r="F181">
        <v>3.02</v>
      </c>
      <c r="G181">
        <v>349</v>
      </c>
      <c r="H181">
        <v>3.0599999999999999E-2</v>
      </c>
      <c r="I181" s="3">
        <v>1E-4</v>
      </c>
      <c r="J181">
        <v>1.0024999999999999</v>
      </c>
      <c r="K181">
        <v>1</v>
      </c>
      <c r="M181">
        <v>317</v>
      </c>
      <c r="N181">
        <v>108</v>
      </c>
      <c r="O181">
        <v>76.930000000000007</v>
      </c>
      <c r="P181">
        <v>349</v>
      </c>
      <c r="Q181">
        <v>1.0023</v>
      </c>
      <c r="R181">
        <v>1</v>
      </c>
    </row>
    <row r="182" spans="1:18" x14ac:dyDescent="0.25">
      <c r="A182" t="s">
        <v>4</v>
      </c>
      <c r="B182">
        <v>15210</v>
      </c>
      <c r="C182">
        <v>2336</v>
      </c>
      <c r="D182">
        <v>2443</v>
      </c>
      <c r="E182">
        <v>700</v>
      </c>
      <c r="F182">
        <v>26.43</v>
      </c>
      <c r="G182">
        <v>2048</v>
      </c>
      <c r="H182">
        <v>1.84E-2</v>
      </c>
      <c r="I182">
        <v>-2.7000000000000001E-3</v>
      </c>
      <c r="J182">
        <v>1.0056</v>
      </c>
      <c r="K182">
        <v>1</v>
      </c>
      <c r="M182">
        <v>2467</v>
      </c>
      <c r="N182">
        <v>398</v>
      </c>
      <c r="O182">
        <v>12.78</v>
      </c>
      <c r="P182">
        <v>2048</v>
      </c>
      <c r="Q182">
        <v>1.0024</v>
      </c>
      <c r="R182">
        <v>1</v>
      </c>
    </row>
    <row r="183" spans="1:18" x14ac:dyDescent="0.25">
      <c r="A183" t="s">
        <v>4</v>
      </c>
      <c r="B183">
        <v>15571</v>
      </c>
      <c r="C183">
        <v>46556</v>
      </c>
      <c r="D183">
        <v>15826</v>
      </c>
      <c r="E183">
        <v>1547</v>
      </c>
      <c r="F183">
        <v>78.95</v>
      </c>
      <c r="G183">
        <v>16536</v>
      </c>
      <c r="H183">
        <v>2.07E-2</v>
      </c>
      <c r="I183" s="3">
        <v>-4.0000000000000002E-4</v>
      </c>
      <c r="J183">
        <v>1.0022</v>
      </c>
      <c r="K183">
        <v>1</v>
      </c>
      <c r="M183">
        <v>16461</v>
      </c>
      <c r="N183">
        <v>1806</v>
      </c>
      <c r="O183">
        <v>55.76</v>
      </c>
      <c r="P183">
        <v>16536</v>
      </c>
      <c r="Q183">
        <v>1.0031000000000001</v>
      </c>
      <c r="R183">
        <v>1</v>
      </c>
    </row>
    <row r="184" spans="1:18" x14ac:dyDescent="0.25">
      <c r="A184" t="s">
        <v>4</v>
      </c>
      <c r="B184">
        <v>17043</v>
      </c>
      <c r="C184">
        <v>1751</v>
      </c>
      <c r="D184">
        <v>571</v>
      </c>
      <c r="E184">
        <v>598</v>
      </c>
      <c r="F184">
        <v>21.18</v>
      </c>
      <c r="G184">
        <v>327</v>
      </c>
      <c r="H184">
        <v>3.2000000000000001E-2</v>
      </c>
      <c r="I184">
        <v>2.3E-3</v>
      </c>
      <c r="J184">
        <v>1.0038</v>
      </c>
      <c r="K184">
        <v>1</v>
      </c>
      <c r="M184">
        <v>590</v>
      </c>
      <c r="N184">
        <v>275</v>
      </c>
      <c r="O184">
        <v>0</v>
      </c>
      <c r="P184">
        <v>327</v>
      </c>
      <c r="Q184">
        <v>1.0018</v>
      </c>
      <c r="R184">
        <v>1</v>
      </c>
    </row>
    <row r="185" spans="1:18" x14ac:dyDescent="0.25">
      <c r="A185" t="s">
        <v>4</v>
      </c>
      <c r="B185">
        <v>17450</v>
      </c>
      <c r="C185">
        <v>1834</v>
      </c>
      <c r="D185">
        <v>678</v>
      </c>
      <c r="E185">
        <v>327</v>
      </c>
      <c r="F185">
        <v>1.21</v>
      </c>
      <c r="G185">
        <v>332</v>
      </c>
      <c r="H185">
        <v>3.3099999999999997E-2</v>
      </c>
      <c r="I185" s="3">
        <v>-4.0000000000000002E-4</v>
      </c>
      <c r="J185">
        <v>1.0042</v>
      </c>
      <c r="K185">
        <v>1</v>
      </c>
      <c r="M185">
        <v>531</v>
      </c>
      <c r="N185">
        <v>174</v>
      </c>
      <c r="O185">
        <v>0</v>
      </c>
      <c r="P185">
        <v>332</v>
      </c>
      <c r="Q185">
        <v>1.0028999999999999</v>
      </c>
      <c r="R185">
        <v>1</v>
      </c>
    </row>
    <row r="186" spans="1:18" x14ac:dyDescent="0.25">
      <c r="A186" t="s">
        <v>4</v>
      </c>
      <c r="B186">
        <v>17493</v>
      </c>
      <c r="C186">
        <v>954</v>
      </c>
      <c r="D186">
        <v>396</v>
      </c>
      <c r="E186">
        <v>71</v>
      </c>
      <c r="F186">
        <v>3.73</v>
      </c>
      <c r="G186">
        <v>308</v>
      </c>
      <c r="H186">
        <v>3.49E-2</v>
      </c>
      <c r="I186" s="3">
        <v>2.9999999999999997E-4</v>
      </c>
      <c r="J186">
        <v>1.0041</v>
      </c>
      <c r="K186">
        <v>1</v>
      </c>
      <c r="M186">
        <v>721</v>
      </c>
      <c r="N186">
        <v>232</v>
      </c>
      <c r="O186">
        <v>2.0699999999999998</v>
      </c>
      <c r="P186">
        <v>308</v>
      </c>
      <c r="Q186">
        <v>1.0108999999999999</v>
      </c>
      <c r="R186">
        <v>1</v>
      </c>
    </row>
    <row r="187" spans="1:18" x14ac:dyDescent="0.25">
      <c r="A187" t="s">
        <v>4</v>
      </c>
      <c r="B187">
        <v>18163</v>
      </c>
      <c r="C187">
        <v>16737</v>
      </c>
      <c r="D187">
        <v>6755</v>
      </c>
      <c r="E187">
        <v>933</v>
      </c>
      <c r="F187">
        <v>71.12</v>
      </c>
      <c r="G187">
        <v>7059</v>
      </c>
      <c r="H187">
        <v>3.0499999999999999E-2</v>
      </c>
      <c r="I187">
        <v>-1.1999999999999999E-3</v>
      </c>
      <c r="J187">
        <v>1.0035000000000001</v>
      </c>
      <c r="K187">
        <v>1</v>
      </c>
      <c r="M187">
        <v>7739</v>
      </c>
      <c r="N187">
        <v>531</v>
      </c>
      <c r="O187">
        <v>8.44</v>
      </c>
      <c r="P187">
        <v>7059</v>
      </c>
      <c r="Q187">
        <v>1.0049999999999999</v>
      </c>
      <c r="R187">
        <v>1</v>
      </c>
    </row>
    <row r="188" spans="1:18" x14ac:dyDescent="0.25">
      <c r="A188" t="s">
        <v>4</v>
      </c>
      <c r="B188">
        <v>18686</v>
      </c>
      <c r="C188">
        <v>7221</v>
      </c>
      <c r="D188">
        <v>2154</v>
      </c>
      <c r="E188">
        <v>1545</v>
      </c>
      <c r="F188">
        <v>35.03</v>
      </c>
      <c r="G188">
        <v>1582</v>
      </c>
      <c r="H188">
        <v>2.7099999999999999E-2</v>
      </c>
      <c r="I188" s="3">
        <v>2.0000000000000001E-4</v>
      </c>
      <c r="J188">
        <v>1.0043</v>
      </c>
      <c r="K188">
        <v>1</v>
      </c>
      <c r="M188">
        <v>1964</v>
      </c>
      <c r="N188">
        <v>515</v>
      </c>
      <c r="O188">
        <v>12.37</v>
      </c>
      <c r="P188">
        <v>1582</v>
      </c>
      <c r="Q188">
        <v>1.0018</v>
      </c>
      <c r="R188">
        <v>1</v>
      </c>
    </row>
    <row r="189" spans="1:18" x14ac:dyDescent="0.25">
      <c r="A189" t="s">
        <v>4</v>
      </c>
      <c r="B189">
        <v>24830</v>
      </c>
      <c r="C189">
        <v>13207</v>
      </c>
      <c r="D189">
        <v>4849</v>
      </c>
      <c r="E189">
        <v>5531</v>
      </c>
      <c r="F189">
        <v>75.790000000000006</v>
      </c>
      <c r="G189">
        <v>5243</v>
      </c>
      <c r="H189">
        <v>4.53E-2</v>
      </c>
      <c r="I189" s="3">
        <v>5.9999999999999995E-4</v>
      </c>
      <c r="J189">
        <v>1.0103</v>
      </c>
      <c r="K189">
        <v>1</v>
      </c>
      <c r="M189">
        <v>4676</v>
      </c>
      <c r="N189">
        <v>1857</v>
      </c>
      <c r="O189">
        <v>75.78</v>
      </c>
      <c r="P189">
        <v>5243</v>
      </c>
      <c r="Q189">
        <v>1.0082</v>
      </c>
      <c r="R189">
        <v>1</v>
      </c>
    </row>
    <row r="190" spans="1:18" x14ac:dyDescent="0.25">
      <c r="A190" t="s">
        <v>4</v>
      </c>
      <c r="B190">
        <v>26797</v>
      </c>
      <c r="C190">
        <v>134766</v>
      </c>
      <c r="D190">
        <v>133679</v>
      </c>
      <c r="E190">
        <v>143575</v>
      </c>
      <c r="F190">
        <v>38.770000000000003</v>
      </c>
      <c r="G190">
        <v>95110</v>
      </c>
      <c r="H190">
        <v>-9.5999999999999992E-3</v>
      </c>
      <c r="I190">
        <v>1.8E-3</v>
      </c>
      <c r="J190">
        <v>1.0035000000000001</v>
      </c>
      <c r="K190">
        <v>1</v>
      </c>
      <c r="M190">
        <v>54537</v>
      </c>
      <c r="N190">
        <v>13717</v>
      </c>
      <c r="O190">
        <v>98.4</v>
      </c>
      <c r="P190">
        <v>95110</v>
      </c>
      <c r="Q190">
        <v>1.0031000000000001</v>
      </c>
      <c r="R190">
        <v>1</v>
      </c>
    </row>
    <row r="191" spans="1:18" x14ac:dyDescent="0.25">
      <c r="A191" t="s">
        <v>4</v>
      </c>
      <c r="B191">
        <v>27065</v>
      </c>
      <c r="C191">
        <v>32915</v>
      </c>
      <c r="D191">
        <v>19939</v>
      </c>
      <c r="E191">
        <v>977</v>
      </c>
      <c r="F191">
        <v>61.08</v>
      </c>
      <c r="G191">
        <v>20131</v>
      </c>
      <c r="H191">
        <v>2.5100000000000001E-2</v>
      </c>
      <c r="I191">
        <v>3.3E-3</v>
      </c>
      <c r="J191">
        <v>1.0045999999999999</v>
      </c>
      <c r="K191">
        <v>1</v>
      </c>
      <c r="M191">
        <v>26290</v>
      </c>
      <c r="N191">
        <v>1711</v>
      </c>
      <c r="O191">
        <v>0.18</v>
      </c>
      <c r="P191">
        <v>20131</v>
      </c>
      <c r="Q191">
        <v>1.0016</v>
      </c>
      <c r="R191">
        <v>1</v>
      </c>
    </row>
    <row r="192" spans="1:18" x14ac:dyDescent="0.25">
      <c r="A192" t="s">
        <v>4</v>
      </c>
      <c r="B192">
        <v>28550</v>
      </c>
      <c r="C192">
        <v>11512</v>
      </c>
      <c r="D192">
        <v>19307</v>
      </c>
      <c r="E192">
        <v>15193</v>
      </c>
      <c r="F192">
        <v>0.53</v>
      </c>
      <c r="G192">
        <v>6246</v>
      </c>
      <c r="H192">
        <v>1.21E-2</v>
      </c>
      <c r="I192">
        <v>4.7000000000000002E-3</v>
      </c>
      <c r="J192">
        <v>1.0082</v>
      </c>
      <c r="K192">
        <v>1</v>
      </c>
      <c r="M192">
        <v>3919</v>
      </c>
      <c r="N192">
        <v>1537</v>
      </c>
      <c r="O192">
        <v>92.79</v>
      </c>
      <c r="P192">
        <v>6246</v>
      </c>
      <c r="Q192">
        <v>1.0012000000000001</v>
      </c>
      <c r="R192">
        <v>1</v>
      </c>
    </row>
    <row r="193" spans="1:18" x14ac:dyDescent="0.25">
      <c r="A193" t="s">
        <v>4</v>
      </c>
      <c r="B193">
        <v>30449</v>
      </c>
      <c r="C193">
        <v>1068</v>
      </c>
      <c r="D193">
        <v>467</v>
      </c>
      <c r="E193">
        <v>28</v>
      </c>
      <c r="F193">
        <v>98.59</v>
      </c>
      <c r="G193">
        <v>543</v>
      </c>
      <c r="H193">
        <v>7.4999999999999997E-2</v>
      </c>
      <c r="I193">
        <v>7.3000000000000001E-3</v>
      </c>
      <c r="J193">
        <v>1.0029999999999999</v>
      </c>
      <c r="K193">
        <v>1</v>
      </c>
      <c r="M193">
        <v>746</v>
      </c>
      <c r="N193">
        <v>212</v>
      </c>
      <c r="O193">
        <v>12.8</v>
      </c>
      <c r="P193">
        <v>543</v>
      </c>
      <c r="Q193">
        <v>1.0024</v>
      </c>
      <c r="R193">
        <v>1</v>
      </c>
    </row>
    <row r="194" spans="1:18" x14ac:dyDescent="0.25">
      <c r="A194" t="s">
        <v>4</v>
      </c>
      <c r="B194">
        <v>30651</v>
      </c>
      <c r="C194">
        <v>1581</v>
      </c>
      <c r="D194">
        <v>863</v>
      </c>
      <c r="E194">
        <v>115</v>
      </c>
      <c r="F194">
        <v>77.05</v>
      </c>
      <c r="G194">
        <v>892</v>
      </c>
      <c r="H194">
        <v>9.8400000000000001E-2</v>
      </c>
      <c r="I194">
        <v>4.8999999999999998E-3</v>
      </c>
      <c r="J194">
        <v>1.0055000000000001</v>
      </c>
      <c r="K194">
        <v>1</v>
      </c>
      <c r="M194">
        <v>2086</v>
      </c>
      <c r="N194">
        <v>362</v>
      </c>
      <c r="O194">
        <v>0.48</v>
      </c>
      <c r="P194">
        <v>892</v>
      </c>
      <c r="Q194">
        <v>1.0044</v>
      </c>
      <c r="R194">
        <v>1</v>
      </c>
    </row>
    <row r="195" spans="1:18" x14ac:dyDescent="0.25">
      <c r="A195" t="s">
        <v>4</v>
      </c>
      <c r="B195">
        <v>32301</v>
      </c>
      <c r="C195">
        <v>45747</v>
      </c>
      <c r="D195">
        <v>156265</v>
      </c>
      <c r="E195">
        <v>453332</v>
      </c>
      <c r="F195">
        <v>12.87</v>
      </c>
      <c r="G195">
        <v>32031</v>
      </c>
      <c r="H195">
        <v>-1.4800000000000001E-2</v>
      </c>
      <c r="I195">
        <v>3.3999999999999998E-3</v>
      </c>
      <c r="J195">
        <v>1.0044</v>
      </c>
      <c r="K195">
        <v>1</v>
      </c>
      <c r="M195">
        <v>36333</v>
      </c>
      <c r="N195">
        <v>12224</v>
      </c>
      <c r="O195">
        <v>35.29</v>
      </c>
      <c r="P195">
        <v>32031</v>
      </c>
      <c r="Q195">
        <v>1.0066999999999999</v>
      </c>
      <c r="R195">
        <v>1</v>
      </c>
    </row>
    <row r="196" spans="1:18" x14ac:dyDescent="0.25">
      <c r="A196" t="s">
        <v>4</v>
      </c>
      <c r="B196">
        <v>33049</v>
      </c>
      <c r="C196">
        <v>1415</v>
      </c>
      <c r="D196">
        <v>503</v>
      </c>
      <c r="E196">
        <v>514</v>
      </c>
      <c r="F196">
        <v>82.14</v>
      </c>
      <c r="G196">
        <v>595</v>
      </c>
      <c r="H196">
        <v>1.3299999999999999E-2</v>
      </c>
      <c r="I196" s="3">
        <v>-5.9999999999999995E-4</v>
      </c>
      <c r="J196">
        <v>1.0057</v>
      </c>
      <c r="K196">
        <v>1</v>
      </c>
      <c r="M196">
        <v>481</v>
      </c>
      <c r="N196">
        <v>211</v>
      </c>
      <c r="O196">
        <v>82.73</v>
      </c>
      <c r="P196">
        <v>595</v>
      </c>
      <c r="Q196">
        <v>1.0044</v>
      </c>
      <c r="R196">
        <v>1</v>
      </c>
    </row>
    <row r="197" spans="1:18" x14ac:dyDescent="0.25">
      <c r="A197" t="s">
        <v>4</v>
      </c>
      <c r="B197">
        <v>36315</v>
      </c>
      <c r="C197">
        <v>2712</v>
      </c>
      <c r="D197">
        <v>1184</v>
      </c>
      <c r="E197">
        <v>675</v>
      </c>
      <c r="F197">
        <v>52.43</v>
      </c>
      <c r="G197">
        <v>1048</v>
      </c>
      <c r="H197">
        <v>5.8299999999999998E-2</v>
      </c>
      <c r="I197">
        <v>4.1999999999999997E-3</v>
      </c>
      <c r="J197">
        <v>1.0042</v>
      </c>
      <c r="K197">
        <v>1</v>
      </c>
      <c r="M197">
        <v>781</v>
      </c>
      <c r="N197">
        <v>198</v>
      </c>
      <c r="O197">
        <v>91.9</v>
      </c>
      <c r="P197">
        <v>1048</v>
      </c>
      <c r="Q197">
        <v>1.0033000000000001</v>
      </c>
      <c r="R197">
        <v>1</v>
      </c>
    </row>
    <row r="198" spans="1:18" x14ac:dyDescent="0.25">
      <c r="A198" t="s">
        <v>4</v>
      </c>
      <c r="B198">
        <v>38733</v>
      </c>
      <c r="C198">
        <v>67882</v>
      </c>
      <c r="D198">
        <v>29784</v>
      </c>
      <c r="E198">
        <v>7935</v>
      </c>
      <c r="F198">
        <v>17.420000000000002</v>
      </c>
      <c r="G198">
        <v>24111</v>
      </c>
      <c r="H198">
        <v>2.12E-2</v>
      </c>
      <c r="I198">
        <v>-5.1000000000000004E-3</v>
      </c>
      <c r="J198">
        <v>1.0084</v>
      </c>
      <c r="K198">
        <v>1</v>
      </c>
      <c r="M198">
        <v>26653</v>
      </c>
      <c r="N198">
        <v>4595</v>
      </c>
      <c r="O198">
        <v>24.27</v>
      </c>
      <c r="P198">
        <v>24111</v>
      </c>
      <c r="Q198">
        <v>1.002</v>
      </c>
      <c r="R198">
        <v>1</v>
      </c>
    </row>
    <row r="199" spans="1:18" x14ac:dyDescent="0.25">
      <c r="A199" t="s">
        <v>4</v>
      </c>
      <c r="B199">
        <v>41068</v>
      </c>
      <c r="C199">
        <v>3806</v>
      </c>
      <c r="D199">
        <v>1639</v>
      </c>
      <c r="E199">
        <v>257</v>
      </c>
      <c r="F199">
        <v>64.69</v>
      </c>
      <c r="G199">
        <v>1674</v>
      </c>
      <c r="H199">
        <v>0.10589999999999999</v>
      </c>
      <c r="I199">
        <v>1.6000000000000001E-3</v>
      </c>
      <c r="J199">
        <v>1.0027999999999999</v>
      </c>
      <c r="K199">
        <v>1</v>
      </c>
      <c r="M199">
        <v>1429</v>
      </c>
      <c r="N199">
        <v>319</v>
      </c>
      <c r="O199">
        <v>86.22</v>
      </c>
      <c r="P199">
        <v>1674</v>
      </c>
      <c r="Q199">
        <v>1.0330999999999999</v>
      </c>
      <c r="R199">
        <v>1</v>
      </c>
    </row>
    <row r="200" spans="1:18" x14ac:dyDescent="0.25">
      <c r="A200" t="s">
        <v>4</v>
      </c>
      <c r="B200">
        <v>41580</v>
      </c>
      <c r="C200">
        <v>17950</v>
      </c>
      <c r="D200">
        <v>4092</v>
      </c>
      <c r="E200">
        <v>538</v>
      </c>
      <c r="F200">
        <v>98.87</v>
      </c>
      <c r="G200">
        <v>5820</v>
      </c>
      <c r="H200">
        <v>5.0299999999999997E-2</v>
      </c>
      <c r="I200">
        <v>1.4E-3</v>
      </c>
      <c r="J200">
        <v>1.0024999999999999</v>
      </c>
      <c r="K200">
        <v>1</v>
      </c>
      <c r="M200">
        <v>5593</v>
      </c>
      <c r="N200">
        <v>1074</v>
      </c>
      <c r="O200">
        <v>68.31</v>
      </c>
      <c r="P200">
        <v>5820</v>
      </c>
      <c r="Q200">
        <v>1.0029999999999999</v>
      </c>
      <c r="R200">
        <v>1</v>
      </c>
    </row>
    <row r="201" spans="1:18" x14ac:dyDescent="0.25">
      <c r="A201" t="s">
        <v>4</v>
      </c>
      <c r="B201">
        <v>42439</v>
      </c>
      <c r="C201">
        <v>74965</v>
      </c>
      <c r="D201">
        <v>36313</v>
      </c>
      <c r="E201">
        <v>30234</v>
      </c>
      <c r="F201">
        <v>57.51</v>
      </c>
      <c r="G201">
        <v>31327</v>
      </c>
      <c r="H201">
        <v>4.9799999999999997E-2</v>
      </c>
      <c r="I201">
        <v>4.4999999999999997E-3</v>
      </c>
      <c r="J201">
        <v>1.0118</v>
      </c>
      <c r="K201">
        <v>1</v>
      </c>
      <c r="M201">
        <v>50298</v>
      </c>
      <c r="N201">
        <v>15025</v>
      </c>
      <c r="O201">
        <v>9.51</v>
      </c>
      <c r="P201">
        <v>31327</v>
      </c>
      <c r="Q201">
        <v>1.0177</v>
      </c>
      <c r="R201">
        <v>1</v>
      </c>
    </row>
    <row r="202" spans="1:18" x14ac:dyDescent="0.25">
      <c r="A202" t="s">
        <v>4</v>
      </c>
      <c r="B202">
        <v>43354</v>
      </c>
      <c r="C202">
        <v>486</v>
      </c>
      <c r="D202">
        <v>306</v>
      </c>
      <c r="E202">
        <v>155</v>
      </c>
      <c r="F202">
        <v>75.709999999999994</v>
      </c>
      <c r="G202">
        <v>339</v>
      </c>
      <c r="H202">
        <v>1.6299999999999999E-2</v>
      </c>
      <c r="I202" s="3">
        <v>-2.9999999999999997E-4</v>
      </c>
      <c r="J202">
        <v>1.0018</v>
      </c>
      <c r="K202">
        <v>1</v>
      </c>
      <c r="M202">
        <v>458</v>
      </c>
      <c r="N202">
        <v>141</v>
      </c>
      <c r="O202">
        <v>21.53</v>
      </c>
      <c r="P202">
        <v>339</v>
      </c>
      <c r="Q202">
        <v>1.002</v>
      </c>
      <c r="R202">
        <v>1</v>
      </c>
    </row>
  </sheetData>
  <mergeCells count="2">
    <mergeCell ref="D1:K1"/>
    <mergeCell ref="M1:R1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7"/>
  <sheetViews>
    <sheetView workbookViewId="0"/>
  </sheetViews>
  <sheetFormatPr defaultRowHeight="15.75" x14ac:dyDescent="0.25"/>
  <cols>
    <col min="1" max="1" width="77.875" bestFit="1" customWidth="1"/>
    <col min="2" max="256" width="11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31</v>
      </c>
    </row>
    <row r="8" spans="1:1" x14ac:dyDescent="0.25">
      <c r="A8" t="s">
        <v>553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31</v>
      </c>
    </row>
    <row r="19" spans="1:1" x14ac:dyDescent="0.25">
      <c r="A19" t="s">
        <v>43</v>
      </c>
    </row>
    <row r="20" spans="1:1" x14ac:dyDescent="0.25">
      <c r="A20" t="s">
        <v>31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31</v>
      </c>
    </row>
    <row r="52" spans="1:1" x14ac:dyDescent="0.25">
      <c r="A52" t="s">
        <v>74</v>
      </c>
    </row>
    <row r="53" spans="1:1" x14ac:dyDescent="0.25">
      <c r="A53" t="s">
        <v>75</v>
      </c>
    </row>
    <row r="54" spans="1:1" x14ac:dyDescent="0.25">
      <c r="A54" t="s">
        <v>76</v>
      </c>
    </row>
    <row r="55" spans="1:1" x14ac:dyDescent="0.25">
      <c r="A55" t="s">
        <v>31</v>
      </c>
    </row>
    <row r="56" spans="1:1" x14ac:dyDescent="0.25">
      <c r="A56" t="s">
        <v>77</v>
      </c>
    </row>
    <row r="57" spans="1:1" x14ac:dyDescent="0.25">
      <c r="A57" t="s">
        <v>78</v>
      </c>
    </row>
    <row r="58" spans="1:1" x14ac:dyDescent="0.25">
      <c r="A58" t="s">
        <v>79</v>
      </c>
    </row>
    <row r="59" spans="1:1" x14ac:dyDescent="0.25">
      <c r="A59" t="s">
        <v>80</v>
      </c>
    </row>
    <row r="60" spans="1:1" x14ac:dyDescent="0.25">
      <c r="A60" t="s">
        <v>31</v>
      </c>
    </row>
    <row r="61" spans="1:1" x14ac:dyDescent="0.25">
      <c r="A61" t="s">
        <v>81</v>
      </c>
    </row>
    <row r="62" spans="1:1" x14ac:dyDescent="0.25">
      <c r="A62" t="s">
        <v>31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89</v>
      </c>
    </row>
    <row r="71" spans="1:1" x14ac:dyDescent="0.25">
      <c r="A71" t="s">
        <v>90</v>
      </c>
    </row>
    <row r="72" spans="1:1" x14ac:dyDescent="0.25">
      <c r="A72" t="s">
        <v>91</v>
      </c>
    </row>
    <row r="73" spans="1:1" x14ac:dyDescent="0.25">
      <c r="A73" t="s">
        <v>92</v>
      </c>
    </row>
    <row r="74" spans="1:1" x14ac:dyDescent="0.25">
      <c r="A74" t="s">
        <v>93</v>
      </c>
    </row>
    <row r="75" spans="1:1" x14ac:dyDescent="0.25">
      <c r="A75" t="s">
        <v>94</v>
      </c>
    </row>
    <row r="76" spans="1:1" x14ac:dyDescent="0.25">
      <c r="A76" t="s">
        <v>31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95</v>
      </c>
    </row>
    <row r="80" spans="1:1" x14ac:dyDescent="0.25">
      <c r="A80" t="s">
        <v>31</v>
      </c>
    </row>
    <row r="81" spans="1:1" x14ac:dyDescent="0.25">
      <c r="A81" t="s">
        <v>96</v>
      </c>
    </row>
    <row r="82" spans="1:1" x14ac:dyDescent="0.25">
      <c r="A82" t="s">
        <v>78</v>
      </c>
    </row>
    <row r="83" spans="1:1" x14ac:dyDescent="0.25">
      <c r="A83" t="s">
        <v>79</v>
      </c>
    </row>
    <row r="84" spans="1:1" x14ac:dyDescent="0.25">
      <c r="A84" t="s">
        <v>80</v>
      </c>
    </row>
    <row r="85" spans="1:1" x14ac:dyDescent="0.25">
      <c r="A85" t="s">
        <v>31</v>
      </c>
    </row>
    <row r="86" spans="1:1" x14ac:dyDescent="0.25">
      <c r="A86" t="s">
        <v>81</v>
      </c>
    </row>
    <row r="87" spans="1:1" x14ac:dyDescent="0.25">
      <c r="A87" t="s">
        <v>31</v>
      </c>
    </row>
    <row r="88" spans="1:1" x14ac:dyDescent="0.25">
      <c r="A88" t="s">
        <v>97</v>
      </c>
    </row>
    <row r="89" spans="1:1" x14ac:dyDescent="0.25">
      <c r="A89" t="s">
        <v>82</v>
      </c>
    </row>
    <row r="90" spans="1:1" x14ac:dyDescent="0.25">
      <c r="A90" t="s">
        <v>83</v>
      </c>
    </row>
    <row r="91" spans="1:1" x14ac:dyDescent="0.25">
      <c r="A91" t="s">
        <v>84</v>
      </c>
    </row>
    <row r="92" spans="1:1" x14ac:dyDescent="0.25">
      <c r="A92" t="s">
        <v>85</v>
      </c>
    </row>
    <row r="93" spans="1:1" x14ac:dyDescent="0.25">
      <c r="A93" t="s">
        <v>86</v>
      </c>
    </row>
    <row r="94" spans="1:1" x14ac:dyDescent="0.25">
      <c r="A94" t="s">
        <v>87</v>
      </c>
    </row>
    <row r="95" spans="1:1" x14ac:dyDescent="0.25">
      <c r="A95" t="s">
        <v>88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31</v>
      </c>
    </row>
    <row r="102" spans="1:1" x14ac:dyDescent="0.25">
      <c r="A102" t="s">
        <v>103</v>
      </c>
    </row>
    <row r="103" spans="1:1" x14ac:dyDescent="0.25">
      <c r="A103" t="s">
        <v>31</v>
      </c>
    </row>
    <row r="104" spans="1:1" x14ac:dyDescent="0.25">
      <c r="A104" t="s">
        <v>31</v>
      </c>
    </row>
    <row r="105" spans="1:1" x14ac:dyDescent="0.25">
      <c r="A105" t="s">
        <v>104</v>
      </c>
    </row>
    <row r="106" spans="1:1" x14ac:dyDescent="0.25">
      <c r="A106" t="s">
        <v>31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73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73</v>
      </c>
    </row>
    <row r="122" spans="1:1" x14ac:dyDescent="0.25">
      <c r="A122" t="s">
        <v>118</v>
      </c>
    </row>
    <row r="123" spans="1:1" x14ac:dyDescent="0.25">
      <c r="A123" t="s">
        <v>119</v>
      </c>
    </row>
    <row r="124" spans="1:1" x14ac:dyDescent="0.25">
      <c r="A124" t="s">
        <v>120</v>
      </c>
    </row>
    <row r="125" spans="1:1" x14ac:dyDescent="0.25">
      <c r="A125" t="s">
        <v>121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124</v>
      </c>
    </row>
    <row r="129" spans="1:1" x14ac:dyDescent="0.25">
      <c r="A129" t="s">
        <v>125</v>
      </c>
    </row>
    <row r="130" spans="1:1" x14ac:dyDescent="0.25">
      <c r="A130" t="s">
        <v>126</v>
      </c>
    </row>
    <row r="131" spans="1:1" x14ac:dyDescent="0.25">
      <c r="A131" t="s">
        <v>127</v>
      </c>
    </row>
    <row r="132" spans="1:1" x14ac:dyDescent="0.25">
      <c r="A132" t="s">
        <v>128</v>
      </c>
    </row>
    <row r="133" spans="1:1" x14ac:dyDescent="0.25">
      <c r="A133" t="s">
        <v>129</v>
      </c>
    </row>
    <row r="134" spans="1:1" x14ac:dyDescent="0.25">
      <c r="A134" t="s">
        <v>130</v>
      </c>
    </row>
    <row r="135" spans="1:1" x14ac:dyDescent="0.25">
      <c r="A135" t="s">
        <v>131</v>
      </c>
    </row>
    <row r="136" spans="1:1" x14ac:dyDescent="0.25">
      <c r="A136" t="s">
        <v>132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135</v>
      </c>
    </row>
    <row r="140" spans="1:1" x14ac:dyDescent="0.25">
      <c r="A140" t="s">
        <v>69</v>
      </c>
    </row>
    <row r="141" spans="1:1" x14ac:dyDescent="0.25">
      <c r="A141" t="s">
        <v>73</v>
      </c>
    </row>
    <row r="142" spans="1:1" x14ac:dyDescent="0.25">
      <c r="A142" t="s">
        <v>136</v>
      </c>
    </row>
    <row r="143" spans="1:1" x14ac:dyDescent="0.25">
      <c r="A143" t="s">
        <v>137</v>
      </c>
    </row>
    <row r="144" spans="1:1" x14ac:dyDescent="0.25">
      <c r="A144" t="s">
        <v>138</v>
      </c>
    </row>
    <row r="145" spans="1:1" x14ac:dyDescent="0.25">
      <c r="A145" t="s">
        <v>139</v>
      </c>
    </row>
    <row r="146" spans="1:1" x14ac:dyDescent="0.25">
      <c r="A146" t="s">
        <v>140</v>
      </c>
    </row>
    <row r="147" spans="1:1" x14ac:dyDescent="0.25">
      <c r="A147" t="s">
        <v>141</v>
      </c>
    </row>
    <row r="148" spans="1:1" x14ac:dyDescent="0.25">
      <c r="A148" t="s">
        <v>142</v>
      </c>
    </row>
    <row r="149" spans="1:1" x14ac:dyDescent="0.25">
      <c r="A149" t="s">
        <v>73</v>
      </c>
    </row>
    <row r="150" spans="1:1" ht="409.5" x14ac:dyDescent="0.25">
      <c r="A150" s="4" t="s">
        <v>143</v>
      </c>
    </row>
    <row r="151" spans="1:1" x14ac:dyDescent="0.25">
      <c r="A151" t="s">
        <v>144</v>
      </c>
    </row>
    <row r="152" spans="1:1" x14ac:dyDescent="0.25">
      <c r="A152" t="s">
        <v>145</v>
      </c>
    </row>
    <row r="153" spans="1:1" x14ac:dyDescent="0.25">
      <c r="A153" t="s">
        <v>146</v>
      </c>
    </row>
    <row r="154" spans="1:1" x14ac:dyDescent="0.25">
      <c r="A154" t="s">
        <v>73</v>
      </c>
    </row>
    <row r="155" spans="1:1" x14ac:dyDescent="0.25">
      <c r="A155" t="s">
        <v>147</v>
      </c>
    </row>
    <row r="156" spans="1:1" x14ac:dyDescent="0.25">
      <c r="A156" t="s">
        <v>31</v>
      </c>
    </row>
    <row r="157" spans="1:1" x14ac:dyDescent="0.25">
      <c r="A157" t="s">
        <v>148</v>
      </c>
    </row>
    <row r="158" spans="1:1" x14ac:dyDescent="0.25">
      <c r="A158" t="s">
        <v>31</v>
      </c>
    </row>
    <row r="159" spans="1:1" x14ac:dyDescent="0.25">
      <c r="A159" t="s">
        <v>149</v>
      </c>
    </row>
    <row r="160" spans="1:1" x14ac:dyDescent="0.25">
      <c r="A160" t="s">
        <v>150</v>
      </c>
    </row>
    <row r="161" spans="1:1" x14ac:dyDescent="0.25">
      <c r="A161" t="s">
        <v>31</v>
      </c>
    </row>
    <row r="162" spans="1:1" x14ac:dyDescent="0.25">
      <c r="A162" t="s">
        <v>151</v>
      </c>
    </row>
    <row r="163" spans="1:1" x14ac:dyDescent="0.25">
      <c r="A163" t="s">
        <v>31</v>
      </c>
    </row>
    <row r="164" spans="1:1" x14ac:dyDescent="0.25">
      <c r="A164" t="s">
        <v>152</v>
      </c>
    </row>
    <row r="165" spans="1:1" x14ac:dyDescent="0.25">
      <c r="A165" t="s">
        <v>153</v>
      </c>
    </row>
    <row r="166" spans="1:1" x14ac:dyDescent="0.25">
      <c r="A166" t="s">
        <v>154</v>
      </c>
    </row>
    <row r="167" spans="1:1" x14ac:dyDescent="0.25">
      <c r="A167" t="s">
        <v>155</v>
      </c>
    </row>
    <row r="168" spans="1:1" x14ac:dyDescent="0.25">
      <c r="A168" t="s">
        <v>156</v>
      </c>
    </row>
    <row r="169" spans="1:1" x14ac:dyDescent="0.25">
      <c r="A169" t="s">
        <v>157</v>
      </c>
    </row>
    <row r="170" spans="1:1" x14ac:dyDescent="0.25">
      <c r="A170" t="s">
        <v>158</v>
      </c>
    </row>
    <row r="171" spans="1:1" x14ac:dyDescent="0.25">
      <c r="A171" t="s">
        <v>31</v>
      </c>
    </row>
    <row r="172" spans="1:1" x14ac:dyDescent="0.25">
      <c r="A172" t="s">
        <v>31</v>
      </c>
    </row>
    <row r="173" spans="1:1" x14ac:dyDescent="0.25">
      <c r="A173" t="s">
        <v>159</v>
      </c>
    </row>
    <row r="174" spans="1:1" x14ac:dyDescent="0.25">
      <c r="A174" t="s">
        <v>160</v>
      </c>
    </row>
    <row r="175" spans="1:1" x14ac:dyDescent="0.25">
      <c r="A175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1" spans="1:1" x14ac:dyDescent="0.25">
      <c r="A181" t="s">
        <v>69</v>
      </c>
    </row>
    <row r="182" spans="1:1" x14ac:dyDescent="0.25">
      <c r="A182" t="s">
        <v>167</v>
      </c>
    </row>
    <row r="183" spans="1:1" x14ac:dyDescent="0.25">
      <c r="A183" t="s">
        <v>73</v>
      </c>
    </row>
    <row r="184" spans="1:1" x14ac:dyDescent="0.25">
      <c r="A184" t="s">
        <v>168</v>
      </c>
    </row>
    <row r="185" spans="1:1" x14ac:dyDescent="0.25">
      <c r="A185" t="s">
        <v>31</v>
      </c>
    </row>
    <row r="186" spans="1:1" x14ac:dyDescent="0.25">
      <c r="A186" t="s">
        <v>169</v>
      </c>
    </row>
    <row r="187" spans="1:1" x14ac:dyDescent="0.25">
      <c r="A187" t="s">
        <v>31</v>
      </c>
    </row>
    <row r="188" spans="1:1" x14ac:dyDescent="0.25">
      <c r="A188" t="s">
        <v>170</v>
      </c>
    </row>
    <row r="189" spans="1:1" x14ac:dyDescent="0.25">
      <c r="A189" t="s">
        <v>31</v>
      </c>
    </row>
    <row r="190" spans="1:1" x14ac:dyDescent="0.25">
      <c r="A190" t="s">
        <v>31</v>
      </c>
    </row>
    <row r="191" spans="1:1" x14ac:dyDescent="0.25">
      <c r="A191" t="s">
        <v>171</v>
      </c>
    </row>
    <row r="192" spans="1:1" x14ac:dyDescent="0.25">
      <c r="A192" t="s">
        <v>31</v>
      </c>
    </row>
    <row r="193" spans="1:1" x14ac:dyDescent="0.25">
      <c r="A193" t="s">
        <v>172</v>
      </c>
    </row>
    <row r="194" spans="1:1" x14ac:dyDescent="0.25">
      <c r="A194" t="s">
        <v>173</v>
      </c>
    </row>
    <row r="195" spans="1:1" x14ac:dyDescent="0.25">
      <c r="A195" t="s">
        <v>174</v>
      </c>
    </row>
    <row r="196" spans="1:1" x14ac:dyDescent="0.25">
      <c r="A196" t="s">
        <v>175</v>
      </c>
    </row>
    <row r="197" spans="1:1" x14ac:dyDescent="0.25">
      <c r="A197" t="s">
        <v>31</v>
      </c>
    </row>
    <row r="198" spans="1:1" x14ac:dyDescent="0.25">
      <c r="A198" t="s">
        <v>176</v>
      </c>
    </row>
    <row r="199" spans="1:1" x14ac:dyDescent="0.25">
      <c r="A199" t="s">
        <v>31</v>
      </c>
    </row>
    <row r="200" spans="1:1" x14ac:dyDescent="0.25">
      <c r="A200" t="s">
        <v>177</v>
      </c>
    </row>
    <row r="201" spans="1:1" x14ac:dyDescent="0.25">
      <c r="A201" t="s">
        <v>178</v>
      </c>
    </row>
    <row r="202" spans="1:1" x14ac:dyDescent="0.25">
      <c r="A202" t="s">
        <v>179</v>
      </c>
    </row>
    <row r="203" spans="1:1" x14ac:dyDescent="0.25">
      <c r="A203" t="s">
        <v>180</v>
      </c>
    </row>
    <row r="204" spans="1:1" x14ac:dyDescent="0.25">
      <c r="A204" t="s">
        <v>181</v>
      </c>
    </row>
    <row r="205" spans="1:1" x14ac:dyDescent="0.25">
      <c r="A205" t="s">
        <v>182</v>
      </c>
    </row>
    <row r="206" spans="1:1" x14ac:dyDescent="0.25">
      <c r="A206" t="s">
        <v>183</v>
      </c>
    </row>
    <row r="207" spans="1:1" x14ac:dyDescent="0.25">
      <c r="A207" t="s">
        <v>184</v>
      </c>
    </row>
    <row r="208" spans="1:1" x14ac:dyDescent="0.25">
      <c r="A208" t="s">
        <v>185</v>
      </c>
    </row>
    <row r="209" spans="1:1" x14ac:dyDescent="0.25">
      <c r="A209" t="s">
        <v>186</v>
      </c>
    </row>
    <row r="210" spans="1:1" x14ac:dyDescent="0.25">
      <c r="A210" t="s">
        <v>187</v>
      </c>
    </row>
    <row r="211" spans="1:1" x14ac:dyDescent="0.25">
      <c r="A211" t="s">
        <v>188</v>
      </c>
    </row>
    <row r="212" spans="1:1" x14ac:dyDescent="0.25">
      <c r="A212" t="s">
        <v>189</v>
      </c>
    </row>
    <row r="213" spans="1:1" x14ac:dyDescent="0.25">
      <c r="A213" t="s">
        <v>190</v>
      </c>
    </row>
    <row r="214" spans="1:1" x14ac:dyDescent="0.25">
      <c r="A214" t="s">
        <v>191</v>
      </c>
    </row>
    <row r="215" spans="1:1" x14ac:dyDescent="0.25">
      <c r="A215" t="s">
        <v>192</v>
      </c>
    </row>
    <row r="216" spans="1:1" x14ac:dyDescent="0.25">
      <c r="A216" t="s">
        <v>193</v>
      </c>
    </row>
    <row r="217" spans="1:1" x14ac:dyDescent="0.25">
      <c r="A217" t="s">
        <v>144</v>
      </c>
    </row>
    <row r="218" spans="1:1" x14ac:dyDescent="0.25">
      <c r="A218" t="s">
        <v>145</v>
      </c>
    </row>
    <row r="219" spans="1:1" x14ac:dyDescent="0.25">
      <c r="A219" t="s">
        <v>146</v>
      </c>
    </row>
    <row r="220" spans="1:1" x14ac:dyDescent="0.25">
      <c r="A220" t="s">
        <v>73</v>
      </c>
    </row>
    <row r="221" spans="1:1" x14ac:dyDescent="0.25">
      <c r="A221" t="s">
        <v>194</v>
      </c>
    </row>
    <row r="222" spans="1:1" x14ac:dyDescent="0.25">
      <c r="A222" t="s">
        <v>31</v>
      </c>
    </row>
    <row r="223" spans="1:1" x14ac:dyDescent="0.25">
      <c r="A223" t="s">
        <v>148</v>
      </c>
    </row>
    <row r="224" spans="1:1" x14ac:dyDescent="0.25">
      <c r="A224" t="s">
        <v>31</v>
      </c>
    </row>
    <row r="225" spans="1:1" x14ac:dyDescent="0.25">
      <c r="A225" t="s">
        <v>149</v>
      </c>
    </row>
    <row r="226" spans="1:1" x14ac:dyDescent="0.25">
      <c r="A226" t="s">
        <v>150</v>
      </c>
    </row>
    <row r="227" spans="1:1" x14ac:dyDescent="0.25">
      <c r="A227" t="s">
        <v>31</v>
      </c>
    </row>
    <row r="228" spans="1:1" x14ac:dyDescent="0.25">
      <c r="A228" t="s">
        <v>151</v>
      </c>
    </row>
    <row r="229" spans="1:1" x14ac:dyDescent="0.25">
      <c r="A229" t="s">
        <v>31</v>
      </c>
    </row>
    <row r="230" spans="1:1" x14ac:dyDescent="0.25">
      <c r="A230" t="s">
        <v>195</v>
      </c>
    </row>
    <row r="231" spans="1:1" x14ac:dyDescent="0.25">
      <c r="A231" t="s">
        <v>196</v>
      </c>
    </row>
    <row r="232" spans="1:1" x14ac:dyDescent="0.25">
      <c r="A232" t="s">
        <v>197</v>
      </c>
    </row>
    <row r="233" spans="1:1" x14ac:dyDescent="0.25">
      <c r="A233" t="s">
        <v>198</v>
      </c>
    </row>
    <row r="234" spans="1:1" x14ac:dyDescent="0.25">
      <c r="A234" t="s">
        <v>199</v>
      </c>
    </row>
    <row r="235" spans="1:1" x14ac:dyDescent="0.25">
      <c r="A235" t="s">
        <v>200</v>
      </c>
    </row>
    <row r="236" spans="1:1" x14ac:dyDescent="0.25">
      <c r="A236" t="s">
        <v>201</v>
      </c>
    </row>
    <row r="237" spans="1:1" x14ac:dyDescent="0.25">
      <c r="A237" t="s">
        <v>31</v>
      </c>
    </row>
    <row r="238" spans="1:1" x14ac:dyDescent="0.25">
      <c r="A238" t="s">
        <v>202</v>
      </c>
    </row>
    <row r="239" spans="1:1" x14ac:dyDescent="0.25">
      <c r="A239" t="s">
        <v>31</v>
      </c>
    </row>
    <row r="240" spans="1:1" x14ac:dyDescent="0.25">
      <c r="A240" t="s">
        <v>160</v>
      </c>
    </row>
    <row r="241" spans="1:1" x14ac:dyDescent="0.25">
      <c r="A241" t="s">
        <v>161</v>
      </c>
    </row>
    <row r="242" spans="1:1" x14ac:dyDescent="0.25">
      <c r="A242" t="s">
        <v>203</v>
      </c>
    </row>
    <row r="243" spans="1:1" x14ac:dyDescent="0.25">
      <c r="A243" t="s">
        <v>163</v>
      </c>
    </row>
    <row r="244" spans="1:1" x14ac:dyDescent="0.25">
      <c r="A244" t="s">
        <v>164</v>
      </c>
    </row>
    <row r="245" spans="1:1" x14ac:dyDescent="0.25">
      <c r="A245" t="s">
        <v>165</v>
      </c>
    </row>
    <row r="246" spans="1:1" x14ac:dyDescent="0.25">
      <c r="A246" t="s">
        <v>204</v>
      </c>
    </row>
    <row r="247" spans="1:1" x14ac:dyDescent="0.25">
      <c r="A247" t="s">
        <v>69</v>
      </c>
    </row>
    <row r="248" spans="1:1" x14ac:dyDescent="0.25">
      <c r="A248" t="s">
        <v>167</v>
      </c>
    </row>
    <row r="249" spans="1:1" x14ac:dyDescent="0.25">
      <c r="A249" t="s">
        <v>73</v>
      </c>
    </row>
    <row r="250" spans="1:1" x14ac:dyDescent="0.25">
      <c r="A250" t="s">
        <v>168</v>
      </c>
    </row>
    <row r="251" spans="1:1" x14ac:dyDescent="0.25">
      <c r="A251" t="s">
        <v>31</v>
      </c>
    </row>
    <row r="252" spans="1:1" x14ac:dyDescent="0.25">
      <c r="A252" t="s">
        <v>205</v>
      </c>
    </row>
    <row r="253" spans="1:1" x14ac:dyDescent="0.25">
      <c r="A253" t="s">
        <v>31</v>
      </c>
    </row>
    <row r="254" spans="1:1" x14ac:dyDescent="0.25">
      <c r="A254" t="s">
        <v>206</v>
      </c>
    </row>
    <row r="255" spans="1:1" x14ac:dyDescent="0.25">
      <c r="A255" t="s">
        <v>207</v>
      </c>
    </row>
    <row r="256" spans="1:1" x14ac:dyDescent="0.25">
      <c r="A256" t="s">
        <v>208</v>
      </c>
    </row>
    <row r="257" spans="1:1" x14ac:dyDescent="0.25">
      <c r="A257" t="s">
        <v>209</v>
      </c>
    </row>
    <row r="258" spans="1:1" x14ac:dyDescent="0.25">
      <c r="A258" t="s">
        <v>210</v>
      </c>
    </row>
    <row r="259" spans="1:1" x14ac:dyDescent="0.25">
      <c r="A259" t="s">
        <v>211</v>
      </c>
    </row>
    <row r="260" spans="1:1" x14ac:dyDescent="0.25">
      <c r="A260" t="s">
        <v>212</v>
      </c>
    </row>
    <row r="261" spans="1:1" x14ac:dyDescent="0.25">
      <c r="A261" t="s">
        <v>213</v>
      </c>
    </row>
    <row r="262" spans="1:1" x14ac:dyDescent="0.25">
      <c r="A262" t="s">
        <v>214</v>
      </c>
    </row>
    <row r="263" spans="1:1" x14ac:dyDescent="0.25">
      <c r="A263" t="s">
        <v>31</v>
      </c>
    </row>
    <row r="264" spans="1:1" x14ac:dyDescent="0.25">
      <c r="A264" t="s">
        <v>215</v>
      </c>
    </row>
    <row r="265" spans="1:1" x14ac:dyDescent="0.25">
      <c r="A265" t="s">
        <v>216</v>
      </c>
    </row>
    <row r="266" spans="1:1" x14ac:dyDescent="0.25">
      <c r="A266" t="s">
        <v>217</v>
      </c>
    </row>
    <row r="267" spans="1:1" x14ac:dyDescent="0.25">
      <c r="A267" t="s">
        <v>218</v>
      </c>
    </row>
    <row r="268" spans="1:1" x14ac:dyDescent="0.25">
      <c r="A268" t="s">
        <v>73</v>
      </c>
    </row>
    <row r="269" spans="1:1" x14ac:dyDescent="0.25">
      <c r="A269" t="s">
        <v>219</v>
      </c>
    </row>
    <row r="270" spans="1:1" x14ac:dyDescent="0.25">
      <c r="A270" t="s">
        <v>220</v>
      </c>
    </row>
    <row r="271" spans="1:1" x14ac:dyDescent="0.25">
      <c r="A271" t="s">
        <v>221</v>
      </c>
    </row>
    <row r="272" spans="1:1" x14ac:dyDescent="0.25">
      <c r="A272" t="s">
        <v>222</v>
      </c>
    </row>
    <row r="273" spans="1:1" x14ac:dyDescent="0.25">
      <c r="A273" t="s">
        <v>223</v>
      </c>
    </row>
    <row r="274" spans="1:1" x14ac:dyDescent="0.25">
      <c r="A274" t="s">
        <v>224</v>
      </c>
    </row>
    <row r="275" spans="1:1" x14ac:dyDescent="0.25">
      <c r="A275" t="s">
        <v>31</v>
      </c>
    </row>
    <row r="276" spans="1:1" x14ac:dyDescent="0.25">
      <c r="A276" t="s">
        <v>225</v>
      </c>
    </row>
    <row r="277" spans="1:1" x14ac:dyDescent="0.25">
      <c r="A277" t="s">
        <v>31</v>
      </c>
    </row>
    <row r="278" spans="1:1" x14ac:dyDescent="0.25">
      <c r="A278" t="s">
        <v>226</v>
      </c>
    </row>
    <row r="279" spans="1:1" x14ac:dyDescent="0.25">
      <c r="A279" t="s">
        <v>227</v>
      </c>
    </row>
    <row r="280" spans="1:1" x14ac:dyDescent="0.25">
      <c r="A280" t="s">
        <v>228</v>
      </c>
    </row>
    <row r="281" spans="1:1" x14ac:dyDescent="0.25">
      <c r="A281" t="s">
        <v>229</v>
      </c>
    </row>
    <row r="282" spans="1:1" x14ac:dyDescent="0.25">
      <c r="A282" t="s">
        <v>230</v>
      </c>
    </row>
    <row r="283" spans="1:1" x14ac:dyDescent="0.25">
      <c r="A283" t="s">
        <v>231</v>
      </c>
    </row>
    <row r="284" spans="1:1" x14ac:dyDescent="0.25">
      <c r="A284" t="s">
        <v>232</v>
      </c>
    </row>
    <row r="285" spans="1:1" x14ac:dyDescent="0.25">
      <c r="A285" t="s">
        <v>233</v>
      </c>
    </row>
    <row r="286" spans="1:1" x14ac:dyDescent="0.25">
      <c r="A286" t="s">
        <v>234</v>
      </c>
    </row>
    <row r="287" spans="1:1" x14ac:dyDescent="0.25">
      <c r="A287" t="s">
        <v>31</v>
      </c>
    </row>
    <row r="288" spans="1:1" x14ac:dyDescent="0.25">
      <c r="A288" t="s">
        <v>235</v>
      </c>
    </row>
    <row r="289" spans="1:1" x14ac:dyDescent="0.25">
      <c r="A289" t="s">
        <v>216</v>
      </c>
    </row>
    <row r="290" spans="1:1" x14ac:dyDescent="0.25">
      <c r="A290" t="s">
        <v>236</v>
      </c>
    </row>
    <row r="291" spans="1:1" x14ac:dyDescent="0.25">
      <c r="A291" t="s">
        <v>237</v>
      </c>
    </row>
    <row r="292" spans="1:1" x14ac:dyDescent="0.25">
      <c r="A292" t="s">
        <v>73</v>
      </c>
    </row>
    <row r="293" spans="1:1" x14ac:dyDescent="0.25">
      <c r="A293" t="s">
        <v>238</v>
      </c>
    </row>
    <row r="294" spans="1:1" x14ac:dyDescent="0.25">
      <c r="A294" t="s">
        <v>239</v>
      </c>
    </row>
    <row r="295" spans="1:1" x14ac:dyDescent="0.25">
      <c r="A295" t="s">
        <v>240</v>
      </c>
    </row>
    <row r="296" spans="1:1" x14ac:dyDescent="0.25">
      <c r="A296" t="s">
        <v>241</v>
      </c>
    </row>
    <row r="297" spans="1:1" x14ac:dyDescent="0.25">
      <c r="A297" t="s">
        <v>242</v>
      </c>
    </row>
    <row r="298" spans="1:1" x14ac:dyDescent="0.25">
      <c r="A298" t="s">
        <v>243</v>
      </c>
    </row>
    <row r="299" spans="1:1" x14ac:dyDescent="0.25">
      <c r="A299" t="s">
        <v>31</v>
      </c>
    </row>
    <row r="300" spans="1:1" x14ac:dyDescent="0.25">
      <c r="A300" t="s">
        <v>244</v>
      </c>
    </row>
    <row r="301" spans="1:1" x14ac:dyDescent="0.25">
      <c r="A301" t="s">
        <v>31</v>
      </c>
    </row>
    <row r="302" spans="1:1" x14ac:dyDescent="0.25">
      <c r="A302" t="s">
        <v>245</v>
      </c>
    </row>
    <row r="303" spans="1:1" x14ac:dyDescent="0.25">
      <c r="A303" t="s">
        <v>246</v>
      </c>
    </row>
    <row r="304" spans="1:1" x14ac:dyDescent="0.25">
      <c r="A304" t="s">
        <v>247</v>
      </c>
    </row>
    <row r="305" spans="1:1" x14ac:dyDescent="0.25">
      <c r="A305" t="s">
        <v>248</v>
      </c>
    </row>
    <row r="306" spans="1:1" x14ac:dyDescent="0.25">
      <c r="A306" t="s">
        <v>249</v>
      </c>
    </row>
    <row r="307" spans="1:1" x14ac:dyDescent="0.25">
      <c r="A307" t="s">
        <v>250</v>
      </c>
    </row>
    <row r="308" spans="1:1" x14ac:dyDescent="0.25">
      <c r="A308" t="s">
        <v>251</v>
      </c>
    </row>
    <row r="309" spans="1:1" x14ac:dyDescent="0.25">
      <c r="A309" t="s">
        <v>252</v>
      </c>
    </row>
    <row r="310" spans="1:1" x14ac:dyDescent="0.25">
      <c r="A310" t="s">
        <v>253</v>
      </c>
    </row>
    <row r="311" spans="1:1" x14ac:dyDescent="0.25">
      <c r="A311" t="s">
        <v>31</v>
      </c>
    </row>
    <row r="312" spans="1:1" x14ac:dyDescent="0.25">
      <c r="A312" t="s">
        <v>254</v>
      </c>
    </row>
    <row r="313" spans="1:1" x14ac:dyDescent="0.25">
      <c r="A313" t="s">
        <v>31</v>
      </c>
    </row>
    <row r="314" spans="1:1" x14ac:dyDescent="0.25">
      <c r="A314" t="s">
        <v>255</v>
      </c>
    </row>
    <row r="315" spans="1:1" x14ac:dyDescent="0.25">
      <c r="A315" t="s">
        <v>256</v>
      </c>
    </row>
    <row r="316" spans="1:1" x14ac:dyDescent="0.25">
      <c r="A316" t="s">
        <v>216</v>
      </c>
    </row>
    <row r="317" spans="1:1" x14ac:dyDescent="0.25">
      <c r="A317" t="s">
        <v>257</v>
      </c>
    </row>
    <row r="318" spans="1:1" x14ac:dyDescent="0.25">
      <c r="A318" t="s">
        <v>258</v>
      </c>
    </row>
    <row r="319" spans="1:1" x14ac:dyDescent="0.25">
      <c r="A319" t="s">
        <v>73</v>
      </c>
    </row>
    <row r="320" spans="1:1" x14ac:dyDescent="0.25">
      <c r="A320" t="s">
        <v>259</v>
      </c>
    </row>
    <row r="321" spans="1:1" x14ac:dyDescent="0.25">
      <c r="A321" t="s">
        <v>260</v>
      </c>
    </row>
    <row r="322" spans="1:1" x14ac:dyDescent="0.25">
      <c r="A322" t="s">
        <v>261</v>
      </c>
    </row>
    <row r="323" spans="1:1" x14ac:dyDescent="0.25">
      <c r="A323" t="s">
        <v>262</v>
      </c>
    </row>
    <row r="324" spans="1:1" x14ac:dyDescent="0.25">
      <c r="A324" t="s">
        <v>263</v>
      </c>
    </row>
    <row r="325" spans="1:1" x14ac:dyDescent="0.25">
      <c r="A325" t="s">
        <v>264</v>
      </c>
    </row>
    <row r="326" spans="1:1" x14ac:dyDescent="0.25">
      <c r="A326" t="s">
        <v>265</v>
      </c>
    </row>
    <row r="327" spans="1:1" x14ac:dyDescent="0.25">
      <c r="A327" t="s">
        <v>266</v>
      </c>
    </row>
    <row r="328" spans="1:1" x14ac:dyDescent="0.25">
      <c r="A328" t="s">
        <v>267</v>
      </c>
    </row>
    <row r="329" spans="1:1" x14ac:dyDescent="0.25">
      <c r="A329" t="s">
        <v>268</v>
      </c>
    </row>
    <row r="330" spans="1:1" x14ac:dyDescent="0.25">
      <c r="A330" t="s">
        <v>269</v>
      </c>
    </row>
    <row r="331" spans="1:1" x14ac:dyDescent="0.25">
      <c r="A331" t="s">
        <v>270</v>
      </c>
    </row>
    <row r="332" spans="1:1" x14ac:dyDescent="0.25">
      <c r="A332" t="s">
        <v>271</v>
      </c>
    </row>
    <row r="333" spans="1:1" x14ac:dyDescent="0.25">
      <c r="A333" t="s">
        <v>31</v>
      </c>
    </row>
    <row r="334" spans="1:1" x14ac:dyDescent="0.25">
      <c r="A334" t="s">
        <v>277</v>
      </c>
    </row>
    <row r="335" spans="1:1" x14ac:dyDescent="0.25">
      <c r="A335" t="s">
        <v>31</v>
      </c>
    </row>
    <row r="336" spans="1:1" x14ac:dyDescent="0.25">
      <c r="A336" t="s">
        <v>278</v>
      </c>
    </row>
    <row r="337" spans="1:1" x14ac:dyDescent="0.25">
      <c r="A337" t="s">
        <v>279</v>
      </c>
    </row>
    <row r="338" spans="1:1" x14ac:dyDescent="0.25">
      <c r="A338" t="s">
        <v>280</v>
      </c>
    </row>
    <row r="339" spans="1:1" x14ac:dyDescent="0.25">
      <c r="A339" t="s">
        <v>281</v>
      </c>
    </row>
    <row r="340" spans="1:1" x14ac:dyDescent="0.25">
      <c r="A340" t="s">
        <v>282</v>
      </c>
    </row>
    <row r="341" spans="1:1" x14ac:dyDescent="0.25">
      <c r="A341" t="s">
        <v>283</v>
      </c>
    </row>
    <row r="342" spans="1:1" x14ac:dyDescent="0.25">
      <c r="A342" t="s">
        <v>284</v>
      </c>
    </row>
    <row r="343" spans="1:1" x14ac:dyDescent="0.25">
      <c r="A343" t="s">
        <v>285</v>
      </c>
    </row>
    <row r="344" spans="1:1" x14ac:dyDescent="0.25">
      <c r="A344" t="s">
        <v>286</v>
      </c>
    </row>
    <row r="345" spans="1:1" x14ac:dyDescent="0.25">
      <c r="A345" t="s">
        <v>287</v>
      </c>
    </row>
    <row r="346" spans="1:1" x14ac:dyDescent="0.25">
      <c r="A346" t="s">
        <v>288</v>
      </c>
    </row>
    <row r="347" spans="1:1" x14ac:dyDescent="0.25">
      <c r="A347" t="s">
        <v>289</v>
      </c>
    </row>
    <row r="348" spans="1:1" x14ac:dyDescent="0.25">
      <c r="A348" t="s">
        <v>290</v>
      </c>
    </row>
    <row r="349" spans="1:1" x14ac:dyDescent="0.25">
      <c r="A349" t="s">
        <v>291</v>
      </c>
    </row>
    <row r="350" spans="1:1" x14ac:dyDescent="0.25">
      <c r="A350" t="s">
        <v>292</v>
      </c>
    </row>
    <row r="351" spans="1:1" x14ac:dyDescent="0.25">
      <c r="A351" t="s">
        <v>293</v>
      </c>
    </row>
    <row r="352" spans="1:1" x14ac:dyDescent="0.25">
      <c r="A352" t="s">
        <v>294</v>
      </c>
    </row>
    <row r="353" spans="1:1" x14ac:dyDescent="0.25">
      <c r="A353" t="s">
        <v>295</v>
      </c>
    </row>
    <row r="354" spans="1:1" x14ac:dyDescent="0.25">
      <c r="A354" t="s">
        <v>296</v>
      </c>
    </row>
    <row r="355" spans="1:1" x14ac:dyDescent="0.25">
      <c r="A355" t="s">
        <v>297</v>
      </c>
    </row>
    <row r="356" spans="1:1" x14ac:dyDescent="0.25">
      <c r="A356" t="s">
        <v>73</v>
      </c>
    </row>
    <row r="357" spans="1:1" x14ac:dyDescent="0.25">
      <c r="A357" t="s">
        <v>298</v>
      </c>
    </row>
    <row r="358" spans="1:1" x14ac:dyDescent="0.25">
      <c r="A358" t="s">
        <v>299</v>
      </c>
    </row>
    <row r="359" spans="1:1" x14ac:dyDescent="0.25">
      <c r="A359" t="s">
        <v>300</v>
      </c>
    </row>
    <row r="360" spans="1:1" x14ac:dyDescent="0.25">
      <c r="A360" t="s">
        <v>301</v>
      </c>
    </row>
    <row r="361" spans="1:1" x14ac:dyDescent="0.25">
      <c r="A361" t="s">
        <v>302</v>
      </c>
    </row>
    <row r="362" spans="1:1" x14ac:dyDescent="0.25">
      <c r="A362" t="s">
        <v>303</v>
      </c>
    </row>
    <row r="363" spans="1:1" x14ac:dyDescent="0.25">
      <c r="A363" t="s">
        <v>273</v>
      </c>
    </row>
    <row r="364" spans="1:1" x14ac:dyDescent="0.25">
      <c r="A364" t="s">
        <v>304</v>
      </c>
    </row>
    <row r="365" spans="1:1" x14ac:dyDescent="0.25">
      <c r="A365" t="s">
        <v>305</v>
      </c>
    </row>
    <row r="366" spans="1:1" x14ac:dyDescent="0.25">
      <c r="A366" t="s">
        <v>73</v>
      </c>
    </row>
    <row r="367" spans="1:1" x14ac:dyDescent="0.25">
      <c r="A367" t="s">
        <v>306</v>
      </c>
    </row>
    <row r="368" spans="1:1" x14ac:dyDescent="0.25">
      <c r="A368" t="s">
        <v>307</v>
      </c>
    </row>
    <row r="369" spans="1:1" x14ac:dyDescent="0.25">
      <c r="A369" t="s">
        <v>308</v>
      </c>
    </row>
    <row r="370" spans="1:1" x14ac:dyDescent="0.25">
      <c r="A370" t="s">
        <v>73</v>
      </c>
    </row>
    <row r="371" spans="1:1" x14ac:dyDescent="0.25">
      <c r="A371" t="s">
        <v>73</v>
      </c>
    </row>
    <row r="372" spans="1:1" x14ac:dyDescent="0.25">
      <c r="A372" t="s">
        <v>309</v>
      </c>
    </row>
    <row r="373" spans="1:1" x14ac:dyDescent="0.25">
      <c r="A373" t="s">
        <v>310</v>
      </c>
    </row>
    <row r="374" spans="1:1" x14ac:dyDescent="0.25">
      <c r="A374" t="s">
        <v>73</v>
      </c>
    </row>
    <row r="375" spans="1:1" x14ac:dyDescent="0.25">
      <c r="A375" t="s">
        <v>311</v>
      </c>
    </row>
    <row r="376" spans="1:1" x14ac:dyDescent="0.25">
      <c r="A376" t="s">
        <v>312</v>
      </c>
    </row>
    <row r="377" spans="1:1" x14ac:dyDescent="0.25">
      <c r="A377" t="s">
        <v>313</v>
      </c>
    </row>
    <row r="378" spans="1:1" x14ac:dyDescent="0.25">
      <c r="A378" t="s">
        <v>314</v>
      </c>
    </row>
    <row r="379" spans="1:1" x14ac:dyDescent="0.25">
      <c r="A379" t="s">
        <v>306</v>
      </c>
    </row>
    <row r="380" spans="1:1" x14ac:dyDescent="0.25">
      <c r="A380" t="s">
        <v>315</v>
      </c>
    </row>
    <row r="381" spans="1:1" x14ac:dyDescent="0.25">
      <c r="A381" t="s">
        <v>316</v>
      </c>
    </row>
    <row r="382" spans="1:1" x14ac:dyDescent="0.25">
      <c r="A382" t="s">
        <v>317</v>
      </c>
    </row>
    <row r="383" spans="1:1" x14ac:dyDescent="0.25">
      <c r="A383" t="s">
        <v>318</v>
      </c>
    </row>
    <row r="384" spans="1:1" x14ac:dyDescent="0.25">
      <c r="A384" t="s">
        <v>73</v>
      </c>
    </row>
    <row r="385" spans="1:1" x14ac:dyDescent="0.25">
      <c r="A385" t="s">
        <v>73</v>
      </c>
    </row>
    <row r="386" spans="1:1" x14ac:dyDescent="0.25">
      <c r="A386" t="s">
        <v>136</v>
      </c>
    </row>
    <row r="387" spans="1:1" x14ac:dyDescent="0.25">
      <c r="A387" t="s">
        <v>319</v>
      </c>
    </row>
    <row r="388" spans="1:1" x14ac:dyDescent="0.25">
      <c r="A388" t="s">
        <v>306</v>
      </c>
    </row>
    <row r="389" spans="1:1" x14ac:dyDescent="0.25">
      <c r="A389" t="s">
        <v>320</v>
      </c>
    </row>
    <row r="390" spans="1:1" x14ac:dyDescent="0.25">
      <c r="A390" t="s">
        <v>73</v>
      </c>
    </row>
    <row r="391" spans="1:1" x14ac:dyDescent="0.25">
      <c r="A391" t="s">
        <v>73</v>
      </c>
    </row>
    <row r="392" spans="1:1" ht="409.5" x14ac:dyDescent="0.25">
      <c r="A392" s="4" t="s">
        <v>321</v>
      </c>
    </row>
    <row r="393" spans="1:1" x14ac:dyDescent="0.25">
      <c r="A393" t="s">
        <v>31</v>
      </c>
    </row>
    <row r="394" spans="1:1" x14ac:dyDescent="0.25">
      <c r="A394" t="s">
        <v>322</v>
      </c>
    </row>
    <row r="395" spans="1:1" x14ac:dyDescent="0.25">
      <c r="A395" t="s">
        <v>323</v>
      </c>
    </row>
    <row r="396" spans="1:1" x14ac:dyDescent="0.25">
      <c r="A396" t="s">
        <v>324</v>
      </c>
    </row>
    <row r="397" spans="1:1" x14ac:dyDescent="0.25">
      <c r="A397" t="s">
        <v>73</v>
      </c>
    </row>
    <row r="398" spans="1:1" x14ac:dyDescent="0.25">
      <c r="A398" t="s">
        <v>168</v>
      </c>
    </row>
    <row r="399" spans="1:1" x14ac:dyDescent="0.25">
      <c r="A399" t="s">
        <v>31</v>
      </c>
    </row>
    <row r="400" spans="1:1" x14ac:dyDescent="0.25">
      <c r="A400" t="s">
        <v>325</v>
      </c>
    </row>
    <row r="401" spans="1:1" x14ac:dyDescent="0.25">
      <c r="A401" t="s">
        <v>31</v>
      </c>
    </row>
    <row r="402" spans="1:1" x14ac:dyDescent="0.25">
      <c r="A402" t="s">
        <v>159</v>
      </c>
    </row>
    <row r="403" spans="1:1" x14ac:dyDescent="0.25">
      <c r="A403" t="s">
        <v>160</v>
      </c>
    </row>
    <row r="404" spans="1:1" x14ac:dyDescent="0.25">
      <c r="A404" t="s">
        <v>161</v>
      </c>
    </row>
    <row r="405" spans="1:1" x14ac:dyDescent="0.25">
      <c r="A405" t="s">
        <v>326</v>
      </c>
    </row>
    <row r="406" spans="1:1" x14ac:dyDescent="0.25">
      <c r="A406" t="s">
        <v>163</v>
      </c>
    </row>
    <row r="407" spans="1:1" x14ac:dyDescent="0.25">
      <c r="A407" t="s">
        <v>327</v>
      </c>
    </row>
    <row r="408" spans="1:1" x14ac:dyDescent="0.25">
      <c r="A408" t="s">
        <v>328</v>
      </c>
    </row>
    <row r="409" spans="1:1" x14ac:dyDescent="0.25">
      <c r="A409" t="s">
        <v>329</v>
      </c>
    </row>
    <row r="410" spans="1:1" x14ac:dyDescent="0.25">
      <c r="A410" t="s">
        <v>330</v>
      </c>
    </row>
    <row r="411" spans="1:1" x14ac:dyDescent="0.25">
      <c r="A411" t="s">
        <v>331</v>
      </c>
    </row>
    <row r="412" spans="1:1" x14ac:dyDescent="0.25">
      <c r="A412" t="s">
        <v>332</v>
      </c>
    </row>
    <row r="413" spans="1:1" x14ac:dyDescent="0.25">
      <c r="A413" t="s">
        <v>333</v>
      </c>
    </row>
    <row r="414" spans="1:1" x14ac:dyDescent="0.25">
      <c r="A414" t="s">
        <v>334</v>
      </c>
    </row>
    <row r="415" spans="1:1" x14ac:dyDescent="0.25">
      <c r="A415" t="s">
        <v>335</v>
      </c>
    </row>
    <row r="416" spans="1:1" x14ac:dyDescent="0.25">
      <c r="A416" t="s">
        <v>165</v>
      </c>
    </row>
    <row r="417" spans="1:1" x14ac:dyDescent="0.25">
      <c r="A417" t="s">
        <v>336</v>
      </c>
    </row>
    <row r="418" spans="1:1" x14ac:dyDescent="0.25">
      <c r="A418" t="s">
        <v>337</v>
      </c>
    </row>
    <row r="419" spans="1:1" x14ac:dyDescent="0.25">
      <c r="A419" t="s">
        <v>338</v>
      </c>
    </row>
    <row r="420" spans="1:1" x14ac:dyDescent="0.25">
      <c r="A420" t="s">
        <v>339</v>
      </c>
    </row>
    <row r="421" spans="1:1" x14ac:dyDescent="0.25">
      <c r="A421" t="s">
        <v>340</v>
      </c>
    </row>
    <row r="422" spans="1:1" x14ac:dyDescent="0.25">
      <c r="A422" t="s">
        <v>69</v>
      </c>
    </row>
    <row r="423" spans="1:1" x14ac:dyDescent="0.25">
      <c r="A423" t="s">
        <v>341</v>
      </c>
    </row>
    <row r="424" spans="1:1" x14ac:dyDescent="0.25">
      <c r="A424" t="s">
        <v>73</v>
      </c>
    </row>
    <row r="425" spans="1:1" x14ac:dyDescent="0.25">
      <c r="A425" t="s">
        <v>168</v>
      </c>
    </row>
    <row r="426" spans="1:1" x14ac:dyDescent="0.25">
      <c r="A426" t="s">
        <v>31</v>
      </c>
    </row>
    <row r="427" spans="1:1" x14ac:dyDescent="0.25">
      <c r="A427" t="s">
        <v>342</v>
      </c>
    </row>
    <row r="428" spans="1:1" x14ac:dyDescent="0.25">
      <c r="A428" t="s">
        <v>343</v>
      </c>
    </row>
    <row r="429" spans="1:1" x14ac:dyDescent="0.25">
      <c r="A429" t="s">
        <v>344</v>
      </c>
    </row>
    <row r="430" spans="1:1" x14ac:dyDescent="0.25">
      <c r="A430" t="s">
        <v>31</v>
      </c>
    </row>
    <row r="431" spans="1:1" x14ac:dyDescent="0.25">
      <c r="A431" t="s">
        <v>345</v>
      </c>
    </row>
    <row r="432" spans="1:1" x14ac:dyDescent="0.25">
      <c r="A432" t="s">
        <v>31</v>
      </c>
    </row>
    <row r="433" spans="1:1" x14ac:dyDescent="0.25">
      <c r="A433" t="s">
        <v>346</v>
      </c>
    </row>
    <row r="434" spans="1:1" x14ac:dyDescent="0.25">
      <c r="A434" t="s">
        <v>347</v>
      </c>
    </row>
    <row r="435" spans="1:1" x14ac:dyDescent="0.25">
      <c r="A435" t="s">
        <v>348</v>
      </c>
    </row>
    <row r="436" spans="1:1" x14ac:dyDescent="0.25">
      <c r="A436" t="s">
        <v>349</v>
      </c>
    </row>
    <row r="437" spans="1:1" x14ac:dyDescent="0.25">
      <c r="A437" t="s">
        <v>350</v>
      </c>
    </row>
    <row r="438" spans="1:1" x14ac:dyDescent="0.25">
      <c r="A438" t="s">
        <v>351</v>
      </c>
    </row>
    <row r="439" spans="1:1" x14ac:dyDescent="0.25">
      <c r="A439" t="s">
        <v>31</v>
      </c>
    </row>
    <row r="440" spans="1:1" x14ac:dyDescent="0.25">
      <c r="A440" t="s">
        <v>352</v>
      </c>
    </row>
    <row r="441" spans="1:1" x14ac:dyDescent="0.25">
      <c r="A441" t="s">
        <v>216</v>
      </c>
    </row>
    <row r="442" spans="1:1" x14ac:dyDescent="0.25">
      <c r="A442" t="s">
        <v>353</v>
      </c>
    </row>
    <row r="443" spans="1:1" x14ac:dyDescent="0.25">
      <c r="A443" t="s">
        <v>354</v>
      </c>
    </row>
    <row r="444" spans="1:1" x14ac:dyDescent="0.25">
      <c r="A444" t="s">
        <v>73</v>
      </c>
    </row>
    <row r="445" spans="1:1" x14ac:dyDescent="0.25">
      <c r="A445" t="s">
        <v>355</v>
      </c>
    </row>
    <row r="446" spans="1:1" x14ac:dyDescent="0.25">
      <c r="A446" t="s">
        <v>356</v>
      </c>
    </row>
    <row r="447" spans="1:1" x14ac:dyDescent="0.25">
      <c r="A447" t="s">
        <v>357</v>
      </c>
    </row>
    <row r="448" spans="1:1" x14ac:dyDescent="0.25">
      <c r="A448" t="s">
        <v>358</v>
      </c>
    </row>
    <row r="449" spans="1:1" x14ac:dyDescent="0.25">
      <c r="A449" t="s">
        <v>359</v>
      </c>
    </row>
    <row r="450" spans="1:1" x14ac:dyDescent="0.25">
      <c r="A450" t="s">
        <v>360</v>
      </c>
    </row>
    <row r="451" spans="1:1" x14ac:dyDescent="0.25">
      <c r="A451" t="s">
        <v>361</v>
      </c>
    </row>
    <row r="452" spans="1:1" x14ac:dyDescent="0.25">
      <c r="A452" t="s">
        <v>362</v>
      </c>
    </row>
    <row r="453" spans="1:1" x14ac:dyDescent="0.25">
      <c r="A453" t="s">
        <v>363</v>
      </c>
    </row>
    <row r="454" spans="1:1" x14ac:dyDescent="0.25">
      <c r="A454" t="s">
        <v>364</v>
      </c>
    </row>
    <row r="455" spans="1:1" x14ac:dyDescent="0.25">
      <c r="A455" t="s">
        <v>365</v>
      </c>
    </row>
    <row r="456" spans="1:1" x14ac:dyDescent="0.25">
      <c r="A456" t="s">
        <v>31</v>
      </c>
    </row>
    <row r="457" spans="1:1" x14ac:dyDescent="0.25">
      <c r="A457" t="s">
        <v>366</v>
      </c>
    </row>
    <row r="458" spans="1:1" x14ac:dyDescent="0.25">
      <c r="A458" t="s">
        <v>216</v>
      </c>
    </row>
    <row r="459" spans="1:1" x14ac:dyDescent="0.25">
      <c r="A459" t="s">
        <v>367</v>
      </c>
    </row>
    <row r="460" spans="1:1" x14ac:dyDescent="0.25">
      <c r="A460" t="s">
        <v>368</v>
      </c>
    </row>
    <row r="461" spans="1:1" x14ac:dyDescent="0.25">
      <c r="A461" t="s">
        <v>73</v>
      </c>
    </row>
    <row r="462" spans="1:1" x14ac:dyDescent="0.25">
      <c r="A462" t="s">
        <v>369</v>
      </c>
    </row>
    <row r="463" spans="1:1" x14ac:dyDescent="0.25">
      <c r="A463" t="s">
        <v>370</v>
      </c>
    </row>
    <row r="464" spans="1:1" x14ac:dyDescent="0.25">
      <c r="A464" t="s">
        <v>371</v>
      </c>
    </row>
    <row r="465" spans="1:1" x14ac:dyDescent="0.25">
      <c r="A465" t="s">
        <v>372</v>
      </c>
    </row>
    <row r="466" spans="1:1" x14ac:dyDescent="0.25">
      <c r="A466" t="s">
        <v>373</v>
      </c>
    </row>
    <row r="467" spans="1:1" x14ac:dyDescent="0.25">
      <c r="A467" t="s">
        <v>374</v>
      </c>
    </row>
    <row r="468" spans="1:1" x14ac:dyDescent="0.25">
      <c r="A468" t="s">
        <v>375</v>
      </c>
    </row>
    <row r="469" spans="1:1" x14ac:dyDescent="0.25">
      <c r="A469" t="s">
        <v>376</v>
      </c>
    </row>
    <row r="470" spans="1:1" x14ac:dyDescent="0.25">
      <c r="A470" t="s">
        <v>377</v>
      </c>
    </row>
    <row r="471" spans="1:1" x14ac:dyDescent="0.25">
      <c r="A471" t="s">
        <v>378</v>
      </c>
    </row>
    <row r="472" spans="1:1" x14ac:dyDescent="0.25">
      <c r="A472" t="s">
        <v>379</v>
      </c>
    </row>
    <row r="473" spans="1:1" x14ac:dyDescent="0.25">
      <c r="A473" t="s">
        <v>31</v>
      </c>
    </row>
    <row r="474" spans="1:1" x14ac:dyDescent="0.25">
      <c r="A474" t="s">
        <v>380</v>
      </c>
    </row>
    <row r="475" spans="1:1" x14ac:dyDescent="0.25">
      <c r="A475" t="s">
        <v>216</v>
      </c>
    </row>
    <row r="476" spans="1:1" x14ac:dyDescent="0.25">
      <c r="A476" t="s">
        <v>381</v>
      </c>
    </row>
    <row r="477" spans="1:1" x14ac:dyDescent="0.25">
      <c r="A477" t="s">
        <v>382</v>
      </c>
    </row>
    <row r="478" spans="1:1" x14ac:dyDescent="0.25">
      <c r="A478" t="s">
        <v>73</v>
      </c>
    </row>
    <row r="479" spans="1:1" x14ac:dyDescent="0.25">
      <c r="A479" t="s">
        <v>383</v>
      </c>
    </row>
    <row r="480" spans="1:1" x14ac:dyDescent="0.25">
      <c r="A480" t="s">
        <v>384</v>
      </c>
    </row>
    <row r="481" spans="1:1" x14ac:dyDescent="0.25">
      <c r="A481" t="s">
        <v>385</v>
      </c>
    </row>
    <row r="482" spans="1:1" x14ac:dyDescent="0.25">
      <c r="A482" t="s">
        <v>386</v>
      </c>
    </row>
    <row r="483" spans="1:1" x14ac:dyDescent="0.25">
      <c r="A483" t="s">
        <v>387</v>
      </c>
    </row>
    <row r="484" spans="1:1" x14ac:dyDescent="0.25">
      <c r="A484" t="s">
        <v>388</v>
      </c>
    </row>
    <row r="485" spans="1:1" x14ac:dyDescent="0.25">
      <c r="A485" t="s">
        <v>389</v>
      </c>
    </row>
    <row r="486" spans="1:1" x14ac:dyDescent="0.25">
      <c r="A486" t="s">
        <v>390</v>
      </c>
    </row>
    <row r="487" spans="1:1" x14ac:dyDescent="0.25">
      <c r="A487" t="s">
        <v>391</v>
      </c>
    </row>
    <row r="488" spans="1:1" x14ac:dyDescent="0.25">
      <c r="A488" t="s">
        <v>392</v>
      </c>
    </row>
    <row r="489" spans="1:1" x14ac:dyDescent="0.25">
      <c r="A489" t="s">
        <v>393</v>
      </c>
    </row>
    <row r="492" spans="1:1" x14ac:dyDescent="0.25">
      <c r="A492" t="s">
        <v>31</v>
      </c>
    </row>
    <row r="493" spans="1:1" x14ac:dyDescent="0.25">
      <c r="A493" t="s">
        <v>394</v>
      </c>
    </row>
    <row r="494" spans="1:1" x14ac:dyDescent="0.25">
      <c r="A494" t="s">
        <v>31</v>
      </c>
    </row>
    <row r="495" spans="1:1" x14ac:dyDescent="0.25">
      <c r="A495" t="s">
        <v>31</v>
      </c>
    </row>
    <row r="496" spans="1:1" x14ac:dyDescent="0.25">
      <c r="A496" t="s">
        <v>344</v>
      </c>
    </row>
    <row r="497" spans="1:1" x14ac:dyDescent="0.25">
      <c r="A497" t="s">
        <v>380</v>
      </c>
    </row>
    <row r="498" spans="1:1" x14ac:dyDescent="0.25">
      <c r="A498" t="s">
        <v>216</v>
      </c>
    </row>
    <row r="499" spans="1:1" x14ac:dyDescent="0.25">
      <c r="A499" t="s">
        <v>381</v>
      </c>
    </row>
    <row r="500" spans="1:1" x14ac:dyDescent="0.25">
      <c r="A500" t="s">
        <v>382</v>
      </c>
    </row>
    <row r="501" spans="1:1" x14ac:dyDescent="0.25">
      <c r="A501" t="s">
        <v>73</v>
      </c>
    </row>
    <row r="502" spans="1:1" x14ac:dyDescent="0.25">
      <c r="A502" t="s">
        <v>383</v>
      </c>
    </row>
    <row r="503" spans="1:1" x14ac:dyDescent="0.25">
      <c r="A503" t="s">
        <v>384</v>
      </c>
    </row>
    <row r="504" spans="1:1" x14ac:dyDescent="0.25">
      <c r="A504" t="s">
        <v>385</v>
      </c>
    </row>
    <row r="505" spans="1:1" x14ac:dyDescent="0.25">
      <c r="A505" t="s">
        <v>386</v>
      </c>
    </row>
    <row r="506" spans="1:1" x14ac:dyDescent="0.25">
      <c r="A506" t="s">
        <v>387</v>
      </c>
    </row>
    <row r="507" spans="1:1" x14ac:dyDescent="0.25">
      <c r="A507" t="s">
        <v>395</v>
      </c>
    </row>
    <row r="508" spans="1:1" x14ac:dyDescent="0.25">
      <c r="A508" t="s">
        <v>396</v>
      </c>
    </row>
    <row r="509" spans="1:1" x14ac:dyDescent="0.25">
      <c r="A509" t="s">
        <v>397</v>
      </c>
    </row>
    <row r="510" spans="1:1" x14ac:dyDescent="0.25">
      <c r="A510" t="s">
        <v>390</v>
      </c>
    </row>
    <row r="511" spans="1:1" x14ac:dyDescent="0.25">
      <c r="A511" t="s">
        <v>391</v>
      </c>
    </row>
    <row r="512" spans="1:1" x14ac:dyDescent="0.25">
      <c r="A512" t="s">
        <v>388</v>
      </c>
    </row>
    <row r="513" spans="1:1" x14ac:dyDescent="0.25">
      <c r="A513" t="s">
        <v>393</v>
      </c>
    </row>
    <row r="514" spans="1:1" x14ac:dyDescent="0.25">
      <c r="A514" t="s">
        <v>31</v>
      </c>
    </row>
    <row r="515" spans="1:1" x14ac:dyDescent="0.25">
      <c r="A515" t="s">
        <v>398</v>
      </c>
    </row>
    <row r="516" spans="1:1" x14ac:dyDescent="0.25">
      <c r="A516" t="s">
        <v>31</v>
      </c>
    </row>
    <row r="517" spans="1:1" x14ac:dyDescent="0.25">
      <c r="A517" t="s">
        <v>397</v>
      </c>
    </row>
    <row r="518" spans="1:1" x14ac:dyDescent="0.25">
      <c r="A518" t="s">
        <v>399</v>
      </c>
    </row>
    <row r="519" spans="1:1" x14ac:dyDescent="0.25">
      <c r="A519" t="s">
        <v>400</v>
      </c>
    </row>
    <row r="520" spans="1:1" x14ac:dyDescent="0.25">
      <c r="A520" t="s">
        <v>401</v>
      </c>
    </row>
    <row r="521" spans="1:1" x14ac:dyDescent="0.25">
      <c r="A521" t="s">
        <v>402</v>
      </c>
    </row>
    <row r="522" spans="1:1" x14ac:dyDescent="0.25">
      <c r="A522" t="s">
        <v>403</v>
      </c>
    </row>
    <row r="523" spans="1:1" x14ac:dyDescent="0.25">
      <c r="A523" t="s">
        <v>404</v>
      </c>
    </row>
    <row r="524" spans="1:1" x14ac:dyDescent="0.25">
      <c r="A524" t="s">
        <v>405</v>
      </c>
    </row>
    <row r="525" spans="1:1" x14ac:dyDescent="0.25">
      <c r="A525" t="s">
        <v>406</v>
      </c>
    </row>
    <row r="526" spans="1:1" x14ac:dyDescent="0.25">
      <c r="A526" t="s">
        <v>407</v>
      </c>
    </row>
    <row r="527" spans="1:1" x14ac:dyDescent="0.25">
      <c r="A527" t="s">
        <v>408</v>
      </c>
    </row>
    <row r="528" spans="1:1" x14ac:dyDescent="0.25">
      <c r="A528" t="s">
        <v>31</v>
      </c>
    </row>
    <row r="529" spans="1:1" x14ac:dyDescent="0.25">
      <c r="A529" t="s">
        <v>409</v>
      </c>
    </row>
    <row r="530" spans="1:1" x14ac:dyDescent="0.25">
      <c r="A530" t="s">
        <v>31</v>
      </c>
    </row>
    <row r="531" spans="1:1" x14ac:dyDescent="0.25">
      <c r="A531" t="s">
        <v>276</v>
      </c>
    </row>
    <row r="532" spans="1:1" x14ac:dyDescent="0.25">
      <c r="A532" t="s">
        <v>410</v>
      </c>
    </row>
    <row r="533" spans="1:1" x14ac:dyDescent="0.25">
      <c r="A533" t="s">
        <v>411</v>
      </c>
    </row>
    <row r="534" spans="1:1" x14ac:dyDescent="0.25">
      <c r="A534" t="s">
        <v>412</v>
      </c>
    </row>
    <row r="535" spans="1:1" x14ac:dyDescent="0.25">
      <c r="A535" t="s">
        <v>31</v>
      </c>
    </row>
    <row r="536" spans="1:1" x14ac:dyDescent="0.25">
      <c r="A536" t="s">
        <v>413</v>
      </c>
    </row>
    <row r="537" spans="1:1" x14ac:dyDescent="0.25">
      <c r="A537" t="s">
        <v>414</v>
      </c>
    </row>
    <row r="538" spans="1:1" x14ac:dyDescent="0.25">
      <c r="A538" t="s">
        <v>415</v>
      </c>
    </row>
    <row r="539" spans="1:1" x14ac:dyDescent="0.25">
      <c r="A539" t="s">
        <v>416</v>
      </c>
    </row>
    <row r="540" spans="1:1" x14ac:dyDescent="0.25">
      <c r="A540" t="s">
        <v>417</v>
      </c>
    </row>
    <row r="541" spans="1:1" x14ac:dyDescent="0.25">
      <c r="A541" t="s">
        <v>418</v>
      </c>
    </row>
    <row r="542" spans="1:1" x14ac:dyDescent="0.25">
      <c r="A542" t="s">
        <v>419</v>
      </c>
    </row>
    <row r="543" spans="1:1" x14ac:dyDescent="0.25">
      <c r="A543" t="s">
        <v>420</v>
      </c>
    </row>
    <row r="544" spans="1:1" x14ac:dyDescent="0.25">
      <c r="A544" t="s">
        <v>421</v>
      </c>
    </row>
    <row r="545" spans="1:1" x14ac:dyDescent="0.25">
      <c r="A545" t="s">
        <v>31</v>
      </c>
    </row>
    <row r="546" spans="1:1" x14ac:dyDescent="0.25">
      <c r="A546" t="s">
        <v>422</v>
      </c>
    </row>
    <row r="547" spans="1:1" x14ac:dyDescent="0.25">
      <c r="A547" t="s">
        <v>31</v>
      </c>
    </row>
    <row r="548" spans="1:1" x14ac:dyDescent="0.25">
      <c r="A548" t="s">
        <v>276</v>
      </c>
    </row>
    <row r="549" spans="1:1" x14ac:dyDescent="0.25">
      <c r="A549" t="s">
        <v>423</v>
      </c>
    </row>
    <row r="550" spans="1:1" x14ac:dyDescent="0.25">
      <c r="A550" t="s">
        <v>424</v>
      </c>
    </row>
    <row r="551" spans="1:1" x14ac:dyDescent="0.25">
      <c r="A551" t="s">
        <v>425</v>
      </c>
    </row>
    <row r="552" spans="1:1" x14ac:dyDescent="0.25">
      <c r="A552" t="s">
        <v>426</v>
      </c>
    </row>
    <row r="553" spans="1:1" x14ac:dyDescent="0.25">
      <c r="A553" t="s">
        <v>427</v>
      </c>
    </row>
    <row r="554" spans="1:1" x14ac:dyDescent="0.25">
      <c r="A554" t="s">
        <v>428</v>
      </c>
    </row>
    <row r="555" spans="1:1" x14ac:dyDescent="0.25">
      <c r="A555" t="s">
        <v>429</v>
      </c>
    </row>
    <row r="556" spans="1:1" x14ac:dyDescent="0.25">
      <c r="A556" t="s">
        <v>430</v>
      </c>
    </row>
    <row r="557" spans="1:1" x14ac:dyDescent="0.25">
      <c r="A557" t="s">
        <v>31</v>
      </c>
    </row>
    <row r="558" spans="1:1" x14ac:dyDescent="0.25">
      <c r="A558" t="s">
        <v>431</v>
      </c>
    </row>
    <row r="559" spans="1:1" x14ac:dyDescent="0.25">
      <c r="A559" t="s">
        <v>31</v>
      </c>
    </row>
    <row r="560" spans="1:1" x14ac:dyDescent="0.25">
      <c r="A560" t="s">
        <v>177</v>
      </c>
    </row>
    <row r="561" spans="1:1" x14ac:dyDescent="0.25">
      <c r="A561" t="s">
        <v>432</v>
      </c>
    </row>
    <row r="562" spans="1:1" x14ac:dyDescent="0.25">
      <c r="A562" t="s">
        <v>433</v>
      </c>
    </row>
    <row r="563" spans="1:1" x14ac:dyDescent="0.25">
      <c r="A563" t="s">
        <v>274</v>
      </c>
    </row>
    <row r="564" spans="1:1" x14ac:dyDescent="0.25">
      <c r="A564" t="s">
        <v>275</v>
      </c>
    </row>
    <row r="565" spans="1:1" x14ac:dyDescent="0.25">
      <c r="A565" t="s">
        <v>159</v>
      </c>
    </row>
    <row r="566" spans="1:1" x14ac:dyDescent="0.25">
      <c r="A566" t="s">
        <v>160</v>
      </c>
    </row>
    <row r="567" spans="1:1" x14ac:dyDescent="0.25">
      <c r="A567" t="s">
        <v>161</v>
      </c>
    </row>
    <row r="568" spans="1:1" x14ac:dyDescent="0.25">
      <c r="A568" t="s">
        <v>434</v>
      </c>
    </row>
    <row r="569" spans="1:1" x14ac:dyDescent="0.25">
      <c r="A569" t="s">
        <v>163</v>
      </c>
    </row>
    <row r="570" spans="1:1" x14ac:dyDescent="0.25">
      <c r="A570" t="s">
        <v>327</v>
      </c>
    </row>
    <row r="571" spans="1:1" x14ac:dyDescent="0.25">
      <c r="A571" t="s">
        <v>435</v>
      </c>
    </row>
    <row r="572" spans="1:1" x14ac:dyDescent="0.25">
      <c r="A572" t="s">
        <v>436</v>
      </c>
    </row>
    <row r="573" spans="1:1" x14ac:dyDescent="0.25">
      <c r="A573" t="s">
        <v>330</v>
      </c>
    </row>
    <row r="574" spans="1:1" x14ac:dyDescent="0.25">
      <c r="A574" t="s">
        <v>437</v>
      </c>
    </row>
    <row r="575" spans="1:1" x14ac:dyDescent="0.25">
      <c r="A575" t="s">
        <v>438</v>
      </c>
    </row>
    <row r="576" spans="1:1" x14ac:dyDescent="0.25">
      <c r="A576" t="s">
        <v>439</v>
      </c>
    </row>
    <row r="577" spans="1:1" x14ac:dyDescent="0.25">
      <c r="A577" t="s">
        <v>440</v>
      </c>
    </row>
    <row r="578" spans="1:1" x14ac:dyDescent="0.25">
      <c r="A578" t="s">
        <v>441</v>
      </c>
    </row>
    <row r="579" spans="1:1" x14ac:dyDescent="0.25">
      <c r="A579" t="s">
        <v>442</v>
      </c>
    </row>
    <row r="580" spans="1:1" x14ac:dyDescent="0.25">
      <c r="A580" t="s">
        <v>443</v>
      </c>
    </row>
    <row r="581" spans="1:1" x14ac:dyDescent="0.25">
      <c r="A581" t="s">
        <v>69</v>
      </c>
    </row>
    <row r="582" spans="1:1" x14ac:dyDescent="0.25">
      <c r="A582" t="s">
        <v>134</v>
      </c>
    </row>
    <row r="583" spans="1:1" x14ac:dyDescent="0.25">
      <c r="A583" t="s">
        <v>444</v>
      </c>
    </row>
    <row r="584" spans="1:1" x14ac:dyDescent="0.25">
      <c r="A584" t="s">
        <v>445</v>
      </c>
    </row>
    <row r="585" spans="1:1" x14ac:dyDescent="0.25">
      <c r="A585" t="s">
        <v>446</v>
      </c>
    </row>
    <row r="586" spans="1:1" x14ac:dyDescent="0.25">
      <c r="A586" t="s">
        <v>447</v>
      </c>
    </row>
    <row r="587" spans="1:1" x14ac:dyDescent="0.25">
      <c r="A587" t="s">
        <v>448</v>
      </c>
    </row>
    <row r="588" spans="1:1" x14ac:dyDescent="0.25">
      <c r="A588" t="s">
        <v>449</v>
      </c>
    </row>
    <row r="589" spans="1:1" x14ac:dyDescent="0.25">
      <c r="A589" t="s">
        <v>450</v>
      </c>
    </row>
    <row r="590" spans="1:1" x14ac:dyDescent="0.25">
      <c r="A590" t="s">
        <v>451</v>
      </c>
    </row>
    <row r="591" spans="1:1" x14ac:dyDescent="0.25">
      <c r="A591" t="s">
        <v>452</v>
      </c>
    </row>
    <row r="592" spans="1:1" x14ac:dyDescent="0.25">
      <c r="A592" t="s">
        <v>453</v>
      </c>
    </row>
    <row r="593" spans="1:1" x14ac:dyDescent="0.25">
      <c r="A593" t="s">
        <v>454</v>
      </c>
    </row>
    <row r="594" spans="1:1" x14ac:dyDescent="0.25">
      <c r="A594" t="s">
        <v>455</v>
      </c>
    </row>
    <row r="595" spans="1:1" x14ac:dyDescent="0.25">
      <c r="A595" t="s">
        <v>69</v>
      </c>
    </row>
    <row r="596" spans="1:1" x14ac:dyDescent="0.25">
      <c r="A596" t="s">
        <v>456</v>
      </c>
    </row>
    <row r="597" spans="1:1" x14ac:dyDescent="0.25">
      <c r="A597" t="s">
        <v>73</v>
      </c>
    </row>
    <row r="598" spans="1:1" x14ac:dyDescent="0.25">
      <c r="A598" t="s">
        <v>168</v>
      </c>
    </row>
    <row r="599" spans="1:1" x14ac:dyDescent="0.25">
      <c r="A599" t="s">
        <v>31</v>
      </c>
    </row>
    <row r="600" spans="1:1" x14ac:dyDescent="0.25">
      <c r="A600" t="s">
        <v>31</v>
      </c>
    </row>
    <row r="601" spans="1:1" x14ac:dyDescent="0.25">
      <c r="A601" t="s">
        <v>457</v>
      </c>
    </row>
    <row r="602" spans="1:1" x14ac:dyDescent="0.25">
      <c r="A602" t="s">
        <v>458</v>
      </c>
    </row>
    <row r="603" spans="1:1" x14ac:dyDescent="0.25">
      <c r="A603" t="s">
        <v>459</v>
      </c>
    </row>
    <row r="604" spans="1:1" x14ac:dyDescent="0.25">
      <c r="A604" t="s">
        <v>460</v>
      </c>
    </row>
    <row r="605" spans="1:1" x14ac:dyDescent="0.25">
      <c r="A605" t="s">
        <v>461</v>
      </c>
    </row>
    <row r="606" spans="1:1" x14ac:dyDescent="0.25">
      <c r="A606" t="s">
        <v>73</v>
      </c>
    </row>
    <row r="607" spans="1:1" x14ac:dyDescent="0.25">
      <c r="A607" t="s">
        <v>462</v>
      </c>
    </row>
    <row r="608" spans="1:1" x14ac:dyDescent="0.25">
      <c r="A608" t="s">
        <v>463</v>
      </c>
    </row>
    <row r="609" spans="1:1" x14ac:dyDescent="0.25">
      <c r="A609" t="s">
        <v>464</v>
      </c>
    </row>
    <row r="610" spans="1:1" x14ac:dyDescent="0.25">
      <c r="A610" t="s">
        <v>465</v>
      </c>
    </row>
    <row r="611" spans="1:1" x14ac:dyDescent="0.25">
      <c r="A611" t="s">
        <v>466</v>
      </c>
    </row>
    <row r="612" spans="1:1" x14ac:dyDescent="0.25">
      <c r="A612" t="s">
        <v>599</v>
      </c>
    </row>
    <row r="613" spans="1:1" x14ac:dyDescent="0.25">
      <c r="A613" t="s">
        <v>467</v>
      </c>
    </row>
    <row r="614" spans="1:1" x14ac:dyDescent="0.25">
      <c r="A614" t="s">
        <v>468</v>
      </c>
    </row>
    <row r="615" spans="1:1" x14ac:dyDescent="0.25">
      <c r="A615" t="s">
        <v>31</v>
      </c>
    </row>
    <row r="616" spans="1:1" x14ac:dyDescent="0.25">
      <c r="A616" t="s">
        <v>469</v>
      </c>
    </row>
    <row r="617" spans="1:1" x14ac:dyDescent="0.25">
      <c r="A617" t="s">
        <v>470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"/>
  <sheetViews>
    <sheetView topLeftCell="A127" workbookViewId="0">
      <selection activeCell="A126" sqref="A126"/>
    </sheetView>
  </sheetViews>
  <sheetFormatPr defaultRowHeight="15.75" x14ac:dyDescent="0.25"/>
  <cols>
    <col min="1" max="1" width="81.125" bestFit="1" customWidth="1"/>
    <col min="2" max="256" width="11" customWidth="1"/>
  </cols>
  <sheetData>
    <row r="1" spans="1:1" x14ac:dyDescent="0.25">
      <c r="A1" t="s">
        <v>471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31</v>
      </c>
    </row>
    <row r="8" spans="1:1" x14ac:dyDescent="0.25">
      <c r="A8" t="s">
        <v>553</v>
      </c>
    </row>
    <row r="9" spans="1:1" x14ac:dyDescent="0.25">
      <c r="A9" t="s">
        <v>554</v>
      </c>
    </row>
    <row r="10" spans="1:1" x14ac:dyDescent="0.25">
      <c r="A10" t="s">
        <v>555</v>
      </c>
    </row>
    <row r="11" spans="1:1" x14ac:dyDescent="0.25">
      <c r="A11" t="s">
        <v>37</v>
      </c>
    </row>
    <row r="12" spans="1:1" x14ac:dyDescent="0.25">
      <c r="A12" t="s">
        <v>556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31</v>
      </c>
    </row>
    <row r="17" spans="1:1" x14ac:dyDescent="0.25">
      <c r="A17" t="s">
        <v>43</v>
      </c>
    </row>
    <row r="18" spans="1:1" x14ac:dyDescent="0.25">
      <c r="A18" t="s">
        <v>31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31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76</v>
      </c>
    </row>
    <row r="53" spans="1:1" x14ac:dyDescent="0.25">
      <c r="A53" t="s">
        <v>31</v>
      </c>
    </row>
    <row r="54" spans="1:1" x14ac:dyDescent="0.25">
      <c r="A54" t="s">
        <v>472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31</v>
      </c>
    </row>
    <row r="59" spans="1:1" x14ac:dyDescent="0.25">
      <c r="A59" t="s">
        <v>81</v>
      </c>
    </row>
    <row r="60" spans="1:1" x14ac:dyDescent="0.25">
      <c r="A60" t="s">
        <v>31</v>
      </c>
    </row>
    <row r="61" spans="1:1" x14ac:dyDescent="0.25">
      <c r="A61" t="s">
        <v>82</v>
      </c>
    </row>
    <row r="62" spans="1:1" x14ac:dyDescent="0.25">
      <c r="A62" t="s">
        <v>83</v>
      </c>
    </row>
    <row r="63" spans="1:1" x14ac:dyDescent="0.25">
      <c r="A63" t="s">
        <v>84</v>
      </c>
    </row>
    <row r="64" spans="1:1" x14ac:dyDescent="0.25">
      <c r="A64" t="s">
        <v>85</v>
      </c>
    </row>
    <row r="65" spans="1:1" x14ac:dyDescent="0.25">
      <c r="A65" t="s">
        <v>86</v>
      </c>
    </row>
    <row r="66" spans="1:1" x14ac:dyDescent="0.25">
      <c r="A66" t="s">
        <v>87</v>
      </c>
    </row>
    <row r="67" spans="1:1" x14ac:dyDescent="0.25">
      <c r="A67" t="s">
        <v>88</v>
      </c>
    </row>
    <row r="68" spans="1:1" x14ac:dyDescent="0.25">
      <c r="A68" t="s">
        <v>473</v>
      </c>
    </row>
    <row r="69" spans="1:1" x14ac:dyDescent="0.25">
      <c r="A69" t="s">
        <v>474</v>
      </c>
    </row>
    <row r="70" spans="1:1" x14ac:dyDescent="0.25">
      <c r="A70" t="s">
        <v>475</v>
      </c>
    </row>
    <row r="71" spans="1:1" x14ac:dyDescent="0.25">
      <c r="A71" t="s">
        <v>476</v>
      </c>
    </row>
    <row r="72" spans="1:1" x14ac:dyDescent="0.25">
      <c r="A72" t="s">
        <v>477</v>
      </c>
    </row>
    <row r="73" spans="1:1" x14ac:dyDescent="0.25">
      <c r="A73" t="s">
        <v>478</v>
      </c>
    </row>
    <row r="74" spans="1:1" x14ac:dyDescent="0.25">
      <c r="A74" t="s">
        <v>479</v>
      </c>
    </row>
    <row r="75" spans="1:1" x14ac:dyDescent="0.25">
      <c r="A75" t="s">
        <v>31</v>
      </c>
    </row>
    <row r="76" spans="1:1" x14ac:dyDescent="0.25">
      <c r="A76" t="s">
        <v>480</v>
      </c>
    </row>
    <row r="77" spans="1:1" x14ac:dyDescent="0.25">
      <c r="A77" t="s">
        <v>31</v>
      </c>
    </row>
    <row r="78" spans="1:1" x14ac:dyDescent="0.25">
      <c r="A78" t="s">
        <v>105</v>
      </c>
    </row>
    <row r="79" spans="1:1" x14ac:dyDescent="0.25">
      <c r="A79" t="s">
        <v>106</v>
      </c>
    </row>
    <row r="80" spans="1:1" x14ac:dyDescent="0.25">
      <c r="A80" t="s">
        <v>107</v>
      </c>
    </row>
    <row r="81" spans="1:1" x14ac:dyDescent="0.25">
      <c r="A81" t="s">
        <v>108</v>
      </c>
    </row>
    <row r="82" spans="1:1" x14ac:dyDescent="0.25">
      <c r="A82" t="s">
        <v>109</v>
      </c>
    </row>
    <row r="83" spans="1:1" x14ac:dyDescent="0.25">
      <c r="A83" t="s">
        <v>110</v>
      </c>
    </row>
    <row r="84" spans="1:1" x14ac:dyDescent="0.25">
      <c r="A84" t="s">
        <v>481</v>
      </c>
    </row>
    <row r="85" spans="1:1" x14ac:dyDescent="0.25">
      <c r="A85" t="s">
        <v>482</v>
      </c>
    </row>
    <row r="86" spans="1:1" x14ac:dyDescent="0.25">
      <c r="A86" t="s">
        <v>483</v>
      </c>
    </row>
    <row r="87" spans="1:1" x14ac:dyDescent="0.25">
      <c r="A87" t="s">
        <v>73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73</v>
      </c>
    </row>
    <row r="96" spans="1:1" x14ac:dyDescent="0.25">
      <c r="A96" t="s">
        <v>118</v>
      </c>
    </row>
    <row r="97" spans="1:1" x14ac:dyDescent="0.25">
      <c r="A97" t="s">
        <v>119</v>
      </c>
    </row>
    <row r="98" spans="1:1" x14ac:dyDescent="0.25">
      <c r="A98" t="s">
        <v>120</v>
      </c>
    </row>
    <row r="99" spans="1:1" x14ac:dyDescent="0.25">
      <c r="A99" t="s">
        <v>121</v>
      </c>
    </row>
    <row r="100" spans="1:1" x14ac:dyDescent="0.25">
      <c r="A100" t="s">
        <v>122</v>
      </c>
    </row>
    <row r="101" spans="1:1" x14ac:dyDescent="0.25">
      <c r="A101" t="s">
        <v>123</v>
      </c>
    </row>
    <row r="102" spans="1:1" x14ac:dyDescent="0.25">
      <c r="A102" t="s">
        <v>124</v>
      </c>
    </row>
    <row r="103" spans="1:1" x14ac:dyDescent="0.25">
      <c r="A103" t="s">
        <v>125</v>
      </c>
    </row>
    <row r="104" spans="1:1" x14ac:dyDescent="0.25">
      <c r="A104" t="s">
        <v>126</v>
      </c>
    </row>
    <row r="105" spans="1:1" x14ac:dyDescent="0.25">
      <c r="A105" t="s">
        <v>127</v>
      </c>
    </row>
    <row r="106" spans="1:1" x14ac:dyDescent="0.25">
      <c r="A106" t="s">
        <v>128</v>
      </c>
    </row>
    <row r="107" spans="1:1" x14ac:dyDescent="0.25">
      <c r="A107" t="s">
        <v>129</v>
      </c>
    </row>
    <row r="108" spans="1:1" x14ac:dyDescent="0.25">
      <c r="A108" t="s">
        <v>130</v>
      </c>
    </row>
    <row r="109" spans="1:1" x14ac:dyDescent="0.25">
      <c r="A109" t="s">
        <v>131</v>
      </c>
    </row>
    <row r="110" spans="1:1" x14ac:dyDescent="0.25">
      <c r="A110" t="s">
        <v>132</v>
      </c>
    </row>
    <row r="111" spans="1:1" x14ac:dyDescent="0.25">
      <c r="A111" t="s">
        <v>133</v>
      </c>
    </row>
    <row r="112" spans="1:1" x14ac:dyDescent="0.25">
      <c r="A112" t="s">
        <v>134</v>
      </c>
    </row>
    <row r="113" spans="1:1" x14ac:dyDescent="0.25">
      <c r="A113" t="s">
        <v>135</v>
      </c>
    </row>
    <row r="114" spans="1:1" x14ac:dyDescent="0.25">
      <c r="A114" t="s">
        <v>69</v>
      </c>
    </row>
    <row r="115" spans="1:1" x14ac:dyDescent="0.25">
      <c r="A115" t="s">
        <v>73</v>
      </c>
    </row>
    <row r="116" spans="1:1" x14ac:dyDescent="0.25">
      <c r="A116" t="s">
        <v>136</v>
      </c>
    </row>
    <row r="117" spans="1:1" x14ac:dyDescent="0.25">
      <c r="A117" t="s">
        <v>137</v>
      </c>
    </row>
    <row r="118" spans="1:1" x14ac:dyDescent="0.25">
      <c r="A118" t="s">
        <v>138</v>
      </c>
    </row>
    <row r="119" spans="1:1" x14ac:dyDescent="0.25">
      <c r="A119" t="s">
        <v>484</v>
      </c>
    </row>
    <row r="120" spans="1:1" x14ac:dyDescent="0.25">
      <c r="A120" t="s">
        <v>139</v>
      </c>
    </row>
    <row r="121" spans="1:1" x14ac:dyDescent="0.25">
      <c r="A121" t="s">
        <v>140</v>
      </c>
    </row>
    <row r="122" spans="1:1" x14ac:dyDescent="0.25">
      <c r="A122" t="s">
        <v>141</v>
      </c>
    </row>
    <row r="123" spans="1:1" x14ac:dyDescent="0.25">
      <c r="A123" t="s">
        <v>142</v>
      </c>
    </row>
    <row r="124" spans="1:1" x14ac:dyDescent="0.25">
      <c r="A124" t="s">
        <v>73</v>
      </c>
    </row>
    <row r="125" spans="1:1" ht="409.5" x14ac:dyDescent="0.25">
      <c r="A125" s="4" t="s">
        <v>485</v>
      </c>
    </row>
    <row r="126" spans="1:1" x14ac:dyDescent="0.25">
      <c r="A126" t="s">
        <v>144</v>
      </c>
    </row>
    <row r="127" spans="1:1" x14ac:dyDescent="0.25">
      <c r="A127" t="s">
        <v>145</v>
      </c>
    </row>
    <row r="128" spans="1:1" x14ac:dyDescent="0.25">
      <c r="A128" t="s">
        <v>146</v>
      </c>
    </row>
    <row r="129" spans="1:1" x14ac:dyDescent="0.25">
      <c r="A129" t="s">
        <v>73</v>
      </c>
    </row>
    <row r="130" spans="1:1" x14ac:dyDescent="0.25">
      <c r="A130" t="s">
        <v>147</v>
      </c>
    </row>
    <row r="131" spans="1:1" x14ac:dyDescent="0.25">
      <c r="A131" t="s">
        <v>31</v>
      </c>
    </row>
    <row r="132" spans="1:1" x14ac:dyDescent="0.25">
      <c r="A132" t="s">
        <v>148</v>
      </c>
    </row>
    <row r="133" spans="1:1" x14ac:dyDescent="0.25">
      <c r="A133" t="s">
        <v>31</v>
      </c>
    </row>
    <row r="134" spans="1:1" x14ac:dyDescent="0.25">
      <c r="A134" t="s">
        <v>149</v>
      </c>
    </row>
    <row r="135" spans="1:1" x14ac:dyDescent="0.25">
      <c r="A135" t="s">
        <v>150</v>
      </c>
    </row>
    <row r="136" spans="1:1" x14ac:dyDescent="0.25">
      <c r="A136" t="s">
        <v>31</v>
      </c>
    </row>
    <row r="137" spans="1:1" x14ac:dyDescent="0.25">
      <c r="A137" t="s">
        <v>151</v>
      </c>
    </row>
    <row r="138" spans="1:1" x14ac:dyDescent="0.25">
      <c r="A138" t="s">
        <v>31</v>
      </c>
    </row>
    <row r="139" spans="1:1" x14ac:dyDescent="0.25">
      <c r="A139" t="s">
        <v>486</v>
      </c>
    </row>
    <row r="140" spans="1:1" x14ac:dyDescent="0.25">
      <c r="A140" t="s">
        <v>487</v>
      </c>
    </row>
    <row r="141" spans="1:1" x14ac:dyDescent="0.25">
      <c r="A141" t="s">
        <v>488</v>
      </c>
    </row>
    <row r="142" spans="1:1" x14ac:dyDescent="0.25">
      <c r="A142" t="s">
        <v>489</v>
      </c>
    </row>
    <row r="143" spans="1:1" x14ac:dyDescent="0.25">
      <c r="A143" t="s">
        <v>490</v>
      </c>
    </row>
    <row r="144" spans="1:1" x14ac:dyDescent="0.25">
      <c r="A144" t="s">
        <v>491</v>
      </c>
    </row>
    <row r="145" spans="1:1" x14ac:dyDescent="0.25">
      <c r="A145" t="s">
        <v>492</v>
      </c>
    </row>
    <row r="146" spans="1:1" x14ac:dyDescent="0.25">
      <c r="A146" t="s">
        <v>31</v>
      </c>
    </row>
    <row r="147" spans="1:1" x14ac:dyDescent="0.25">
      <c r="A147" t="s">
        <v>493</v>
      </c>
    </row>
    <row r="148" spans="1:1" x14ac:dyDescent="0.25">
      <c r="A148" t="s">
        <v>31</v>
      </c>
    </row>
    <row r="149" spans="1:1" x14ac:dyDescent="0.25">
      <c r="A149" t="s">
        <v>159</v>
      </c>
    </row>
    <row r="150" spans="1:1" x14ac:dyDescent="0.25">
      <c r="A150" t="s">
        <v>160</v>
      </c>
    </row>
    <row r="151" spans="1:1" x14ac:dyDescent="0.25">
      <c r="A151" t="s">
        <v>161</v>
      </c>
    </row>
    <row r="152" spans="1:1" x14ac:dyDescent="0.25">
      <c r="A152" t="s">
        <v>494</v>
      </c>
    </row>
    <row r="153" spans="1:1" x14ac:dyDescent="0.25">
      <c r="A153" t="s">
        <v>163</v>
      </c>
    </row>
    <row r="154" spans="1:1" x14ac:dyDescent="0.25">
      <c r="A154" t="s">
        <v>164</v>
      </c>
    </row>
    <row r="155" spans="1:1" x14ac:dyDescent="0.25">
      <c r="A155" t="s">
        <v>165</v>
      </c>
    </row>
    <row r="156" spans="1:1" x14ac:dyDescent="0.25">
      <c r="A156" t="s">
        <v>495</v>
      </c>
    </row>
    <row r="157" spans="1:1" x14ac:dyDescent="0.25">
      <c r="A157" t="s">
        <v>69</v>
      </c>
    </row>
    <row r="158" spans="1:1" x14ac:dyDescent="0.25">
      <c r="A158" t="s">
        <v>167</v>
      </c>
    </row>
    <row r="159" spans="1:1" x14ac:dyDescent="0.25">
      <c r="A159" t="s">
        <v>73</v>
      </c>
    </row>
    <row r="160" spans="1:1" x14ac:dyDescent="0.25">
      <c r="A160" t="s">
        <v>168</v>
      </c>
    </row>
    <row r="161" spans="1:1" x14ac:dyDescent="0.25">
      <c r="A161" t="s">
        <v>31</v>
      </c>
    </row>
    <row r="162" spans="1:1" x14ac:dyDescent="0.25">
      <c r="A162" t="s">
        <v>345</v>
      </c>
    </row>
    <row r="163" spans="1:1" x14ac:dyDescent="0.25">
      <c r="A163" t="s">
        <v>31</v>
      </c>
    </row>
    <row r="164" spans="1:1" x14ac:dyDescent="0.25">
      <c r="A164" t="s">
        <v>496</v>
      </c>
    </row>
    <row r="165" spans="1:1" x14ac:dyDescent="0.25">
      <c r="A165" t="s">
        <v>497</v>
      </c>
    </row>
    <row r="166" spans="1:1" x14ac:dyDescent="0.25">
      <c r="A166" t="s">
        <v>498</v>
      </c>
    </row>
    <row r="167" spans="1:1" x14ac:dyDescent="0.25">
      <c r="A167" t="s">
        <v>31</v>
      </c>
    </row>
    <row r="168" spans="1:1" x14ac:dyDescent="0.25">
      <c r="A168" t="s">
        <v>499</v>
      </c>
    </row>
    <row r="169" spans="1:1" x14ac:dyDescent="0.25">
      <c r="A169" t="s">
        <v>216</v>
      </c>
    </row>
    <row r="170" spans="1:1" x14ac:dyDescent="0.25">
      <c r="A170" t="s">
        <v>500</v>
      </c>
    </row>
    <row r="171" spans="1:1" x14ac:dyDescent="0.25">
      <c r="A171" t="s">
        <v>501</v>
      </c>
    </row>
    <row r="172" spans="1:1" x14ac:dyDescent="0.25">
      <c r="A172" t="s">
        <v>73</v>
      </c>
    </row>
    <row r="173" spans="1:1" x14ac:dyDescent="0.25">
      <c r="A173" t="s">
        <v>502</v>
      </c>
    </row>
    <row r="174" spans="1:1" x14ac:dyDescent="0.25">
      <c r="A174" t="s">
        <v>503</v>
      </c>
    </row>
    <row r="175" spans="1:1" x14ac:dyDescent="0.25">
      <c r="A175" t="s">
        <v>504</v>
      </c>
    </row>
    <row r="176" spans="1:1" x14ac:dyDescent="0.25">
      <c r="A176" t="s">
        <v>505</v>
      </c>
    </row>
    <row r="177" spans="1:1" x14ac:dyDescent="0.25">
      <c r="A177" t="s">
        <v>506</v>
      </c>
    </row>
    <row r="178" spans="1:1" x14ac:dyDescent="0.25">
      <c r="A178" t="s">
        <v>507</v>
      </c>
    </row>
    <row r="179" spans="1:1" x14ac:dyDescent="0.25">
      <c r="A179" t="s">
        <v>508</v>
      </c>
    </row>
    <row r="180" spans="1:1" x14ac:dyDescent="0.25">
      <c r="A180" t="s">
        <v>509</v>
      </c>
    </row>
    <row r="181" spans="1:1" x14ac:dyDescent="0.25">
      <c r="A181" t="s">
        <v>31</v>
      </c>
    </row>
    <row r="182" spans="1:1" x14ac:dyDescent="0.25">
      <c r="A182" t="s">
        <v>394</v>
      </c>
    </row>
    <row r="183" spans="1:1" x14ac:dyDescent="0.25">
      <c r="A183" t="s">
        <v>31</v>
      </c>
    </row>
    <row r="184" spans="1:1" x14ac:dyDescent="0.25">
      <c r="A184" t="s">
        <v>510</v>
      </c>
    </row>
    <row r="185" spans="1:1" x14ac:dyDescent="0.25">
      <c r="A185" t="s">
        <v>511</v>
      </c>
    </row>
    <row r="186" spans="1:1" x14ac:dyDescent="0.25">
      <c r="A186" t="s">
        <v>512</v>
      </c>
    </row>
    <row r="187" spans="1:1" x14ac:dyDescent="0.25">
      <c r="A187" t="s">
        <v>513</v>
      </c>
    </row>
    <row r="188" spans="1:1" x14ac:dyDescent="0.25">
      <c r="A188" t="s">
        <v>514</v>
      </c>
    </row>
    <row r="189" spans="1:1" x14ac:dyDescent="0.25">
      <c r="A189" t="s">
        <v>515</v>
      </c>
    </row>
    <row r="190" spans="1:1" x14ac:dyDescent="0.25">
      <c r="A190" t="s">
        <v>399</v>
      </c>
    </row>
    <row r="191" spans="1:1" x14ac:dyDescent="0.25">
      <c r="A191" t="s">
        <v>516</v>
      </c>
    </row>
    <row r="192" spans="1:1" x14ac:dyDescent="0.25">
      <c r="A192" t="s">
        <v>397</v>
      </c>
    </row>
    <row r="193" spans="1:1" x14ac:dyDescent="0.25">
      <c r="A193" t="s">
        <v>517</v>
      </c>
    </row>
    <row r="194" spans="1:1" x14ac:dyDescent="0.25">
      <c r="A194" t="s">
        <v>407</v>
      </c>
    </row>
    <row r="195" spans="1:1" x14ac:dyDescent="0.25">
      <c r="A195" t="s">
        <v>518</v>
      </c>
    </row>
    <row r="196" spans="1:1" x14ac:dyDescent="0.25">
      <c r="A196" t="s">
        <v>31</v>
      </c>
    </row>
    <row r="197" spans="1:1" x14ac:dyDescent="0.25">
      <c r="A197" t="s">
        <v>409</v>
      </c>
    </row>
    <row r="198" spans="1:1" x14ac:dyDescent="0.25">
      <c r="A198" t="s">
        <v>31</v>
      </c>
    </row>
    <row r="199" spans="1:1" x14ac:dyDescent="0.25">
      <c r="A199" t="s">
        <v>276</v>
      </c>
    </row>
    <row r="200" spans="1:1" x14ac:dyDescent="0.25">
      <c r="A200" t="s">
        <v>519</v>
      </c>
    </row>
    <row r="201" spans="1:1" x14ac:dyDescent="0.25">
      <c r="A201" t="s">
        <v>520</v>
      </c>
    </row>
    <row r="202" spans="1:1" x14ac:dyDescent="0.25">
      <c r="A202" t="s">
        <v>31</v>
      </c>
    </row>
    <row r="203" spans="1:1" x14ac:dyDescent="0.25">
      <c r="A203" t="s">
        <v>31</v>
      </c>
    </row>
    <row r="204" spans="1:1" x14ac:dyDescent="0.25">
      <c r="A204" t="s">
        <v>521</v>
      </c>
    </row>
    <row r="205" spans="1:1" x14ac:dyDescent="0.25">
      <c r="A205" t="s">
        <v>31</v>
      </c>
    </row>
    <row r="206" spans="1:1" x14ac:dyDescent="0.25">
      <c r="A206" t="s">
        <v>522</v>
      </c>
    </row>
    <row r="207" spans="1:1" x14ac:dyDescent="0.25">
      <c r="A207" t="s">
        <v>523</v>
      </c>
    </row>
    <row r="208" spans="1:1" x14ac:dyDescent="0.25">
      <c r="A208" t="s">
        <v>524</v>
      </c>
    </row>
    <row r="209" spans="1:1" x14ac:dyDescent="0.25">
      <c r="A209" t="s">
        <v>525</v>
      </c>
    </row>
    <row r="210" spans="1:1" x14ac:dyDescent="0.25">
      <c r="A210" t="s">
        <v>526</v>
      </c>
    </row>
    <row r="211" spans="1:1" x14ac:dyDescent="0.25">
      <c r="A211" t="s">
        <v>527</v>
      </c>
    </row>
    <row r="212" spans="1:1" x14ac:dyDescent="0.25">
      <c r="A212" t="s">
        <v>272</v>
      </c>
    </row>
    <row r="213" spans="1:1" x14ac:dyDescent="0.25">
      <c r="A213" t="s">
        <v>528</v>
      </c>
    </row>
    <row r="214" spans="1:1" x14ac:dyDescent="0.25">
      <c r="A214" t="s">
        <v>529</v>
      </c>
    </row>
    <row r="215" spans="1:1" x14ac:dyDescent="0.25">
      <c r="A215" t="s">
        <v>530</v>
      </c>
    </row>
    <row r="216" spans="1:1" x14ac:dyDescent="0.25">
      <c r="A216" t="s">
        <v>441</v>
      </c>
    </row>
    <row r="217" spans="1:1" x14ac:dyDescent="0.25">
      <c r="A217" t="s">
        <v>531</v>
      </c>
    </row>
    <row r="218" spans="1:1" x14ac:dyDescent="0.25">
      <c r="A218" t="s">
        <v>69</v>
      </c>
    </row>
    <row r="219" spans="1:1" x14ac:dyDescent="0.25">
      <c r="A219" t="s">
        <v>532</v>
      </c>
    </row>
    <row r="220" spans="1:1" x14ac:dyDescent="0.25">
      <c r="A220" t="s">
        <v>533</v>
      </c>
    </row>
    <row r="221" spans="1:1" x14ac:dyDescent="0.25">
      <c r="A221" t="s">
        <v>534</v>
      </c>
    </row>
    <row r="222" spans="1:1" x14ac:dyDescent="0.25">
      <c r="A222" t="s">
        <v>535</v>
      </c>
    </row>
    <row r="223" spans="1:1" x14ac:dyDescent="0.25">
      <c r="A223" t="s">
        <v>536</v>
      </c>
    </row>
    <row r="224" spans="1:1" x14ac:dyDescent="0.25">
      <c r="A224" t="s">
        <v>537</v>
      </c>
    </row>
    <row r="225" spans="1:1" x14ac:dyDescent="0.25">
      <c r="A225" t="s">
        <v>538</v>
      </c>
    </row>
    <row r="226" spans="1:1" x14ac:dyDescent="0.25">
      <c r="A226" t="s">
        <v>69</v>
      </c>
    </row>
    <row r="227" spans="1:1" x14ac:dyDescent="0.25">
      <c r="A227" t="s">
        <v>73</v>
      </c>
    </row>
    <row r="228" spans="1:1" x14ac:dyDescent="0.25">
      <c r="A228" t="s">
        <v>539</v>
      </c>
    </row>
    <row r="229" spans="1:1" x14ac:dyDescent="0.25">
      <c r="A229" t="s">
        <v>540</v>
      </c>
    </row>
    <row r="230" spans="1:1" x14ac:dyDescent="0.25">
      <c r="A230" t="s">
        <v>541</v>
      </c>
    </row>
    <row r="231" spans="1:1" x14ac:dyDescent="0.25">
      <c r="A231" t="s">
        <v>542</v>
      </c>
    </row>
    <row r="232" spans="1:1" x14ac:dyDescent="0.25">
      <c r="A232" t="s">
        <v>543</v>
      </c>
    </row>
    <row r="233" spans="1:1" x14ac:dyDescent="0.25">
      <c r="A233" t="s">
        <v>541</v>
      </c>
    </row>
    <row r="234" spans="1:1" x14ac:dyDescent="0.25">
      <c r="A234" t="s">
        <v>542</v>
      </c>
    </row>
    <row r="235" spans="1:1" x14ac:dyDescent="0.25">
      <c r="A235" t="s">
        <v>544</v>
      </c>
    </row>
    <row r="236" spans="1:1" x14ac:dyDescent="0.25">
      <c r="A236" t="s">
        <v>541</v>
      </c>
    </row>
    <row r="237" spans="1:1" x14ac:dyDescent="0.25">
      <c r="A237" t="s">
        <v>542</v>
      </c>
    </row>
    <row r="238" spans="1:1" x14ac:dyDescent="0.25">
      <c r="A238" t="s">
        <v>31</v>
      </c>
    </row>
    <row r="239" spans="1:1" x14ac:dyDescent="0.25">
      <c r="A239" t="s">
        <v>469</v>
      </c>
    </row>
    <row r="240" spans="1:1" x14ac:dyDescent="0.25">
      <c r="A240" t="s">
        <v>470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4"/>
  <sheetViews>
    <sheetView topLeftCell="E3" workbookViewId="0"/>
  </sheetViews>
  <sheetFormatPr defaultRowHeight="15.75" x14ac:dyDescent="0.25"/>
  <cols>
    <col min="1" max="1" width="72.875" bestFit="1" customWidth="1"/>
    <col min="2" max="256" width="11" customWidth="1"/>
  </cols>
  <sheetData>
    <row r="1" spans="1:1" x14ac:dyDescent="0.25">
      <c r="A1" t="s">
        <v>573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31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558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31</v>
      </c>
    </row>
    <row r="19" spans="1:1" x14ac:dyDescent="0.25">
      <c r="A19" t="s">
        <v>43</v>
      </c>
    </row>
    <row r="20" spans="1:1" x14ac:dyDescent="0.25">
      <c r="A20" t="s">
        <v>31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31</v>
      </c>
    </row>
    <row r="52" spans="1:1" x14ac:dyDescent="0.25">
      <c r="A52" t="s">
        <v>74</v>
      </c>
    </row>
    <row r="53" spans="1:1" x14ac:dyDescent="0.25">
      <c r="A53" t="s">
        <v>75</v>
      </c>
    </row>
    <row r="54" spans="1:1" x14ac:dyDescent="0.25">
      <c r="A54" t="s">
        <v>76</v>
      </c>
    </row>
    <row r="55" spans="1:1" x14ac:dyDescent="0.25">
      <c r="A55" t="s">
        <v>31</v>
      </c>
    </row>
    <row r="56" spans="1:1" x14ac:dyDescent="0.25">
      <c r="A56" t="s">
        <v>77</v>
      </c>
    </row>
    <row r="57" spans="1:1" x14ac:dyDescent="0.25">
      <c r="A57" t="s">
        <v>78</v>
      </c>
    </row>
    <row r="58" spans="1:1" x14ac:dyDescent="0.25">
      <c r="A58" t="s">
        <v>79</v>
      </c>
    </row>
    <row r="59" spans="1:1" x14ac:dyDescent="0.25">
      <c r="A59" t="s">
        <v>80</v>
      </c>
    </row>
    <row r="60" spans="1:1" x14ac:dyDescent="0.25">
      <c r="A60" t="s">
        <v>31</v>
      </c>
    </row>
    <row r="61" spans="1:1" x14ac:dyDescent="0.25">
      <c r="A61" t="s">
        <v>81</v>
      </c>
    </row>
    <row r="62" spans="1:1" x14ac:dyDescent="0.25">
      <c r="A62" t="s">
        <v>31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89</v>
      </c>
    </row>
    <row r="71" spans="1:1" x14ac:dyDescent="0.25">
      <c r="A71" t="s">
        <v>90</v>
      </c>
    </row>
    <row r="72" spans="1:1" x14ac:dyDescent="0.25">
      <c r="A72" t="s">
        <v>91</v>
      </c>
    </row>
    <row r="73" spans="1:1" x14ac:dyDescent="0.25">
      <c r="A73" t="s">
        <v>92</v>
      </c>
    </row>
    <row r="74" spans="1:1" x14ac:dyDescent="0.25">
      <c r="A74" t="s">
        <v>93</v>
      </c>
    </row>
    <row r="75" spans="1:1" x14ac:dyDescent="0.25">
      <c r="A75" t="s">
        <v>94</v>
      </c>
    </row>
    <row r="76" spans="1:1" x14ac:dyDescent="0.25">
      <c r="A76" t="s">
        <v>31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95</v>
      </c>
    </row>
    <row r="80" spans="1:1" x14ac:dyDescent="0.25">
      <c r="A80" t="s">
        <v>31</v>
      </c>
    </row>
    <row r="81" spans="1:1" x14ac:dyDescent="0.25">
      <c r="A81" t="s">
        <v>96</v>
      </c>
    </row>
    <row r="82" spans="1:1" x14ac:dyDescent="0.25">
      <c r="A82" t="s">
        <v>78</v>
      </c>
    </row>
    <row r="83" spans="1:1" x14ac:dyDescent="0.25">
      <c r="A83" t="s">
        <v>79</v>
      </c>
    </row>
    <row r="84" spans="1:1" x14ac:dyDescent="0.25">
      <c r="A84" t="s">
        <v>80</v>
      </c>
    </row>
    <row r="85" spans="1:1" x14ac:dyDescent="0.25">
      <c r="A85" t="s">
        <v>31</v>
      </c>
    </row>
    <row r="86" spans="1:1" x14ac:dyDescent="0.25">
      <c r="A86" t="s">
        <v>81</v>
      </c>
    </row>
    <row r="87" spans="1:1" x14ac:dyDescent="0.25">
      <c r="A87" t="s">
        <v>31</v>
      </c>
    </row>
    <row r="88" spans="1:1" x14ac:dyDescent="0.25">
      <c r="A88" t="s">
        <v>97</v>
      </c>
    </row>
    <row r="89" spans="1:1" x14ac:dyDescent="0.25">
      <c r="A89" t="s">
        <v>82</v>
      </c>
    </row>
    <row r="90" spans="1:1" x14ac:dyDescent="0.25">
      <c r="A90" t="s">
        <v>83</v>
      </c>
    </row>
    <row r="91" spans="1:1" x14ac:dyDescent="0.25">
      <c r="A91" t="s">
        <v>84</v>
      </c>
    </row>
    <row r="92" spans="1:1" x14ac:dyDescent="0.25">
      <c r="A92" t="s">
        <v>85</v>
      </c>
    </row>
    <row r="93" spans="1:1" x14ac:dyDescent="0.25">
      <c r="A93" t="s">
        <v>86</v>
      </c>
    </row>
    <row r="94" spans="1:1" x14ac:dyDescent="0.25">
      <c r="A94" t="s">
        <v>87</v>
      </c>
    </row>
    <row r="95" spans="1:1" x14ac:dyDescent="0.25">
      <c r="A95" t="s">
        <v>88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31</v>
      </c>
    </row>
    <row r="102" spans="1:1" x14ac:dyDescent="0.25">
      <c r="A102" t="s">
        <v>103</v>
      </c>
    </row>
    <row r="103" spans="1:1" x14ac:dyDescent="0.25">
      <c r="A103" t="s">
        <v>31</v>
      </c>
    </row>
    <row r="104" spans="1:1" x14ac:dyDescent="0.25">
      <c r="A104" t="s">
        <v>31</v>
      </c>
    </row>
    <row r="105" spans="1:1" x14ac:dyDescent="0.25">
      <c r="A105" t="s">
        <v>104</v>
      </c>
    </row>
    <row r="106" spans="1:1" x14ac:dyDescent="0.25">
      <c r="A106" t="s">
        <v>31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73</v>
      </c>
    </row>
    <row r="114" spans="1:1" x14ac:dyDescent="0.25">
      <c r="A114" t="s">
        <v>111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73</v>
      </c>
    </row>
    <row r="119" spans="1:1" x14ac:dyDescent="0.25">
      <c r="A119" t="s">
        <v>118</v>
      </c>
    </row>
    <row r="120" spans="1:1" x14ac:dyDescent="0.25">
      <c r="A120" t="s">
        <v>120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127</v>
      </c>
    </row>
    <row r="125" spans="1:1" x14ac:dyDescent="0.25">
      <c r="A125" t="s">
        <v>128</v>
      </c>
    </row>
    <row r="126" spans="1:1" x14ac:dyDescent="0.25">
      <c r="A126" t="s">
        <v>131</v>
      </c>
    </row>
    <row r="127" spans="1:1" x14ac:dyDescent="0.25">
      <c r="A127" t="s">
        <v>132</v>
      </c>
    </row>
    <row r="128" spans="1:1" x14ac:dyDescent="0.25">
      <c r="A128" t="s">
        <v>133</v>
      </c>
    </row>
    <row r="129" spans="1:1" x14ac:dyDescent="0.25">
      <c r="A129" t="s">
        <v>134</v>
      </c>
    </row>
    <row r="130" spans="1:1" x14ac:dyDescent="0.25">
      <c r="A130" t="s">
        <v>559</v>
      </c>
    </row>
    <row r="131" spans="1:1" x14ac:dyDescent="0.25">
      <c r="A131" t="s">
        <v>69</v>
      </c>
    </row>
    <row r="132" spans="1:1" x14ac:dyDescent="0.25">
      <c r="A132" t="s">
        <v>73</v>
      </c>
    </row>
    <row r="133" spans="1:1" x14ac:dyDescent="0.25">
      <c r="A133" t="s">
        <v>136</v>
      </c>
    </row>
    <row r="134" spans="1:1" x14ac:dyDescent="0.25">
      <c r="A134" t="s">
        <v>138</v>
      </c>
    </row>
    <row r="135" spans="1:1" x14ac:dyDescent="0.25">
      <c r="A135" t="s">
        <v>139</v>
      </c>
    </row>
    <row r="136" spans="1:1" x14ac:dyDescent="0.25">
      <c r="A136" t="s">
        <v>142</v>
      </c>
    </row>
    <row r="137" spans="1:1" x14ac:dyDescent="0.25">
      <c r="A137" t="s">
        <v>73</v>
      </c>
    </row>
    <row r="138" spans="1:1" ht="409.5" x14ac:dyDescent="0.25">
      <c r="A138" s="4" t="s">
        <v>560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73</v>
      </c>
    </row>
    <row r="143" spans="1:1" x14ac:dyDescent="0.25">
      <c r="A143" t="s">
        <v>147</v>
      </c>
    </row>
    <row r="144" spans="1:1" x14ac:dyDescent="0.25">
      <c r="A144" t="s">
        <v>31</v>
      </c>
    </row>
    <row r="145" spans="1:1" x14ac:dyDescent="0.25">
      <c r="A145" t="s">
        <v>148</v>
      </c>
    </row>
    <row r="146" spans="1:1" x14ac:dyDescent="0.25">
      <c r="A146" t="s">
        <v>31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31</v>
      </c>
    </row>
    <row r="150" spans="1:1" x14ac:dyDescent="0.25">
      <c r="A150" t="s">
        <v>151</v>
      </c>
    </row>
    <row r="151" spans="1:1" x14ac:dyDescent="0.25">
      <c r="A151" t="s">
        <v>31</v>
      </c>
    </row>
    <row r="152" spans="1:1" x14ac:dyDescent="0.25">
      <c r="A152" t="s">
        <v>561</v>
      </c>
    </row>
    <row r="153" spans="1:1" x14ac:dyDescent="0.25">
      <c r="A153" t="s">
        <v>154</v>
      </c>
    </row>
    <row r="154" spans="1:1" x14ac:dyDescent="0.25">
      <c r="A154" t="s">
        <v>157</v>
      </c>
    </row>
    <row r="155" spans="1:1" x14ac:dyDescent="0.25">
      <c r="A155" t="s">
        <v>158</v>
      </c>
    </row>
    <row r="156" spans="1:1" x14ac:dyDescent="0.25">
      <c r="A156" t="s">
        <v>31</v>
      </c>
    </row>
    <row r="157" spans="1:1" x14ac:dyDescent="0.25">
      <c r="A157" t="s">
        <v>31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562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563</v>
      </c>
    </row>
    <row r="166" spans="1:1" x14ac:dyDescent="0.25">
      <c r="A166" t="s">
        <v>69</v>
      </c>
    </row>
    <row r="167" spans="1:1" x14ac:dyDescent="0.25">
      <c r="A167" t="s">
        <v>167</v>
      </c>
    </row>
    <row r="168" spans="1:1" x14ac:dyDescent="0.25">
      <c r="A168" t="s">
        <v>73</v>
      </c>
    </row>
    <row r="169" spans="1:1" x14ac:dyDescent="0.25">
      <c r="A169" t="s">
        <v>168</v>
      </c>
    </row>
    <row r="170" spans="1:1" x14ac:dyDescent="0.25">
      <c r="A170" t="s">
        <v>31</v>
      </c>
    </row>
    <row r="171" spans="1:1" x14ac:dyDescent="0.25">
      <c r="A171" t="s">
        <v>170</v>
      </c>
    </row>
    <row r="172" spans="1:1" x14ac:dyDescent="0.25">
      <c r="A172" t="s">
        <v>31</v>
      </c>
    </row>
    <row r="173" spans="1:1" x14ac:dyDescent="0.25">
      <c r="A173" t="s">
        <v>31</v>
      </c>
    </row>
    <row r="174" spans="1:1" x14ac:dyDescent="0.25">
      <c r="A174" t="s">
        <v>171</v>
      </c>
    </row>
    <row r="175" spans="1:1" x14ac:dyDescent="0.25">
      <c r="A175" t="s">
        <v>31</v>
      </c>
    </row>
    <row r="176" spans="1:1" x14ac:dyDescent="0.25">
      <c r="A176" t="s">
        <v>172</v>
      </c>
    </row>
    <row r="177" spans="1:1" x14ac:dyDescent="0.25">
      <c r="A177" t="s">
        <v>173</v>
      </c>
    </row>
    <row r="178" spans="1:1" x14ac:dyDescent="0.25">
      <c r="A178" t="s">
        <v>174</v>
      </c>
    </row>
    <row r="179" spans="1:1" x14ac:dyDescent="0.25">
      <c r="A179" t="s">
        <v>175</v>
      </c>
    </row>
    <row r="180" spans="1:1" x14ac:dyDescent="0.25">
      <c r="A180" t="s">
        <v>31</v>
      </c>
    </row>
    <row r="181" spans="1:1" x14ac:dyDescent="0.25">
      <c r="A181" t="s">
        <v>176</v>
      </c>
    </row>
    <row r="182" spans="1:1" x14ac:dyDescent="0.25">
      <c r="A182" t="s">
        <v>31</v>
      </c>
    </row>
    <row r="183" spans="1:1" x14ac:dyDescent="0.25">
      <c r="A183" t="s">
        <v>177</v>
      </c>
    </row>
    <row r="184" spans="1:1" x14ac:dyDescent="0.25">
      <c r="A184" t="s">
        <v>178</v>
      </c>
    </row>
    <row r="185" spans="1:1" x14ac:dyDescent="0.25">
      <c r="A185" t="s">
        <v>179</v>
      </c>
    </row>
    <row r="186" spans="1:1" x14ac:dyDescent="0.25">
      <c r="A186" t="s">
        <v>180</v>
      </c>
    </row>
    <row r="187" spans="1:1" x14ac:dyDescent="0.25">
      <c r="A187" t="s">
        <v>181</v>
      </c>
    </row>
    <row r="188" spans="1:1" x14ac:dyDescent="0.25">
      <c r="A188" t="s">
        <v>182</v>
      </c>
    </row>
    <row r="189" spans="1:1" x14ac:dyDescent="0.25">
      <c r="A189" t="s">
        <v>183</v>
      </c>
    </row>
    <row r="190" spans="1:1" x14ac:dyDescent="0.25">
      <c r="A190" t="s">
        <v>184</v>
      </c>
    </row>
    <row r="191" spans="1:1" x14ac:dyDescent="0.25">
      <c r="A191" t="s">
        <v>185</v>
      </c>
    </row>
    <row r="192" spans="1:1" x14ac:dyDescent="0.25">
      <c r="A192" t="s">
        <v>186</v>
      </c>
    </row>
    <row r="193" spans="1:1" x14ac:dyDescent="0.25">
      <c r="A193" t="s">
        <v>187</v>
      </c>
    </row>
    <row r="194" spans="1:1" x14ac:dyDescent="0.25">
      <c r="A194" t="s">
        <v>188</v>
      </c>
    </row>
    <row r="195" spans="1:1" x14ac:dyDescent="0.25">
      <c r="A195" t="s">
        <v>189</v>
      </c>
    </row>
    <row r="196" spans="1:1" x14ac:dyDescent="0.25">
      <c r="A196" t="s">
        <v>190</v>
      </c>
    </row>
    <row r="197" spans="1:1" x14ac:dyDescent="0.25">
      <c r="A197" t="s">
        <v>191</v>
      </c>
    </row>
    <row r="198" spans="1:1" x14ac:dyDescent="0.25">
      <c r="A198" t="s">
        <v>192</v>
      </c>
    </row>
    <row r="199" spans="1:1" x14ac:dyDescent="0.25">
      <c r="A199" t="s">
        <v>193</v>
      </c>
    </row>
    <row r="200" spans="1:1" x14ac:dyDescent="0.25">
      <c r="A200" t="s">
        <v>144</v>
      </c>
    </row>
    <row r="201" spans="1:1" x14ac:dyDescent="0.25">
      <c r="A201" t="s">
        <v>145</v>
      </c>
    </row>
    <row r="202" spans="1:1" x14ac:dyDescent="0.25">
      <c r="A202" t="s">
        <v>146</v>
      </c>
    </row>
    <row r="203" spans="1:1" x14ac:dyDescent="0.25">
      <c r="A203" t="s">
        <v>73</v>
      </c>
    </row>
    <row r="204" spans="1:1" x14ac:dyDescent="0.25">
      <c r="A204" t="s">
        <v>194</v>
      </c>
    </row>
    <row r="205" spans="1:1" x14ac:dyDescent="0.25">
      <c r="A205" t="s">
        <v>31</v>
      </c>
    </row>
    <row r="206" spans="1:1" x14ac:dyDescent="0.25">
      <c r="A206" t="s">
        <v>148</v>
      </c>
    </row>
    <row r="207" spans="1:1" x14ac:dyDescent="0.25">
      <c r="A207" t="s">
        <v>31</v>
      </c>
    </row>
    <row r="208" spans="1:1" x14ac:dyDescent="0.25">
      <c r="A208" t="s">
        <v>149</v>
      </c>
    </row>
    <row r="209" spans="1:1" x14ac:dyDescent="0.25">
      <c r="A209" t="s">
        <v>150</v>
      </c>
    </row>
    <row r="210" spans="1:1" x14ac:dyDescent="0.25">
      <c r="A210" t="s">
        <v>31</v>
      </c>
    </row>
    <row r="211" spans="1:1" x14ac:dyDescent="0.25">
      <c r="A211" t="s">
        <v>151</v>
      </c>
    </row>
    <row r="212" spans="1:1" x14ac:dyDescent="0.25">
      <c r="A212" t="s">
        <v>31</v>
      </c>
    </row>
    <row r="213" spans="1:1" x14ac:dyDescent="0.25">
      <c r="A213" t="s">
        <v>564</v>
      </c>
    </row>
    <row r="214" spans="1:1" x14ac:dyDescent="0.25">
      <c r="A214" t="s">
        <v>197</v>
      </c>
    </row>
    <row r="215" spans="1:1" x14ac:dyDescent="0.25">
      <c r="A215" t="s">
        <v>200</v>
      </c>
    </row>
    <row r="216" spans="1:1" x14ac:dyDescent="0.25">
      <c r="A216" t="s">
        <v>201</v>
      </c>
    </row>
    <row r="217" spans="1:1" x14ac:dyDescent="0.25">
      <c r="A217" t="s">
        <v>31</v>
      </c>
    </row>
    <row r="218" spans="1:1" x14ac:dyDescent="0.25">
      <c r="A218" t="s">
        <v>202</v>
      </c>
    </row>
    <row r="219" spans="1:1" x14ac:dyDescent="0.25">
      <c r="A219" t="s">
        <v>31</v>
      </c>
    </row>
    <row r="220" spans="1:1" x14ac:dyDescent="0.25">
      <c r="A220" t="s">
        <v>160</v>
      </c>
    </row>
    <row r="221" spans="1:1" x14ac:dyDescent="0.25">
      <c r="A221" t="s">
        <v>161</v>
      </c>
    </row>
    <row r="222" spans="1:1" x14ac:dyDescent="0.25">
      <c r="A222" t="s">
        <v>565</v>
      </c>
    </row>
    <row r="223" spans="1:1" x14ac:dyDescent="0.25">
      <c r="A223" t="s">
        <v>163</v>
      </c>
    </row>
    <row r="224" spans="1:1" x14ac:dyDescent="0.25">
      <c r="A224" t="s">
        <v>164</v>
      </c>
    </row>
    <row r="225" spans="1:1" x14ac:dyDescent="0.25">
      <c r="A225" t="s">
        <v>165</v>
      </c>
    </row>
    <row r="226" spans="1:1" x14ac:dyDescent="0.25">
      <c r="A226" t="s">
        <v>566</v>
      </c>
    </row>
    <row r="227" spans="1:1" x14ac:dyDescent="0.25">
      <c r="A227" t="s">
        <v>69</v>
      </c>
    </row>
    <row r="228" spans="1:1" x14ac:dyDescent="0.25">
      <c r="A228" t="s">
        <v>167</v>
      </c>
    </row>
    <row r="229" spans="1:1" x14ac:dyDescent="0.25">
      <c r="A229" t="s">
        <v>73</v>
      </c>
    </row>
    <row r="230" spans="1:1" x14ac:dyDescent="0.25">
      <c r="A230" t="s">
        <v>168</v>
      </c>
    </row>
    <row r="231" spans="1:1" x14ac:dyDescent="0.25">
      <c r="A231" t="s">
        <v>31</v>
      </c>
    </row>
    <row r="232" spans="1:1" x14ac:dyDescent="0.25">
      <c r="A232" t="s">
        <v>205</v>
      </c>
    </row>
    <row r="233" spans="1:1" x14ac:dyDescent="0.25">
      <c r="A233" t="s">
        <v>31</v>
      </c>
    </row>
    <row r="234" spans="1:1" x14ac:dyDescent="0.25">
      <c r="A234" t="s">
        <v>206</v>
      </c>
    </row>
    <row r="235" spans="1:1" x14ac:dyDescent="0.25">
      <c r="A235" t="s">
        <v>207</v>
      </c>
    </row>
    <row r="236" spans="1:1" x14ac:dyDescent="0.25">
      <c r="A236" t="s">
        <v>208</v>
      </c>
    </row>
    <row r="237" spans="1:1" x14ac:dyDescent="0.25">
      <c r="A237" t="s">
        <v>209</v>
      </c>
    </row>
    <row r="238" spans="1:1" x14ac:dyDescent="0.25">
      <c r="A238" t="s">
        <v>210</v>
      </c>
    </row>
    <row r="239" spans="1:1" x14ac:dyDescent="0.25">
      <c r="A239" t="s">
        <v>211</v>
      </c>
    </row>
    <row r="240" spans="1:1" x14ac:dyDescent="0.25">
      <c r="A240" t="s">
        <v>212</v>
      </c>
    </row>
    <row r="241" spans="1:1" x14ac:dyDescent="0.25">
      <c r="A241" t="s">
        <v>213</v>
      </c>
    </row>
    <row r="242" spans="1:1" x14ac:dyDescent="0.25">
      <c r="A242" t="s">
        <v>214</v>
      </c>
    </row>
    <row r="243" spans="1:1" x14ac:dyDescent="0.25">
      <c r="A243" t="s">
        <v>31</v>
      </c>
    </row>
    <row r="244" spans="1:1" x14ac:dyDescent="0.25">
      <c r="A244" t="s">
        <v>215</v>
      </c>
    </row>
    <row r="245" spans="1:1" x14ac:dyDescent="0.25">
      <c r="A245" t="s">
        <v>216</v>
      </c>
    </row>
    <row r="246" spans="1:1" x14ac:dyDescent="0.25">
      <c r="A246" t="s">
        <v>217</v>
      </c>
    </row>
    <row r="247" spans="1:1" x14ac:dyDescent="0.25">
      <c r="A247" t="s">
        <v>218</v>
      </c>
    </row>
    <row r="248" spans="1:1" x14ac:dyDescent="0.25">
      <c r="A248" t="s">
        <v>73</v>
      </c>
    </row>
    <row r="249" spans="1:1" x14ac:dyDescent="0.25">
      <c r="A249" t="s">
        <v>219</v>
      </c>
    </row>
    <row r="250" spans="1:1" x14ac:dyDescent="0.25">
      <c r="A250" t="s">
        <v>220</v>
      </c>
    </row>
    <row r="251" spans="1:1" x14ac:dyDescent="0.25">
      <c r="A251" t="s">
        <v>221</v>
      </c>
    </row>
    <row r="252" spans="1:1" x14ac:dyDescent="0.25">
      <c r="A252" t="s">
        <v>222</v>
      </c>
    </row>
    <row r="253" spans="1:1" x14ac:dyDescent="0.25">
      <c r="A253" t="s">
        <v>223</v>
      </c>
    </row>
    <row r="254" spans="1:1" x14ac:dyDescent="0.25">
      <c r="A254" t="s">
        <v>224</v>
      </c>
    </row>
    <row r="255" spans="1:1" x14ac:dyDescent="0.25">
      <c r="A255" t="s">
        <v>31</v>
      </c>
    </row>
    <row r="256" spans="1:1" x14ac:dyDescent="0.25">
      <c r="A256" t="s">
        <v>225</v>
      </c>
    </row>
    <row r="257" spans="1:1" x14ac:dyDescent="0.25">
      <c r="A257" t="s">
        <v>31</v>
      </c>
    </row>
    <row r="258" spans="1:1" x14ac:dyDescent="0.25">
      <c r="A258" t="s">
        <v>226</v>
      </c>
    </row>
    <row r="259" spans="1:1" x14ac:dyDescent="0.25">
      <c r="A259" t="s">
        <v>227</v>
      </c>
    </row>
    <row r="260" spans="1:1" x14ac:dyDescent="0.25">
      <c r="A260" t="s">
        <v>228</v>
      </c>
    </row>
    <row r="261" spans="1:1" x14ac:dyDescent="0.25">
      <c r="A261" t="s">
        <v>229</v>
      </c>
    </row>
    <row r="262" spans="1:1" x14ac:dyDescent="0.25">
      <c r="A262" t="s">
        <v>230</v>
      </c>
    </row>
    <row r="263" spans="1:1" x14ac:dyDescent="0.25">
      <c r="A263" t="s">
        <v>231</v>
      </c>
    </row>
    <row r="264" spans="1:1" x14ac:dyDescent="0.25">
      <c r="A264" t="s">
        <v>232</v>
      </c>
    </row>
    <row r="265" spans="1:1" x14ac:dyDescent="0.25">
      <c r="A265" t="s">
        <v>233</v>
      </c>
    </row>
    <row r="266" spans="1:1" x14ac:dyDescent="0.25">
      <c r="A266" t="s">
        <v>234</v>
      </c>
    </row>
    <row r="267" spans="1:1" x14ac:dyDescent="0.25">
      <c r="A267" t="s">
        <v>31</v>
      </c>
    </row>
    <row r="268" spans="1:1" x14ac:dyDescent="0.25">
      <c r="A268" t="s">
        <v>235</v>
      </c>
    </row>
    <row r="269" spans="1:1" x14ac:dyDescent="0.25">
      <c r="A269" t="s">
        <v>216</v>
      </c>
    </row>
    <row r="270" spans="1:1" x14ac:dyDescent="0.25">
      <c r="A270" t="s">
        <v>236</v>
      </c>
    </row>
    <row r="271" spans="1:1" x14ac:dyDescent="0.25">
      <c r="A271" t="s">
        <v>237</v>
      </c>
    </row>
    <row r="272" spans="1:1" x14ac:dyDescent="0.25">
      <c r="A272" t="s">
        <v>73</v>
      </c>
    </row>
    <row r="273" spans="1:1" x14ac:dyDescent="0.25">
      <c r="A273" t="s">
        <v>238</v>
      </c>
    </row>
    <row r="274" spans="1:1" x14ac:dyDescent="0.25">
      <c r="A274" t="s">
        <v>239</v>
      </c>
    </row>
    <row r="275" spans="1:1" x14ac:dyDescent="0.25">
      <c r="A275" t="s">
        <v>240</v>
      </c>
    </row>
    <row r="276" spans="1:1" x14ac:dyDescent="0.25">
      <c r="A276" t="s">
        <v>241</v>
      </c>
    </row>
    <row r="277" spans="1:1" x14ac:dyDescent="0.25">
      <c r="A277" t="s">
        <v>242</v>
      </c>
    </row>
    <row r="278" spans="1:1" x14ac:dyDescent="0.25">
      <c r="A278" t="s">
        <v>243</v>
      </c>
    </row>
    <row r="279" spans="1:1" x14ac:dyDescent="0.25">
      <c r="A279" t="s">
        <v>31</v>
      </c>
    </row>
    <row r="280" spans="1:1" x14ac:dyDescent="0.25">
      <c r="A280" t="s">
        <v>244</v>
      </c>
    </row>
    <row r="281" spans="1:1" x14ac:dyDescent="0.25">
      <c r="A281" t="s">
        <v>31</v>
      </c>
    </row>
    <row r="282" spans="1:1" x14ac:dyDescent="0.25">
      <c r="A282" t="s">
        <v>245</v>
      </c>
    </row>
    <row r="283" spans="1:1" x14ac:dyDescent="0.25">
      <c r="A283" t="s">
        <v>246</v>
      </c>
    </row>
    <row r="284" spans="1:1" x14ac:dyDescent="0.25">
      <c r="A284" t="s">
        <v>247</v>
      </c>
    </row>
    <row r="285" spans="1:1" x14ac:dyDescent="0.25">
      <c r="A285" t="s">
        <v>248</v>
      </c>
    </row>
    <row r="286" spans="1:1" x14ac:dyDescent="0.25">
      <c r="A286" t="s">
        <v>249</v>
      </c>
    </row>
    <row r="287" spans="1:1" x14ac:dyDescent="0.25">
      <c r="A287" t="s">
        <v>250</v>
      </c>
    </row>
    <row r="288" spans="1:1" x14ac:dyDescent="0.25">
      <c r="A288" t="s">
        <v>251</v>
      </c>
    </row>
    <row r="289" spans="1:1" x14ac:dyDescent="0.25">
      <c r="A289" t="s">
        <v>252</v>
      </c>
    </row>
    <row r="290" spans="1:1" x14ac:dyDescent="0.25">
      <c r="A290" t="s">
        <v>253</v>
      </c>
    </row>
    <row r="291" spans="1:1" x14ac:dyDescent="0.25">
      <c r="A291" t="s">
        <v>31</v>
      </c>
    </row>
    <row r="292" spans="1:1" x14ac:dyDescent="0.25">
      <c r="A292" t="s">
        <v>254</v>
      </c>
    </row>
    <row r="293" spans="1:1" x14ac:dyDescent="0.25">
      <c r="A293" t="s">
        <v>31</v>
      </c>
    </row>
    <row r="294" spans="1:1" x14ac:dyDescent="0.25">
      <c r="A294" t="s">
        <v>255</v>
      </c>
    </row>
    <row r="295" spans="1:1" x14ac:dyDescent="0.25">
      <c r="A295" t="s">
        <v>256</v>
      </c>
    </row>
    <row r="296" spans="1:1" x14ac:dyDescent="0.25">
      <c r="A296" t="s">
        <v>216</v>
      </c>
    </row>
    <row r="297" spans="1:1" x14ac:dyDescent="0.25">
      <c r="A297" t="s">
        <v>257</v>
      </c>
    </row>
    <row r="298" spans="1:1" x14ac:dyDescent="0.25">
      <c r="A298" t="s">
        <v>258</v>
      </c>
    </row>
    <row r="299" spans="1:1" x14ac:dyDescent="0.25">
      <c r="A299" t="s">
        <v>73</v>
      </c>
    </row>
    <row r="300" spans="1:1" x14ac:dyDescent="0.25">
      <c r="A300" t="s">
        <v>259</v>
      </c>
    </row>
    <row r="301" spans="1:1" x14ac:dyDescent="0.25">
      <c r="A301" t="s">
        <v>260</v>
      </c>
    </row>
    <row r="302" spans="1:1" x14ac:dyDescent="0.25">
      <c r="A302" t="s">
        <v>261</v>
      </c>
    </row>
    <row r="303" spans="1:1" x14ac:dyDescent="0.25">
      <c r="A303" t="s">
        <v>262</v>
      </c>
    </row>
    <row r="304" spans="1:1" x14ac:dyDescent="0.25">
      <c r="A304" t="s">
        <v>263</v>
      </c>
    </row>
    <row r="305" spans="1:1" x14ac:dyDescent="0.25">
      <c r="A305" t="s">
        <v>264</v>
      </c>
    </row>
    <row r="306" spans="1:1" x14ac:dyDescent="0.25">
      <c r="A306" t="s">
        <v>265</v>
      </c>
    </row>
    <row r="307" spans="1:1" x14ac:dyDescent="0.25">
      <c r="A307" t="s">
        <v>266</v>
      </c>
    </row>
    <row r="308" spans="1:1" x14ac:dyDescent="0.25">
      <c r="A308" t="s">
        <v>267</v>
      </c>
    </row>
    <row r="309" spans="1:1" x14ac:dyDescent="0.25">
      <c r="A309" t="s">
        <v>268</v>
      </c>
    </row>
    <row r="310" spans="1:1" x14ac:dyDescent="0.25">
      <c r="A310" t="s">
        <v>269</v>
      </c>
    </row>
    <row r="311" spans="1:1" x14ac:dyDescent="0.25">
      <c r="A311" t="s">
        <v>270</v>
      </c>
    </row>
    <row r="312" spans="1:1" x14ac:dyDescent="0.25">
      <c r="A312" t="s">
        <v>271</v>
      </c>
    </row>
    <row r="313" spans="1:1" x14ac:dyDescent="0.25">
      <c r="A313" t="s">
        <v>31</v>
      </c>
    </row>
    <row r="314" spans="1:1" x14ac:dyDescent="0.25">
      <c r="A314" t="s">
        <v>277</v>
      </c>
    </row>
    <row r="315" spans="1:1" x14ac:dyDescent="0.25">
      <c r="A315" t="s">
        <v>31</v>
      </c>
    </row>
    <row r="316" spans="1:1" x14ac:dyDescent="0.25">
      <c r="A316" t="s">
        <v>278</v>
      </c>
    </row>
    <row r="317" spans="1:1" x14ac:dyDescent="0.25">
      <c r="A317" t="s">
        <v>279</v>
      </c>
    </row>
    <row r="318" spans="1:1" x14ac:dyDescent="0.25">
      <c r="A318" t="s">
        <v>280</v>
      </c>
    </row>
    <row r="319" spans="1:1" x14ac:dyDescent="0.25">
      <c r="A319" t="s">
        <v>281</v>
      </c>
    </row>
    <row r="320" spans="1:1" x14ac:dyDescent="0.25">
      <c r="A320" t="s">
        <v>282</v>
      </c>
    </row>
    <row r="321" spans="1:1" x14ac:dyDescent="0.25">
      <c r="A321" t="s">
        <v>283</v>
      </c>
    </row>
    <row r="322" spans="1:1" x14ac:dyDescent="0.25">
      <c r="A322" t="s">
        <v>284</v>
      </c>
    </row>
    <row r="323" spans="1:1" x14ac:dyDescent="0.25">
      <c r="A323" t="s">
        <v>285</v>
      </c>
    </row>
    <row r="324" spans="1:1" x14ac:dyDescent="0.25">
      <c r="A324" t="s">
        <v>286</v>
      </c>
    </row>
    <row r="325" spans="1:1" x14ac:dyDescent="0.25">
      <c r="A325" t="s">
        <v>287</v>
      </c>
    </row>
    <row r="326" spans="1:1" x14ac:dyDescent="0.25">
      <c r="A326" t="s">
        <v>290</v>
      </c>
    </row>
    <row r="327" spans="1:1" x14ac:dyDescent="0.25">
      <c r="A327" t="s">
        <v>291</v>
      </c>
    </row>
    <row r="328" spans="1:1" x14ac:dyDescent="0.25">
      <c r="A328" t="s">
        <v>296</v>
      </c>
    </row>
    <row r="329" spans="1:1" x14ac:dyDescent="0.25">
      <c r="A329" t="s">
        <v>297</v>
      </c>
    </row>
    <row r="330" spans="1:1" x14ac:dyDescent="0.25">
      <c r="A330" t="s">
        <v>73</v>
      </c>
    </row>
    <row r="331" spans="1:1" x14ac:dyDescent="0.25">
      <c r="A331" t="s">
        <v>298</v>
      </c>
    </row>
    <row r="332" spans="1:1" x14ac:dyDescent="0.25">
      <c r="A332" t="s">
        <v>299</v>
      </c>
    </row>
    <row r="333" spans="1:1" x14ac:dyDescent="0.25">
      <c r="A333" t="s">
        <v>306</v>
      </c>
    </row>
    <row r="334" spans="1:1" x14ac:dyDescent="0.25">
      <c r="A334" t="s">
        <v>567</v>
      </c>
    </row>
    <row r="335" spans="1:1" x14ac:dyDescent="0.25">
      <c r="A335" t="s">
        <v>568</v>
      </c>
    </row>
    <row r="336" spans="1:1" x14ac:dyDescent="0.25">
      <c r="A336" t="s">
        <v>73</v>
      </c>
    </row>
    <row r="337" spans="1:1" x14ac:dyDescent="0.25">
      <c r="A337" t="s">
        <v>73</v>
      </c>
    </row>
    <row r="338" spans="1:1" x14ac:dyDescent="0.25">
      <c r="A338" t="s">
        <v>309</v>
      </c>
    </row>
    <row r="339" spans="1:1" x14ac:dyDescent="0.25">
      <c r="A339" t="s">
        <v>310</v>
      </c>
    </row>
    <row r="340" spans="1:1" x14ac:dyDescent="0.25">
      <c r="A340" t="s">
        <v>73</v>
      </c>
    </row>
    <row r="341" spans="1:1" x14ac:dyDescent="0.25">
      <c r="A341" t="s">
        <v>311</v>
      </c>
    </row>
    <row r="342" spans="1:1" x14ac:dyDescent="0.25">
      <c r="A342" t="s">
        <v>312</v>
      </c>
    </row>
    <row r="343" spans="1:1" x14ac:dyDescent="0.25">
      <c r="A343" t="s">
        <v>313</v>
      </c>
    </row>
    <row r="344" spans="1:1" x14ac:dyDescent="0.25">
      <c r="A344" t="s">
        <v>314</v>
      </c>
    </row>
    <row r="345" spans="1:1" x14ac:dyDescent="0.25">
      <c r="A345" t="s">
        <v>306</v>
      </c>
    </row>
    <row r="346" spans="1:1" x14ac:dyDescent="0.25">
      <c r="A346" t="s">
        <v>315</v>
      </c>
    </row>
    <row r="347" spans="1:1" x14ac:dyDescent="0.25">
      <c r="A347" t="s">
        <v>316</v>
      </c>
    </row>
    <row r="348" spans="1:1" x14ac:dyDescent="0.25">
      <c r="A348" t="s">
        <v>317</v>
      </c>
    </row>
    <row r="349" spans="1:1" x14ac:dyDescent="0.25">
      <c r="A349" t="s">
        <v>318</v>
      </c>
    </row>
    <row r="350" spans="1:1" x14ac:dyDescent="0.25">
      <c r="A350" t="s">
        <v>73</v>
      </c>
    </row>
    <row r="351" spans="1:1" x14ac:dyDescent="0.25">
      <c r="A351" t="s">
        <v>73</v>
      </c>
    </row>
    <row r="352" spans="1:1" x14ac:dyDescent="0.25">
      <c r="A352" t="s">
        <v>136</v>
      </c>
    </row>
    <row r="353" spans="1:1" x14ac:dyDescent="0.25">
      <c r="A353" t="s">
        <v>319</v>
      </c>
    </row>
    <row r="354" spans="1:1" x14ac:dyDescent="0.25">
      <c r="A354" t="s">
        <v>306</v>
      </c>
    </row>
    <row r="355" spans="1:1" x14ac:dyDescent="0.25">
      <c r="A355" t="s">
        <v>320</v>
      </c>
    </row>
    <row r="356" spans="1:1" x14ac:dyDescent="0.25">
      <c r="A356" t="s">
        <v>73</v>
      </c>
    </row>
    <row r="357" spans="1:1" x14ac:dyDescent="0.25">
      <c r="A357" t="s">
        <v>73</v>
      </c>
    </row>
    <row r="358" spans="1:1" ht="409.5" x14ac:dyDescent="0.25">
      <c r="A358" s="4" t="s">
        <v>569</v>
      </c>
    </row>
    <row r="359" spans="1:1" x14ac:dyDescent="0.25">
      <c r="A359" t="s">
        <v>31</v>
      </c>
    </row>
    <row r="360" spans="1:1" x14ac:dyDescent="0.25">
      <c r="A360" t="s">
        <v>322</v>
      </c>
    </row>
    <row r="361" spans="1:1" x14ac:dyDescent="0.25">
      <c r="A361" t="s">
        <v>323</v>
      </c>
    </row>
    <row r="362" spans="1:1" x14ac:dyDescent="0.25">
      <c r="A362" t="s">
        <v>324</v>
      </c>
    </row>
    <row r="363" spans="1:1" x14ac:dyDescent="0.25">
      <c r="A363" t="s">
        <v>73</v>
      </c>
    </row>
    <row r="364" spans="1:1" x14ac:dyDescent="0.25">
      <c r="A364" t="s">
        <v>168</v>
      </c>
    </row>
    <row r="365" spans="1:1" x14ac:dyDescent="0.25">
      <c r="A365" t="s">
        <v>31</v>
      </c>
    </row>
    <row r="366" spans="1:1" x14ac:dyDescent="0.25">
      <c r="A366" t="s">
        <v>325</v>
      </c>
    </row>
    <row r="367" spans="1:1" x14ac:dyDescent="0.25">
      <c r="A367" t="s">
        <v>31</v>
      </c>
    </row>
    <row r="368" spans="1:1" x14ac:dyDescent="0.25">
      <c r="A368" t="s">
        <v>159</v>
      </c>
    </row>
    <row r="369" spans="1:1" x14ac:dyDescent="0.25">
      <c r="A369" t="s">
        <v>160</v>
      </c>
    </row>
    <row r="370" spans="1:1" x14ac:dyDescent="0.25">
      <c r="A370" t="s">
        <v>161</v>
      </c>
    </row>
    <row r="371" spans="1:1" x14ac:dyDescent="0.25">
      <c r="A371" t="s">
        <v>326</v>
      </c>
    </row>
    <row r="372" spans="1:1" x14ac:dyDescent="0.25">
      <c r="A372" t="s">
        <v>163</v>
      </c>
    </row>
    <row r="373" spans="1:1" x14ac:dyDescent="0.25">
      <c r="A373" t="s">
        <v>327</v>
      </c>
    </row>
    <row r="374" spans="1:1" x14ac:dyDescent="0.25">
      <c r="A374" t="s">
        <v>328</v>
      </c>
    </row>
    <row r="375" spans="1:1" x14ac:dyDescent="0.25">
      <c r="A375" t="s">
        <v>329</v>
      </c>
    </row>
    <row r="376" spans="1:1" x14ac:dyDescent="0.25">
      <c r="A376" t="s">
        <v>330</v>
      </c>
    </row>
    <row r="377" spans="1:1" x14ac:dyDescent="0.25">
      <c r="A377" t="s">
        <v>331</v>
      </c>
    </row>
    <row r="378" spans="1:1" x14ac:dyDescent="0.25">
      <c r="A378" t="s">
        <v>332</v>
      </c>
    </row>
    <row r="379" spans="1:1" x14ac:dyDescent="0.25">
      <c r="A379" t="s">
        <v>333</v>
      </c>
    </row>
    <row r="380" spans="1:1" x14ac:dyDescent="0.25">
      <c r="A380" t="s">
        <v>334</v>
      </c>
    </row>
    <row r="381" spans="1:1" x14ac:dyDescent="0.25">
      <c r="A381" t="s">
        <v>335</v>
      </c>
    </row>
    <row r="382" spans="1:1" x14ac:dyDescent="0.25">
      <c r="A382" t="s">
        <v>165</v>
      </c>
    </row>
    <row r="383" spans="1:1" x14ac:dyDescent="0.25">
      <c r="A383" t="s">
        <v>570</v>
      </c>
    </row>
    <row r="384" spans="1:1" x14ac:dyDescent="0.25">
      <c r="A384" t="s">
        <v>338</v>
      </c>
    </row>
    <row r="385" spans="1:1" x14ac:dyDescent="0.25">
      <c r="A385" t="s">
        <v>339</v>
      </c>
    </row>
    <row r="386" spans="1:1" x14ac:dyDescent="0.25">
      <c r="A386" t="s">
        <v>340</v>
      </c>
    </row>
    <row r="387" spans="1:1" x14ac:dyDescent="0.25">
      <c r="A387" t="s">
        <v>69</v>
      </c>
    </row>
    <row r="388" spans="1:1" x14ac:dyDescent="0.25">
      <c r="A388" t="s">
        <v>341</v>
      </c>
    </row>
    <row r="389" spans="1:1" x14ac:dyDescent="0.25">
      <c r="A389" t="s">
        <v>73</v>
      </c>
    </row>
    <row r="390" spans="1:1" x14ac:dyDescent="0.25">
      <c r="A390" t="s">
        <v>168</v>
      </c>
    </row>
    <row r="391" spans="1:1" x14ac:dyDescent="0.25">
      <c r="A391" t="s">
        <v>31</v>
      </c>
    </row>
    <row r="392" spans="1:1" x14ac:dyDescent="0.25">
      <c r="A392" t="s">
        <v>342</v>
      </c>
    </row>
    <row r="393" spans="1:1" x14ac:dyDescent="0.25">
      <c r="A393" t="s">
        <v>343</v>
      </c>
    </row>
    <row r="394" spans="1:1" x14ac:dyDescent="0.25">
      <c r="A394" t="s">
        <v>344</v>
      </c>
    </row>
    <row r="395" spans="1:1" x14ac:dyDescent="0.25">
      <c r="A395" t="s">
        <v>31</v>
      </c>
    </row>
    <row r="396" spans="1:1" x14ac:dyDescent="0.25">
      <c r="A396" t="s">
        <v>345</v>
      </c>
    </row>
    <row r="397" spans="1:1" x14ac:dyDescent="0.25">
      <c r="A397" t="s">
        <v>31</v>
      </c>
    </row>
    <row r="398" spans="1:1" x14ac:dyDescent="0.25">
      <c r="A398" t="s">
        <v>346</v>
      </c>
    </row>
    <row r="399" spans="1:1" x14ac:dyDescent="0.25">
      <c r="A399" t="s">
        <v>347</v>
      </c>
    </row>
    <row r="400" spans="1:1" x14ac:dyDescent="0.25">
      <c r="A400" t="s">
        <v>348</v>
      </c>
    </row>
    <row r="401" spans="1:1" x14ac:dyDescent="0.25">
      <c r="A401" t="s">
        <v>349</v>
      </c>
    </row>
    <row r="402" spans="1:1" x14ac:dyDescent="0.25">
      <c r="A402" t="s">
        <v>350</v>
      </c>
    </row>
    <row r="403" spans="1:1" x14ac:dyDescent="0.25">
      <c r="A403" t="s">
        <v>351</v>
      </c>
    </row>
    <row r="404" spans="1:1" x14ac:dyDescent="0.25">
      <c r="A404" t="s">
        <v>31</v>
      </c>
    </row>
    <row r="405" spans="1:1" x14ac:dyDescent="0.25">
      <c r="A405" t="s">
        <v>352</v>
      </c>
    </row>
    <row r="406" spans="1:1" x14ac:dyDescent="0.25">
      <c r="A406" t="s">
        <v>216</v>
      </c>
    </row>
    <row r="407" spans="1:1" x14ac:dyDescent="0.25">
      <c r="A407" t="s">
        <v>353</v>
      </c>
    </row>
    <row r="408" spans="1:1" x14ac:dyDescent="0.25">
      <c r="A408" t="s">
        <v>354</v>
      </c>
    </row>
    <row r="409" spans="1:1" x14ac:dyDescent="0.25">
      <c r="A409" t="s">
        <v>73</v>
      </c>
    </row>
    <row r="410" spans="1:1" x14ac:dyDescent="0.25">
      <c r="A410" t="s">
        <v>355</v>
      </c>
    </row>
    <row r="411" spans="1:1" x14ac:dyDescent="0.25">
      <c r="A411" t="s">
        <v>356</v>
      </c>
    </row>
    <row r="412" spans="1:1" x14ac:dyDescent="0.25">
      <c r="A412" t="s">
        <v>357</v>
      </c>
    </row>
    <row r="413" spans="1:1" x14ac:dyDescent="0.25">
      <c r="A413" t="s">
        <v>358</v>
      </c>
    </row>
    <row r="414" spans="1:1" x14ac:dyDescent="0.25">
      <c r="A414" t="s">
        <v>359</v>
      </c>
    </row>
    <row r="415" spans="1:1" x14ac:dyDescent="0.25">
      <c r="A415" t="s">
        <v>360</v>
      </c>
    </row>
    <row r="416" spans="1:1" x14ac:dyDescent="0.25">
      <c r="A416" t="s">
        <v>361</v>
      </c>
    </row>
    <row r="417" spans="1:1" x14ac:dyDescent="0.25">
      <c r="A417" t="s">
        <v>362</v>
      </c>
    </row>
    <row r="418" spans="1:1" x14ac:dyDescent="0.25">
      <c r="A418" t="s">
        <v>363</v>
      </c>
    </row>
    <row r="419" spans="1:1" x14ac:dyDescent="0.25">
      <c r="A419" t="s">
        <v>364</v>
      </c>
    </row>
    <row r="420" spans="1:1" x14ac:dyDescent="0.25">
      <c r="A420" t="s">
        <v>365</v>
      </c>
    </row>
    <row r="421" spans="1:1" x14ac:dyDescent="0.25">
      <c r="A421" t="s">
        <v>31</v>
      </c>
    </row>
    <row r="422" spans="1:1" x14ac:dyDescent="0.25">
      <c r="A422" t="s">
        <v>366</v>
      </c>
    </row>
    <row r="423" spans="1:1" x14ac:dyDescent="0.25">
      <c r="A423" t="s">
        <v>216</v>
      </c>
    </row>
    <row r="424" spans="1:1" x14ac:dyDescent="0.25">
      <c r="A424" t="s">
        <v>367</v>
      </c>
    </row>
    <row r="425" spans="1:1" x14ac:dyDescent="0.25">
      <c r="A425" t="s">
        <v>368</v>
      </c>
    </row>
    <row r="426" spans="1:1" x14ac:dyDescent="0.25">
      <c r="A426" t="s">
        <v>73</v>
      </c>
    </row>
    <row r="427" spans="1:1" x14ac:dyDescent="0.25">
      <c r="A427" t="s">
        <v>369</v>
      </c>
    </row>
    <row r="428" spans="1:1" x14ac:dyDescent="0.25">
      <c r="A428" t="s">
        <v>370</v>
      </c>
    </row>
    <row r="429" spans="1:1" x14ac:dyDescent="0.25">
      <c r="A429" t="s">
        <v>371</v>
      </c>
    </row>
    <row r="430" spans="1:1" x14ac:dyDescent="0.25">
      <c r="A430" t="s">
        <v>372</v>
      </c>
    </row>
    <row r="431" spans="1:1" x14ac:dyDescent="0.25">
      <c r="A431" t="s">
        <v>373</v>
      </c>
    </row>
    <row r="432" spans="1:1" x14ac:dyDescent="0.25">
      <c r="A432" t="s">
        <v>374</v>
      </c>
    </row>
    <row r="433" spans="1:1" x14ac:dyDescent="0.25">
      <c r="A433" t="s">
        <v>375</v>
      </c>
    </row>
    <row r="434" spans="1:1" x14ac:dyDescent="0.25">
      <c r="A434" t="s">
        <v>376</v>
      </c>
    </row>
    <row r="435" spans="1:1" x14ac:dyDescent="0.25">
      <c r="A435" t="s">
        <v>377</v>
      </c>
    </row>
    <row r="436" spans="1:1" x14ac:dyDescent="0.25">
      <c r="A436" t="s">
        <v>378</v>
      </c>
    </row>
    <row r="437" spans="1:1" x14ac:dyDescent="0.25">
      <c r="A437" t="s">
        <v>379</v>
      </c>
    </row>
    <row r="438" spans="1:1" x14ac:dyDescent="0.25">
      <c r="A438" t="s">
        <v>31</v>
      </c>
    </row>
    <row r="439" spans="1:1" x14ac:dyDescent="0.25">
      <c r="A439" t="s">
        <v>380</v>
      </c>
    </row>
    <row r="440" spans="1:1" x14ac:dyDescent="0.25">
      <c r="A440" t="s">
        <v>216</v>
      </c>
    </row>
    <row r="441" spans="1:1" x14ac:dyDescent="0.25">
      <c r="A441" t="s">
        <v>381</v>
      </c>
    </row>
    <row r="442" spans="1:1" x14ac:dyDescent="0.25">
      <c r="A442" t="s">
        <v>382</v>
      </c>
    </row>
    <row r="443" spans="1:1" x14ac:dyDescent="0.25">
      <c r="A443" t="s">
        <v>73</v>
      </c>
    </row>
    <row r="444" spans="1:1" x14ac:dyDescent="0.25">
      <c r="A444" t="s">
        <v>383</v>
      </c>
    </row>
    <row r="445" spans="1:1" x14ac:dyDescent="0.25">
      <c r="A445" t="s">
        <v>384</v>
      </c>
    </row>
    <row r="446" spans="1:1" x14ac:dyDescent="0.25">
      <c r="A446" t="s">
        <v>385</v>
      </c>
    </row>
    <row r="447" spans="1:1" x14ac:dyDescent="0.25">
      <c r="A447" t="s">
        <v>386</v>
      </c>
    </row>
    <row r="448" spans="1:1" x14ac:dyDescent="0.25">
      <c r="A448" t="s">
        <v>387</v>
      </c>
    </row>
    <row r="449" spans="1:1" x14ac:dyDescent="0.25">
      <c r="A449" t="s">
        <v>388</v>
      </c>
    </row>
    <row r="450" spans="1:1" x14ac:dyDescent="0.25">
      <c r="A450" t="s">
        <v>389</v>
      </c>
    </row>
    <row r="451" spans="1:1" x14ac:dyDescent="0.25">
      <c r="A451" t="s">
        <v>390</v>
      </c>
    </row>
    <row r="452" spans="1:1" x14ac:dyDescent="0.25">
      <c r="A452" t="s">
        <v>391</v>
      </c>
    </row>
    <row r="453" spans="1:1" x14ac:dyDescent="0.25">
      <c r="A453" t="s">
        <v>392</v>
      </c>
    </row>
    <row r="454" spans="1:1" x14ac:dyDescent="0.25">
      <c r="A454" t="s">
        <v>393</v>
      </c>
    </row>
    <row r="457" spans="1:1" x14ac:dyDescent="0.25">
      <c r="A457" t="s">
        <v>31</v>
      </c>
    </row>
    <row r="458" spans="1:1" x14ac:dyDescent="0.25">
      <c r="A458" t="s">
        <v>394</v>
      </c>
    </row>
    <row r="459" spans="1:1" x14ac:dyDescent="0.25">
      <c r="A459" t="s">
        <v>31</v>
      </c>
    </row>
    <row r="460" spans="1:1" x14ac:dyDescent="0.25">
      <c r="A460" t="s">
        <v>31</v>
      </c>
    </row>
    <row r="461" spans="1:1" x14ac:dyDescent="0.25">
      <c r="A461" t="s">
        <v>344</v>
      </c>
    </row>
    <row r="462" spans="1:1" x14ac:dyDescent="0.25">
      <c r="A462" t="s">
        <v>380</v>
      </c>
    </row>
    <row r="463" spans="1:1" x14ac:dyDescent="0.25">
      <c r="A463" t="s">
        <v>216</v>
      </c>
    </row>
    <row r="464" spans="1:1" x14ac:dyDescent="0.25">
      <c r="A464" t="s">
        <v>381</v>
      </c>
    </row>
    <row r="465" spans="1:1" x14ac:dyDescent="0.25">
      <c r="A465" t="s">
        <v>382</v>
      </c>
    </row>
    <row r="466" spans="1:1" x14ac:dyDescent="0.25">
      <c r="A466" t="s">
        <v>73</v>
      </c>
    </row>
    <row r="467" spans="1:1" x14ac:dyDescent="0.25">
      <c r="A467" t="s">
        <v>383</v>
      </c>
    </row>
    <row r="468" spans="1:1" x14ac:dyDescent="0.25">
      <c r="A468" t="s">
        <v>384</v>
      </c>
    </row>
    <row r="469" spans="1:1" x14ac:dyDescent="0.25">
      <c r="A469" t="s">
        <v>385</v>
      </c>
    </row>
    <row r="470" spans="1:1" x14ac:dyDescent="0.25">
      <c r="A470" t="s">
        <v>386</v>
      </c>
    </row>
    <row r="471" spans="1:1" x14ac:dyDescent="0.25">
      <c r="A471" t="s">
        <v>387</v>
      </c>
    </row>
    <row r="472" spans="1:1" x14ac:dyDescent="0.25">
      <c r="A472" t="s">
        <v>395</v>
      </c>
    </row>
    <row r="473" spans="1:1" x14ac:dyDescent="0.25">
      <c r="A473" t="s">
        <v>396</v>
      </c>
    </row>
    <row r="474" spans="1:1" x14ac:dyDescent="0.25">
      <c r="A474" t="s">
        <v>397</v>
      </c>
    </row>
    <row r="475" spans="1:1" x14ac:dyDescent="0.25">
      <c r="A475" t="s">
        <v>390</v>
      </c>
    </row>
    <row r="476" spans="1:1" x14ac:dyDescent="0.25">
      <c r="A476" t="s">
        <v>391</v>
      </c>
    </row>
    <row r="477" spans="1:1" x14ac:dyDescent="0.25">
      <c r="A477" t="s">
        <v>388</v>
      </c>
    </row>
    <row r="478" spans="1:1" x14ac:dyDescent="0.25">
      <c r="A478" t="s">
        <v>393</v>
      </c>
    </row>
    <row r="479" spans="1:1" x14ac:dyDescent="0.25">
      <c r="A479" t="s">
        <v>31</v>
      </c>
    </row>
    <row r="480" spans="1:1" x14ac:dyDescent="0.25">
      <c r="A480" t="s">
        <v>398</v>
      </c>
    </row>
    <row r="481" spans="1:1" x14ac:dyDescent="0.25">
      <c r="A481" t="s">
        <v>31</v>
      </c>
    </row>
    <row r="482" spans="1:1" x14ac:dyDescent="0.25">
      <c r="A482" t="s">
        <v>397</v>
      </c>
    </row>
    <row r="483" spans="1:1" x14ac:dyDescent="0.25">
      <c r="A483" t="s">
        <v>399</v>
      </c>
    </row>
    <row r="484" spans="1:1" x14ac:dyDescent="0.25">
      <c r="A484" t="s">
        <v>400</v>
      </c>
    </row>
    <row r="485" spans="1:1" x14ac:dyDescent="0.25">
      <c r="A485" t="s">
        <v>401</v>
      </c>
    </row>
    <row r="486" spans="1:1" x14ac:dyDescent="0.25">
      <c r="A486" t="s">
        <v>402</v>
      </c>
    </row>
    <row r="487" spans="1:1" x14ac:dyDescent="0.25">
      <c r="A487" t="s">
        <v>403</v>
      </c>
    </row>
    <row r="488" spans="1:1" x14ac:dyDescent="0.25">
      <c r="A488" t="s">
        <v>404</v>
      </c>
    </row>
    <row r="489" spans="1:1" x14ac:dyDescent="0.25">
      <c r="A489" t="s">
        <v>405</v>
      </c>
    </row>
    <row r="490" spans="1:1" x14ac:dyDescent="0.25">
      <c r="A490" t="s">
        <v>406</v>
      </c>
    </row>
    <row r="491" spans="1:1" x14ac:dyDescent="0.25">
      <c r="A491" t="s">
        <v>407</v>
      </c>
    </row>
    <row r="492" spans="1:1" x14ac:dyDescent="0.25">
      <c r="A492" t="s">
        <v>408</v>
      </c>
    </row>
    <row r="493" spans="1:1" x14ac:dyDescent="0.25">
      <c r="A493" t="s">
        <v>31</v>
      </c>
    </row>
    <row r="494" spans="1:1" x14ac:dyDescent="0.25">
      <c r="A494" t="s">
        <v>409</v>
      </c>
    </row>
    <row r="495" spans="1:1" x14ac:dyDescent="0.25">
      <c r="A495" t="s">
        <v>31</v>
      </c>
    </row>
    <row r="496" spans="1:1" x14ac:dyDescent="0.25">
      <c r="A496" t="s">
        <v>276</v>
      </c>
    </row>
    <row r="497" spans="1:1" x14ac:dyDescent="0.25">
      <c r="A497" t="s">
        <v>410</v>
      </c>
    </row>
    <row r="498" spans="1:1" x14ac:dyDescent="0.25">
      <c r="A498" t="s">
        <v>411</v>
      </c>
    </row>
    <row r="499" spans="1:1" x14ac:dyDescent="0.25">
      <c r="A499" t="s">
        <v>412</v>
      </c>
    </row>
    <row r="500" spans="1:1" x14ac:dyDescent="0.25">
      <c r="A500" t="s">
        <v>31</v>
      </c>
    </row>
    <row r="501" spans="1:1" x14ac:dyDescent="0.25">
      <c r="A501" t="s">
        <v>413</v>
      </c>
    </row>
    <row r="502" spans="1:1" x14ac:dyDescent="0.25">
      <c r="A502" t="s">
        <v>414</v>
      </c>
    </row>
    <row r="503" spans="1:1" x14ac:dyDescent="0.25">
      <c r="A503" t="s">
        <v>415</v>
      </c>
    </row>
    <row r="504" spans="1:1" x14ac:dyDescent="0.25">
      <c r="A504" t="s">
        <v>416</v>
      </c>
    </row>
    <row r="505" spans="1:1" x14ac:dyDescent="0.25">
      <c r="A505" t="s">
        <v>417</v>
      </c>
    </row>
    <row r="506" spans="1:1" x14ac:dyDescent="0.25">
      <c r="A506" t="s">
        <v>418</v>
      </c>
    </row>
    <row r="507" spans="1:1" x14ac:dyDescent="0.25">
      <c r="A507" t="s">
        <v>419</v>
      </c>
    </row>
    <row r="508" spans="1:1" x14ac:dyDescent="0.25">
      <c r="A508" t="s">
        <v>420</v>
      </c>
    </row>
    <row r="509" spans="1:1" x14ac:dyDescent="0.25">
      <c r="A509" t="s">
        <v>421</v>
      </c>
    </row>
    <row r="510" spans="1:1" x14ac:dyDescent="0.25">
      <c r="A510" t="s">
        <v>31</v>
      </c>
    </row>
    <row r="511" spans="1:1" x14ac:dyDescent="0.25">
      <c r="A511" t="s">
        <v>422</v>
      </c>
    </row>
    <row r="512" spans="1:1" x14ac:dyDescent="0.25">
      <c r="A512" t="s">
        <v>31</v>
      </c>
    </row>
    <row r="513" spans="1:1" x14ac:dyDescent="0.25">
      <c r="A513" t="s">
        <v>276</v>
      </c>
    </row>
    <row r="514" spans="1:1" x14ac:dyDescent="0.25">
      <c r="A514" t="s">
        <v>423</v>
      </c>
    </row>
    <row r="515" spans="1:1" x14ac:dyDescent="0.25">
      <c r="A515" t="s">
        <v>424</v>
      </c>
    </row>
    <row r="516" spans="1:1" x14ac:dyDescent="0.25">
      <c r="A516" t="s">
        <v>425</v>
      </c>
    </row>
    <row r="517" spans="1:1" x14ac:dyDescent="0.25">
      <c r="A517" t="s">
        <v>426</v>
      </c>
    </row>
    <row r="518" spans="1:1" x14ac:dyDescent="0.25">
      <c r="A518" t="s">
        <v>427</v>
      </c>
    </row>
    <row r="519" spans="1:1" x14ac:dyDescent="0.25">
      <c r="A519" t="s">
        <v>428</v>
      </c>
    </row>
    <row r="520" spans="1:1" x14ac:dyDescent="0.25">
      <c r="A520" t="s">
        <v>429</v>
      </c>
    </row>
    <row r="521" spans="1:1" x14ac:dyDescent="0.25">
      <c r="A521" t="s">
        <v>430</v>
      </c>
    </row>
    <row r="522" spans="1:1" x14ac:dyDescent="0.25">
      <c r="A522" t="s">
        <v>31</v>
      </c>
    </row>
    <row r="523" spans="1:1" x14ac:dyDescent="0.25">
      <c r="A523" t="s">
        <v>431</v>
      </c>
    </row>
    <row r="524" spans="1:1" x14ac:dyDescent="0.25">
      <c r="A524" t="s">
        <v>31</v>
      </c>
    </row>
    <row r="525" spans="1:1" x14ac:dyDescent="0.25">
      <c r="A525" t="s">
        <v>177</v>
      </c>
    </row>
    <row r="526" spans="1:1" x14ac:dyDescent="0.25">
      <c r="A526" t="s">
        <v>432</v>
      </c>
    </row>
    <row r="527" spans="1:1" x14ac:dyDescent="0.25">
      <c r="A527" t="s">
        <v>433</v>
      </c>
    </row>
    <row r="528" spans="1:1" x14ac:dyDescent="0.25">
      <c r="A528" t="s">
        <v>274</v>
      </c>
    </row>
    <row r="529" spans="1:1" x14ac:dyDescent="0.25">
      <c r="A529" t="s">
        <v>275</v>
      </c>
    </row>
    <row r="530" spans="1:1" x14ac:dyDescent="0.25">
      <c r="A530" t="s">
        <v>159</v>
      </c>
    </row>
    <row r="531" spans="1:1" x14ac:dyDescent="0.25">
      <c r="A531" t="s">
        <v>160</v>
      </c>
    </row>
    <row r="532" spans="1:1" x14ac:dyDescent="0.25">
      <c r="A532" t="s">
        <v>161</v>
      </c>
    </row>
    <row r="533" spans="1:1" x14ac:dyDescent="0.25">
      <c r="A533" t="s">
        <v>434</v>
      </c>
    </row>
    <row r="534" spans="1:1" x14ac:dyDescent="0.25">
      <c r="A534" t="s">
        <v>163</v>
      </c>
    </row>
    <row r="535" spans="1:1" x14ac:dyDescent="0.25">
      <c r="A535" t="s">
        <v>327</v>
      </c>
    </row>
    <row r="536" spans="1:1" x14ac:dyDescent="0.25">
      <c r="A536" t="s">
        <v>435</v>
      </c>
    </row>
    <row r="537" spans="1:1" x14ac:dyDescent="0.25">
      <c r="A537" t="s">
        <v>436</v>
      </c>
    </row>
    <row r="538" spans="1:1" x14ac:dyDescent="0.25">
      <c r="A538" t="s">
        <v>330</v>
      </c>
    </row>
    <row r="539" spans="1:1" x14ac:dyDescent="0.25">
      <c r="A539" t="s">
        <v>437</v>
      </c>
    </row>
    <row r="540" spans="1:1" x14ac:dyDescent="0.25">
      <c r="A540" t="s">
        <v>438</v>
      </c>
    </row>
    <row r="541" spans="1:1" x14ac:dyDescent="0.25">
      <c r="A541" t="s">
        <v>134</v>
      </c>
    </row>
    <row r="542" spans="1:1" x14ac:dyDescent="0.25">
      <c r="A542" t="s">
        <v>571</v>
      </c>
    </row>
    <row r="543" spans="1:1" x14ac:dyDescent="0.25">
      <c r="A543" t="s">
        <v>572</v>
      </c>
    </row>
    <row r="544" spans="1:1" x14ac:dyDescent="0.25">
      <c r="A544" t="s">
        <v>448</v>
      </c>
    </row>
    <row r="545" spans="1:1" x14ac:dyDescent="0.25">
      <c r="A545" t="s">
        <v>449</v>
      </c>
    </row>
    <row r="546" spans="1:1" x14ac:dyDescent="0.25">
      <c r="A546" t="s">
        <v>450</v>
      </c>
    </row>
    <row r="547" spans="1:1" x14ac:dyDescent="0.25">
      <c r="A547" t="s">
        <v>451</v>
      </c>
    </row>
    <row r="548" spans="1:1" x14ac:dyDescent="0.25">
      <c r="A548" t="s">
        <v>452</v>
      </c>
    </row>
    <row r="549" spans="1:1" x14ac:dyDescent="0.25">
      <c r="A549" t="s">
        <v>453</v>
      </c>
    </row>
    <row r="550" spans="1:1" x14ac:dyDescent="0.25">
      <c r="A550" t="s">
        <v>454</v>
      </c>
    </row>
    <row r="551" spans="1:1" x14ac:dyDescent="0.25">
      <c r="A551" t="s">
        <v>455</v>
      </c>
    </row>
    <row r="552" spans="1:1" x14ac:dyDescent="0.25">
      <c r="A552" t="s">
        <v>69</v>
      </c>
    </row>
    <row r="553" spans="1:1" x14ac:dyDescent="0.25">
      <c r="A553" t="s">
        <v>456</v>
      </c>
    </row>
    <row r="554" spans="1:1" x14ac:dyDescent="0.25">
      <c r="A554" t="s">
        <v>73</v>
      </c>
    </row>
    <row r="555" spans="1:1" x14ac:dyDescent="0.25">
      <c r="A555" t="s">
        <v>168</v>
      </c>
    </row>
    <row r="556" spans="1:1" x14ac:dyDescent="0.25">
      <c r="A556" t="s">
        <v>31</v>
      </c>
    </row>
    <row r="557" spans="1:1" x14ac:dyDescent="0.25">
      <c r="A557" t="s">
        <v>31</v>
      </c>
    </row>
    <row r="558" spans="1:1" x14ac:dyDescent="0.25">
      <c r="A558" t="s">
        <v>457</v>
      </c>
    </row>
    <row r="559" spans="1:1" x14ac:dyDescent="0.25">
      <c r="A559" t="s">
        <v>458</v>
      </c>
    </row>
    <row r="560" spans="1:1" x14ac:dyDescent="0.25">
      <c r="A560" t="s">
        <v>459</v>
      </c>
    </row>
    <row r="561" spans="1:1" x14ac:dyDescent="0.25">
      <c r="A561" t="s">
        <v>460</v>
      </c>
    </row>
    <row r="562" spans="1:1" x14ac:dyDescent="0.25">
      <c r="A562" t="s">
        <v>461</v>
      </c>
    </row>
    <row r="563" spans="1:1" x14ac:dyDescent="0.25">
      <c r="A563" t="s">
        <v>73</v>
      </c>
    </row>
    <row r="564" spans="1:1" x14ac:dyDescent="0.25">
      <c r="A564" t="s">
        <v>462</v>
      </c>
    </row>
    <row r="565" spans="1:1" x14ac:dyDescent="0.25">
      <c r="A565" t="s">
        <v>463</v>
      </c>
    </row>
    <row r="566" spans="1:1" x14ac:dyDescent="0.25">
      <c r="A566" t="s">
        <v>464</v>
      </c>
    </row>
    <row r="567" spans="1:1" x14ac:dyDescent="0.25">
      <c r="A567" t="s">
        <v>465</v>
      </c>
    </row>
    <row r="568" spans="1:1" x14ac:dyDescent="0.25">
      <c r="A568" t="s">
        <v>466</v>
      </c>
    </row>
    <row r="569" spans="1:1" x14ac:dyDescent="0.25">
      <c r="A569" t="s">
        <v>599</v>
      </c>
    </row>
    <row r="570" spans="1:1" x14ac:dyDescent="0.25">
      <c r="A570" t="s">
        <v>467</v>
      </c>
    </row>
    <row r="571" spans="1:1" x14ac:dyDescent="0.25">
      <c r="A571" t="s">
        <v>468</v>
      </c>
    </row>
    <row r="572" spans="1:1" x14ac:dyDescent="0.25">
      <c r="A572" t="s">
        <v>31</v>
      </c>
    </row>
    <row r="573" spans="1:1" x14ac:dyDescent="0.25">
      <c r="A573" t="s">
        <v>469</v>
      </c>
    </row>
    <row r="574" spans="1:1" x14ac:dyDescent="0.25">
      <c r="A574" t="s">
        <v>470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6"/>
  <sheetViews>
    <sheetView workbookViewId="0"/>
  </sheetViews>
  <sheetFormatPr defaultRowHeight="15.75" x14ac:dyDescent="0.25"/>
  <cols>
    <col min="1" max="1" width="81.125" bestFit="1" customWidth="1"/>
    <col min="2" max="256" width="11" customWidth="1"/>
  </cols>
  <sheetData>
    <row r="1" spans="1:1" x14ac:dyDescent="0.25">
      <c r="A1" t="s">
        <v>574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31</v>
      </c>
    </row>
    <row r="8" spans="1:1" x14ac:dyDescent="0.25">
      <c r="A8" t="s">
        <v>33</v>
      </c>
    </row>
    <row r="9" spans="1:1" x14ac:dyDescent="0.25">
      <c r="A9" t="s">
        <v>554</v>
      </c>
    </row>
    <row r="10" spans="1:1" x14ac:dyDescent="0.25">
      <c r="A10" t="s">
        <v>575</v>
      </c>
    </row>
    <row r="11" spans="1:1" x14ac:dyDescent="0.25">
      <c r="A11" t="s">
        <v>37</v>
      </c>
    </row>
    <row r="12" spans="1:1" x14ac:dyDescent="0.25">
      <c r="A12" t="s">
        <v>556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31</v>
      </c>
    </row>
    <row r="17" spans="1:1" x14ac:dyDescent="0.25">
      <c r="A17" t="s">
        <v>43</v>
      </c>
    </row>
    <row r="18" spans="1:1" x14ac:dyDescent="0.25">
      <c r="A18" t="s">
        <v>31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31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76</v>
      </c>
    </row>
    <row r="53" spans="1:1" x14ac:dyDescent="0.25">
      <c r="A53" t="s">
        <v>31</v>
      </c>
    </row>
    <row r="54" spans="1:1" x14ac:dyDescent="0.25">
      <c r="A54" t="s">
        <v>472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31</v>
      </c>
    </row>
    <row r="59" spans="1:1" x14ac:dyDescent="0.25">
      <c r="A59" t="s">
        <v>81</v>
      </c>
    </row>
    <row r="60" spans="1:1" x14ac:dyDescent="0.25">
      <c r="A60" t="s">
        <v>31</v>
      </c>
    </row>
    <row r="61" spans="1:1" x14ac:dyDescent="0.25">
      <c r="A61" t="s">
        <v>82</v>
      </c>
    </row>
    <row r="62" spans="1:1" x14ac:dyDescent="0.25">
      <c r="A62" t="s">
        <v>83</v>
      </c>
    </row>
    <row r="63" spans="1:1" x14ac:dyDescent="0.25">
      <c r="A63" t="s">
        <v>84</v>
      </c>
    </row>
    <row r="64" spans="1:1" x14ac:dyDescent="0.25">
      <c r="A64" t="s">
        <v>85</v>
      </c>
    </row>
    <row r="65" spans="1:1" x14ac:dyDescent="0.25">
      <c r="A65" t="s">
        <v>86</v>
      </c>
    </row>
    <row r="66" spans="1:1" x14ac:dyDescent="0.25">
      <c r="A66" t="s">
        <v>87</v>
      </c>
    </row>
    <row r="67" spans="1:1" x14ac:dyDescent="0.25">
      <c r="A67" t="s">
        <v>88</v>
      </c>
    </row>
    <row r="68" spans="1:1" x14ac:dyDescent="0.25">
      <c r="A68" t="s">
        <v>473</v>
      </c>
    </row>
    <row r="69" spans="1:1" x14ac:dyDescent="0.25">
      <c r="A69" t="s">
        <v>474</v>
      </c>
    </row>
    <row r="70" spans="1:1" x14ac:dyDescent="0.25">
      <c r="A70" t="s">
        <v>475</v>
      </c>
    </row>
    <row r="71" spans="1:1" x14ac:dyDescent="0.25">
      <c r="A71" t="s">
        <v>476</v>
      </c>
    </row>
    <row r="72" spans="1:1" x14ac:dyDescent="0.25">
      <c r="A72" t="s">
        <v>477</v>
      </c>
    </row>
    <row r="73" spans="1:1" x14ac:dyDescent="0.25">
      <c r="A73" t="s">
        <v>478</v>
      </c>
    </row>
    <row r="74" spans="1:1" x14ac:dyDescent="0.25">
      <c r="A74" t="s">
        <v>479</v>
      </c>
    </row>
    <row r="75" spans="1:1" x14ac:dyDescent="0.25">
      <c r="A75" t="s">
        <v>31</v>
      </c>
    </row>
    <row r="76" spans="1:1" x14ac:dyDescent="0.25">
      <c r="A76" t="s">
        <v>480</v>
      </c>
    </row>
    <row r="77" spans="1:1" x14ac:dyDescent="0.25">
      <c r="A77" t="s">
        <v>31</v>
      </c>
    </row>
    <row r="78" spans="1:1" x14ac:dyDescent="0.25">
      <c r="A78" t="s">
        <v>105</v>
      </c>
    </row>
    <row r="79" spans="1:1" x14ac:dyDescent="0.25">
      <c r="A79" t="s">
        <v>106</v>
      </c>
    </row>
    <row r="80" spans="1:1" x14ac:dyDescent="0.25">
      <c r="A80" t="s">
        <v>107</v>
      </c>
    </row>
    <row r="81" spans="1:1" x14ac:dyDescent="0.25">
      <c r="A81" t="s">
        <v>576</v>
      </c>
    </row>
    <row r="82" spans="1:1" x14ac:dyDescent="0.25">
      <c r="A82" t="s">
        <v>280</v>
      </c>
    </row>
    <row r="83" spans="1:1" x14ac:dyDescent="0.25">
      <c r="A83" t="s">
        <v>281</v>
      </c>
    </row>
    <row r="84" spans="1:1" x14ac:dyDescent="0.25">
      <c r="A84" t="s">
        <v>73</v>
      </c>
    </row>
    <row r="85" spans="1:1" x14ac:dyDescent="0.25">
      <c r="A85" t="s">
        <v>111</v>
      </c>
    </row>
    <row r="86" spans="1:1" x14ac:dyDescent="0.25">
      <c r="A86" t="s">
        <v>577</v>
      </c>
    </row>
    <row r="87" spans="1:1" x14ac:dyDescent="0.25">
      <c r="A87" t="s">
        <v>578</v>
      </c>
    </row>
    <row r="88" spans="1:1" x14ac:dyDescent="0.25">
      <c r="A88" t="s">
        <v>579</v>
      </c>
    </row>
    <row r="89" spans="1:1" x14ac:dyDescent="0.25">
      <c r="A89" t="s">
        <v>73</v>
      </c>
    </row>
    <row r="90" spans="1:1" x14ac:dyDescent="0.25">
      <c r="A90" t="s">
        <v>118</v>
      </c>
    </row>
    <row r="91" spans="1:1" x14ac:dyDescent="0.25">
      <c r="A91" t="s">
        <v>580</v>
      </c>
    </row>
    <row r="92" spans="1:1" x14ac:dyDescent="0.25">
      <c r="A92" t="s">
        <v>581</v>
      </c>
    </row>
    <row r="93" spans="1:1" x14ac:dyDescent="0.25">
      <c r="A93" t="s">
        <v>582</v>
      </c>
    </row>
    <row r="94" spans="1:1" x14ac:dyDescent="0.25">
      <c r="A94" t="s">
        <v>583</v>
      </c>
    </row>
    <row r="95" spans="1:1" x14ac:dyDescent="0.25">
      <c r="A95" t="s">
        <v>584</v>
      </c>
    </row>
    <row r="96" spans="1:1" x14ac:dyDescent="0.25">
      <c r="A96" t="s">
        <v>585</v>
      </c>
    </row>
    <row r="97" spans="1:1" x14ac:dyDescent="0.25">
      <c r="A97" t="s">
        <v>586</v>
      </c>
    </row>
    <row r="98" spans="1:1" x14ac:dyDescent="0.25">
      <c r="A98" t="s">
        <v>587</v>
      </c>
    </row>
    <row r="99" spans="1:1" x14ac:dyDescent="0.25">
      <c r="A99" t="s">
        <v>588</v>
      </c>
    </row>
    <row r="100" spans="1:1" x14ac:dyDescent="0.25">
      <c r="A100" t="s">
        <v>306</v>
      </c>
    </row>
    <row r="101" spans="1:1" x14ac:dyDescent="0.25">
      <c r="A101" t="s">
        <v>589</v>
      </c>
    </row>
    <row r="102" spans="1:1" x14ac:dyDescent="0.25">
      <c r="A102" t="s">
        <v>73</v>
      </c>
    </row>
    <row r="103" spans="1:1" x14ac:dyDescent="0.25">
      <c r="A103" t="s">
        <v>73</v>
      </c>
    </row>
    <row r="104" spans="1:1" x14ac:dyDescent="0.25">
      <c r="A104" t="s">
        <v>136</v>
      </c>
    </row>
    <row r="105" spans="1:1" x14ac:dyDescent="0.25">
      <c r="A105" t="s">
        <v>590</v>
      </c>
    </row>
    <row r="106" spans="1:1" x14ac:dyDescent="0.25">
      <c r="A106" t="s">
        <v>591</v>
      </c>
    </row>
    <row r="107" spans="1:1" x14ac:dyDescent="0.25">
      <c r="A107" t="s">
        <v>592</v>
      </c>
    </row>
    <row r="108" spans="1:1" x14ac:dyDescent="0.25">
      <c r="A108" t="s">
        <v>73</v>
      </c>
    </row>
    <row r="109" spans="1:1" ht="409.5" x14ac:dyDescent="0.25">
      <c r="A109" s="4" t="s">
        <v>593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73</v>
      </c>
    </row>
    <row r="114" spans="1:1" x14ac:dyDescent="0.25">
      <c r="A114" t="s">
        <v>147</v>
      </c>
    </row>
    <row r="115" spans="1:1" x14ac:dyDescent="0.25">
      <c r="A115" t="s">
        <v>31</v>
      </c>
    </row>
    <row r="116" spans="1:1" x14ac:dyDescent="0.25">
      <c r="A116" t="s">
        <v>148</v>
      </c>
    </row>
    <row r="117" spans="1:1" x14ac:dyDescent="0.25">
      <c r="A117" t="s">
        <v>31</v>
      </c>
    </row>
    <row r="118" spans="1:1" x14ac:dyDescent="0.25">
      <c r="A118" t="s">
        <v>149</v>
      </c>
    </row>
    <row r="119" spans="1:1" x14ac:dyDescent="0.25">
      <c r="A119" t="s">
        <v>150</v>
      </c>
    </row>
    <row r="120" spans="1:1" x14ac:dyDescent="0.25">
      <c r="A120" t="s">
        <v>31</v>
      </c>
    </row>
    <row r="121" spans="1:1" x14ac:dyDescent="0.25">
      <c r="A121" t="s">
        <v>151</v>
      </c>
    </row>
    <row r="122" spans="1:1" x14ac:dyDescent="0.25">
      <c r="A122" t="s">
        <v>31</v>
      </c>
    </row>
    <row r="123" spans="1:1" x14ac:dyDescent="0.25">
      <c r="A123" t="s">
        <v>594</v>
      </c>
    </row>
    <row r="124" spans="1:1" x14ac:dyDescent="0.25">
      <c r="A124" t="s">
        <v>488</v>
      </c>
    </row>
    <row r="125" spans="1:1" x14ac:dyDescent="0.25">
      <c r="A125" t="s">
        <v>491</v>
      </c>
    </row>
    <row r="126" spans="1:1" x14ac:dyDescent="0.25">
      <c r="A126" t="s">
        <v>492</v>
      </c>
    </row>
    <row r="127" spans="1:1" x14ac:dyDescent="0.25">
      <c r="A127" t="s">
        <v>31</v>
      </c>
    </row>
    <row r="128" spans="1:1" x14ac:dyDescent="0.25">
      <c r="A128" t="s">
        <v>493</v>
      </c>
    </row>
    <row r="129" spans="1:1" x14ac:dyDescent="0.25">
      <c r="A129" t="s">
        <v>31</v>
      </c>
    </row>
    <row r="130" spans="1:1" x14ac:dyDescent="0.25">
      <c r="A130" t="s">
        <v>159</v>
      </c>
    </row>
    <row r="131" spans="1:1" x14ac:dyDescent="0.25">
      <c r="A131" t="s">
        <v>160</v>
      </c>
    </row>
    <row r="132" spans="1:1" x14ac:dyDescent="0.25">
      <c r="A132" t="s">
        <v>161</v>
      </c>
    </row>
    <row r="133" spans="1:1" x14ac:dyDescent="0.25">
      <c r="A133" t="s">
        <v>595</v>
      </c>
    </row>
    <row r="134" spans="1:1" x14ac:dyDescent="0.25">
      <c r="A134" t="s">
        <v>163</v>
      </c>
    </row>
    <row r="135" spans="1:1" x14ac:dyDescent="0.25">
      <c r="A135" t="s">
        <v>164</v>
      </c>
    </row>
    <row r="136" spans="1:1" x14ac:dyDescent="0.25">
      <c r="A136" t="s">
        <v>165</v>
      </c>
    </row>
    <row r="137" spans="1:1" x14ac:dyDescent="0.25">
      <c r="A137" t="s">
        <v>596</v>
      </c>
    </row>
    <row r="138" spans="1:1" x14ac:dyDescent="0.25">
      <c r="A138" t="s">
        <v>69</v>
      </c>
    </row>
    <row r="139" spans="1:1" x14ac:dyDescent="0.25">
      <c r="A139" t="s">
        <v>167</v>
      </c>
    </row>
    <row r="140" spans="1:1" x14ac:dyDescent="0.25">
      <c r="A140" t="s">
        <v>73</v>
      </c>
    </row>
    <row r="141" spans="1:1" x14ac:dyDescent="0.25">
      <c r="A141" t="s">
        <v>168</v>
      </c>
    </row>
    <row r="142" spans="1:1" x14ac:dyDescent="0.25">
      <c r="A142" t="s">
        <v>31</v>
      </c>
    </row>
    <row r="143" spans="1:1" x14ac:dyDescent="0.25">
      <c r="A143" t="s">
        <v>345</v>
      </c>
    </row>
    <row r="144" spans="1:1" x14ac:dyDescent="0.25">
      <c r="A144" t="s">
        <v>31</v>
      </c>
    </row>
    <row r="145" spans="1:1" x14ac:dyDescent="0.25">
      <c r="A145" t="s">
        <v>496</v>
      </c>
    </row>
    <row r="146" spans="1:1" x14ac:dyDescent="0.25">
      <c r="A146" t="s">
        <v>497</v>
      </c>
    </row>
    <row r="147" spans="1:1" x14ac:dyDescent="0.25">
      <c r="A147" t="s">
        <v>498</v>
      </c>
    </row>
    <row r="148" spans="1:1" x14ac:dyDescent="0.25">
      <c r="A148" t="s">
        <v>31</v>
      </c>
    </row>
    <row r="149" spans="1:1" x14ac:dyDescent="0.25">
      <c r="A149" t="s">
        <v>499</v>
      </c>
    </row>
    <row r="150" spans="1:1" x14ac:dyDescent="0.25">
      <c r="A150" t="s">
        <v>216</v>
      </c>
    </row>
    <row r="151" spans="1:1" x14ac:dyDescent="0.25">
      <c r="A151" t="s">
        <v>500</v>
      </c>
    </row>
    <row r="152" spans="1:1" x14ac:dyDescent="0.25">
      <c r="A152" t="s">
        <v>501</v>
      </c>
    </row>
    <row r="153" spans="1:1" x14ac:dyDescent="0.25">
      <c r="A153" t="s">
        <v>73</v>
      </c>
    </row>
    <row r="154" spans="1:1" x14ac:dyDescent="0.25">
      <c r="A154" t="s">
        <v>502</v>
      </c>
    </row>
    <row r="155" spans="1:1" x14ac:dyDescent="0.25">
      <c r="A155" t="s">
        <v>503</v>
      </c>
    </row>
    <row r="156" spans="1:1" x14ac:dyDescent="0.25">
      <c r="A156" t="s">
        <v>504</v>
      </c>
    </row>
    <row r="157" spans="1:1" x14ac:dyDescent="0.25">
      <c r="A157" t="s">
        <v>505</v>
      </c>
    </row>
    <row r="158" spans="1:1" x14ac:dyDescent="0.25">
      <c r="A158" t="s">
        <v>506</v>
      </c>
    </row>
    <row r="159" spans="1:1" x14ac:dyDescent="0.25">
      <c r="A159" t="s">
        <v>507</v>
      </c>
    </row>
    <row r="160" spans="1:1" x14ac:dyDescent="0.25">
      <c r="A160" t="s">
        <v>508</v>
      </c>
    </row>
    <row r="161" spans="1:1" x14ac:dyDescent="0.25">
      <c r="A161" t="s">
        <v>509</v>
      </c>
    </row>
    <row r="162" spans="1:1" x14ac:dyDescent="0.25">
      <c r="A162" t="s">
        <v>31</v>
      </c>
    </row>
    <row r="163" spans="1:1" x14ac:dyDescent="0.25">
      <c r="A163" t="s">
        <v>394</v>
      </c>
    </row>
    <row r="164" spans="1:1" x14ac:dyDescent="0.25">
      <c r="A164" t="s">
        <v>31</v>
      </c>
    </row>
    <row r="165" spans="1:1" x14ac:dyDescent="0.25">
      <c r="A165" t="s">
        <v>510</v>
      </c>
    </row>
    <row r="166" spans="1:1" x14ac:dyDescent="0.25">
      <c r="A166" t="s">
        <v>511</v>
      </c>
    </row>
    <row r="167" spans="1:1" x14ac:dyDescent="0.25">
      <c r="A167" t="s">
        <v>512</v>
      </c>
    </row>
    <row r="168" spans="1:1" x14ac:dyDescent="0.25">
      <c r="A168" t="s">
        <v>513</v>
      </c>
    </row>
    <row r="169" spans="1:1" x14ac:dyDescent="0.25">
      <c r="A169" t="s">
        <v>514</v>
      </c>
    </row>
    <row r="170" spans="1:1" x14ac:dyDescent="0.25">
      <c r="A170" t="s">
        <v>515</v>
      </c>
    </row>
    <row r="171" spans="1:1" x14ac:dyDescent="0.25">
      <c r="A171" t="s">
        <v>399</v>
      </c>
    </row>
    <row r="172" spans="1:1" x14ac:dyDescent="0.25">
      <c r="A172" t="s">
        <v>516</v>
      </c>
    </row>
    <row r="173" spans="1:1" x14ac:dyDescent="0.25">
      <c r="A173" t="s">
        <v>397</v>
      </c>
    </row>
    <row r="174" spans="1:1" x14ac:dyDescent="0.25">
      <c r="A174" t="s">
        <v>517</v>
      </c>
    </row>
    <row r="175" spans="1:1" x14ac:dyDescent="0.25">
      <c r="A175" t="s">
        <v>407</v>
      </c>
    </row>
    <row r="176" spans="1:1" x14ac:dyDescent="0.25">
      <c r="A176" t="s">
        <v>518</v>
      </c>
    </row>
    <row r="177" spans="1:1" x14ac:dyDescent="0.25">
      <c r="A177" t="s">
        <v>31</v>
      </c>
    </row>
    <row r="178" spans="1:1" x14ac:dyDescent="0.25">
      <c r="A178" t="s">
        <v>409</v>
      </c>
    </row>
    <row r="179" spans="1:1" x14ac:dyDescent="0.25">
      <c r="A179" t="s">
        <v>31</v>
      </c>
    </row>
    <row r="180" spans="1:1" x14ac:dyDescent="0.25">
      <c r="A180" t="s">
        <v>276</v>
      </c>
    </row>
    <row r="181" spans="1:1" x14ac:dyDescent="0.25">
      <c r="A181" t="s">
        <v>519</v>
      </c>
    </row>
    <row r="182" spans="1:1" x14ac:dyDescent="0.25">
      <c r="A182" t="s">
        <v>520</v>
      </c>
    </row>
    <row r="183" spans="1:1" x14ac:dyDescent="0.25">
      <c r="A183" t="s">
        <v>31</v>
      </c>
    </row>
    <row r="184" spans="1:1" x14ac:dyDescent="0.25">
      <c r="A184" t="s">
        <v>31</v>
      </c>
    </row>
    <row r="185" spans="1:1" x14ac:dyDescent="0.25">
      <c r="A185" t="s">
        <v>521</v>
      </c>
    </row>
    <row r="186" spans="1:1" x14ac:dyDescent="0.25">
      <c r="A186" t="s">
        <v>31</v>
      </c>
    </row>
    <row r="187" spans="1:1" x14ac:dyDescent="0.25">
      <c r="A187" t="s">
        <v>522</v>
      </c>
    </row>
    <row r="188" spans="1:1" x14ac:dyDescent="0.25">
      <c r="A188" t="s">
        <v>523</v>
      </c>
    </row>
    <row r="189" spans="1:1" x14ac:dyDescent="0.25">
      <c r="A189" t="s">
        <v>524</v>
      </c>
    </row>
    <row r="190" spans="1:1" x14ac:dyDescent="0.25">
      <c r="A190" t="s">
        <v>525</v>
      </c>
    </row>
    <row r="191" spans="1:1" x14ac:dyDescent="0.25">
      <c r="A191" t="s">
        <v>526</v>
      </c>
    </row>
    <row r="192" spans="1:1" x14ac:dyDescent="0.25">
      <c r="A192" t="s">
        <v>527</v>
      </c>
    </row>
    <row r="193" spans="1:1" x14ac:dyDescent="0.25">
      <c r="A193" t="s">
        <v>272</v>
      </c>
    </row>
    <row r="194" spans="1:1" x14ac:dyDescent="0.25">
      <c r="A194" t="s">
        <v>597</v>
      </c>
    </row>
    <row r="195" spans="1:1" x14ac:dyDescent="0.25">
      <c r="A195" t="s">
        <v>529</v>
      </c>
    </row>
    <row r="196" spans="1:1" x14ac:dyDescent="0.25">
      <c r="A196" t="s">
        <v>532</v>
      </c>
    </row>
    <row r="197" spans="1:1" x14ac:dyDescent="0.25">
      <c r="A197" t="s">
        <v>598</v>
      </c>
    </row>
    <row r="198" spans="1:1" x14ac:dyDescent="0.25">
      <c r="A198" t="s">
        <v>535</v>
      </c>
    </row>
    <row r="199" spans="1:1" x14ac:dyDescent="0.25">
      <c r="A199" t="s">
        <v>536</v>
      </c>
    </row>
    <row r="200" spans="1:1" x14ac:dyDescent="0.25">
      <c r="A200" t="s">
        <v>537</v>
      </c>
    </row>
    <row r="201" spans="1:1" x14ac:dyDescent="0.25">
      <c r="A201" t="s">
        <v>538</v>
      </c>
    </row>
    <row r="202" spans="1:1" x14ac:dyDescent="0.25">
      <c r="A202" t="s">
        <v>69</v>
      </c>
    </row>
    <row r="203" spans="1:1" x14ac:dyDescent="0.25">
      <c r="A203" t="s">
        <v>73</v>
      </c>
    </row>
    <row r="204" spans="1:1" x14ac:dyDescent="0.25">
      <c r="A204" t="s">
        <v>539</v>
      </c>
    </row>
    <row r="205" spans="1:1" x14ac:dyDescent="0.25">
      <c r="A205" t="s">
        <v>540</v>
      </c>
    </row>
    <row r="206" spans="1:1" x14ac:dyDescent="0.25">
      <c r="A206" t="s">
        <v>541</v>
      </c>
    </row>
    <row r="207" spans="1:1" x14ac:dyDescent="0.25">
      <c r="A207" t="s">
        <v>542</v>
      </c>
    </row>
    <row r="208" spans="1:1" x14ac:dyDescent="0.25">
      <c r="A208" t="s">
        <v>543</v>
      </c>
    </row>
    <row r="209" spans="1:1" x14ac:dyDescent="0.25">
      <c r="A209" t="s">
        <v>541</v>
      </c>
    </row>
    <row r="210" spans="1:1" x14ac:dyDescent="0.25">
      <c r="A210" t="s">
        <v>542</v>
      </c>
    </row>
    <row r="211" spans="1:1" x14ac:dyDescent="0.25">
      <c r="A211" t="s">
        <v>544</v>
      </c>
    </row>
    <row r="212" spans="1:1" x14ac:dyDescent="0.25">
      <c r="A212" t="s">
        <v>541</v>
      </c>
    </row>
    <row r="213" spans="1:1" x14ac:dyDescent="0.25">
      <c r="A213" t="s">
        <v>542</v>
      </c>
    </row>
    <row r="214" spans="1:1" x14ac:dyDescent="0.25">
      <c r="A214" t="s">
        <v>31</v>
      </c>
    </row>
    <row r="215" spans="1:1" x14ac:dyDescent="0.25">
      <c r="A215" t="s">
        <v>469</v>
      </c>
    </row>
    <row r="216" spans="1:1" x14ac:dyDescent="0.25">
      <c r="A216" t="s">
        <v>470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Bivariate Output</vt:lpstr>
      <vt:lpstr>Univariate Output</vt:lpstr>
      <vt:lpstr>CSR Bivariate Script</vt:lpstr>
      <vt:lpstr>CSR Univariate Script</vt:lpstr>
      <vt:lpstr>SCC Bivariate Script</vt:lpstr>
      <vt:lpstr>SCC Univariate 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Meyers</dc:creator>
  <cp:lastModifiedBy>Adam Troyer</cp:lastModifiedBy>
  <dcterms:created xsi:type="dcterms:W3CDTF">2015-08-20T21:29:57Z</dcterms:created>
  <dcterms:modified xsi:type="dcterms:W3CDTF">2017-03-10T18:28:35Z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{0E4600AE-C30F-4A6D-AE3A-A92E02CC0C35}</vt:lpwstr>
  </property>
</Properties>
</file>