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9155" windowHeight="8520" activeTab="5"/>
  </bookViews>
  <sheets>
    <sheet name="Formulas" sheetId="2" r:id="rId1"/>
    <sheet name="G9.0" sheetId="30" r:id="rId2"/>
    <sheet name="G9.1" sheetId="33" r:id="rId3"/>
    <sheet name="G9.2" sheetId="34" r:id="rId4"/>
    <sheet name="G9.3" sheetId="35" r:id="rId5"/>
    <sheet name="G9.4" sheetId="36" r:id="rId6"/>
  </sheets>
  <externalReferences>
    <externalReference r:id="rId7"/>
    <externalReference r:id="rId8"/>
    <externalReference r:id="rId9"/>
    <externalReference r:id="rId10"/>
  </externalReferences>
  <definedNames>
    <definedName name="ddItem" localSheetId="1">[2]Resultado!#REF!</definedName>
    <definedName name="ddItem" localSheetId="2">[2]Resultado!#REF!</definedName>
    <definedName name="ddItem" localSheetId="3">[2]Resultado!#REF!</definedName>
    <definedName name="ddItem" localSheetId="4">[2]Resultado!#REF!</definedName>
    <definedName name="ddItem" localSheetId="5">[2]Resultado!#REF!</definedName>
    <definedName name="ddItem">[1]Resultado!#REF!</definedName>
    <definedName name="ddItens" localSheetId="1">#REF!</definedName>
    <definedName name="ddItens" localSheetId="2">#REF!</definedName>
    <definedName name="ddItens" localSheetId="3">#REF!</definedName>
    <definedName name="ddItens" localSheetId="4">#REF!</definedName>
    <definedName name="ddItens" localSheetId="5">#REF!</definedName>
    <definedName name="ddItens">#REF!</definedName>
    <definedName name="decai" localSheetId="1">#REF!</definedName>
    <definedName name="decai" localSheetId="2">#REF!</definedName>
    <definedName name="decai" localSheetId="3">#REF!</definedName>
    <definedName name="decai" localSheetId="4">#REF!</definedName>
    <definedName name="decai" localSheetId="5">#REF!</definedName>
    <definedName name="decai">#REF!</definedName>
    <definedName name="estI" localSheetId="1">#REF!</definedName>
    <definedName name="estI" localSheetId="2">#REF!</definedName>
    <definedName name="estI" localSheetId="3">#REF!</definedName>
    <definedName name="estI" localSheetId="4">#REF!</definedName>
    <definedName name="estI" localSheetId="5">#REF!</definedName>
    <definedName name="estI">#REF!</definedName>
    <definedName name="estO" localSheetId="1">#REF!</definedName>
    <definedName name="estO" localSheetId="2">#REF!</definedName>
    <definedName name="estO" localSheetId="3">#REF!</definedName>
    <definedName name="estO" localSheetId="4">#REF!</definedName>
    <definedName name="estO" localSheetId="5">#REF!</definedName>
    <definedName name="estO">#REF!</definedName>
    <definedName name="estOb" localSheetId="1">#REF!</definedName>
    <definedName name="estOb" localSheetId="2">#REF!</definedName>
    <definedName name="estOb" localSheetId="3">#REF!</definedName>
    <definedName name="estOb" localSheetId="4">#REF!</definedName>
    <definedName name="estOb" localSheetId="5">#REF!</definedName>
    <definedName name="estOb">#REF!</definedName>
    <definedName name="gc" localSheetId="1">[2]Resultado!#REF!</definedName>
    <definedName name="gc" localSheetId="2">[2]Resultado!#REF!</definedName>
    <definedName name="gc" localSheetId="3">[2]Resultado!#REF!</definedName>
    <definedName name="gc" localSheetId="4">[2]Resultado!#REF!</definedName>
    <definedName name="gc" localSheetId="5">[2]Resultado!#REF!</definedName>
    <definedName name="gc">[1]Resultado!#REF!</definedName>
    <definedName name="mKT" localSheetId="1">[3]Dados!#REF!</definedName>
    <definedName name="mKT" localSheetId="2">[3]Dados!#REF!</definedName>
    <definedName name="mKT" localSheetId="3">[3]Dados!#REF!</definedName>
    <definedName name="mKT" localSheetId="4">[3]Dados!#REF!</definedName>
    <definedName name="mKT" localSheetId="5">[3]Dados!#REF!</definedName>
    <definedName name="mKT">[4]Dados!#REF!</definedName>
    <definedName name="padr" localSheetId="1">#REF!</definedName>
    <definedName name="padr" localSheetId="2">#REF!</definedName>
    <definedName name="padr" localSheetId="3">#REF!</definedName>
    <definedName name="padr" localSheetId="4">#REF!</definedName>
    <definedName name="padr" localSheetId="5">#REF!</definedName>
    <definedName name="padr">#REF!</definedName>
    <definedName name="padU" localSheetId="1">#REF!</definedName>
    <definedName name="padU" localSheetId="2">#REF!</definedName>
    <definedName name="padU" localSheetId="3">#REF!</definedName>
    <definedName name="padU" localSheetId="4">#REF!</definedName>
    <definedName name="padU" localSheetId="5">#REF!</definedName>
    <definedName name="padU">#REF!</definedName>
    <definedName name="sol" localSheetId="1">#REF!</definedName>
    <definedName name="sol" localSheetId="2">#REF!</definedName>
    <definedName name="sol" localSheetId="3">#REF!</definedName>
    <definedName name="sol" localSheetId="4">#REF!</definedName>
    <definedName name="sol" localSheetId="5">#REF!</definedName>
    <definedName name="sol">#REF!</definedName>
    <definedName name="tempo" localSheetId="1">#REF!</definedName>
    <definedName name="tempo" localSheetId="2">#REF!</definedName>
    <definedName name="tempo" localSheetId="3">#REF!</definedName>
    <definedName name="tempo" localSheetId="4">#REF!</definedName>
    <definedName name="tempo" localSheetId="5">#REF!</definedName>
    <definedName name="tempo">#REF!</definedName>
  </definedNames>
  <calcPr calcId="124519"/>
</workbook>
</file>

<file path=xl/calcChain.xml><?xml version="1.0" encoding="utf-8"?>
<calcChain xmlns="http://schemas.openxmlformats.org/spreadsheetml/2006/main">
  <c r="BY38" i="36"/>
  <c r="H38" s="1"/>
  <c r="BX38"/>
  <c r="CA38" s="1"/>
  <c r="O140" s="1"/>
  <c r="K38"/>
  <c r="J38"/>
  <c r="BY37"/>
  <c r="G37" s="1"/>
  <c r="F37" s="1"/>
  <c r="BX37"/>
  <c r="CB37" s="1"/>
  <c r="O137" s="1"/>
  <c r="K37"/>
  <c r="J37"/>
  <c r="BY36"/>
  <c r="G36" s="1"/>
  <c r="F36" s="1"/>
  <c r="BX36"/>
  <c r="CA36" s="1"/>
  <c r="O132" s="1"/>
  <c r="K36"/>
  <c r="J36"/>
  <c r="BY35"/>
  <c r="G35" s="1"/>
  <c r="F35" s="1"/>
  <c r="BX35"/>
  <c r="CD35" s="1"/>
  <c r="O131" s="1"/>
  <c r="K35"/>
  <c r="J35"/>
  <c r="BY34"/>
  <c r="G34" s="1"/>
  <c r="F34" s="1"/>
  <c r="BX34"/>
  <c r="CA34" s="1"/>
  <c r="O124" s="1"/>
  <c r="K34"/>
  <c r="J34"/>
  <c r="BY33"/>
  <c r="G33" s="1"/>
  <c r="F33" s="1"/>
  <c r="BX33"/>
  <c r="CA33" s="1"/>
  <c r="O120" s="1"/>
  <c r="K33"/>
  <c r="J33"/>
  <c r="BY32"/>
  <c r="G32" s="1"/>
  <c r="F32" s="1"/>
  <c r="BX32"/>
  <c r="CA32" s="1"/>
  <c r="O116" s="1"/>
  <c r="K32"/>
  <c r="J32"/>
  <c r="BY31"/>
  <c r="H31" s="1"/>
  <c r="BX31"/>
  <c r="CA31" s="1"/>
  <c r="O112" s="1"/>
  <c r="K31"/>
  <c r="J31"/>
  <c r="BY30"/>
  <c r="G30" s="1"/>
  <c r="F30" s="1"/>
  <c r="BX30"/>
  <c r="CD30" s="1"/>
  <c r="O111" s="1"/>
  <c r="K30"/>
  <c r="J30"/>
  <c r="BY29"/>
  <c r="G29" s="1"/>
  <c r="F29" s="1"/>
  <c r="BX29"/>
  <c r="CB29" s="1"/>
  <c r="O105" s="1"/>
  <c r="K29"/>
  <c r="J29"/>
  <c r="BY28"/>
  <c r="G28" s="1"/>
  <c r="F28" s="1"/>
  <c r="BX28"/>
  <c r="CA28" s="1"/>
  <c r="O100" s="1"/>
  <c r="AS28"/>
  <c r="K28"/>
  <c r="J28"/>
  <c r="BY27"/>
  <c r="H27" s="1"/>
  <c r="BX27"/>
  <c r="CA27" s="1"/>
  <c r="O96" s="1"/>
  <c r="AS27"/>
  <c r="K27"/>
  <c r="J27"/>
  <c r="CC26"/>
  <c r="O94" s="1"/>
  <c r="BY26"/>
  <c r="H26" s="1"/>
  <c r="BX26"/>
  <c r="CB26" s="1"/>
  <c r="AS26"/>
  <c r="K26"/>
  <c r="J26"/>
  <c r="BY25"/>
  <c r="H25" s="1"/>
  <c r="BX25"/>
  <c r="CD25" s="1"/>
  <c r="O91" s="1"/>
  <c r="AV25"/>
  <c r="AS25"/>
  <c r="K25"/>
  <c r="J25"/>
  <c r="CC24"/>
  <c r="O86" s="1"/>
  <c r="BY24"/>
  <c r="H24" s="1"/>
  <c r="BX24"/>
  <c r="CB24" s="1"/>
  <c r="AS24"/>
  <c r="K24"/>
  <c r="J24"/>
  <c r="BY23"/>
  <c r="H23" s="1"/>
  <c r="BX23"/>
  <c r="CB23" s="1"/>
  <c r="O81" s="1"/>
  <c r="K23"/>
  <c r="J23"/>
  <c r="BY22"/>
  <c r="G22" s="1"/>
  <c r="F22" s="1"/>
  <c r="BX22"/>
  <c r="CC22" s="1"/>
  <c r="K22"/>
  <c r="J22"/>
  <c r="BY21"/>
  <c r="G21" s="1"/>
  <c r="F21" s="1"/>
  <c r="BX21"/>
  <c r="CA21" s="1"/>
  <c r="O72" s="1"/>
  <c r="AT21"/>
  <c r="AS21"/>
  <c r="K21"/>
  <c r="J21"/>
  <c r="BY20"/>
  <c r="G20" s="1"/>
  <c r="F20" s="1"/>
  <c r="BX20"/>
  <c r="CA20" s="1"/>
  <c r="O68" s="1"/>
  <c r="AT20"/>
  <c r="AS20"/>
  <c r="CG7" s="1"/>
  <c r="K20"/>
  <c r="J20"/>
  <c r="BY19"/>
  <c r="G19" s="1"/>
  <c r="F19" s="1"/>
  <c r="BX19"/>
  <c r="CA19" s="1"/>
  <c r="O64" s="1"/>
  <c r="AT19"/>
  <c r="CH6" s="1"/>
  <c r="AS19"/>
  <c r="K19"/>
  <c r="J19"/>
  <c r="BY18"/>
  <c r="H18" s="1"/>
  <c r="BX18"/>
  <c r="CA18" s="1"/>
  <c r="O60" s="1"/>
  <c r="BJ18"/>
  <c r="BH18"/>
  <c r="BI18" s="1"/>
  <c r="AT18"/>
  <c r="CH5" s="1"/>
  <c r="AS18"/>
  <c r="CG5" s="1"/>
  <c r="K18"/>
  <c r="J18"/>
  <c r="G18"/>
  <c r="F18" s="1"/>
  <c r="BY17"/>
  <c r="G17" s="1"/>
  <c r="F17" s="1"/>
  <c r="BX17"/>
  <c r="CA17" s="1"/>
  <c r="O56" s="1"/>
  <c r="BJ17"/>
  <c r="BH17"/>
  <c r="AT17"/>
  <c r="AS17"/>
  <c r="CG4" s="1"/>
  <c r="K17"/>
  <c r="J17"/>
  <c r="BY16"/>
  <c r="G16" s="1"/>
  <c r="F16" s="1"/>
  <c r="BX16"/>
  <c r="CA16" s="1"/>
  <c r="BJ16"/>
  <c r="BH16"/>
  <c r="BI16" s="1"/>
  <c r="K16"/>
  <c r="J16"/>
  <c r="BY15"/>
  <c r="H15" s="1"/>
  <c r="BX15"/>
  <c r="CA15" s="1"/>
  <c r="BJ15"/>
  <c r="BH15"/>
  <c r="BI15" s="1"/>
  <c r="K15"/>
  <c r="J15"/>
  <c r="BY14"/>
  <c r="G14" s="1"/>
  <c r="F14" s="1"/>
  <c r="BX14"/>
  <c r="CC14" s="1"/>
  <c r="O46" s="1"/>
  <c r="BJ14"/>
  <c r="BH14"/>
  <c r="BI14" s="1"/>
  <c r="K14"/>
  <c r="J14"/>
  <c r="BY13"/>
  <c r="G13" s="1"/>
  <c r="F13" s="1"/>
  <c r="BX13"/>
  <c r="CB13" s="1"/>
  <c r="BJ13"/>
  <c r="BH13"/>
  <c r="BI13" s="1"/>
  <c r="K13"/>
  <c r="J13"/>
  <c r="CD12"/>
  <c r="O39" s="1"/>
  <c r="BY12"/>
  <c r="G12" s="1"/>
  <c r="F12" s="1"/>
  <c r="BX12"/>
  <c r="CC12" s="1"/>
  <c r="O38" s="1"/>
  <c r="BJ12"/>
  <c r="BD12" s="1"/>
  <c r="BI12"/>
  <c r="BH12"/>
  <c r="K12"/>
  <c r="J12"/>
  <c r="BY11"/>
  <c r="G11" s="1"/>
  <c r="F11" s="1"/>
  <c r="BX11"/>
  <c r="CA11" s="1"/>
  <c r="O32" s="1"/>
  <c r="BJ11"/>
  <c r="BH11"/>
  <c r="BD11" s="1"/>
  <c r="K11"/>
  <c r="J11"/>
  <c r="BY10"/>
  <c r="G10" s="1"/>
  <c r="F10" s="1"/>
  <c r="BX10"/>
  <c r="CC10" s="1"/>
  <c r="O30" s="1"/>
  <c r="BJ10"/>
  <c r="BH10"/>
  <c r="BI10" s="1"/>
  <c r="K10"/>
  <c r="J10"/>
  <c r="BY9"/>
  <c r="H9" s="1"/>
  <c r="BX9"/>
  <c r="CD9" s="1"/>
  <c r="BJ9"/>
  <c r="BD9" s="1"/>
  <c r="BI9"/>
  <c r="BH9"/>
  <c r="K9"/>
  <c r="J9"/>
  <c r="CH8"/>
  <c r="CG8"/>
  <c r="CK8" s="1"/>
  <c r="AP21" s="1"/>
  <c r="CF8"/>
  <c r="BY8"/>
  <c r="G8" s="1"/>
  <c r="F8" s="1"/>
  <c r="BX8"/>
  <c r="CA8" s="1"/>
  <c r="BJ8"/>
  <c r="BH8"/>
  <c r="BI8" s="1"/>
  <c r="AK8"/>
  <c r="AJ8"/>
  <c r="AI8"/>
  <c r="K8"/>
  <c r="J8"/>
  <c r="CH7"/>
  <c r="CF7"/>
  <c r="BY7"/>
  <c r="G7" s="1"/>
  <c r="F7" s="1"/>
  <c r="BX7"/>
  <c r="CA7" s="1"/>
  <c r="O16" s="1"/>
  <c r="BJ7"/>
  <c r="BH7"/>
  <c r="AK7"/>
  <c r="AI7"/>
  <c r="AJ7" s="1"/>
  <c r="K7"/>
  <c r="J7"/>
  <c r="H7"/>
  <c r="CG6"/>
  <c r="CJ6" s="1"/>
  <c r="CF6"/>
  <c r="BY6"/>
  <c r="G6" s="1"/>
  <c r="F6" s="1"/>
  <c r="BX6"/>
  <c r="CA6" s="1"/>
  <c r="BJ6"/>
  <c r="BH6"/>
  <c r="AK6"/>
  <c r="AI6"/>
  <c r="AJ6" s="1"/>
  <c r="K6"/>
  <c r="J6"/>
  <c r="CF5"/>
  <c r="BY5"/>
  <c r="G5" s="1"/>
  <c r="F5" s="1"/>
  <c r="BX5"/>
  <c r="CA5" s="1"/>
  <c r="BJ5"/>
  <c r="BH5"/>
  <c r="BI5" s="1"/>
  <c r="BC5"/>
  <c r="BG5" s="1"/>
  <c r="S5" s="1"/>
  <c r="AK5"/>
  <c r="AI5"/>
  <c r="AJ5" s="1"/>
  <c r="K5"/>
  <c r="J5"/>
  <c r="CH4"/>
  <c r="CF4"/>
  <c r="BY4"/>
  <c r="H4" s="1"/>
  <c r="BX4"/>
  <c r="CB4" s="1"/>
  <c r="O5" s="1"/>
  <c r="BT4"/>
  <c r="BJ4"/>
  <c r="BD4" s="1"/>
  <c r="BI4"/>
  <c r="BG4"/>
  <c r="D4" s="1"/>
  <c r="BF4"/>
  <c r="C4" s="1"/>
  <c r="AK4"/>
  <c r="AI4"/>
  <c r="AJ4" s="1"/>
  <c r="S4"/>
  <c r="K4"/>
  <c r="J4"/>
  <c r="BT3"/>
  <c r="BY38" i="35"/>
  <c r="H38" s="1"/>
  <c r="BX38"/>
  <c r="CA38" s="1"/>
  <c r="K38"/>
  <c r="J38"/>
  <c r="BY37"/>
  <c r="G37" s="1"/>
  <c r="F37" s="1"/>
  <c r="BX37"/>
  <c r="CB37" s="1"/>
  <c r="K37"/>
  <c r="J37"/>
  <c r="BY36"/>
  <c r="G36" s="1"/>
  <c r="F36" s="1"/>
  <c r="BX36"/>
  <c r="CA36" s="1"/>
  <c r="K36"/>
  <c r="J36"/>
  <c r="BY35"/>
  <c r="G35" s="1"/>
  <c r="F35" s="1"/>
  <c r="BX35"/>
  <c r="CD35" s="1"/>
  <c r="K35"/>
  <c r="J35"/>
  <c r="BY34"/>
  <c r="G34" s="1"/>
  <c r="F34" s="1"/>
  <c r="BX34"/>
  <c r="CD34" s="1"/>
  <c r="K34"/>
  <c r="J34"/>
  <c r="BY33"/>
  <c r="G33" s="1"/>
  <c r="F33" s="1"/>
  <c r="BX33"/>
  <c r="CA33" s="1"/>
  <c r="K33"/>
  <c r="J33"/>
  <c r="BY32"/>
  <c r="G32" s="1"/>
  <c r="F32" s="1"/>
  <c r="BX32"/>
  <c r="CA32" s="1"/>
  <c r="O116" s="1"/>
  <c r="K32"/>
  <c r="J32"/>
  <c r="BY31"/>
  <c r="H31" s="1"/>
  <c r="BX31"/>
  <c r="CA31" s="1"/>
  <c r="K31"/>
  <c r="J31"/>
  <c r="BY30"/>
  <c r="G30" s="1"/>
  <c r="F30" s="1"/>
  <c r="BX30"/>
  <c r="CD30" s="1"/>
  <c r="O111" s="1"/>
  <c r="K30"/>
  <c r="J30"/>
  <c r="BY29"/>
  <c r="G29" s="1"/>
  <c r="F29" s="1"/>
  <c r="BX29"/>
  <c r="CB29" s="1"/>
  <c r="K29"/>
  <c r="J29"/>
  <c r="BY28"/>
  <c r="G28" s="1"/>
  <c r="F28" s="1"/>
  <c r="BX28"/>
  <c r="CA28" s="1"/>
  <c r="O100" s="1"/>
  <c r="AS28"/>
  <c r="K28"/>
  <c r="J28"/>
  <c r="BY27"/>
  <c r="H27" s="1"/>
  <c r="BX27"/>
  <c r="CA27" s="1"/>
  <c r="AS27"/>
  <c r="K27"/>
  <c r="J27"/>
  <c r="BY26"/>
  <c r="H26" s="1"/>
  <c r="BX26"/>
  <c r="CA26" s="1"/>
  <c r="AS26"/>
  <c r="K26"/>
  <c r="J26"/>
  <c r="BY25"/>
  <c r="H25" s="1"/>
  <c r="BX25"/>
  <c r="CD25" s="1"/>
  <c r="AV25"/>
  <c r="AS25"/>
  <c r="K25"/>
  <c r="J25"/>
  <c r="BY24"/>
  <c r="G24" s="1"/>
  <c r="F24" s="1"/>
  <c r="BX24"/>
  <c r="CA24" s="1"/>
  <c r="O84" s="1"/>
  <c r="AS24"/>
  <c r="K24"/>
  <c r="J24"/>
  <c r="BY23"/>
  <c r="H23" s="1"/>
  <c r="BX23"/>
  <c r="CA23" s="1"/>
  <c r="O80" s="1"/>
  <c r="K23"/>
  <c r="J23"/>
  <c r="BY22"/>
  <c r="G22" s="1"/>
  <c r="F22" s="1"/>
  <c r="BX22"/>
  <c r="CA22" s="1"/>
  <c r="K22"/>
  <c r="J22"/>
  <c r="BY21"/>
  <c r="G21" s="1"/>
  <c r="F21" s="1"/>
  <c r="BX21"/>
  <c r="CA21" s="1"/>
  <c r="O72" s="1"/>
  <c r="AT21"/>
  <c r="CH8" s="1"/>
  <c r="AS21"/>
  <c r="K21"/>
  <c r="J21"/>
  <c r="BY20"/>
  <c r="H20" s="1"/>
  <c r="BX20"/>
  <c r="CA20" s="1"/>
  <c r="AT20"/>
  <c r="CH7" s="1"/>
  <c r="AS20"/>
  <c r="CG7" s="1"/>
  <c r="K20"/>
  <c r="J20"/>
  <c r="BY19"/>
  <c r="G19" s="1"/>
  <c r="F19" s="1"/>
  <c r="BX19"/>
  <c r="CA19" s="1"/>
  <c r="O64" s="1"/>
  <c r="AT19"/>
  <c r="CH6" s="1"/>
  <c r="AS19"/>
  <c r="CG6" s="1"/>
  <c r="K19"/>
  <c r="J19"/>
  <c r="CC18"/>
  <c r="BY18"/>
  <c r="G18" s="1"/>
  <c r="F18" s="1"/>
  <c r="BX18"/>
  <c r="CA18" s="1"/>
  <c r="BJ18"/>
  <c r="BH18"/>
  <c r="BD18" s="1"/>
  <c r="AT18"/>
  <c r="CH5" s="1"/>
  <c r="AS18"/>
  <c r="CG5" s="1"/>
  <c r="K18"/>
  <c r="J18"/>
  <c r="H18"/>
  <c r="BY17"/>
  <c r="G17" s="1"/>
  <c r="F17" s="1"/>
  <c r="BX17"/>
  <c r="CA17" s="1"/>
  <c r="O56" s="1"/>
  <c r="BJ17"/>
  <c r="BH17"/>
  <c r="BI17" s="1"/>
  <c r="AT17"/>
  <c r="AS17"/>
  <c r="CG4" s="1"/>
  <c r="K17"/>
  <c r="J17"/>
  <c r="BY16"/>
  <c r="H16" s="1"/>
  <c r="BX16"/>
  <c r="CA16" s="1"/>
  <c r="O52" s="1"/>
  <c r="BJ16"/>
  <c r="BH16"/>
  <c r="K16"/>
  <c r="J16"/>
  <c r="G16"/>
  <c r="F16" s="1"/>
  <c r="BY15"/>
  <c r="G15" s="1"/>
  <c r="F15" s="1"/>
  <c r="BX15"/>
  <c r="CA15" s="1"/>
  <c r="O48" s="1"/>
  <c r="BJ15"/>
  <c r="BH15"/>
  <c r="BI15" s="1"/>
  <c r="K15"/>
  <c r="J15"/>
  <c r="BY14"/>
  <c r="G14" s="1"/>
  <c r="F14" s="1"/>
  <c r="BX14"/>
  <c r="CA14" s="1"/>
  <c r="O44" s="1"/>
  <c r="BJ14"/>
  <c r="BH14"/>
  <c r="BI14" s="1"/>
  <c r="K14"/>
  <c r="J14"/>
  <c r="BY13"/>
  <c r="G13" s="1"/>
  <c r="F13" s="1"/>
  <c r="BX13"/>
  <c r="CB13" s="1"/>
  <c r="O41" s="1"/>
  <c r="BJ13"/>
  <c r="BH13"/>
  <c r="BD13" s="1"/>
  <c r="K13"/>
  <c r="J13"/>
  <c r="BY12"/>
  <c r="G12" s="1"/>
  <c r="F12" s="1"/>
  <c r="BX12"/>
  <c r="CA12" s="1"/>
  <c r="O36" s="1"/>
  <c r="BJ12"/>
  <c r="BH12"/>
  <c r="BI12" s="1"/>
  <c r="K12"/>
  <c r="J12"/>
  <c r="BY11"/>
  <c r="G11" s="1"/>
  <c r="F11" s="1"/>
  <c r="BX11"/>
  <c r="CB11" s="1"/>
  <c r="O33" s="1"/>
  <c r="BJ11"/>
  <c r="BH11"/>
  <c r="K11"/>
  <c r="J11"/>
  <c r="BY10"/>
  <c r="G10" s="1"/>
  <c r="F10" s="1"/>
  <c r="BX10"/>
  <c r="CA10" s="1"/>
  <c r="O28" s="1"/>
  <c r="BJ10"/>
  <c r="BH10"/>
  <c r="BI10" s="1"/>
  <c r="K10"/>
  <c r="J10"/>
  <c r="BY9"/>
  <c r="H9" s="1"/>
  <c r="BX9"/>
  <c r="CA9" s="1"/>
  <c r="BJ9"/>
  <c r="BH9"/>
  <c r="BD9" s="1"/>
  <c r="K9"/>
  <c r="J9"/>
  <c r="CG8"/>
  <c r="CK8" s="1"/>
  <c r="AP21" s="1"/>
  <c r="CF8"/>
  <c r="BY8"/>
  <c r="G8" s="1"/>
  <c r="F8" s="1"/>
  <c r="BX8"/>
  <c r="CA8" s="1"/>
  <c r="O20" s="1"/>
  <c r="BJ8"/>
  <c r="BH8"/>
  <c r="BI8" s="1"/>
  <c r="AK8"/>
  <c r="AI8"/>
  <c r="AJ8" s="1"/>
  <c r="K8"/>
  <c r="J8"/>
  <c r="CF7"/>
  <c r="BY7"/>
  <c r="G7" s="1"/>
  <c r="F7" s="1"/>
  <c r="BX7"/>
  <c r="CA7" s="1"/>
  <c r="O16" s="1"/>
  <c r="BJ7"/>
  <c r="BH7"/>
  <c r="BD7" s="1"/>
  <c r="AK7"/>
  <c r="AI7"/>
  <c r="AJ7" s="1"/>
  <c r="K7"/>
  <c r="J7"/>
  <c r="CF6"/>
  <c r="CC6"/>
  <c r="O14" s="1"/>
  <c r="BY6"/>
  <c r="G6" s="1"/>
  <c r="F6" s="1"/>
  <c r="BX6"/>
  <c r="CA6" s="1"/>
  <c r="O12" s="1"/>
  <c r="BJ6"/>
  <c r="BH6"/>
  <c r="BF6" s="1"/>
  <c r="R6" s="1"/>
  <c r="AK6"/>
  <c r="AI6"/>
  <c r="AJ6" s="1"/>
  <c r="K6"/>
  <c r="J6"/>
  <c r="H6"/>
  <c r="CF5"/>
  <c r="BY5"/>
  <c r="G5" s="1"/>
  <c r="F5" s="1"/>
  <c r="BX5"/>
  <c r="CB5" s="1"/>
  <c r="O9" s="1"/>
  <c r="BJ5"/>
  <c r="BH5"/>
  <c r="AK5"/>
  <c r="AI5"/>
  <c r="AJ5" s="1"/>
  <c r="K5"/>
  <c r="J5"/>
  <c r="H5"/>
  <c r="CF4"/>
  <c r="BY4"/>
  <c r="H4" s="1"/>
  <c r="BX4"/>
  <c r="CA4" s="1"/>
  <c r="BT4"/>
  <c r="BJ4"/>
  <c r="BD4" s="1"/>
  <c r="BI4"/>
  <c r="BG4"/>
  <c r="D4" s="1"/>
  <c r="BF4"/>
  <c r="C4" s="1"/>
  <c r="AK4"/>
  <c r="AI4"/>
  <c r="AJ4" s="1"/>
  <c r="K4"/>
  <c r="J4"/>
  <c r="BT3"/>
  <c r="BY38" i="34"/>
  <c r="H38" s="1"/>
  <c r="BX38"/>
  <c r="CA38" s="1"/>
  <c r="O140" s="1"/>
  <c r="K38"/>
  <c r="J38"/>
  <c r="BY37"/>
  <c r="G37" s="1"/>
  <c r="F37" s="1"/>
  <c r="BX37"/>
  <c r="CB37" s="1"/>
  <c r="K37"/>
  <c r="J37"/>
  <c r="BY36"/>
  <c r="G36" s="1"/>
  <c r="F36" s="1"/>
  <c r="BX36"/>
  <c r="CA36" s="1"/>
  <c r="O132" s="1"/>
  <c r="K36"/>
  <c r="J36"/>
  <c r="BY35"/>
  <c r="G35" s="1"/>
  <c r="F35" s="1"/>
  <c r="BX35"/>
  <c r="CD35" s="1"/>
  <c r="O131" s="1"/>
  <c r="K35"/>
  <c r="J35"/>
  <c r="BY34"/>
  <c r="G34" s="1"/>
  <c r="F34" s="1"/>
  <c r="BX34"/>
  <c r="CA34" s="1"/>
  <c r="O124" s="1"/>
  <c r="K34"/>
  <c r="J34"/>
  <c r="BY33"/>
  <c r="G33" s="1"/>
  <c r="F33" s="1"/>
  <c r="BX33"/>
  <c r="CA33" s="1"/>
  <c r="O120" s="1"/>
  <c r="K33"/>
  <c r="J33"/>
  <c r="BY32"/>
  <c r="G32" s="1"/>
  <c r="F32" s="1"/>
  <c r="BX32"/>
  <c r="CA32" s="1"/>
  <c r="O116" s="1"/>
  <c r="K32"/>
  <c r="J32"/>
  <c r="BY31"/>
  <c r="G31" s="1"/>
  <c r="F31" s="1"/>
  <c r="BX31"/>
  <c r="CA31" s="1"/>
  <c r="K31"/>
  <c r="J31"/>
  <c r="BY30"/>
  <c r="G30" s="1"/>
  <c r="F30" s="1"/>
  <c r="BX30"/>
  <c r="CD30" s="1"/>
  <c r="K30"/>
  <c r="J30"/>
  <c r="BY29"/>
  <c r="G29" s="1"/>
  <c r="F29" s="1"/>
  <c r="BX29"/>
  <c r="CB29" s="1"/>
  <c r="K29"/>
  <c r="J29"/>
  <c r="BY28"/>
  <c r="G28" s="1"/>
  <c r="F28" s="1"/>
  <c r="BX28"/>
  <c r="CA28" s="1"/>
  <c r="AS28"/>
  <c r="K28"/>
  <c r="J28"/>
  <c r="BY27"/>
  <c r="G27" s="1"/>
  <c r="F27" s="1"/>
  <c r="BX27"/>
  <c r="CA27" s="1"/>
  <c r="O96" s="1"/>
  <c r="AS27"/>
  <c r="K27"/>
  <c r="J27"/>
  <c r="BY26"/>
  <c r="G26" s="1"/>
  <c r="F26" s="1"/>
  <c r="BX26"/>
  <c r="CB26" s="1"/>
  <c r="AS26"/>
  <c r="K26"/>
  <c r="J26"/>
  <c r="BY25"/>
  <c r="G25" s="1"/>
  <c r="F25" s="1"/>
  <c r="BX25"/>
  <c r="CD25" s="1"/>
  <c r="AV25"/>
  <c r="AS25"/>
  <c r="K25"/>
  <c r="J25"/>
  <c r="BY24"/>
  <c r="G24" s="1"/>
  <c r="F24" s="1"/>
  <c r="BX24"/>
  <c r="CA24" s="1"/>
  <c r="O84" s="1"/>
  <c r="AS24"/>
  <c r="K24"/>
  <c r="J24"/>
  <c r="BY23"/>
  <c r="G23" s="1"/>
  <c r="F23" s="1"/>
  <c r="BX23"/>
  <c r="CA23" s="1"/>
  <c r="O80" s="1"/>
  <c r="K23"/>
  <c r="J23"/>
  <c r="BY22"/>
  <c r="G22" s="1"/>
  <c r="F22" s="1"/>
  <c r="BX22"/>
  <c r="CA22" s="1"/>
  <c r="O76" s="1"/>
  <c r="K22"/>
  <c r="J22"/>
  <c r="BY21"/>
  <c r="H21" s="1"/>
  <c r="BX21"/>
  <c r="CA21" s="1"/>
  <c r="O72" s="1"/>
  <c r="AT21"/>
  <c r="CH8" s="1"/>
  <c r="AS21"/>
  <c r="CG8" s="1"/>
  <c r="K21"/>
  <c r="J21"/>
  <c r="BY20"/>
  <c r="H20" s="1"/>
  <c r="BX20"/>
  <c r="CA20" s="1"/>
  <c r="AT20"/>
  <c r="CH7" s="1"/>
  <c r="AS20"/>
  <c r="CG7" s="1"/>
  <c r="CJ7" s="1"/>
  <c r="K20"/>
  <c r="J20"/>
  <c r="BY19"/>
  <c r="G19" s="1"/>
  <c r="F19" s="1"/>
  <c r="BX19"/>
  <c r="CA19" s="1"/>
  <c r="AT19"/>
  <c r="CH6" s="1"/>
  <c r="AS19"/>
  <c r="CG6" s="1"/>
  <c r="K19"/>
  <c r="J19"/>
  <c r="BY18"/>
  <c r="G18" s="1"/>
  <c r="F18" s="1"/>
  <c r="BX18"/>
  <c r="CA18" s="1"/>
  <c r="BJ18"/>
  <c r="BH18"/>
  <c r="BI18" s="1"/>
  <c r="AT18"/>
  <c r="CH5" s="1"/>
  <c r="AS18"/>
  <c r="CG5" s="1"/>
  <c r="K18"/>
  <c r="J18"/>
  <c r="H18"/>
  <c r="BY17"/>
  <c r="G17" s="1"/>
  <c r="F17" s="1"/>
  <c r="BX17"/>
  <c r="CA17" s="1"/>
  <c r="BJ17"/>
  <c r="BH17"/>
  <c r="BI17" s="1"/>
  <c r="AT17"/>
  <c r="AS17"/>
  <c r="CG4" s="1"/>
  <c r="K17"/>
  <c r="J17"/>
  <c r="CC16"/>
  <c r="O54" s="1"/>
  <c r="BY16"/>
  <c r="H16" s="1"/>
  <c r="BX16"/>
  <c r="CA16" s="1"/>
  <c r="BJ16"/>
  <c r="BH16"/>
  <c r="BI16" s="1"/>
  <c r="K16"/>
  <c r="J16"/>
  <c r="BY15"/>
  <c r="H15" s="1"/>
  <c r="BX15"/>
  <c r="CA15" s="1"/>
  <c r="O48" s="1"/>
  <c r="BJ15"/>
  <c r="BH15"/>
  <c r="BI15" s="1"/>
  <c r="K15"/>
  <c r="J15"/>
  <c r="BY14"/>
  <c r="G14" s="1"/>
  <c r="F14" s="1"/>
  <c r="BX14"/>
  <c r="CA14" s="1"/>
  <c r="O44" s="1"/>
  <c r="BJ14"/>
  <c r="BH14"/>
  <c r="BI14" s="1"/>
  <c r="K14"/>
  <c r="J14"/>
  <c r="BY13"/>
  <c r="G13" s="1"/>
  <c r="F13" s="1"/>
  <c r="BX13"/>
  <c r="CA13" s="1"/>
  <c r="BJ13"/>
  <c r="BH13"/>
  <c r="BI13" s="1"/>
  <c r="K13"/>
  <c r="J13"/>
  <c r="BY12"/>
  <c r="G12" s="1"/>
  <c r="F12" s="1"/>
  <c r="BX12"/>
  <c r="CA12" s="1"/>
  <c r="BJ12"/>
  <c r="BH12"/>
  <c r="BI12" s="1"/>
  <c r="K12"/>
  <c r="J12"/>
  <c r="BY11"/>
  <c r="H11" s="1"/>
  <c r="BX11"/>
  <c r="CB11" s="1"/>
  <c r="BJ11"/>
  <c r="BH11"/>
  <c r="BD11" s="1"/>
  <c r="K11"/>
  <c r="J11"/>
  <c r="BY10"/>
  <c r="G10" s="1"/>
  <c r="F10" s="1"/>
  <c r="BX10"/>
  <c r="CA10" s="1"/>
  <c r="BJ10"/>
  <c r="BH10"/>
  <c r="BI10" s="1"/>
  <c r="K10"/>
  <c r="J10"/>
  <c r="BY9"/>
  <c r="H9" s="1"/>
  <c r="BX9"/>
  <c r="CA9" s="1"/>
  <c r="BJ9"/>
  <c r="BD9" s="1"/>
  <c r="BI9"/>
  <c r="BH9"/>
  <c r="K9"/>
  <c r="J9"/>
  <c r="CF8"/>
  <c r="BY8"/>
  <c r="G8" s="1"/>
  <c r="F8" s="1"/>
  <c r="BX8"/>
  <c r="CA8" s="1"/>
  <c r="O20" s="1"/>
  <c r="BJ8"/>
  <c r="BH8"/>
  <c r="AK8"/>
  <c r="AI8"/>
  <c r="AJ8" s="1"/>
  <c r="K8"/>
  <c r="J8"/>
  <c r="CF7"/>
  <c r="BY7"/>
  <c r="H7" s="1"/>
  <c r="BX7"/>
  <c r="CA7" s="1"/>
  <c r="BJ7"/>
  <c r="BH7"/>
  <c r="AK7"/>
  <c r="AI7"/>
  <c r="AJ7" s="1"/>
  <c r="K7"/>
  <c r="J7"/>
  <c r="G7"/>
  <c r="F7" s="1"/>
  <c r="CF6"/>
  <c r="BY6"/>
  <c r="G6" s="1"/>
  <c r="F6" s="1"/>
  <c r="BX6"/>
  <c r="CA6" s="1"/>
  <c r="BJ6"/>
  <c r="BH6"/>
  <c r="AK6"/>
  <c r="AI6"/>
  <c r="AJ6" s="1"/>
  <c r="K6"/>
  <c r="J6"/>
  <c r="CF5"/>
  <c r="BY5"/>
  <c r="G5" s="1"/>
  <c r="F5" s="1"/>
  <c r="BX5"/>
  <c r="CA5" s="1"/>
  <c r="BJ5"/>
  <c r="BH5"/>
  <c r="BC5" s="1"/>
  <c r="BT5" s="1"/>
  <c r="AK5"/>
  <c r="AI5"/>
  <c r="AJ5" s="1"/>
  <c r="K5"/>
  <c r="J5"/>
  <c r="CF4"/>
  <c r="BY4"/>
  <c r="BX4"/>
  <c r="CA4" s="1"/>
  <c r="BT4"/>
  <c r="BJ4"/>
  <c r="BD4" s="1"/>
  <c r="BI4"/>
  <c r="BG4"/>
  <c r="S4" s="1"/>
  <c r="BF4"/>
  <c r="C4" s="1"/>
  <c r="AK4"/>
  <c r="AI4"/>
  <c r="AJ4" s="1"/>
  <c r="K4"/>
  <c r="J4"/>
  <c r="H4"/>
  <c r="G4"/>
  <c r="F4" s="1"/>
  <c r="BT3"/>
  <c r="BY38" i="33"/>
  <c r="H38" s="1"/>
  <c r="BX38"/>
  <c r="CA38" s="1"/>
  <c r="K38"/>
  <c r="J38"/>
  <c r="BY37"/>
  <c r="G37" s="1"/>
  <c r="F37" s="1"/>
  <c r="BX37"/>
  <c r="CB37" s="1"/>
  <c r="K37"/>
  <c r="J37"/>
  <c r="BY36"/>
  <c r="G36" s="1"/>
  <c r="F36" s="1"/>
  <c r="BX36"/>
  <c r="CA36" s="1"/>
  <c r="O132" s="1"/>
  <c r="K36"/>
  <c r="J36"/>
  <c r="BY35"/>
  <c r="G35" s="1"/>
  <c r="F35" s="1"/>
  <c r="BX35"/>
  <c r="CD35" s="1"/>
  <c r="K35"/>
  <c r="J35"/>
  <c r="BY34"/>
  <c r="G34" s="1"/>
  <c r="F34" s="1"/>
  <c r="BX34"/>
  <c r="CC34" s="1"/>
  <c r="K34"/>
  <c r="J34"/>
  <c r="BY33"/>
  <c r="G33" s="1"/>
  <c r="F33" s="1"/>
  <c r="BX33"/>
  <c r="CA33" s="1"/>
  <c r="K33"/>
  <c r="J33"/>
  <c r="BY32"/>
  <c r="G32" s="1"/>
  <c r="F32" s="1"/>
  <c r="BX32"/>
  <c r="CA32" s="1"/>
  <c r="K32"/>
  <c r="J32"/>
  <c r="BY31"/>
  <c r="H31" s="1"/>
  <c r="BX31"/>
  <c r="CA31" s="1"/>
  <c r="K31"/>
  <c r="J31"/>
  <c r="BY30"/>
  <c r="H30" s="1"/>
  <c r="BX30"/>
  <c r="CD30" s="1"/>
  <c r="O111" s="1"/>
  <c r="K30"/>
  <c r="J30"/>
  <c r="BY29"/>
  <c r="G29" s="1"/>
  <c r="F29" s="1"/>
  <c r="BX29"/>
  <c r="CB29" s="1"/>
  <c r="O105" s="1"/>
  <c r="K29"/>
  <c r="J29"/>
  <c r="BY28"/>
  <c r="G28" s="1"/>
  <c r="F28" s="1"/>
  <c r="BX28"/>
  <c r="CA28" s="1"/>
  <c r="AS28"/>
  <c r="K28"/>
  <c r="J28"/>
  <c r="BY27"/>
  <c r="G27" s="1"/>
  <c r="F27" s="1"/>
  <c r="BX27"/>
  <c r="CA27" s="1"/>
  <c r="AS27"/>
  <c r="K27"/>
  <c r="J27"/>
  <c r="BY26"/>
  <c r="G26" s="1"/>
  <c r="F26" s="1"/>
  <c r="BX26"/>
  <c r="CA26" s="1"/>
  <c r="O92" s="1"/>
  <c r="AS26"/>
  <c r="K26"/>
  <c r="J26"/>
  <c r="BY25"/>
  <c r="H25" s="1"/>
  <c r="BX25"/>
  <c r="CD25" s="1"/>
  <c r="AV25"/>
  <c r="AS25"/>
  <c r="K25"/>
  <c r="J25"/>
  <c r="BY24"/>
  <c r="G24" s="1"/>
  <c r="F24" s="1"/>
  <c r="BX24"/>
  <c r="CC24" s="1"/>
  <c r="O86" s="1"/>
  <c r="AS24"/>
  <c r="K24"/>
  <c r="J24"/>
  <c r="BY23"/>
  <c r="G23" s="1"/>
  <c r="F23" s="1"/>
  <c r="BX23"/>
  <c r="CA23" s="1"/>
  <c r="K23"/>
  <c r="J23"/>
  <c r="BY22"/>
  <c r="G22" s="1"/>
  <c r="F22" s="1"/>
  <c r="BX22"/>
  <c r="CA22" s="1"/>
  <c r="K22"/>
  <c r="J22"/>
  <c r="BY21"/>
  <c r="H21" s="1"/>
  <c r="BX21"/>
  <c r="CA21" s="1"/>
  <c r="O72" s="1"/>
  <c r="AT21"/>
  <c r="CH8" s="1"/>
  <c r="AS21"/>
  <c r="CG8" s="1"/>
  <c r="CK8" s="1"/>
  <c r="K21"/>
  <c r="J21"/>
  <c r="BY20"/>
  <c r="G20" s="1"/>
  <c r="F20" s="1"/>
  <c r="BX20"/>
  <c r="CA20" s="1"/>
  <c r="AT20"/>
  <c r="CH7" s="1"/>
  <c r="AS20"/>
  <c r="CG7" s="1"/>
  <c r="CJ7" s="1"/>
  <c r="K20"/>
  <c r="J20"/>
  <c r="BY19"/>
  <c r="G19" s="1"/>
  <c r="F19" s="1"/>
  <c r="BX19"/>
  <c r="CA19" s="1"/>
  <c r="AT19"/>
  <c r="CH6" s="1"/>
  <c r="AS19"/>
  <c r="CG6" s="1"/>
  <c r="CJ6" s="1"/>
  <c r="K19"/>
  <c r="J19"/>
  <c r="BY18"/>
  <c r="H18" s="1"/>
  <c r="BX18"/>
  <c r="CA18" s="1"/>
  <c r="O60" s="1"/>
  <c r="BJ18"/>
  <c r="BH18"/>
  <c r="BI18" s="1"/>
  <c r="AT18"/>
  <c r="CH5" s="1"/>
  <c r="AS18"/>
  <c r="CG5" s="1"/>
  <c r="CJ5" s="1"/>
  <c r="AP8" s="1"/>
  <c r="K18"/>
  <c r="J18"/>
  <c r="BY17"/>
  <c r="G17" s="1"/>
  <c r="F17" s="1"/>
  <c r="BX17"/>
  <c r="CA17" s="1"/>
  <c r="BJ17"/>
  <c r="BH17"/>
  <c r="BI17" s="1"/>
  <c r="AT17"/>
  <c r="AS17"/>
  <c r="CG4" s="1"/>
  <c r="K17"/>
  <c r="J17"/>
  <c r="BY16"/>
  <c r="G16" s="1"/>
  <c r="F16" s="1"/>
  <c r="BX16"/>
  <c r="CA16" s="1"/>
  <c r="O52" s="1"/>
  <c r="BJ16"/>
  <c r="BH16"/>
  <c r="BI16" s="1"/>
  <c r="K16"/>
  <c r="J16"/>
  <c r="BY15"/>
  <c r="H15" s="1"/>
  <c r="BX15"/>
  <c r="CA15" s="1"/>
  <c r="O48" s="1"/>
  <c r="BJ15"/>
  <c r="BH15"/>
  <c r="BI15" s="1"/>
  <c r="K15"/>
  <c r="J15"/>
  <c r="BY14"/>
  <c r="G14" s="1"/>
  <c r="F14" s="1"/>
  <c r="BX14"/>
  <c r="CA14" s="1"/>
  <c r="BJ14"/>
  <c r="BH14"/>
  <c r="BI14" s="1"/>
  <c r="K14"/>
  <c r="J14"/>
  <c r="BY13"/>
  <c r="G13" s="1"/>
  <c r="F13" s="1"/>
  <c r="BX13"/>
  <c r="CC13" s="1"/>
  <c r="O42" s="1"/>
  <c r="BJ13"/>
  <c r="BH13"/>
  <c r="K13"/>
  <c r="J13"/>
  <c r="BY12"/>
  <c r="G12" s="1"/>
  <c r="F12" s="1"/>
  <c r="BX12"/>
  <c r="CA12" s="1"/>
  <c r="O36" s="1"/>
  <c r="BJ12"/>
  <c r="BH12"/>
  <c r="BI12" s="1"/>
  <c r="K12"/>
  <c r="J12"/>
  <c r="BY11"/>
  <c r="G11" s="1"/>
  <c r="F11" s="1"/>
  <c r="BX11"/>
  <c r="CA11" s="1"/>
  <c r="O32" s="1"/>
  <c r="BJ11"/>
  <c r="BH11"/>
  <c r="K11"/>
  <c r="J11"/>
  <c r="BY10"/>
  <c r="G10" s="1"/>
  <c r="F10" s="1"/>
  <c r="BX10"/>
  <c r="CA10" s="1"/>
  <c r="O28" s="1"/>
  <c r="BJ10"/>
  <c r="BH10"/>
  <c r="BI10" s="1"/>
  <c r="K10"/>
  <c r="J10"/>
  <c r="BY9"/>
  <c r="H9" s="1"/>
  <c r="BX9"/>
  <c r="CB9" s="1"/>
  <c r="O25" s="1"/>
  <c r="BJ9"/>
  <c r="BH9"/>
  <c r="K9"/>
  <c r="J9"/>
  <c r="CF8"/>
  <c r="BY8"/>
  <c r="G8" s="1"/>
  <c r="F8" s="1"/>
  <c r="BX8"/>
  <c r="CA8" s="1"/>
  <c r="O20" s="1"/>
  <c r="BJ8"/>
  <c r="BH8"/>
  <c r="BI8" s="1"/>
  <c r="AK8"/>
  <c r="AI8"/>
  <c r="AJ8" s="1"/>
  <c r="K8"/>
  <c r="J8"/>
  <c r="CF7"/>
  <c r="BY7"/>
  <c r="G7" s="1"/>
  <c r="F7" s="1"/>
  <c r="BX7"/>
  <c r="CA7" s="1"/>
  <c r="BJ7"/>
  <c r="BH7"/>
  <c r="AK7"/>
  <c r="AI7"/>
  <c r="AJ7" s="1"/>
  <c r="K7"/>
  <c r="J7"/>
  <c r="CF6"/>
  <c r="BY6"/>
  <c r="G6" s="1"/>
  <c r="F6" s="1"/>
  <c r="BX6"/>
  <c r="CA6" s="1"/>
  <c r="BJ6"/>
  <c r="BH6"/>
  <c r="BD6" s="1"/>
  <c r="AK6"/>
  <c r="AI6"/>
  <c r="AJ6" s="1"/>
  <c r="K6"/>
  <c r="J6"/>
  <c r="CF5"/>
  <c r="BY5"/>
  <c r="G5" s="1"/>
  <c r="F5" s="1"/>
  <c r="BX5"/>
  <c r="CB5" s="1"/>
  <c r="BJ5"/>
  <c r="BH5"/>
  <c r="AK5"/>
  <c r="AI5"/>
  <c r="AJ5" s="1"/>
  <c r="K5"/>
  <c r="J5"/>
  <c r="CF4"/>
  <c r="BY4"/>
  <c r="G4" s="1"/>
  <c r="F4" s="1"/>
  <c r="BX4"/>
  <c r="CC4" s="1"/>
  <c r="O6" s="1"/>
  <c r="BT4"/>
  <c r="BJ4"/>
  <c r="BD4" s="1"/>
  <c r="BI4"/>
  <c r="BG4"/>
  <c r="S4" s="1"/>
  <c r="BF4"/>
  <c r="C4" s="1"/>
  <c r="AK4"/>
  <c r="AI4"/>
  <c r="AJ4" s="1"/>
  <c r="K4"/>
  <c r="J4"/>
  <c r="BT3"/>
  <c r="BY38" i="30"/>
  <c r="H38" s="1"/>
  <c r="BX38"/>
  <c r="CB38" s="1"/>
  <c r="K38"/>
  <c r="J38"/>
  <c r="BY37"/>
  <c r="H37" s="1"/>
  <c r="BX37"/>
  <c r="CB37" s="1"/>
  <c r="K37"/>
  <c r="J37"/>
  <c r="BY36"/>
  <c r="G36" s="1"/>
  <c r="F36" s="1"/>
  <c r="BX36"/>
  <c r="CB36" s="1"/>
  <c r="K36"/>
  <c r="J36"/>
  <c r="BY35"/>
  <c r="H35" s="1"/>
  <c r="BX35"/>
  <c r="CD35" s="1"/>
  <c r="K35"/>
  <c r="J35"/>
  <c r="BY34"/>
  <c r="G34" s="1"/>
  <c r="F34" s="1"/>
  <c r="BX34"/>
  <c r="CB34" s="1"/>
  <c r="K34"/>
  <c r="J34"/>
  <c r="BY33"/>
  <c r="G33" s="1"/>
  <c r="F33" s="1"/>
  <c r="BX33"/>
  <c r="CD33" s="1"/>
  <c r="K33"/>
  <c r="J33"/>
  <c r="BY32"/>
  <c r="G32" s="1"/>
  <c r="F32" s="1"/>
  <c r="BX32"/>
  <c r="CB32" s="1"/>
  <c r="K32"/>
  <c r="J32"/>
  <c r="BY31"/>
  <c r="G31" s="1"/>
  <c r="F31" s="1"/>
  <c r="BX31"/>
  <c r="CD31" s="1"/>
  <c r="K31"/>
  <c r="J31"/>
  <c r="BY30"/>
  <c r="G30" s="1"/>
  <c r="F30" s="1"/>
  <c r="BX30"/>
  <c r="CC30" s="1"/>
  <c r="K30"/>
  <c r="J30"/>
  <c r="BY29"/>
  <c r="H29" s="1"/>
  <c r="BX29"/>
  <c r="CC29" s="1"/>
  <c r="K29"/>
  <c r="J29"/>
  <c r="BY28"/>
  <c r="G28" s="1"/>
  <c r="F28" s="1"/>
  <c r="BX28"/>
  <c r="CB28" s="1"/>
  <c r="AS28"/>
  <c r="K28"/>
  <c r="J28"/>
  <c r="BY27"/>
  <c r="H27" s="1"/>
  <c r="BX27"/>
  <c r="CA27" s="1"/>
  <c r="AS27"/>
  <c r="K27"/>
  <c r="J27"/>
  <c r="BY26"/>
  <c r="H26" s="1"/>
  <c r="BX26"/>
  <c r="CD26" s="1"/>
  <c r="AS26"/>
  <c r="K26"/>
  <c r="J26"/>
  <c r="BY25"/>
  <c r="G25" s="1"/>
  <c r="F25" s="1"/>
  <c r="BX25"/>
  <c r="CC25" s="1"/>
  <c r="AV25"/>
  <c r="AS25"/>
  <c r="K25"/>
  <c r="J25"/>
  <c r="BY24"/>
  <c r="G24" s="1"/>
  <c r="F24" s="1"/>
  <c r="BX24"/>
  <c r="CC24" s="1"/>
  <c r="AS24"/>
  <c r="K24"/>
  <c r="J24"/>
  <c r="BY23"/>
  <c r="G23" s="1"/>
  <c r="F23" s="1"/>
  <c r="BX23"/>
  <c r="CC23" s="1"/>
  <c r="K23"/>
  <c r="J23"/>
  <c r="BY22"/>
  <c r="G22" s="1"/>
  <c r="F22" s="1"/>
  <c r="BX22"/>
  <c r="CD22" s="1"/>
  <c r="K22"/>
  <c r="J22"/>
  <c r="BY21"/>
  <c r="G21" s="1"/>
  <c r="F21" s="1"/>
  <c r="BX21"/>
  <c r="CA21" s="1"/>
  <c r="AT21"/>
  <c r="CH8" s="1"/>
  <c r="AS21"/>
  <c r="CG8" s="1"/>
  <c r="CL8" s="1"/>
  <c r="K21"/>
  <c r="J21"/>
  <c r="BY20"/>
  <c r="G20" s="1"/>
  <c r="F20" s="1"/>
  <c r="BX20"/>
  <c r="CA20" s="1"/>
  <c r="AT20"/>
  <c r="CH7" s="1"/>
  <c r="AS20"/>
  <c r="CG7" s="1"/>
  <c r="CK7" s="1"/>
  <c r="K20"/>
  <c r="J20"/>
  <c r="BY19"/>
  <c r="G19" s="1"/>
  <c r="F19" s="1"/>
  <c r="BX19"/>
  <c r="CA19" s="1"/>
  <c r="AT19"/>
  <c r="CH6" s="1"/>
  <c r="AS19"/>
  <c r="CG6" s="1"/>
  <c r="K19"/>
  <c r="J19"/>
  <c r="BY18"/>
  <c r="G18" s="1"/>
  <c r="F18" s="1"/>
  <c r="BX18"/>
  <c r="CA18" s="1"/>
  <c r="BJ18"/>
  <c r="BH18"/>
  <c r="AT18"/>
  <c r="CH5" s="1"/>
  <c r="AS18"/>
  <c r="CG5" s="1"/>
  <c r="K18"/>
  <c r="J18"/>
  <c r="BY17"/>
  <c r="G17" s="1"/>
  <c r="F17" s="1"/>
  <c r="BX17"/>
  <c r="CA17" s="1"/>
  <c r="BJ17"/>
  <c r="BH17"/>
  <c r="BI17" s="1"/>
  <c r="AT17"/>
  <c r="AS17"/>
  <c r="CG4" s="1"/>
  <c r="K17"/>
  <c r="J17"/>
  <c r="BY16"/>
  <c r="H16" s="1"/>
  <c r="BX16"/>
  <c r="CA16" s="1"/>
  <c r="BJ16"/>
  <c r="BH16"/>
  <c r="K16"/>
  <c r="J16"/>
  <c r="BY15"/>
  <c r="H15" s="1"/>
  <c r="BX15"/>
  <c r="CB15" s="1"/>
  <c r="BJ15"/>
  <c r="BH15"/>
  <c r="K15"/>
  <c r="J15"/>
  <c r="BY14"/>
  <c r="G14" s="1"/>
  <c r="F14" s="1"/>
  <c r="BX14"/>
  <c r="CD14" s="1"/>
  <c r="BJ14"/>
  <c r="BH14"/>
  <c r="K14"/>
  <c r="J14"/>
  <c r="BY13"/>
  <c r="G13" s="1"/>
  <c r="F13" s="1"/>
  <c r="BX13"/>
  <c r="CD13" s="1"/>
  <c r="BJ13"/>
  <c r="BH13"/>
  <c r="K13"/>
  <c r="J13"/>
  <c r="BY12"/>
  <c r="H12" s="1"/>
  <c r="BX12"/>
  <c r="CD12" s="1"/>
  <c r="BJ12"/>
  <c r="BH12"/>
  <c r="K12"/>
  <c r="J12"/>
  <c r="BY11"/>
  <c r="H11" s="1"/>
  <c r="BX11"/>
  <c r="CD11" s="1"/>
  <c r="BJ11"/>
  <c r="BH11"/>
  <c r="K11"/>
  <c r="J11"/>
  <c r="BY10"/>
  <c r="G10" s="1"/>
  <c r="F10" s="1"/>
  <c r="BX10"/>
  <c r="CD10" s="1"/>
  <c r="BJ10"/>
  <c r="BH10"/>
  <c r="K10"/>
  <c r="J10"/>
  <c r="BY9"/>
  <c r="G9" s="1"/>
  <c r="F9" s="1"/>
  <c r="BX9"/>
  <c r="CD9" s="1"/>
  <c r="BJ9"/>
  <c r="BH9"/>
  <c r="K9"/>
  <c r="J9"/>
  <c r="CF8"/>
  <c r="BY8"/>
  <c r="H8" s="1"/>
  <c r="BX8"/>
  <c r="CB8" s="1"/>
  <c r="BJ8"/>
  <c r="BH8"/>
  <c r="AK8"/>
  <c r="AI8"/>
  <c r="AJ8" s="1"/>
  <c r="K8"/>
  <c r="J8"/>
  <c r="CF7"/>
  <c r="BY7"/>
  <c r="H7" s="1"/>
  <c r="BX7"/>
  <c r="CA7" s="1"/>
  <c r="BJ7"/>
  <c r="BH7"/>
  <c r="AK7"/>
  <c r="AI7"/>
  <c r="AJ7" s="1"/>
  <c r="K7"/>
  <c r="J7"/>
  <c r="CF6"/>
  <c r="BY6"/>
  <c r="G6" s="1"/>
  <c r="F6" s="1"/>
  <c r="BX6"/>
  <c r="CA6" s="1"/>
  <c r="BJ6"/>
  <c r="BH6"/>
  <c r="AK6"/>
  <c r="AI6"/>
  <c r="AJ6" s="1"/>
  <c r="K6"/>
  <c r="J6"/>
  <c r="CF5"/>
  <c r="BY5"/>
  <c r="G5" s="1"/>
  <c r="F5" s="1"/>
  <c r="BX5"/>
  <c r="CD5" s="1"/>
  <c r="BJ5"/>
  <c r="BH5"/>
  <c r="BC5" s="1"/>
  <c r="AK5"/>
  <c r="AI5"/>
  <c r="AJ5" s="1"/>
  <c r="K5"/>
  <c r="J5"/>
  <c r="CF4"/>
  <c r="BY4"/>
  <c r="BX4"/>
  <c r="CC4" s="1"/>
  <c r="BT4"/>
  <c r="BJ4"/>
  <c r="BD4" s="1"/>
  <c r="BI4"/>
  <c r="BG4"/>
  <c r="S4" s="1"/>
  <c r="BF4"/>
  <c r="C4" s="1"/>
  <c r="AK4"/>
  <c r="AI4"/>
  <c r="AJ4" s="1"/>
  <c r="K4"/>
  <c r="J4"/>
  <c r="BT3"/>
  <c r="G9" i="33" l="1"/>
  <c r="F9" s="1"/>
  <c r="CC18" i="34"/>
  <c r="O62" s="1"/>
  <c r="O137"/>
  <c r="O4" i="35"/>
  <c r="O105"/>
  <c r="O112"/>
  <c r="CA11" i="34"/>
  <c r="H13"/>
  <c r="CB34"/>
  <c r="G20" i="35"/>
  <c r="F20" s="1"/>
  <c r="O96"/>
  <c r="BD13" i="36"/>
  <c r="CA25"/>
  <c r="O88" s="1"/>
  <c r="O91" i="33"/>
  <c r="O60" i="35"/>
  <c r="O76"/>
  <c r="CD5" i="36"/>
  <c r="O11" s="1"/>
  <c r="O12"/>
  <c r="O27"/>
  <c r="CB10"/>
  <c r="O29" s="1"/>
  <c r="CB22"/>
  <c r="O77" s="1"/>
  <c r="G27"/>
  <c r="F27" s="1"/>
  <c r="H36"/>
  <c r="H30"/>
  <c r="O8" i="34"/>
  <c r="O36"/>
  <c r="O40"/>
  <c r="O127" i="35"/>
  <c r="O132"/>
  <c r="AP16" i="34"/>
  <c r="CC20" i="36"/>
  <c r="O93"/>
  <c r="CA13" i="33"/>
  <c r="O40" s="1"/>
  <c r="BD16"/>
  <c r="O140"/>
  <c r="BD7" i="34"/>
  <c r="O68"/>
  <c r="BD11" i="35"/>
  <c r="O92"/>
  <c r="CB35"/>
  <c r="H5" i="36"/>
  <c r="BD8"/>
  <c r="H11"/>
  <c r="CC13"/>
  <c r="O42" s="1"/>
  <c r="AP12" i="33"/>
  <c r="CC37" i="34"/>
  <c r="O138" s="1"/>
  <c r="H15" i="35"/>
  <c r="H13" i="36"/>
  <c r="CA13"/>
  <c r="O40" s="1"/>
  <c r="H16"/>
  <c r="G23"/>
  <c r="F23" s="1"/>
  <c r="H35"/>
  <c r="BF5"/>
  <c r="R5" s="1"/>
  <c r="G9"/>
  <c r="F9" s="1"/>
  <c r="CD10"/>
  <c r="O31" s="1"/>
  <c r="BN10" s="1"/>
  <c r="CC4"/>
  <c r="G24"/>
  <c r="F24" s="1"/>
  <c r="O24" i="34"/>
  <c r="O105"/>
  <c r="CA4" i="36"/>
  <c r="O4" s="1"/>
  <c r="CA10"/>
  <c r="O28" s="1"/>
  <c r="O48"/>
  <c r="O78"/>
  <c r="CC23"/>
  <c r="O82" s="1"/>
  <c r="CD24"/>
  <c r="O87" s="1"/>
  <c r="G26"/>
  <c r="F26" s="1"/>
  <c r="BD15"/>
  <c r="CB13" i="33"/>
  <c r="O41" s="1"/>
  <c r="H33"/>
  <c r="BD16" i="35"/>
  <c r="CC35"/>
  <c r="O130" s="1"/>
  <c r="O8" i="36"/>
  <c r="O20"/>
  <c r="CD13"/>
  <c r="O43" s="1"/>
  <c r="O85"/>
  <c r="CD5" i="34"/>
  <c r="O11" s="1"/>
  <c r="O33"/>
  <c r="G4" i="35"/>
  <c r="F4" s="1"/>
  <c r="CC5"/>
  <c r="O10" s="1"/>
  <c r="O24"/>
  <c r="H11"/>
  <c r="H12"/>
  <c r="BD15"/>
  <c r="CB25"/>
  <c r="O89" s="1"/>
  <c r="G27"/>
  <c r="F27" s="1"/>
  <c r="CD27"/>
  <c r="O99" s="1"/>
  <c r="CB34"/>
  <c r="O125" s="1"/>
  <c r="CA37"/>
  <c r="O136" s="1"/>
  <c r="G4" i="36"/>
  <c r="F4" s="1"/>
  <c r="CD8"/>
  <c r="O23" s="1"/>
  <c r="H19"/>
  <c r="CB33"/>
  <c r="O121" s="1"/>
  <c r="O16" i="33"/>
  <c r="H13"/>
  <c r="G21"/>
  <c r="F21" s="1"/>
  <c r="CD24" i="34"/>
  <c r="O87" s="1"/>
  <c r="CA5" i="35"/>
  <c r="O8" s="1"/>
  <c r="CA11"/>
  <c r="O32" s="1"/>
  <c r="H13"/>
  <c r="G23"/>
  <c r="F23" s="1"/>
  <c r="CB26"/>
  <c r="O93" s="1"/>
  <c r="CC27"/>
  <c r="O98" s="1"/>
  <c r="CA34"/>
  <c r="O124" s="1"/>
  <c r="O6" i="36"/>
  <c r="H10"/>
  <c r="CC19"/>
  <c r="O66" s="1"/>
  <c r="H21"/>
  <c r="CB28"/>
  <c r="O101" s="1"/>
  <c r="H32"/>
  <c r="CD36"/>
  <c r="O135" s="1"/>
  <c r="G31" i="35"/>
  <c r="F31" s="1"/>
  <c r="CC9" i="36"/>
  <c r="O26" s="1"/>
  <c r="CA9"/>
  <c r="O24" s="1"/>
  <c r="G15"/>
  <c r="F15" s="1"/>
  <c r="D4" i="33"/>
  <c r="O44"/>
  <c r="G20" i="34"/>
  <c r="F20" s="1"/>
  <c r="CD4" i="35"/>
  <c r="O7" s="1"/>
  <c r="BD8"/>
  <c r="CC20"/>
  <c r="O70" s="1"/>
  <c r="O131"/>
  <c r="O140"/>
  <c r="CD15" i="36"/>
  <c r="O51" s="1"/>
  <c r="O52"/>
  <c r="CC37"/>
  <c r="O138" s="1"/>
  <c r="BD10"/>
  <c r="G31"/>
  <c r="F31" s="1"/>
  <c r="CA5" i="33"/>
  <c r="O8" s="1"/>
  <c r="O12"/>
  <c r="H24" i="34"/>
  <c r="O93"/>
  <c r="CD8" i="35"/>
  <c r="O23" s="1"/>
  <c r="CD24"/>
  <c r="O87" s="1"/>
  <c r="G26"/>
  <c r="F26" s="1"/>
  <c r="O120"/>
  <c r="CC34"/>
  <c r="CD37"/>
  <c r="O139" s="1"/>
  <c r="BN37" s="1"/>
  <c r="BD5" i="36"/>
  <c r="CC6"/>
  <c r="O14" s="1"/>
  <c r="CD11"/>
  <c r="O35" s="1"/>
  <c r="CA12"/>
  <c r="O36" s="1"/>
  <c r="BN12" s="1"/>
  <c r="CA23"/>
  <c r="O80" s="1"/>
  <c r="BN23" s="1"/>
  <c r="CA24"/>
  <c r="O84" s="1"/>
  <c r="CA26"/>
  <c r="O92" s="1"/>
  <c r="CJ7"/>
  <c r="AP16" s="1"/>
  <c r="CM7"/>
  <c r="AP19" s="1"/>
  <c r="CJ6" i="35"/>
  <c r="AP12" s="1"/>
  <c r="CM6"/>
  <c r="AP15" s="1"/>
  <c r="CJ5" i="36"/>
  <c r="AP8" s="1"/>
  <c r="CL5"/>
  <c r="AP10" s="1"/>
  <c r="CK8" i="34"/>
  <c r="CJ8"/>
  <c r="AP20" s="1"/>
  <c r="CC21" i="33"/>
  <c r="O74" s="1"/>
  <c r="O80"/>
  <c r="G30"/>
  <c r="F30" s="1"/>
  <c r="CC25" i="34"/>
  <c r="O90" s="1"/>
  <c r="CB28"/>
  <c r="O101" s="1"/>
  <c r="S4" i="35"/>
  <c r="G9"/>
  <c r="F9" s="1"/>
  <c r="CB9"/>
  <c r="O25" s="1"/>
  <c r="CA13"/>
  <c r="O40" s="1"/>
  <c r="CD18"/>
  <c r="O63" s="1"/>
  <c r="H21"/>
  <c r="CC23"/>
  <c r="O82" s="1"/>
  <c r="CD4" i="36"/>
  <c r="O7" s="1"/>
  <c r="BT5"/>
  <c r="CC7"/>
  <c r="O18" s="1"/>
  <c r="CB9"/>
  <c r="O25" s="1"/>
  <c r="CB12"/>
  <c r="O37" s="1"/>
  <c r="H14"/>
  <c r="CA14"/>
  <c r="O44" s="1"/>
  <c r="CC16"/>
  <c r="O54" s="1"/>
  <c r="H20"/>
  <c r="CC21"/>
  <c r="O74" s="1"/>
  <c r="CD23"/>
  <c r="O83" s="1"/>
  <c r="CB31"/>
  <c r="O113" s="1"/>
  <c r="CB32"/>
  <c r="O117" s="1"/>
  <c r="H34"/>
  <c r="CD34"/>
  <c r="O127" s="1"/>
  <c r="CB35"/>
  <c r="O129" s="1"/>
  <c r="O32" i="34"/>
  <c r="CJ8" i="35"/>
  <c r="AP20" s="1"/>
  <c r="O62"/>
  <c r="CC25"/>
  <c r="O90" s="1"/>
  <c r="G38"/>
  <c r="F38" s="1"/>
  <c r="BI11" i="36"/>
  <c r="H12"/>
  <c r="O70"/>
  <c r="CD22"/>
  <c r="O79" s="1"/>
  <c r="CC34"/>
  <c r="O126" s="1"/>
  <c r="CB34"/>
  <c r="O125" s="1"/>
  <c r="BD11" i="33"/>
  <c r="O96"/>
  <c r="CC30"/>
  <c r="O110" s="1"/>
  <c r="CD18" i="34"/>
  <c r="O63" s="1"/>
  <c r="CC4" i="35"/>
  <c r="O6" s="1"/>
  <c r="BD5"/>
  <c r="BI11"/>
  <c r="CA25"/>
  <c r="O88" s="1"/>
  <c r="H29"/>
  <c r="H32"/>
  <c r="CC37"/>
  <c r="O138" s="1"/>
  <c r="CC5" i="36"/>
  <c r="O10" s="1"/>
  <c r="CJ8"/>
  <c r="AP20" s="1"/>
  <c r="CC11"/>
  <c r="O34" s="1"/>
  <c r="O41"/>
  <c r="BD14"/>
  <c r="CC18"/>
  <c r="O62" s="1"/>
  <c r="CA22"/>
  <c r="O76" s="1"/>
  <c r="BN22" s="1"/>
  <c r="CC27"/>
  <c r="O98" s="1"/>
  <c r="H29"/>
  <c r="CB4" i="35"/>
  <c r="O5" s="1"/>
  <c r="CD5"/>
  <c r="O11" s="1"/>
  <c r="CD16"/>
  <c r="O55" s="1"/>
  <c r="CD31"/>
  <c r="O115" s="1"/>
  <c r="CB5" i="36"/>
  <c r="O9" s="1"/>
  <c r="H6"/>
  <c r="CB11"/>
  <c r="O33" s="1"/>
  <c r="AS29"/>
  <c r="AV24" s="1"/>
  <c r="CD26"/>
  <c r="O95" s="1"/>
  <c r="BN26" s="1"/>
  <c r="CD28"/>
  <c r="O103" s="1"/>
  <c r="CD37"/>
  <c r="O139" s="1"/>
  <c r="CC20" i="34"/>
  <c r="O70" s="1"/>
  <c r="CD13" i="35"/>
  <c r="O43" s="1"/>
  <c r="CC16"/>
  <c r="O54" s="1"/>
  <c r="CM6" i="36"/>
  <c r="AP15" s="1"/>
  <c r="BD13" i="33"/>
  <c r="H20"/>
  <c r="CC9" i="34"/>
  <c r="O26" s="1"/>
  <c r="CD15"/>
  <c r="O51" s="1"/>
  <c r="CD6" i="35"/>
  <c r="O15" s="1"/>
  <c r="CC13"/>
  <c r="O42" s="1"/>
  <c r="O129"/>
  <c r="O137"/>
  <c r="BC6" i="36"/>
  <c r="BT6" s="1"/>
  <c r="CD14"/>
  <c r="O47" s="1"/>
  <c r="G25"/>
  <c r="F25" s="1"/>
  <c r="CC25"/>
  <c r="O90" s="1"/>
  <c r="CA29"/>
  <c r="O104" s="1"/>
  <c r="CC30"/>
  <c r="O110" s="1"/>
  <c r="CD31"/>
  <c r="O115" s="1"/>
  <c r="H33"/>
  <c r="CD21" i="33"/>
  <c r="O75" s="1"/>
  <c r="AP12" i="36"/>
  <c r="CB14"/>
  <c r="O45" s="1"/>
  <c r="CA30"/>
  <c r="O108" s="1"/>
  <c r="CC31"/>
  <c r="O114" s="1"/>
  <c r="CD32"/>
  <c r="O119" s="1"/>
  <c r="BN24"/>
  <c r="BN34"/>
  <c r="AP21" i="33"/>
  <c r="CM4" i="36"/>
  <c r="AP7" s="1"/>
  <c r="CJ4"/>
  <c r="AP4" s="1"/>
  <c r="CK4"/>
  <c r="AP5" s="1"/>
  <c r="CL4"/>
  <c r="AP6" s="1"/>
  <c r="CJ7" i="35"/>
  <c r="AP16" s="1"/>
  <c r="CM7"/>
  <c r="AP19" s="1"/>
  <c r="BU4" i="36"/>
  <c r="BU5" s="1"/>
  <c r="CJ5" i="35"/>
  <c r="AP8" s="1"/>
  <c r="CL5"/>
  <c r="AP10" s="1"/>
  <c r="CM5"/>
  <c r="AP11" s="1"/>
  <c r="H6" i="33"/>
  <c r="H4"/>
  <c r="BI8" i="34"/>
  <c r="G21"/>
  <c r="F21" s="1"/>
  <c r="BC5" i="35"/>
  <c r="BT5" s="1"/>
  <c r="G25"/>
  <c r="F25" s="1"/>
  <c r="R4" i="36"/>
  <c r="CM5"/>
  <c r="AP11" s="1"/>
  <c r="BD6"/>
  <c r="CD6"/>
  <c r="O15" s="1"/>
  <c r="BD7"/>
  <c r="CD7"/>
  <c r="O19" s="1"/>
  <c r="BD16"/>
  <c r="CD16"/>
  <c r="O55" s="1"/>
  <c r="BI17"/>
  <c r="BD18"/>
  <c r="CD18"/>
  <c r="O63" s="1"/>
  <c r="CD19"/>
  <c r="O67" s="1"/>
  <c r="CD20"/>
  <c r="O71" s="1"/>
  <c r="CD21"/>
  <c r="O75" s="1"/>
  <c r="CB25"/>
  <c r="O89" s="1"/>
  <c r="BN25" s="1"/>
  <c r="CD27"/>
  <c r="O99" s="1"/>
  <c r="CB30"/>
  <c r="O109" s="1"/>
  <c r="CC35"/>
  <c r="O130" s="1"/>
  <c r="CA37"/>
  <c r="O136" s="1"/>
  <c r="G38"/>
  <c r="F38" s="1"/>
  <c r="H31" i="34"/>
  <c r="CD28" i="35"/>
  <c r="O103" s="1"/>
  <c r="H30"/>
  <c r="AU24" i="36"/>
  <c r="AU25"/>
  <c r="AU18" s="1"/>
  <c r="AU26"/>
  <c r="AU19" s="1"/>
  <c r="CD38"/>
  <c r="O143" s="1"/>
  <c r="BD9" i="33"/>
  <c r="CD20"/>
  <c r="O71" s="1"/>
  <c r="H32"/>
  <c r="O120"/>
  <c r="D4" i="34"/>
  <c r="BD8"/>
  <c r="AP21"/>
  <c r="CD11"/>
  <c r="O35" s="1"/>
  <c r="O60"/>
  <c r="O64"/>
  <c r="H27"/>
  <c r="H7" i="35"/>
  <c r="BI9"/>
  <c r="H10"/>
  <c r="CD11"/>
  <c r="O35" s="1"/>
  <c r="CD21"/>
  <c r="O75" s="1"/>
  <c r="H24"/>
  <c r="CC24"/>
  <c r="O86" s="1"/>
  <c r="O91"/>
  <c r="BN25" s="1"/>
  <c r="CC28"/>
  <c r="O102" s="1"/>
  <c r="CC30"/>
  <c r="O110" s="1"/>
  <c r="CC31"/>
  <c r="O114" s="1"/>
  <c r="CD32"/>
  <c r="O119" s="1"/>
  <c r="CK5" i="36"/>
  <c r="AP9" s="1"/>
  <c r="CB6"/>
  <c r="O13" s="1"/>
  <c r="CL6"/>
  <c r="AP14" s="1"/>
  <c r="CB7"/>
  <c r="O17" s="1"/>
  <c r="BN7" s="1"/>
  <c r="CL7"/>
  <c r="AP18" s="1"/>
  <c r="CC8"/>
  <c r="O22" s="1"/>
  <c r="CM8"/>
  <c r="AP23" s="1"/>
  <c r="CC15"/>
  <c r="O50" s="1"/>
  <c r="CB16"/>
  <c r="O53" s="1"/>
  <c r="H17"/>
  <c r="CB18"/>
  <c r="O61" s="1"/>
  <c r="BN18" s="1"/>
  <c r="CB19"/>
  <c r="O65" s="1"/>
  <c r="BN19" s="1"/>
  <c r="CB20"/>
  <c r="O69" s="1"/>
  <c r="CB21"/>
  <c r="O73" s="1"/>
  <c r="H22"/>
  <c r="AT24"/>
  <c r="AS32" s="1"/>
  <c r="AT32" s="1"/>
  <c r="AT25"/>
  <c r="AS33" s="1"/>
  <c r="AT33" s="1"/>
  <c r="AT26"/>
  <c r="AS34" s="1"/>
  <c r="AT34" s="1"/>
  <c r="AU27"/>
  <c r="AU20" s="1"/>
  <c r="CB27"/>
  <c r="O97" s="1"/>
  <c r="BN27" s="1"/>
  <c r="H28"/>
  <c r="CC28"/>
  <c r="O102" s="1"/>
  <c r="BN28" s="1"/>
  <c r="CD29"/>
  <c r="O107" s="1"/>
  <c r="CC32"/>
  <c r="O118" s="1"/>
  <c r="CA35"/>
  <c r="O128" s="1"/>
  <c r="CC36"/>
  <c r="O134" s="1"/>
  <c r="CC38"/>
  <c r="O142" s="1"/>
  <c r="CB4" i="33"/>
  <c r="O5" s="1"/>
  <c r="O9"/>
  <c r="CD19"/>
  <c r="O67" s="1"/>
  <c r="CC20"/>
  <c r="O70" s="1"/>
  <c r="CA24"/>
  <c r="O84" s="1"/>
  <c r="H26"/>
  <c r="H29"/>
  <c r="CD31"/>
  <c r="O115" s="1"/>
  <c r="H10" i="34"/>
  <c r="CC11"/>
  <c r="O34" s="1"/>
  <c r="CD13"/>
  <c r="O43" s="1"/>
  <c r="CD27"/>
  <c r="O99" s="1"/>
  <c r="H29"/>
  <c r="H32"/>
  <c r="CD34"/>
  <c r="O127" s="1"/>
  <c r="G38"/>
  <c r="F38" s="1"/>
  <c r="CD9" i="35"/>
  <c r="O27" s="1"/>
  <c r="CC11"/>
  <c r="O34" s="1"/>
  <c r="CD15"/>
  <c r="O51" s="1"/>
  <c r="CC21"/>
  <c r="O74" s="1"/>
  <c r="CB24"/>
  <c r="O85" s="1"/>
  <c r="BN24" s="1"/>
  <c r="CD26"/>
  <c r="O95" s="1"/>
  <c r="CB28"/>
  <c r="O101" s="1"/>
  <c r="CA29"/>
  <c r="O104" s="1"/>
  <c r="CB30"/>
  <c r="O109" s="1"/>
  <c r="CB31"/>
  <c r="O113" s="1"/>
  <c r="CB32"/>
  <c r="O117" s="1"/>
  <c r="H35"/>
  <c r="CK6" i="36"/>
  <c r="AP13" s="1"/>
  <c r="CK7"/>
  <c r="AP17" s="1"/>
  <c r="H8"/>
  <c r="CB8"/>
  <c r="O21" s="1"/>
  <c r="BN8" s="1"/>
  <c r="CL8"/>
  <c r="AP22" s="1"/>
  <c r="CB15"/>
  <c r="O49" s="1"/>
  <c r="AT27"/>
  <c r="AS35" s="1"/>
  <c r="AT35" s="1"/>
  <c r="AU28"/>
  <c r="AU21" s="1"/>
  <c r="CC29"/>
  <c r="O106" s="1"/>
  <c r="CD33"/>
  <c r="O123" s="1"/>
  <c r="CB36"/>
  <c r="O133" s="1"/>
  <c r="BN36" s="1"/>
  <c r="H37"/>
  <c r="CB38"/>
  <c r="O141" s="1"/>
  <c r="CA4" i="33"/>
  <c r="O4" s="1"/>
  <c r="BI13"/>
  <c r="H35"/>
  <c r="O4" i="34"/>
  <c r="BI5"/>
  <c r="CD8"/>
  <c r="O23" s="1"/>
  <c r="CD9"/>
  <c r="O27" s="1"/>
  <c r="G11"/>
  <c r="F11" s="1"/>
  <c r="G15"/>
  <c r="F15" s="1"/>
  <c r="G16"/>
  <c r="F16" s="1"/>
  <c r="CD16"/>
  <c r="O55" s="1"/>
  <c r="O91"/>
  <c r="CA26"/>
  <c r="O92" s="1"/>
  <c r="CC27"/>
  <c r="O98" s="1"/>
  <c r="CD28"/>
  <c r="O103" s="1"/>
  <c r="CD31"/>
  <c r="O115" s="1"/>
  <c r="CC34"/>
  <c r="O126" s="1"/>
  <c r="CD37"/>
  <c r="O139" s="1"/>
  <c r="BI5" i="35"/>
  <c r="CC9"/>
  <c r="O26" s="1"/>
  <c r="BI13"/>
  <c r="H14"/>
  <c r="CD20"/>
  <c r="O71" s="1"/>
  <c r="CD23"/>
  <c r="O83" s="1"/>
  <c r="CC26"/>
  <c r="O94" s="1"/>
  <c r="BN26" s="1"/>
  <c r="CA30"/>
  <c r="O108" s="1"/>
  <c r="H36"/>
  <c r="BI6" i="36"/>
  <c r="BI7"/>
  <c r="BD17"/>
  <c r="CD17"/>
  <c r="O59" s="1"/>
  <c r="AT28"/>
  <c r="AS36" s="1"/>
  <c r="AT36" s="1"/>
  <c r="CC33"/>
  <c r="O122" s="1"/>
  <c r="BN33" s="1"/>
  <c r="BN5" i="35"/>
  <c r="BN31"/>
  <c r="H34"/>
  <c r="CC17" i="36"/>
  <c r="O58" s="1"/>
  <c r="H10" i="33"/>
  <c r="H11"/>
  <c r="O76"/>
  <c r="CA29"/>
  <c r="O104" s="1"/>
  <c r="CB9" i="34"/>
  <c r="O25" s="1"/>
  <c r="O28"/>
  <c r="O112"/>
  <c r="CA37"/>
  <c r="O136" s="1"/>
  <c r="R4" i="35"/>
  <c r="BF5"/>
  <c r="R5" s="1"/>
  <c r="CD7"/>
  <c r="O19" s="1"/>
  <c r="H19"/>
  <c r="CD19"/>
  <c r="O67" s="1"/>
  <c r="CB23"/>
  <c r="O81" s="1"/>
  <c r="O126"/>
  <c r="BN34" s="1"/>
  <c r="CB17" i="36"/>
  <c r="O57" s="1"/>
  <c r="H12" i="33"/>
  <c r="O116"/>
  <c r="BN4" i="35"/>
  <c r="BO4" s="1"/>
  <c r="BD6"/>
  <c r="CC7"/>
  <c r="O18" s="1"/>
  <c r="CC19"/>
  <c r="O66" s="1"/>
  <c r="O68"/>
  <c r="AS29"/>
  <c r="AV24" s="1"/>
  <c r="CD36"/>
  <c r="O135" s="1"/>
  <c r="CJ5" i="34"/>
  <c r="AP8" s="1"/>
  <c r="CL5"/>
  <c r="AP10" s="1"/>
  <c r="CM5"/>
  <c r="AP11" s="1"/>
  <c r="BU4" i="35"/>
  <c r="BU5" s="1"/>
  <c r="CJ6" i="34"/>
  <c r="AP12" s="1"/>
  <c r="CM6"/>
  <c r="AP15" s="1"/>
  <c r="BF7" i="35"/>
  <c r="CM4"/>
  <c r="CJ4"/>
  <c r="CL4"/>
  <c r="CK4"/>
  <c r="O100" i="33"/>
  <c r="G31"/>
  <c r="F31" s="1"/>
  <c r="CD32"/>
  <c r="O119" s="1"/>
  <c r="H5" i="34"/>
  <c r="O12"/>
  <c r="BD13"/>
  <c r="CC13"/>
  <c r="O42" s="1"/>
  <c r="O56"/>
  <c r="CC24"/>
  <c r="O86" s="1"/>
  <c r="H30"/>
  <c r="AU24" i="35"/>
  <c r="AU17" s="1"/>
  <c r="AU25"/>
  <c r="AU18" s="1"/>
  <c r="AU26"/>
  <c r="AU19" s="1"/>
  <c r="CD38"/>
  <c r="O143" s="1"/>
  <c r="BD5" i="33"/>
  <c r="H36"/>
  <c r="BC5"/>
  <c r="BC6" s="1"/>
  <c r="BC7" s="1"/>
  <c r="BC8" s="1"/>
  <c r="CD5"/>
  <c r="O11" s="1"/>
  <c r="CC9"/>
  <c r="O26" s="1"/>
  <c r="G18"/>
  <c r="F18" s="1"/>
  <c r="CD26"/>
  <c r="O95" s="1"/>
  <c r="CC31"/>
  <c r="O114" s="1"/>
  <c r="CC32"/>
  <c r="O118" s="1"/>
  <c r="O137"/>
  <c r="R4" i="34"/>
  <c r="BF5"/>
  <c r="R5" s="1"/>
  <c r="CC5"/>
  <c r="O10" s="1"/>
  <c r="H6"/>
  <c r="CB13"/>
  <c r="O41" s="1"/>
  <c r="CD21"/>
  <c r="O75" s="1"/>
  <c r="CB24"/>
  <c r="O85" s="1"/>
  <c r="CD26"/>
  <c r="O95" s="1"/>
  <c r="BN26" s="1"/>
  <c r="CC30"/>
  <c r="O110" s="1"/>
  <c r="CC31"/>
  <c r="O114" s="1"/>
  <c r="CD32"/>
  <c r="O119" s="1"/>
  <c r="CK5" i="35"/>
  <c r="AP9" s="1"/>
  <c r="CB6"/>
  <c r="O13" s="1"/>
  <c r="BN6" s="1"/>
  <c r="CL6"/>
  <c r="AP14" s="1"/>
  <c r="CB7"/>
  <c r="O17" s="1"/>
  <c r="CL7"/>
  <c r="AP18" s="1"/>
  <c r="CC8"/>
  <c r="O22" s="1"/>
  <c r="CM8"/>
  <c r="AP23" s="1"/>
  <c r="CC15"/>
  <c r="O50" s="1"/>
  <c r="CB16"/>
  <c r="O53" s="1"/>
  <c r="BN16" s="1"/>
  <c r="H17"/>
  <c r="CB18"/>
  <c r="O61" s="1"/>
  <c r="BN18" s="1"/>
  <c r="CB19"/>
  <c r="O65" s="1"/>
  <c r="CB20"/>
  <c r="O69" s="1"/>
  <c r="BN20" s="1"/>
  <c r="CB21"/>
  <c r="O73" s="1"/>
  <c r="BN21" s="1"/>
  <c r="H22"/>
  <c r="AT24"/>
  <c r="AS32" s="1"/>
  <c r="AT32" s="1"/>
  <c r="AT25"/>
  <c r="AS33" s="1"/>
  <c r="AT33" s="1"/>
  <c r="AT26"/>
  <c r="AS34" s="1"/>
  <c r="AT34" s="1"/>
  <c r="AU27"/>
  <c r="AU20" s="1"/>
  <c r="CB27"/>
  <c r="O97" s="1"/>
  <c r="BN27" s="1"/>
  <c r="H28"/>
  <c r="CD29"/>
  <c r="O107" s="1"/>
  <c r="CC32"/>
  <c r="O118" s="1"/>
  <c r="CA35"/>
  <c r="O128" s="1"/>
  <c r="BN35" s="1"/>
  <c r="CC36"/>
  <c r="O134" s="1"/>
  <c r="CC38"/>
  <c r="O142" s="1"/>
  <c r="CC5" i="33"/>
  <c r="O10" s="1"/>
  <c r="BD7"/>
  <c r="CA9"/>
  <c r="O24" s="1"/>
  <c r="H23"/>
  <c r="H24"/>
  <c r="G25"/>
  <c r="F25" s="1"/>
  <c r="CC25"/>
  <c r="O90" s="1"/>
  <c r="CC26"/>
  <c r="O94" s="1"/>
  <c r="CB31"/>
  <c r="O113" s="1"/>
  <c r="CB32"/>
  <c r="O117" s="1"/>
  <c r="CD4" i="34"/>
  <c r="O7" s="1"/>
  <c r="BD5"/>
  <c r="CB5"/>
  <c r="O9" s="1"/>
  <c r="BF6"/>
  <c r="R6" s="1"/>
  <c r="CD7"/>
  <c r="O19" s="1"/>
  <c r="BD15"/>
  <c r="CC21"/>
  <c r="O74" s="1"/>
  <c r="H23"/>
  <c r="CD23"/>
  <c r="O83" s="1"/>
  <c r="H26"/>
  <c r="CC26"/>
  <c r="O94" s="1"/>
  <c r="CA29"/>
  <c r="O104" s="1"/>
  <c r="CB30"/>
  <c r="O109" s="1"/>
  <c r="CB31"/>
  <c r="O113" s="1"/>
  <c r="CB32"/>
  <c r="O117" s="1"/>
  <c r="H35"/>
  <c r="CH4" i="35"/>
  <c r="CK6"/>
  <c r="AP13" s="1"/>
  <c r="CK7"/>
  <c r="AP17" s="1"/>
  <c r="H8"/>
  <c r="CB8"/>
  <c r="O21" s="1"/>
  <c r="BN8" s="1"/>
  <c r="CL8"/>
  <c r="AP22" s="1"/>
  <c r="BD10"/>
  <c r="CD10"/>
  <c r="O31" s="1"/>
  <c r="BD12"/>
  <c r="CD12"/>
  <c r="O39" s="1"/>
  <c r="BD14"/>
  <c r="CD14"/>
  <c r="O47" s="1"/>
  <c r="CB15"/>
  <c r="O49" s="1"/>
  <c r="CD22"/>
  <c r="O79" s="1"/>
  <c r="AT27"/>
  <c r="AS35" s="1"/>
  <c r="AT35" s="1"/>
  <c r="AU28"/>
  <c r="AU21" s="1"/>
  <c r="CC29"/>
  <c r="O106" s="1"/>
  <c r="BN29" s="1"/>
  <c r="H33"/>
  <c r="CD33"/>
  <c r="O123" s="1"/>
  <c r="CB36"/>
  <c r="O133" s="1"/>
  <c r="H37"/>
  <c r="CB38"/>
  <c r="O141" s="1"/>
  <c r="O126" i="33"/>
  <c r="O56"/>
  <c r="O64"/>
  <c r="O68"/>
  <c r="CB24"/>
  <c r="O85" s="1"/>
  <c r="CA25"/>
  <c r="O88" s="1"/>
  <c r="CD38"/>
  <c r="O143" s="1"/>
  <c r="CC4" i="34"/>
  <c r="O6" s="1"/>
  <c r="BD6"/>
  <c r="CC7"/>
  <c r="O18" s="1"/>
  <c r="G9"/>
  <c r="F9" s="1"/>
  <c r="BI11"/>
  <c r="H12"/>
  <c r="O52"/>
  <c r="CD20"/>
  <c r="O71" s="1"/>
  <c r="CC23"/>
  <c r="O82" s="1"/>
  <c r="O100"/>
  <c r="CA30"/>
  <c r="O108" s="1"/>
  <c r="H36"/>
  <c r="BI6" i="35"/>
  <c r="BI7"/>
  <c r="CC10"/>
  <c r="O30" s="1"/>
  <c r="CC12"/>
  <c r="O38" s="1"/>
  <c r="CC14"/>
  <c r="O46" s="1"/>
  <c r="BI16"/>
  <c r="BD17"/>
  <c r="CD17"/>
  <c r="O59" s="1"/>
  <c r="BI18"/>
  <c r="CC22"/>
  <c r="O78" s="1"/>
  <c r="AT28"/>
  <c r="AS36" s="1"/>
  <c r="AT36" s="1"/>
  <c r="CC33"/>
  <c r="O122" s="1"/>
  <c r="CD7" i="33"/>
  <c r="O19" s="1"/>
  <c r="CB4" i="34"/>
  <c r="O5" s="1"/>
  <c r="CB23"/>
  <c r="O81" s="1"/>
  <c r="H34"/>
  <c r="CC35"/>
  <c r="O130" s="1"/>
  <c r="CB10" i="35"/>
  <c r="O29" s="1"/>
  <c r="CB12"/>
  <c r="O37" s="1"/>
  <c r="CB14"/>
  <c r="O45" s="1"/>
  <c r="CC17"/>
  <c r="O58" s="1"/>
  <c r="CB22"/>
  <c r="O77" s="1"/>
  <c r="CB33"/>
  <c r="O121" s="1"/>
  <c r="CD23" i="33"/>
  <c r="O83" s="1"/>
  <c r="CM5"/>
  <c r="AP11" s="1"/>
  <c r="CC7"/>
  <c r="O18" s="1"/>
  <c r="CJ8"/>
  <c r="AP20" s="1"/>
  <c r="CB23"/>
  <c r="O81" s="1"/>
  <c r="CD28"/>
  <c r="O103" s="1"/>
  <c r="CD6" i="34"/>
  <c r="O15" s="1"/>
  <c r="O16"/>
  <c r="H19"/>
  <c r="CD19"/>
  <c r="O67" s="1"/>
  <c r="AS29"/>
  <c r="AV24" s="1"/>
  <c r="H25"/>
  <c r="CB25"/>
  <c r="O89" s="1"/>
  <c r="O111"/>
  <c r="CB35"/>
  <c r="O129" s="1"/>
  <c r="CB17" i="35"/>
  <c r="O57" s="1"/>
  <c r="CL5" i="33"/>
  <c r="AP10" s="1"/>
  <c r="BI9"/>
  <c r="H14"/>
  <c r="CB28"/>
  <c r="O101" s="1"/>
  <c r="CA34"/>
  <c r="O124" s="1"/>
  <c r="CC6" i="34"/>
  <c r="O14" s="1"/>
  <c r="CM7"/>
  <c r="AP19" s="1"/>
  <c r="H14"/>
  <c r="BD16"/>
  <c r="BD18"/>
  <c r="CC19"/>
  <c r="O66" s="1"/>
  <c r="CA25"/>
  <c r="O88" s="1"/>
  <c r="O125"/>
  <c r="BN34" s="1"/>
  <c r="CD36"/>
  <c r="O135" s="1"/>
  <c r="CM4"/>
  <c r="CL4"/>
  <c r="AP6" s="1"/>
  <c r="CJ4"/>
  <c r="AP4" s="1"/>
  <c r="CK4"/>
  <c r="BN11"/>
  <c r="BU4"/>
  <c r="BN37"/>
  <c r="BC6"/>
  <c r="AU24"/>
  <c r="AU25"/>
  <c r="AU18" s="1"/>
  <c r="AU26"/>
  <c r="AU19" s="1"/>
  <c r="CD38"/>
  <c r="O143" s="1"/>
  <c r="H16" i="33"/>
  <c r="CD6"/>
  <c r="O15" s="1"/>
  <c r="CD9"/>
  <c r="O27" s="1"/>
  <c r="BI11"/>
  <c r="BD15"/>
  <c r="CC23"/>
  <c r="O82" s="1"/>
  <c r="CB26"/>
  <c r="O93" s="1"/>
  <c r="CB30"/>
  <c r="O109" s="1"/>
  <c r="O112"/>
  <c r="CC35"/>
  <c r="O130" s="1"/>
  <c r="CK5" i="34"/>
  <c r="AP9" s="1"/>
  <c r="CB6"/>
  <c r="O13" s="1"/>
  <c r="CL6"/>
  <c r="AP14" s="1"/>
  <c r="CB7"/>
  <c r="O17" s="1"/>
  <c r="CL7"/>
  <c r="AP18" s="1"/>
  <c r="CC8"/>
  <c r="O22" s="1"/>
  <c r="CM8"/>
  <c r="AP23" s="1"/>
  <c r="CC15"/>
  <c r="O50" s="1"/>
  <c r="CB16"/>
  <c r="O53" s="1"/>
  <c r="H17"/>
  <c r="CB18"/>
  <c r="O61" s="1"/>
  <c r="BN18" s="1"/>
  <c r="CB19"/>
  <c r="O65" s="1"/>
  <c r="CB20"/>
  <c r="O69" s="1"/>
  <c r="CB21"/>
  <c r="O73" s="1"/>
  <c r="H22"/>
  <c r="AT24"/>
  <c r="AS32" s="1"/>
  <c r="AT32" s="1"/>
  <c r="AT25"/>
  <c r="AS33" s="1"/>
  <c r="AT33" s="1"/>
  <c r="AT26"/>
  <c r="AS34" s="1"/>
  <c r="AT34" s="1"/>
  <c r="AU27"/>
  <c r="AU20" s="1"/>
  <c r="CB27"/>
  <c r="O97" s="1"/>
  <c r="BN27" s="1"/>
  <c r="H28"/>
  <c r="CC28"/>
  <c r="O102" s="1"/>
  <c r="CD29"/>
  <c r="O107" s="1"/>
  <c r="CC32"/>
  <c r="O118" s="1"/>
  <c r="CA35"/>
  <c r="O128" s="1"/>
  <c r="CC36"/>
  <c r="O134" s="1"/>
  <c r="CC38"/>
  <c r="O142" s="1"/>
  <c r="CC6" i="33"/>
  <c r="O14" s="1"/>
  <c r="H7"/>
  <c r="CM7"/>
  <c r="AP19" s="1"/>
  <c r="CD11"/>
  <c r="O35" s="1"/>
  <c r="H19"/>
  <c r="CA30"/>
  <c r="O108" s="1"/>
  <c r="CD34"/>
  <c r="O127" s="1"/>
  <c r="CB35"/>
  <c r="O129" s="1"/>
  <c r="CD36"/>
  <c r="O135" s="1"/>
  <c r="CH4" i="34"/>
  <c r="CK6"/>
  <c r="AP13" s="1"/>
  <c r="CK7"/>
  <c r="AP17" s="1"/>
  <c r="H8"/>
  <c r="CB8"/>
  <c r="O21" s="1"/>
  <c r="CL8"/>
  <c r="AP22" s="1"/>
  <c r="BD10"/>
  <c r="CD10"/>
  <c r="O31" s="1"/>
  <c r="BD12"/>
  <c r="CD12"/>
  <c r="O39" s="1"/>
  <c r="BD14"/>
  <c r="CD14"/>
  <c r="O47" s="1"/>
  <c r="CB15"/>
  <c r="O49" s="1"/>
  <c r="BN15" s="1"/>
  <c r="CD22"/>
  <c r="O79" s="1"/>
  <c r="AT27"/>
  <c r="AS35" s="1"/>
  <c r="AT35" s="1"/>
  <c r="AU28"/>
  <c r="AU21" s="1"/>
  <c r="CC29"/>
  <c r="O106" s="1"/>
  <c r="H33"/>
  <c r="CD33"/>
  <c r="O123" s="1"/>
  <c r="CB36"/>
  <c r="O133" s="1"/>
  <c r="H37"/>
  <c r="CB38"/>
  <c r="O141" s="1"/>
  <c r="BI5" i="33"/>
  <c r="BD8"/>
  <c r="CC11"/>
  <c r="O34" s="1"/>
  <c r="CD15"/>
  <c r="O51" s="1"/>
  <c r="BD18"/>
  <c r="CC19"/>
  <c r="O66" s="1"/>
  <c r="AS29"/>
  <c r="AV24" s="1"/>
  <c r="CB25"/>
  <c r="O89" s="1"/>
  <c r="CB34"/>
  <c r="O125" s="1"/>
  <c r="CA35"/>
  <c r="O128" s="1"/>
  <c r="CC36"/>
  <c r="O134" s="1"/>
  <c r="BI6" i="34"/>
  <c r="BI7"/>
  <c r="CC10"/>
  <c r="O30" s="1"/>
  <c r="CC12"/>
  <c r="O38" s="1"/>
  <c r="CC14"/>
  <c r="O46" s="1"/>
  <c r="BD17"/>
  <c r="CD17"/>
  <c r="O59" s="1"/>
  <c r="CC22"/>
  <c r="O78" s="1"/>
  <c r="AT28"/>
  <c r="AS36" s="1"/>
  <c r="AT36" s="1"/>
  <c r="CC33"/>
  <c r="O122" s="1"/>
  <c r="R4" i="33"/>
  <c r="CB11"/>
  <c r="O33" s="1"/>
  <c r="CD18"/>
  <c r="O63" s="1"/>
  <c r="H27"/>
  <c r="G38"/>
  <c r="F38" s="1"/>
  <c r="BG5" i="34"/>
  <c r="S5" s="1"/>
  <c r="CB10"/>
  <c r="O29" s="1"/>
  <c r="CB12"/>
  <c r="O37" s="1"/>
  <c r="CB14"/>
  <c r="O45" s="1"/>
  <c r="CC17"/>
  <c r="O58" s="1"/>
  <c r="CB22"/>
  <c r="O77" s="1"/>
  <c r="CB33"/>
  <c r="O121" s="1"/>
  <c r="H5" i="33"/>
  <c r="AP16"/>
  <c r="BF5"/>
  <c r="R5" s="1"/>
  <c r="CM6"/>
  <c r="AP15" s="1"/>
  <c r="CD8"/>
  <c r="O23" s="1"/>
  <c r="CD13"/>
  <c r="O43" s="1"/>
  <c r="G15"/>
  <c r="F15" s="1"/>
  <c r="CD16"/>
  <c r="O55" s="1"/>
  <c r="CC18"/>
  <c r="O62" s="1"/>
  <c r="CD24"/>
  <c r="O87" s="1"/>
  <c r="BN24" s="1"/>
  <c r="CD27"/>
  <c r="O99" s="1"/>
  <c r="O131"/>
  <c r="CA37"/>
  <c r="O136" s="1"/>
  <c r="CB17" i="34"/>
  <c r="O57" s="1"/>
  <c r="BN17" s="1"/>
  <c r="CD4" i="33"/>
  <c r="O7" s="1"/>
  <c r="BN4" s="1"/>
  <c r="BO4" s="1"/>
  <c r="CC16"/>
  <c r="O54" s="1"/>
  <c r="CC27"/>
  <c r="O98" s="1"/>
  <c r="BT6"/>
  <c r="BU4"/>
  <c r="BU5" s="1"/>
  <c r="BU6" s="1"/>
  <c r="CM4"/>
  <c r="AP7" s="1"/>
  <c r="CK4"/>
  <c r="CJ4"/>
  <c r="CL4"/>
  <c r="BN23"/>
  <c r="AU26"/>
  <c r="AU19" s="1"/>
  <c r="CK5"/>
  <c r="AP9" s="1"/>
  <c r="CB6"/>
  <c r="O13" s="1"/>
  <c r="CL6"/>
  <c r="AP14" s="1"/>
  <c r="CB7"/>
  <c r="O17" s="1"/>
  <c r="CL7"/>
  <c r="AP18" s="1"/>
  <c r="CC8"/>
  <c r="O22" s="1"/>
  <c r="CM8"/>
  <c r="AP23" s="1"/>
  <c r="CC15"/>
  <c r="O50" s="1"/>
  <c r="CB16"/>
  <c r="O53" s="1"/>
  <c r="H17"/>
  <c r="CB18"/>
  <c r="O61" s="1"/>
  <c r="CB19"/>
  <c r="O65" s="1"/>
  <c r="CB20"/>
  <c r="O69" s="1"/>
  <c r="BN20" s="1"/>
  <c r="CB21"/>
  <c r="O73" s="1"/>
  <c r="BN21" s="1"/>
  <c r="H22"/>
  <c r="AT24"/>
  <c r="AS32" s="1"/>
  <c r="AT32" s="1"/>
  <c r="AT25"/>
  <c r="AS33" s="1"/>
  <c r="AT33" s="1"/>
  <c r="AT26"/>
  <c r="AS34" s="1"/>
  <c r="AT34" s="1"/>
  <c r="AU27"/>
  <c r="AU20" s="1"/>
  <c r="CB27"/>
  <c r="O97" s="1"/>
  <c r="H28"/>
  <c r="CC28"/>
  <c r="O102" s="1"/>
  <c r="BN28" s="1"/>
  <c r="CD29"/>
  <c r="O107" s="1"/>
  <c r="CC38"/>
  <c r="O142" s="1"/>
  <c r="CH4"/>
  <c r="CK6"/>
  <c r="AP13" s="1"/>
  <c r="CK7"/>
  <c r="AP17" s="1"/>
  <c r="H8"/>
  <c r="CB8"/>
  <c r="O21" s="1"/>
  <c r="CL8"/>
  <c r="AP22" s="1"/>
  <c r="BD10"/>
  <c r="CD10"/>
  <c r="O31" s="1"/>
  <c r="BD12"/>
  <c r="CD12"/>
  <c r="O39" s="1"/>
  <c r="BD14"/>
  <c r="CD14"/>
  <c r="O47" s="1"/>
  <c r="CB15"/>
  <c r="O49" s="1"/>
  <c r="CD22"/>
  <c r="O79" s="1"/>
  <c r="AT27"/>
  <c r="AS35" s="1"/>
  <c r="AT35" s="1"/>
  <c r="AU28"/>
  <c r="AU21" s="1"/>
  <c r="CC29"/>
  <c r="O106" s="1"/>
  <c r="CD33"/>
  <c r="O123" s="1"/>
  <c r="CB36"/>
  <c r="O133" s="1"/>
  <c r="H37"/>
  <c r="CB38"/>
  <c r="O141" s="1"/>
  <c r="AU24"/>
  <c r="AU17" s="1"/>
  <c r="BI6"/>
  <c r="BI7"/>
  <c r="CC10"/>
  <c r="O30" s="1"/>
  <c r="CC12"/>
  <c r="O38" s="1"/>
  <c r="CC14"/>
  <c r="O46" s="1"/>
  <c r="BD17"/>
  <c r="CD17"/>
  <c r="O59" s="1"/>
  <c r="CC22"/>
  <c r="O78" s="1"/>
  <c r="AT28"/>
  <c r="AS36" s="1"/>
  <c r="AT36" s="1"/>
  <c r="CC33"/>
  <c r="O122" s="1"/>
  <c r="BG5"/>
  <c r="S5" s="1"/>
  <c r="CB10"/>
  <c r="O29" s="1"/>
  <c r="CB12"/>
  <c r="O37" s="1"/>
  <c r="CB14"/>
  <c r="O45" s="1"/>
  <c r="CC17"/>
  <c r="O58" s="1"/>
  <c r="CB22"/>
  <c r="O77" s="1"/>
  <c r="CB33"/>
  <c r="O121" s="1"/>
  <c r="H34"/>
  <c r="CD37"/>
  <c r="O139" s="1"/>
  <c r="AU25"/>
  <c r="AU18" s="1"/>
  <c r="BT5"/>
  <c r="CB17"/>
  <c r="O57" s="1"/>
  <c r="CC37"/>
  <c r="O138" s="1"/>
  <c r="G38" i="30"/>
  <c r="F38" s="1"/>
  <c r="H33"/>
  <c r="O125"/>
  <c r="O137"/>
  <c r="O115"/>
  <c r="O110"/>
  <c r="O141"/>
  <c r="AP22"/>
  <c r="O101"/>
  <c r="H23"/>
  <c r="O82"/>
  <c r="O133"/>
  <c r="H31"/>
  <c r="O49"/>
  <c r="O117"/>
  <c r="BD8"/>
  <c r="O106"/>
  <c r="O131"/>
  <c r="O95"/>
  <c r="O47"/>
  <c r="O56"/>
  <c r="O68"/>
  <c r="O43"/>
  <c r="O79"/>
  <c r="O12"/>
  <c r="R4"/>
  <c r="O64"/>
  <c r="H14"/>
  <c r="G35"/>
  <c r="F35" s="1"/>
  <c r="AS29"/>
  <c r="AV24" s="1"/>
  <c r="BI8"/>
  <c r="CA38"/>
  <c r="O140" s="1"/>
  <c r="BF5"/>
  <c r="R5" s="1"/>
  <c r="O21"/>
  <c r="CA10"/>
  <c r="O28" s="1"/>
  <c r="O39"/>
  <c r="G15"/>
  <c r="F15" s="1"/>
  <c r="CA24"/>
  <c r="O84" s="1"/>
  <c r="O16"/>
  <c r="H28"/>
  <c r="BD7"/>
  <c r="CJ8"/>
  <c r="AP20" s="1"/>
  <c r="CC20"/>
  <c r="O70" s="1"/>
  <c r="H22"/>
  <c r="CA8"/>
  <c r="O20" s="1"/>
  <c r="O35"/>
  <c r="CA14"/>
  <c r="O44" s="1"/>
  <c r="BD15"/>
  <c r="CB20"/>
  <c r="O69" s="1"/>
  <c r="CB21"/>
  <c r="O73" s="1"/>
  <c r="CB23"/>
  <c r="O81" s="1"/>
  <c r="O90"/>
  <c r="CA30"/>
  <c r="O108" s="1"/>
  <c r="O123"/>
  <c r="O31"/>
  <c r="BI7"/>
  <c r="CB7"/>
  <c r="O17" s="1"/>
  <c r="H10"/>
  <c r="G11"/>
  <c r="F11" s="1"/>
  <c r="CA23"/>
  <c r="O80" s="1"/>
  <c r="H25"/>
  <c r="CA29"/>
  <c r="O104" s="1"/>
  <c r="G12"/>
  <c r="F12" s="1"/>
  <c r="CC38"/>
  <c r="O142" s="1"/>
  <c r="AU26"/>
  <c r="AU19" s="1"/>
  <c r="CD25"/>
  <c r="O91" s="1"/>
  <c r="AT28"/>
  <c r="AS36" s="1"/>
  <c r="AT36" s="1"/>
  <c r="AP17"/>
  <c r="O60"/>
  <c r="CC19"/>
  <c r="O66" s="1"/>
  <c r="CC28"/>
  <c r="O102" s="1"/>
  <c r="CB31"/>
  <c r="O113" s="1"/>
  <c r="CB35"/>
  <c r="O129" s="1"/>
  <c r="D4"/>
  <c r="CB4"/>
  <c r="O5" s="1"/>
  <c r="H5"/>
  <c r="H9"/>
  <c r="CB9"/>
  <c r="O25" s="1"/>
  <c r="H13"/>
  <c r="CB13"/>
  <c r="O41" s="1"/>
  <c r="CC15"/>
  <c r="O50" s="1"/>
  <c r="H17"/>
  <c r="H18"/>
  <c r="CC18"/>
  <c r="O62" s="1"/>
  <c r="CB19"/>
  <c r="O65" s="1"/>
  <c r="H24"/>
  <c r="O86"/>
  <c r="CD24"/>
  <c r="O87" s="1"/>
  <c r="CA25"/>
  <c r="O88" s="1"/>
  <c r="G26"/>
  <c r="F26" s="1"/>
  <c r="CA28"/>
  <c r="O100" s="1"/>
  <c r="CD29"/>
  <c r="O107" s="1"/>
  <c r="CD30"/>
  <c r="O111" s="1"/>
  <c r="CA31"/>
  <c r="O112" s="1"/>
  <c r="CA33"/>
  <c r="O120" s="1"/>
  <c r="CA35"/>
  <c r="O128" s="1"/>
  <c r="G37"/>
  <c r="F37" s="1"/>
  <c r="G4"/>
  <c r="F4" s="1"/>
  <c r="O6"/>
  <c r="CD4"/>
  <c r="O7" s="1"/>
  <c r="BG5"/>
  <c r="S5" s="1"/>
  <c r="O11"/>
  <c r="O27"/>
  <c r="BD17"/>
  <c r="BD18"/>
  <c r="CB25"/>
  <c r="O89" s="1"/>
  <c r="H30"/>
  <c r="CB33"/>
  <c r="O121" s="1"/>
  <c r="CA4"/>
  <c r="O4" s="1"/>
  <c r="CC7"/>
  <c r="O18" s="1"/>
  <c r="G8"/>
  <c r="F8" s="1"/>
  <c r="CC8"/>
  <c r="O22" s="1"/>
  <c r="CA9"/>
  <c r="O24" s="1"/>
  <c r="CA13"/>
  <c r="O40" s="1"/>
  <c r="BI15"/>
  <c r="CA15"/>
  <c r="O48" s="1"/>
  <c r="BI18"/>
  <c r="CB18"/>
  <c r="O61" s="1"/>
  <c r="CC21"/>
  <c r="O74" s="1"/>
  <c r="CD23"/>
  <c r="O83" s="1"/>
  <c r="CB24"/>
  <c r="O85" s="1"/>
  <c r="G27"/>
  <c r="F27" s="1"/>
  <c r="O96"/>
  <c r="CB29"/>
  <c r="O105" s="1"/>
  <c r="CB30"/>
  <c r="O109" s="1"/>
  <c r="CA37"/>
  <c r="O136" s="1"/>
  <c r="CK6"/>
  <c r="AP13" s="1"/>
  <c r="CM6"/>
  <c r="AP15" s="1"/>
  <c r="CJ6"/>
  <c r="AP12" s="1"/>
  <c r="CL6"/>
  <c r="AP14" s="1"/>
  <c r="CM4"/>
  <c r="CJ4"/>
  <c r="CK4"/>
  <c r="CL4"/>
  <c r="CJ5"/>
  <c r="AP8" s="1"/>
  <c r="CL5"/>
  <c r="AP10" s="1"/>
  <c r="CM5"/>
  <c r="AP11" s="1"/>
  <c r="CK5"/>
  <c r="AP9" s="1"/>
  <c r="BI10"/>
  <c r="BD10"/>
  <c r="BI9"/>
  <c r="BD9"/>
  <c r="BI13"/>
  <c r="BD13"/>
  <c r="BI5"/>
  <c r="BD5"/>
  <c r="BI12"/>
  <c r="BD12"/>
  <c r="CC5"/>
  <c r="O10" s="1"/>
  <c r="AU24"/>
  <c r="AU17" s="1"/>
  <c r="CB5"/>
  <c r="O9" s="1"/>
  <c r="CC11"/>
  <c r="O34" s="1"/>
  <c r="CD32"/>
  <c r="O119" s="1"/>
  <c r="CD36"/>
  <c r="O135" s="1"/>
  <c r="CA5"/>
  <c r="O8" s="1"/>
  <c r="H6"/>
  <c r="CM8"/>
  <c r="AP23" s="1"/>
  <c r="CA12"/>
  <c r="O36" s="1"/>
  <c r="CC14"/>
  <c r="O46" s="1"/>
  <c r="BD16"/>
  <c r="CC16"/>
  <c r="O54" s="1"/>
  <c r="CB22"/>
  <c r="O77" s="1"/>
  <c r="CA26"/>
  <c r="O92" s="1"/>
  <c r="BI14"/>
  <c r="BD14"/>
  <c r="CH4"/>
  <c r="BI11"/>
  <c r="BD11"/>
  <c r="CC12"/>
  <c r="O38" s="1"/>
  <c r="CD17"/>
  <c r="O59" s="1"/>
  <c r="AU25"/>
  <c r="AU18" s="1"/>
  <c r="CC26"/>
  <c r="O94" s="1"/>
  <c r="AU28"/>
  <c r="AU21" s="1"/>
  <c r="CD6"/>
  <c r="O15" s="1"/>
  <c r="CM7"/>
  <c r="AP19" s="1"/>
  <c r="CB12"/>
  <c r="O37" s="1"/>
  <c r="O52"/>
  <c r="CD16"/>
  <c r="O55" s="1"/>
  <c r="CC17"/>
  <c r="O58" s="1"/>
  <c r="CC22"/>
  <c r="O78" s="1"/>
  <c r="AT24"/>
  <c r="AT25"/>
  <c r="AS33" s="1"/>
  <c r="AT33" s="1"/>
  <c r="AT26"/>
  <c r="AS34" s="1"/>
  <c r="AT34" s="1"/>
  <c r="CB26"/>
  <c r="O93" s="1"/>
  <c r="AU27"/>
  <c r="AU20" s="1"/>
  <c r="CD27"/>
  <c r="O99" s="1"/>
  <c r="CD34"/>
  <c r="O127" s="1"/>
  <c r="BU4"/>
  <c r="BQ5" s="1"/>
  <c r="BT5"/>
  <c r="BD6"/>
  <c r="CC6"/>
  <c r="O14" s="1"/>
  <c r="CL7"/>
  <c r="AP18" s="1"/>
  <c r="CC10"/>
  <c r="O30" s="1"/>
  <c r="CB11"/>
  <c r="O33" s="1"/>
  <c r="CB17"/>
  <c r="O57" s="1"/>
  <c r="CC27"/>
  <c r="O98" s="1"/>
  <c r="H32"/>
  <c r="CC32"/>
  <c r="O118" s="1"/>
  <c r="H34"/>
  <c r="CC34"/>
  <c r="O126" s="1"/>
  <c r="H36"/>
  <c r="CC36"/>
  <c r="O134" s="1"/>
  <c r="CD37"/>
  <c r="O139" s="1"/>
  <c r="H4"/>
  <c r="BC6"/>
  <c r="BI6"/>
  <c r="CB6"/>
  <c r="O13" s="1"/>
  <c r="G7"/>
  <c r="F7" s="1"/>
  <c r="CD7"/>
  <c r="O19" s="1"/>
  <c r="CJ7"/>
  <c r="AP16" s="1"/>
  <c r="CD8"/>
  <c r="O23" s="1"/>
  <c r="CK8"/>
  <c r="AP21" s="1"/>
  <c r="CC9"/>
  <c r="O26" s="1"/>
  <c r="CB10"/>
  <c r="O29" s="1"/>
  <c r="CA11"/>
  <c r="O32" s="1"/>
  <c r="CC13"/>
  <c r="O42" s="1"/>
  <c r="CB14"/>
  <c r="O45" s="1"/>
  <c r="CD15"/>
  <c r="O51" s="1"/>
  <c r="G16"/>
  <c r="F16" s="1"/>
  <c r="BI16"/>
  <c r="CB16"/>
  <c r="O53" s="1"/>
  <c r="CD18"/>
  <c r="O63" s="1"/>
  <c r="H19"/>
  <c r="CD19"/>
  <c r="O67" s="1"/>
  <c r="H20"/>
  <c r="CD20"/>
  <c r="O71" s="1"/>
  <c r="H21"/>
  <c r="O72"/>
  <c r="CD21"/>
  <c r="O75" s="1"/>
  <c r="CA22"/>
  <c r="O76" s="1"/>
  <c r="CB27"/>
  <c r="O97" s="1"/>
  <c r="CD28"/>
  <c r="O103" s="1"/>
  <c r="G29"/>
  <c r="F29" s="1"/>
  <c r="CC31"/>
  <c r="O114" s="1"/>
  <c r="CA32"/>
  <c r="O116" s="1"/>
  <c r="CC33"/>
  <c r="O122" s="1"/>
  <c r="CA34"/>
  <c r="O124" s="1"/>
  <c r="CC35"/>
  <c r="O130" s="1"/>
  <c r="CA36"/>
  <c r="O132" s="1"/>
  <c r="CC37"/>
  <c r="O138" s="1"/>
  <c r="CD38"/>
  <c r="O143" s="1"/>
  <c r="AT27"/>
  <c r="AS35" s="1"/>
  <c r="AT35" s="1"/>
  <c r="BN27" i="33" l="1"/>
  <c r="BN15" i="36"/>
  <c r="BN20"/>
  <c r="BC7"/>
  <c r="BN13"/>
  <c r="BF6"/>
  <c r="BN23" i="34"/>
  <c r="BN32" i="33"/>
  <c r="BN13" i="35"/>
  <c r="BU6" i="36"/>
  <c r="BN28" i="34"/>
  <c r="BN21"/>
  <c r="BG5" i="35"/>
  <c r="S5" s="1"/>
  <c r="BC6"/>
  <c r="BN17" i="36"/>
  <c r="BN31"/>
  <c r="BN13" i="33"/>
  <c r="AP4" i="35"/>
  <c r="BN11" i="36"/>
  <c r="BN29"/>
  <c r="BN35"/>
  <c r="BN16"/>
  <c r="BN6"/>
  <c r="BU7" i="33"/>
  <c r="BN5"/>
  <c r="BG6" i="36"/>
  <c r="S6" s="1"/>
  <c r="BN4"/>
  <c r="BO4" s="1"/>
  <c r="BN17" i="33"/>
  <c r="BN38" i="36"/>
  <c r="BN30"/>
  <c r="BN36" i="35"/>
  <c r="BN32" i="36"/>
  <c r="BN9"/>
  <c r="BN37" i="33"/>
  <c r="BN4" i="34"/>
  <c r="BO4" s="1"/>
  <c r="BN14" i="36"/>
  <c r="BN32" i="34"/>
  <c r="BN33" i="35"/>
  <c r="BN9" i="34"/>
  <c r="BN37" i="36"/>
  <c r="BN13" i="34"/>
  <c r="BN23" i="35"/>
  <c r="BN31" i="34"/>
  <c r="BN7" i="33"/>
  <c r="BN25"/>
  <c r="AP5" i="35"/>
  <c r="BN12" i="33"/>
  <c r="AS4"/>
  <c r="BN18"/>
  <c r="BN20" i="34"/>
  <c r="BN22" i="35"/>
  <c r="BN5" i="34"/>
  <c r="BN32" i="35"/>
  <c r="BN28"/>
  <c r="BF11" i="36"/>
  <c r="BN38" i="33"/>
  <c r="BN15" i="35"/>
  <c r="AP6"/>
  <c r="BN9"/>
  <c r="BN12" i="34"/>
  <c r="BN11" i="35"/>
  <c r="BN33" i="33"/>
  <c r="BN36" i="34"/>
  <c r="BN30" i="33"/>
  <c r="BN35" i="34"/>
  <c r="BN16"/>
  <c r="BN38" i="35"/>
  <c r="AS4"/>
  <c r="BN21" i="36"/>
  <c r="BU7"/>
  <c r="BU8" s="1"/>
  <c r="BU9" s="1"/>
  <c r="BU10" s="1"/>
  <c r="BU11" s="1"/>
  <c r="BU12" s="1"/>
  <c r="BU13" s="1"/>
  <c r="BU14" s="1"/>
  <c r="BU15" s="1"/>
  <c r="BN5"/>
  <c r="BO5" s="1"/>
  <c r="BO6" s="1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N11" i="33"/>
  <c r="BN8" i="34"/>
  <c r="BN7"/>
  <c r="BN12" i="35"/>
  <c r="BQ5"/>
  <c r="BU6"/>
  <c r="BU7" s="1"/>
  <c r="BU8" s="1"/>
  <c r="BU9" s="1"/>
  <c r="BU10" s="1"/>
  <c r="BU11" s="1"/>
  <c r="BU12" s="1"/>
  <c r="BU13" s="1"/>
  <c r="BU14" s="1"/>
  <c r="BU15" s="1"/>
  <c r="BU16" s="1"/>
  <c r="BU17" s="1"/>
  <c r="BU18" s="1"/>
  <c r="BN38" i="34"/>
  <c r="BN26" i="33"/>
  <c r="BF7" i="34"/>
  <c r="BN25"/>
  <c r="AS6" i="36"/>
  <c r="AT6" s="1"/>
  <c r="AS31"/>
  <c r="AT31"/>
  <c r="AU31"/>
  <c r="BN22" i="34"/>
  <c r="BN34" i="33"/>
  <c r="BN19" i="34"/>
  <c r="BN31" i="33"/>
  <c r="BU5" i="34"/>
  <c r="BU6" s="1"/>
  <c r="BU7" s="1"/>
  <c r="BU8" s="1"/>
  <c r="BU9" s="1"/>
  <c r="BU10" s="1"/>
  <c r="BU11" s="1"/>
  <c r="BU12" s="1"/>
  <c r="BU13" s="1"/>
  <c r="BU14" s="1"/>
  <c r="BU15" s="1"/>
  <c r="BU16" s="1"/>
  <c r="BU17" s="1"/>
  <c r="BU18" s="1"/>
  <c r="BN7" i="35"/>
  <c r="BN24" i="34"/>
  <c r="BQ5" i="36"/>
  <c r="AS4" i="34"/>
  <c r="BN17" i="35"/>
  <c r="AZ7"/>
  <c r="BN30"/>
  <c r="AT29" i="36"/>
  <c r="BU16"/>
  <c r="BU17" s="1"/>
  <c r="BU18" s="1"/>
  <c r="BT7"/>
  <c r="BG7"/>
  <c r="S7" s="1"/>
  <c r="BN29" i="34"/>
  <c r="BN9" i="33"/>
  <c r="BN10" i="35"/>
  <c r="AS7"/>
  <c r="AT7" s="1"/>
  <c r="BN19"/>
  <c r="AS6"/>
  <c r="AT6" s="1"/>
  <c r="BO5"/>
  <c r="BO6" s="1"/>
  <c r="BC8" i="36"/>
  <c r="AU17"/>
  <c r="AS4" s="1"/>
  <c r="AU29"/>
  <c r="AP4" i="33"/>
  <c r="BO5" i="34"/>
  <c r="BN30"/>
  <c r="BN19" i="33"/>
  <c r="BN10"/>
  <c r="BN10" i="34"/>
  <c r="BN14" i="35"/>
  <c r="AZ7" i="36"/>
  <c r="AT4" i="35"/>
  <c r="AS11"/>
  <c r="AT11" s="1"/>
  <c r="AT29"/>
  <c r="AP7"/>
  <c r="BT6"/>
  <c r="BG6"/>
  <c r="S6" s="1"/>
  <c r="BC7"/>
  <c r="AS5"/>
  <c r="AT5" s="1"/>
  <c r="BN16" i="33"/>
  <c r="AS6" i="34"/>
  <c r="AT6" s="1"/>
  <c r="AP7"/>
  <c r="AU29" i="35"/>
  <c r="R7"/>
  <c r="BF8"/>
  <c r="BN14" i="34"/>
  <c r="BN35" i="33"/>
  <c r="BO5"/>
  <c r="BN8"/>
  <c r="BN33" i="34"/>
  <c r="AU29"/>
  <c r="AS31" i="35"/>
  <c r="AT31"/>
  <c r="AU31"/>
  <c r="BN22" i="33"/>
  <c r="AT4" i="34"/>
  <c r="AS11"/>
  <c r="AT11" s="1"/>
  <c r="AS5"/>
  <c r="AT5" s="1"/>
  <c r="AS31"/>
  <c r="AT31"/>
  <c r="AU31"/>
  <c r="AS7" i="33"/>
  <c r="AT7" s="1"/>
  <c r="BG6"/>
  <c r="S6" s="1"/>
  <c r="BN6" i="34"/>
  <c r="BT6"/>
  <c r="BG6"/>
  <c r="S6" s="1"/>
  <c r="BC7"/>
  <c r="BQ5"/>
  <c r="BN29" i="33"/>
  <c r="BU8"/>
  <c r="BU9" s="1"/>
  <c r="BU10" s="1"/>
  <c r="BU11" s="1"/>
  <c r="BU12" s="1"/>
  <c r="BU13" s="1"/>
  <c r="BU14" s="1"/>
  <c r="BU15" s="1"/>
  <c r="BU16" s="1"/>
  <c r="BU17" s="1"/>
  <c r="BU18" s="1"/>
  <c r="BF6"/>
  <c r="AZ7" i="34"/>
  <c r="AZ7" i="33"/>
  <c r="AT29" i="34"/>
  <c r="BN36" i="33"/>
  <c r="AP5"/>
  <c r="BN14"/>
  <c r="BN15"/>
  <c r="AP5" i="34"/>
  <c r="BN6" i="33"/>
  <c r="AU17" i="34"/>
  <c r="AS7" s="1"/>
  <c r="AT7" s="1"/>
  <c r="AU31" i="33"/>
  <c r="AS31"/>
  <c r="AT31"/>
  <c r="AS6"/>
  <c r="AT6" s="1"/>
  <c r="BT7"/>
  <c r="BQ5"/>
  <c r="AT4"/>
  <c r="AS11"/>
  <c r="AT11" s="1"/>
  <c r="AS5"/>
  <c r="AT5" s="1"/>
  <c r="AU29"/>
  <c r="AP6"/>
  <c r="AT29"/>
  <c r="BC9"/>
  <c r="BT8"/>
  <c r="AP4" i="30"/>
  <c r="AP5"/>
  <c r="BF6"/>
  <c r="R6" s="1"/>
  <c r="BN38"/>
  <c r="BN22"/>
  <c r="BN20"/>
  <c r="BN25"/>
  <c r="BN29"/>
  <c r="BN31"/>
  <c r="BN36"/>
  <c r="BN10"/>
  <c r="BN34"/>
  <c r="BN11"/>
  <c r="BN8"/>
  <c r="BN30"/>
  <c r="BN35"/>
  <c r="BN27"/>
  <c r="BN26"/>
  <c r="BN23"/>
  <c r="BN9"/>
  <c r="AP7"/>
  <c r="BN13"/>
  <c r="BN15"/>
  <c r="BN33"/>
  <c r="BN28"/>
  <c r="BN24"/>
  <c r="BN4"/>
  <c r="BO4" s="1"/>
  <c r="BN19"/>
  <c r="BN21"/>
  <c r="BN14"/>
  <c r="BN6"/>
  <c r="AS7"/>
  <c r="AT7" s="1"/>
  <c r="BN37"/>
  <c r="BN18"/>
  <c r="BN7"/>
  <c r="AS5"/>
  <c r="AT5" s="1"/>
  <c r="AS6"/>
  <c r="AT6" s="1"/>
  <c r="AT29"/>
  <c r="AS32"/>
  <c r="AT32" s="1"/>
  <c r="BN5"/>
  <c r="AU29"/>
  <c r="BN32"/>
  <c r="BN16"/>
  <c r="BN12"/>
  <c r="AZ7"/>
  <c r="AS4"/>
  <c r="BN17"/>
  <c r="BU5"/>
  <c r="BU6" s="1"/>
  <c r="BU7" s="1"/>
  <c r="BU8" s="1"/>
  <c r="BU9" s="1"/>
  <c r="BU10" s="1"/>
  <c r="BU11" s="1"/>
  <c r="BU12" s="1"/>
  <c r="BU13" s="1"/>
  <c r="BU14" s="1"/>
  <c r="BU15" s="1"/>
  <c r="BU16" s="1"/>
  <c r="BU17" s="1"/>
  <c r="BU18" s="1"/>
  <c r="AP6"/>
  <c r="BT6"/>
  <c r="BC7"/>
  <c r="BG6"/>
  <c r="S6" s="1"/>
  <c r="R6" i="36" l="1"/>
  <c r="BF7"/>
  <c r="BO6" i="34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F10" i="36"/>
  <c r="R10" s="1"/>
  <c r="AS7"/>
  <c r="AT7" s="1"/>
  <c r="R7" i="34"/>
  <c r="BF8"/>
  <c r="BF12"/>
  <c r="BO21" i="36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R11"/>
  <c r="BF12"/>
  <c r="AS13" i="34"/>
  <c r="AT13" s="1"/>
  <c r="AS5" i="36"/>
  <c r="AT5" s="1"/>
  <c r="C5"/>
  <c r="D5"/>
  <c r="BQ6"/>
  <c r="BG8"/>
  <c r="S8" s="1"/>
  <c r="BC9"/>
  <c r="BT8"/>
  <c r="BO7" i="35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F16"/>
  <c r="AT4" i="36"/>
  <c r="AS11"/>
  <c r="AT11" s="1"/>
  <c r="AS8" i="35"/>
  <c r="AS12"/>
  <c r="AT12" s="1"/>
  <c r="AS13"/>
  <c r="AT13" s="1"/>
  <c r="AT8"/>
  <c r="BF9"/>
  <c r="R8"/>
  <c r="R6" i="33"/>
  <c r="BF7"/>
  <c r="BO6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T7" i="35"/>
  <c r="BG7"/>
  <c r="S7" s="1"/>
  <c r="BC8"/>
  <c r="BG7" i="33"/>
  <c r="AS14" i="35"/>
  <c r="AT14" s="1"/>
  <c r="C5" i="34"/>
  <c r="D5"/>
  <c r="BQ6"/>
  <c r="BT7"/>
  <c r="BG7"/>
  <c r="S7" s="1"/>
  <c r="BC8"/>
  <c r="AS14"/>
  <c r="AT14" s="1"/>
  <c r="AS12"/>
  <c r="AT12" s="1"/>
  <c r="AT8"/>
  <c r="AS8"/>
  <c r="C5" i="33"/>
  <c r="D5"/>
  <c r="BQ6"/>
  <c r="AS14"/>
  <c r="AT14" s="1"/>
  <c r="AS12"/>
  <c r="AT12" s="1"/>
  <c r="AT8"/>
  <c r="AS8"/>
  <c r="BT9"/>
  <c r="BC10"/>
  <c r="AS13"/>
  <c r="AT13" s="1"/>
  <c r="BF7" i="30"/>
  <c r="R7" s="1"/>
  <c r="BO5"/>
  <c r="BO6" s="1"/>
  <c r="BO7" s="1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AS14"/>
  <c r="AT14" s="1"/>
  <c r="AS13"/>
  <c r="AT13" s="1"/>
  <c r="AS12"/>
  <c r="AT12" s="1"/>
  <c r="AS11"/>
  <c r="AT11" s="1"/>
  <c r="AT4"/>
  <c r="AT8" s="1"/>
  <c r="AS8"/>
  <c r="AS31"/>
  <c r="AU31"/>
  <c r="AT31"/>
  <c r="BT7"/>
  <c r="BG7"/>
  <c r="S7" s="1"/>
  <c r="BC8"/>
  <c r="R7" i="36" l="1"/>
  <c r="BF8"/>
  <c r="R8" i="34"/>
  <c r="BF9"/>
  <c r="R16" i="35"/>
  <c r="BF17"/>
  <c r="R12" i="34"/>
  <c r="BF13"/>
  <c r="AS8" i="36"/>
  <c r="AS13"/>
  <c r="AT13" s="1"/>
  <c r="AD8" i="34"/>
  <c r="AS14" i="36"/>
  <c r="AT14" s="1"/>
  <c r="AD14" s="1"/>
  <c r="AS12"/>
  <c r="AT12" s="1"/>
  <c r="R12"/>
  <c r="BF13"/>
  <c r="AT8"/>
  <c r="C6"/>
  <c r="D6"/>
  <c r="BQ7"/>
  <c r="AD4" i="35"/>
  <c r="AD9" i="34"/>
  <c r="AD9" i="35"/>
  <c r="BT9" i="36"/>
  <c r="BG9"/>
  <c r="S9" s="1"/>
  <c r="BC10"/>
  <c r="R9" i="35"/>
  <c r="BF10"/>
  <c r="BG8"/>
  <c r="S8" s="1"/>
  <c r="BT8"/>
  <c r="BC9"/>
  <c r="AD7"/>
  <c r="AD6"/>
  <c r="AS10"/>
  <c r="S7" i="33"/>
  <c r="BG8"/>
  <c r="R7"/>
  <c r="BF8"/>
  <c r="AD8" i="35"/>
  <c r="AD14"/>
  <c r="AD15"/>
  <c r="AD12"/>
  <c r="AD13"/>
  <c r="BF17" i="34"/>
  <c r="AD10" i="35"/>
  <c r="AD11"/>
  <c r="AD4" i="34"/>
  <c r="AD5" i="35"/>
  <c r="AD7" i="34"/>
  <c r="AD6"/>
  <c r="AS10"/>
  <c r="AD14"/>
  <c r="AD15"/>
  <c r="BF15" i="33"/>
  <c r="C6" i="34"/>
  <c r="D6"/>
  <c r="BQ7"/>
  <c r="AD12"/>
  <c r="AD13"/>
  <c r="AD11" i="33"/>
  <c r="AD10" i="34"/>
  <c r="AD11"/>
  <c r="BG8"/>
  <c r="S8" s="1"/>
  <c r="BC9"/>
  <c r="BT8"/>
  <c r="AD5"/>
  <c r="C6" i="33"/>
  <c r="D6"/>
  <c r="BQ7"/>
  <c r="AD4"/>
  <c r="AD7"/>
  <c r="AS10"/>
  <c r="AD14"/>
  <c r="AD12"/>
  <c r="AD10"/>
  <c r="AD15"/>
  <c r="AD9"/>
  <c r="AD5"/>
  <c r="AD13"/>
  <c r="BC11"/>
  <c r="BT10"/>
  <c r="AD8"/>
  <c r="AD6"/>
  <c r="BF8" i="30"/>
  <c r="R8" s="1"/>
  <c r="AS10"/>
  <c r="AD8"/>
  <c r="AD7"/>
  <c r="AD14"/>
  <c r="AD10"/>
  <c r="AD9"/>
  <c r="AD6"/>
  <c r="AD15"/>
  <c r="AD12"/>
  <c r="AD5"/>
  <c r="AD11"/>
  <c r="AD13"/>
  <c r="AD4"/>
  <c r="BG8"/>
  <c r="BC9"/>
  <c r="BT8"/>
  <c r="R8" i="36" l="1"/>
  <c r="BF9"/>
  <c r="R9" s="1"/>
  <c r="R17" i="35"/>
  <c r="BF18"/>
  <c r="R18" s="1"/>
  <c r="AD4" i="36"/>
  <c r="R9" i="34"/>
  <c r="BF10"/>
  <c r="AS10" i="36"/>
  <c r="BF14" i="34"/>
  <c r="R13"/>
  <c r="AD15" i="36"/>
  <c r="R13"/>
  <c r="BF14"/>
  <c r="R10" i="35"/>
  <c r="BF11"/>
  <c r="AD9" i="36"/>
  <c r="AD8"/>
  <c r="AD7"/>
  <c r="AD6"/>
  <c r="AD12"/>
  <c r="AD13"/>
  <c r="AD10"/>
  <c r="AD11"/>
  <c r="AD5"/>
  <c r="R17" i="34"/>
  <c r="BF18"/>
  <c r="R18" s="1"/>
  <c r="BT10" i="36"/>
  <c r="BG10"/>
  <c r="S10" s="1"/>
  <c r="BC11"/>
  <c r="D7"/>
  <c r="BQ8"/>
  <c r="C7"/>
  <c r="BT9" i="35"/>
  <c r="BG9"/>
  <c r="S9" s="1"/>
  <c r="BC10"/>
  <c r="S8" i="33"/>
  <c r="BG9"/>
  <c r="R8"/>
  <c r="BF9"/>
  <c r="D7" i="34"/>
  <c r="C7"/>
  <c r="BQ8"/>
  <c r="BT9"/>
  <c r="BG9"/>
  <c r="S9" s="1"/>
  <c r="BC10"/>
  <c r="R15" i="33"/>
  <c r="BF16"/>
  <c r="D7"/>
  <c r="BQ8"/>
  <c r="C7"/>
  <c r="BT11"/>
  <c r="BC12"/>
  <c r="BF9" i="30"/>
  <c r="R9" s="1"/>
  <c r="S8"/>
  <c r="BG9"/>
  <c r="S9" s="1"/>
  <c r="BT9"/>
  <c r="BC10"/>
  <c r="R10" i="34" l="1"/>
  <c r="BF11"/>
  <c r="R11" s="1"/>
  <c r="R14"/>
  <c r="BF15"/>
  <c r="R14" i="36"/>
  <c r="BF15"/>
  <c r="R11" i="35"/>
  <c r="BF12"/>
  <c r="BT11" i="36"/>
  <c r="BG11"/>
  <c r="S11" s="1"/>
  <c r="BC12"/>
  <c r="S9" i="33"/>
  <c r="BG10"/>
  <c r="R9"/>
  <c r="BF10"/>
  <c r="BQ9" i="36"/>
  <c r="D8"/>
  <c r="C8"/>
  <c r="BC11" i="35"/>
  <c r="BT10"/>
  <c r="BG10"/>
  <c r="S10" s="1"/>
  <c r="R16" i="33"/>
  <c r="BF17"/>
  <c r="BQ9" i="34"/>
  <c r="D8"/>
  <c r="C8"/>
  <c r="BC11"/>
  <c r="BT10"/>
  <c r="BG10"/>
  <c r="S10" s="1"/>
  <c r="BQ9" i="33"/>
  <c r="D8"/>
  <c r="C8"/>
  <c r="BT12"/>
  <c r="BC13"/>
  <c r="BF10" i="30"/>
  <c r="R10" s="1"/>
  <c r="BC11"/>
  <c r="BG10"/>
  <c r="S10" s="1"/>
  <c r="BT10"/>
  <c r="R15" i="34" l="1"/>
  <c r="BF16"/>
  <c r="R16" s="1"/>
  <c r="R15" i="36"/>
  <c r="BF16"/>
  <c r="R12" i="35"/>
  <c r="BF13"/>
  <c r="BT12" i="36"/>
  <c r="BG12"/>
  <c r="S12" s="1"/>
  <c r="BC13"/>
  <c r="BQ10"/>
  <c r="C9"/>
  <c r="D9"/>
  <c r="S10" i="33"/>
  <c r="BG11"/>
  <c r="R17"/>
  <c r="BF18"/>
  <c r="R18" s="1"/>
  <c r="R10"/>
  <c r="BF11"/>
  <c r="BT11" i="35"/>
  <c r="BG11"/>
  <c r="S11" s="1"/>
  <c r="BC12"/>
  <c r="C5"/>
  <c r="BT11" i="34"/>
  <c r="BG11"/>
  <c r="S11" s="1"/>
  <c r="BC12"/>
  <c r="D9"/>
  <c r="BQ10"/>
  <c r="C9"/>
  <c r="C9" i="33"/>
  <c r="BQ10"/>
  <c r="D9"/>
  <c r="BT13"/>
  <c r="BC14"/>
  <c r="BF11" i="30"/>
  <c r="R11" s="1"/>
  <c r="BT11"/>
  <c r="BC12"/>
  <c r="BG11"/>
  <c r="S11" s="1"/>
  <c r="R16" i="36" l="1"/>
  <c r="BF17"/>
  <c r="R13" i="35"/>
  <c r="BF14"/>
  <c r="BT13" i="36"/>
  <c r="BG13"/>
  <c r="S13" s="1"/>
  <c r="BC14"/>
  <c r="BQ11"/>
  <c r="C10"/>
  <c r="D10"/>
  <c r="R11" i="33"/>
  <c r="BF12"/>
  <c r="S11"/>
  <c r="BG12"/>
  <c r="BC13" i="35"/>
  <c r="BT12"/>
  <c r="BG12"/>
  <c r="S12" s="1"/>
  <c r="BC13" i="34"/>
  <c r="BT12"/>
  <c r="BG12"/>
  <c r="S12" s="1"/>
  <c r="BQ11"/>
  <c r="C10"/>
  <c r="D10"/>
  <c r="BQ11" i="33"/>
  <c r="C10"/>
  <c r="D10"/>
  <c r="BT14"/>
  <c r="BC15"/>
  <c r="BF12" i="30"/>
  <c r="BF13" s="1"/>
  <c r="BG12"/>
  <c r="S12" s="1"/>
  <c r="BT12"/>
  <c r="BC13"/>
  <c r="R14" i="35" l="1"/>
  <c r="BF15"/>
  <c r="R15" s="1"/>
  <c r="R17" i="36"/>
  <c r="BF18"/>
  <c r="R18" s="1"/>
  <c r="S12" i="33"/>
  <c r="BG13"/>
  <c r="R12"/>
  <c r="BF13"/>
  <c r="BQ12" i="36"/>
  <c r="C11"/>
  <c r="D11"/>
  <c r="BT14"/>
  <c r="BG14"/>
  <c r="S14" s="1"/>
  <c r="BC15"/>
  <c r="BT13" i="35"/>
  <c r="BG13"/>
  <c r="S13" s="1"/>
  <c r="BC14"/>
  <c r="BQ12" i="34"/>
  <c r="C11"/>
  <c r="D11"/>
  <c r="BT13"/>
  <c r="BG13"/>
  <c r="S13" s="1"/>
  <c r="BC14"/>
  <c r="BG15" i="33"/>
  <c r="S15" s="1"/>
  <c r="BC16"/>
  <c r="BT15"/>
  <c r="BQ12"/>
  <c r="C11"/>
  <c r="D11"/>
  <c r="R12" i="30"/>
  <c r="R13"/>
  <c r="BF14"/>
  <c r="BG13"/>
  <c r="S13" s="1"/>
  <c r="BT13"/>
  <c r="BC14"/>
  <c r="S13" i="33" l="1"/>
  <c r="BG14"/>
  <c r="S14" s="1"/>
  <c r="R13"/>
  <c r="BF14"/>
  <c r="R14" s="1"/>
  <c r="BQ13" i="36"/>
  <c r="C12"/>
  <c r="D12"/>
  <c r="BG15"/>
  <c r="S15" s="1"/>
  <c r="BC16"/>
  <c r="BT15"/>
  <c r="BT14" i="35"/>
  <c r="BG14"/>
  <c r="S14" s="1"/>
  <c r="BC15"/>
  <c r="BT14" i="34"/>
  <c r="BG14"/>
  <c r="S14" s="1"/>
  <c r="BC15"/>
  <c r="BQ13"/>
  <c r="C12"/>
  <c r="D12"/>
  <c r="BT16" i="33"/>
  <c r="BG16"/>
  <c r="S16" s="1"/>
  <c r="BC17"/>
  <c r="BQ13"/>
  <c r="C12"/>
  <c r="D12"/>
  <c r="R14" i="30"/>
  <c r="BF15"/>
  <c r="BC15"/>
  <c r="BT14"/>
  <c r="BG14"/>
  <c r="S14" s="1"/>
  <c r="BT16" i="36" l="1"/>
  <c r="BG16"/>
  <c r="S16" s="1"/>
  <c r="BC17"/>
  <c r="BQ14"/>
  <c r="C13"/>
  <c r="D13"/>
  <c r="BG15" i="35"/>
  <c r="S15" s="1"/>
  <c r="BT15"/>
  <c r="BC16"/>
  <c r="BQ14" i="34"/>
  <c r="C13"/>
  <c r="D13"/>
  <c r="BG15"/>
  <c r="S15" s="1"/>
  <c r="BT15"/>
  <c r="BC16"/>
  <c r="BT17" i="33"/>
  <c r="BG17"/>
  <c r="S17" s="1"/>
  <c r="BC18"/>
  <c r="D13"/>
  <c r="BQ14"/>
  <c r="C13"/>
  <c r="BF16" i="30"/>
  <c r="R15"/>
  <c r="BG15"/>
  <c r="S15" s="1"/>
  <c r="BT15"/>
  <c r="BC16"/>
  <c r="C14" i="36" l="1"/>
  <c r="D14"/>
  <c r="BQ15"/>
  <c r="BT17"/>
  <c r="BG17"/>
  <c r="S17" s="1"/>
  <c r="BC18"/>
  <c r="BT16" i="35"/>
  <c r="BG16"/>
  <c r="S16" s="1"/>
  <c r="BC17"/>
  <c r="C14" i="34"/>
  <c r="D14"/>
  <c r="BQ15"/>
  <c r="BT16"/>
  <c r="BG16"/>
  <c r="S16" s="1"/>
  <c r="BC17"/>
  <c r="BT18" i="33"/>
  <c r="BG18"/>
  <c r="S18" s="1"/>
  <c r="BI2"/>
  <c r="C14"/>
  <c r="D14"/>
  <c r="BQ15"/>
  <c r="R16" i="30"/>
  <c r="BF17"/>
  <c r="BT16"/>
  <c r="BG16"/>
  <c r="S16" s="1"/>
  <c r="BC17"/>
  <c r="C15" i="36" l="1"/>
  <c r="D15"/>
  <c r="BQ16"/>
  <c r="BT18"/>
  <c r="BG18"/>
  <c r="S18" s="1"/>
  <c r="BI2"/>
  <c r="BT17" i="35"/>
  <c r="BG17"/>
  <c r="S17" s="1"/>
  <c r="BC18"/>
  <c r="BQ16" i="34"/>
  <c r="C15"/>
  <c r="D15"/>
  <c r="BT17"/>
  <c r="BG17"/>
  <c r="S17" s="1"/>
  <c r="BC18"/>
  <c r="BA10" i="33"/>
  <c r="BA9"/>
  <c r="BQ16"/>
  <c r="D15"/>
  <c r="C15"/>
  <c r="R17" i="30"/>
  <c r="BF18"/>
  <c r="R18" s="1"/>
  <c r="BT17"/>
  <c r="BC18"/>
  <c r="BG17"/>
  <c r="S17" s="1"/>
  <c r="D16" i="36" l="1"/>
  <c r="BQ17"/>
  <c r="C16"/>
  <c r="BA10"/>
  <c r="BA9"/>
  <c r="BT18" i="35"/>
  <c r="BQ6" s="1"/>
  <c r="BG18"/>
  <c r="BI2"/>
  <c r="BT18" i="34"/>
  <c r="BQ17" s="1"/>
  <c r="BG18"/>
  <c r="S18" s="1"/>
  <c r="BI2"/>
  <c r="D16"/>
  <c r="C16"/>
  <c r="D16" i="33"/>
  <c r="C16"/>
  <c r="BQ17"/>
  <c r="BT18" i="30"/>
  <c r="BQ6" s="1"/>
  <c r="BG18"/>
  <c r="BI2"/>
  <c r="C17" i="36" l="1"/>
  <c r="D17"/>
  <c r="BQ18"/>
  <c r="S18" i="35"/>
  <c r="D5"/>
  <c r="BA9"/>
  <c r="BA10" s="1"/>
  <c r="C6"/>
  <c r="D6"/>
  <c r="BQ7"/>
  <c r="BA9" i="34"/>
  <c r="BA10" s="1"/>
  <c r="C17"/>
  <c r="D17"/>
  <c r="BQ18"/>
  <c r="C17" i="33"/>
  <c r="BQ18"/>
  <c r="D17"/>
  <c r="C6" i="30"/>
  <c r="BQ7"/>
  <c r="D6"/>
  <c r="S18"/>
  <c r="D5"/>
  <c r="C5"/>
  <c r="BA9"/>
  <c r="BA10" s="1"/>
  <c r="BQ19" i="36" l="1"/>
  <c r="C18"/>
  <c r="D18"/>
  <c r="D7" i="35"/>
  <c r="BQ8"/>
  <c r="C7"/>
  <c r="BQ19" i="34"/>
  <c r="C18"/>
  <c r="D18"/>
  <c r="BQ19" i="33"/>
  <c r="C18"/>
  <c r="D18"/>
  <c r="C7" i="30"/>
  <c r="BQ8"/>
  <c r="D7"/>
  <c r="C19" i="36" l="1"/>
  <c r="BQ20"/>
  <c r="D19"/>
  <c r="BQ9" i="35"/>
  <c r="D8"/>
  <c r="C8"/>
  <c r="C19" i="34"/>
  <c r="BQ20"/>
  <c r="D19"/>
  <c r="C19" i="33"/>
  <c r="BQ20"/>
  <c r="D19"/>
  <c r="BQ9" i="30"/>
  <c r="D8"/>
  <c r="C8"/>
  <c r="C20" i="36" l="1"/>
  <c r="BQ21"/>
  <c r="D20"/>
  <c r="D9" i="35"/>
  <c r="BQ10"/>
  <c r="C9"/>
  <c r="C20" i="34"/>
  <c r="BQ21"/>
  <c r="D20"/>
  <c r="C20" i="33"/>
  <c r="BQ21"/>
  <c r="D20"/>
  <c r="D9" i="30"/>
  <c r="BQ10"/>
  <c r="C9"/>
  <c r="C21" i="36" l="1"/>
  <c r="D21"/>
  <c r="BQ22"/>
  <c r="BQ11" i="35"/>
  <c r="C10"/>
  <c r="D10"/>
  <c r="C21" i="34"/>
  <c r="D21"/>
  <c r="BQ22"/>
  <c r="C21" i="33"/>
  <c r="BQ22"/>
  <c r="D21"/>
  <c r="BQ11" i="30"/>
  <c r="D10"/>
  <c r="C10"/>
  <c r="C22" i="36" l="1"/>
  <c r="D22"/>
  <c r="BQ23"/>
  <c r="BQ12" i="35"/>
  <c r="C11"/>
  <c r="D11"/>
  <c r="C22" i="34"/>
  <c r="D22"/>
  <c r="BQ23"/>
  <c r="C22" i="33"/>
  <c r="D22"/>
  <c r="BQ23"/>
  <c r="C11" i="30"/>
  <c r="BQ12"/>
  <c r="D11"/>
  <c r="Z15" i="2"/>
  <c r="Z14"/>
  <c r="Z13"/>
  <c r="Z12"/>
  <c r="Z11"/>
  <c r="Z10"/>
  <c r="Z9"/>
  <c r="Z8"/>
  <c r="Z7"/>
  <c r="Z6"/>
  <c r="Z5"/>
  <c r="Z4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E9" i="35" l="1"/>
  <c r="E9" i="36"/>
  <c r="E33" i="35"/>
  <c r="E33" i="36"/>
  <c r="E24" i="35"/>
  <c r="E24" i="36"/>
  <c r="E23" i="35"/>
  <c r="E23" i="36"/>
  <c r="E31" i="35"/>
  <c r="E31" i="36"/>
  <c r="BQ24"/>
  <c r="C23"/>
  <c r="D23"/>
  <c r="E32" i="35"/>
  <c r="E32" i="36"/>
  <c r="E15" i="35"/>
  <c r="E15" i="36"/>
  <c r="E6" i="35"/>
  <c r="E6" i="36"/>
  <c r="E14" i="35"/>
  <c r="E14" i="36"/>
  <c r="E22" i="35"/>
  <c r="E22" i="36"/>
  <c r="E30" i="35"/>
  <c r="E30" i="36"/>
  <c r="E38" i="35"/>
  <c r="E38" i="36"/>
  <c r="E8" i="35"/>
  <c r="E8" i="36"/>
  <c r="E7" i="35"/>
  <c r="E7" i="36"/>
  <c r="E21" i="35"/>
  <c r="E21" i="36"/>
  <c r="E29" i="35"/>
  <c r="E29" i="36"/>
  <c r="E37" i="35"/>
  <c r="E37" i="36"/>
  <c r="E25" i="35"/>
  <c r="E25" i="36"/>
  <c r="E16" i="35"/>
  <c r="E16" i="36"/>
  <c r="E20" i="35"/>
  <c r="E20" i="36"/>
  <c r="E17" i="35"/>
  <c r="E17" i="36"/>
  <c r="E5" i="35"/>
  <c r="E5" i="36"/>
  <c r="E4" i="35"/>
  <c r="E4" i="36"/>
  <c r="E28" i="35"/>
  <c r="E28" i="36"/>
  <c r="E11" i="35"/>
  <c r="E11" i="36"/>
  <c r="E19" i="35"/>
  <c r="E19" i="36"/>
  <c r="E27" i="35"/>
  <c r="E27" i="36"/>
  <c r="E35" i="35"/>
  <c r="E35" i="36"/>
  <c r="E13" i="35"/>
  <c r="E13" i="36"/>
  <c r="E12" i="35"/>
  <c r="E12" i="36"/>
  <c r="E36" i="35"/>
  <c r="E36" i="36"/>
  <c r="E10" i="35"/>
  <c r="E10" i="36"/>
  <c r="E18" i="35"/>
  <c r="E18" i="36"/>
  <c r="E26" i="35"/>
  <c r="E26" i="36"/>
  <c r="E34" i="35"/>
  <c r="E34" i="36"/>
  <c r="BQ13" i="35"/>
  <c r="C12"/>
  <c r="D12"/>
  <c r="E26" i="33"/>
  <c r="E26" i="34"/>
  <c r="BQ24"/>
  <c r="C23"/>
  <c r="D23"/>
  <c r="E25" i="33"/>
  <c r="E25" i="34"/>
  <c r="E8" i="33"/>
  <c r="E8" i="34"/>
  <c r="E16" i="33"/>
  <c r="E16" i="34"/>
  <c r="E24" i="33"/>
  <c r="E24" i="34"/>
  <c r="E32" i="33"/>
  <c r="E32" i="34"/>
  <c r="E11" i="33"/>
  <c r="E11" i="34"/>
  <c r="E35" i="33"/>
  <c r="E35" i="34"/>
  <c r="E34" i="33"/>
  <c r="E34" i="34"/>
  <c r="E7" i="33"/>
  <c r="E7" i="34"/>
  <c r="E15" i="33"/>
  <c r="E15" i="34"/>
  <c r="E23" i="33"/>
  <c r="E23" i="34"/>
  <c r="E31" i="33"/>
  <c r="E31" i="34"/>
  <c r="E19" i="33"/>
  <c r="E19" i="34"/>
  <c r="E10" i="33"/>
  <c r="E10" i="34"/>
  <c r="E9" i="33"/>
  <c r="E9" i="34"/>
  <c r="E6" i="33"/>
  <c r="E6" i="34"/>
  <c r="E14" i="33"/>
  <c r="E14" i="34"/>
  <c r="E22" i="33"/>
  <c r="E22" i="34"/>
  <c r="E30" i="33"/>
  <c r="E30" i="34"/>
  <c r="E38" i="33"/>
  <c r="E38" i="34"/>
  <c r="E17" i="33"/>
  <c r="E17" i="34"/>
  <c r="E5" i="33"/>
  <c r="E5" i="34"/>
  <c r="E13" i="33"/>
  <c r="E13" i="34"/>
  <c r="E21" i="33"/>
  <c r="E21" i="34"/>
  <c r="E29" i="33"/>
  <c r="E29" i="34"/>
  <c r="E37" i="33"/>
  <c r="E37" i="34"/>
  <c r="E27" i="33"/>
  <c r="E27" i="34"/>
  <c r="E18" i="33"/>
  <c r="E18" i="34"/>
  <c r="E33" i="33"/>
  <c r="E33" i="34"/>
  <c r="E4" i="33"/>
  <c r="E4" i="34"/>
  <c r="E12" i="33"/>
  <c r="E12" i="34"/>
  <c r="E20" i="33"/>
  <c r="E20" i="34"/>
  <c r="E28" i="33"/>
  <c r="E28" i="34"/>
  <c r="E36" i="33"/>
  <c r="E36" i="34"/>
  <c r="D23" i="33"/>
  <c r="BQ24"/>
  <c r="C23"/>
  <c r="D12" i="30"/>
  <c r="C12"/>
  <c r="BQ13"/>
  <c r="E14"/>
  <c r="E22"/>
  <c r="E30"/>
  <c r="E38"/>
  <c r="E5"/>
  <c r="E9"/>
  <c r="E13"/>
  <c r="E17"/>
  <c r="E21"/>
  <c r="E25"/>
  <c r="E29"/>
  <c r="E33"/>
  <c r="E37"/>
  <c r="E10"/>
  <c r="E12"/>
  <c r="E24"/>
  <c r="E28"/>
  <c r="E32"/>
  <c r="E36"/>
  <c r="E6"/>
  <c r="E18"/>
  <c r="E26"/>
  <c r="E34"/>
  <c r="E4"/>
  <c r="E8"/>
  <c r="E16"/>
  <c r="E20"/>
  <c r="E7"/>
  <c r="E11"/>
  <c r="E15"/>
  <c r="E19"/>
  <c r="E23"/>
  <c r="E27"/>
  <c r="E31"/>
  <c r="E35"/>
  <c r="V9" i="2"/>
  <c r="C24" i="36" l="1"/>
  <c r="BQ25"/>
  <c r="D24"/>
  <c r="T9" i="35"/>
  <c r="T9" i="36"/>
  <c r="BQ14" i="35"/>
  <c r="C13"/>
  <c r="D13"/>
  <c r="C24" i="34"/>
  <c r="BQ25"/>
  <c r="D24"/>
  <c r="T9" i="33"/>
  <c r="T9" i="34"/>
  <c r="C24" i="33"/>
  <c r="BQ25"/>
  <c r="D24"/>
  <c r="C13" i="30"/>
  <c r="BQ14"/>
  <c r="D13"/>
  <c r="T9"/>
  <c r="V4" i="2"/>
  <c r="S38"/>
  <c r="R38"/>
  <c r="Q38" s="1"/>
  <c r="S37"/>
  <c r="R37"/>
  <c r="Q37" s="1"/>
  <c r="S36"/>
  <c r="R36"/>
  <c r="Q36"/>
  <c r="S35"/>
  <c r="R35"/>
  <c r="Q35" s="1"/>
  <c r="S34"/>
  <c r="R34"/>
  <c r="Q34" s="1"/>
  <c r="S33"/>
  <c r="R33"/>
  <c r="Q33" s="1"/>
  <c r="S32"/>
  <c r="R32"/>
  <c r="Q32"/>
  <c r="S31"/>
  <c r="R31"/>
  <c r="Q31"/>
  <c r="S30"/>
  <c r="R30"/>
  <c r="Q30" s="1"/>
  <c r="S29"/>
  <c r="R29"/>
  <c r="Q29" s="1"/>
  <c r="S28"/>
  <c r="R28"/>
  <c r="Q28" s="1"/>
  <c r="S27"/>
  <c r="R27"/>
  <c r="Q27" s="1"/>
  <c r="S26"/>
  <c r="R26"/>
  <c r="Q26"/>
  <c r="S25"/>
  <c r="R25"/>
  <c r="Q25" s="1"/>
  <c r="S24"/>
  <c r="R24"/>
  <c r="Q24" s="1"/>
  <c r="S23"/>
  <c r="R23"/>
  <c r="Q23" s="1"/>
  <c r="S22"/>
  <c r="R22"/>
  <c r="Q22"/>
  <c r="S21"/>
  <c r="R21"/>
  <c r="Q21" s="1"/>
  <c r="S20"/>
  <c r="R20"/>
  <c r="Q20" s="1"/>
  <c r="S19"/>
  <c r="R19"/>
  <c r="Q19" s="1"/>
  <c r="S18"/>
  <c r="R18"/>
  <c r="Q18"/>
  <c r="S17"/>
  <c r="R17"/>
  <c r="Q17" s="1"/>
  <c r="S16"/>
  <c r="R16"/>
  <c r="Q16" s="1"/>
  <c r="S15"/>
  <c r="R15"/>
  <c r="Q15" s="1"/>
  <c r="S14"/>
  <c r="R14"/>
  <c r="Q14"/>
  <c r="S13"/>
  <c r="R13"/>
  <c r="Q13" s="1"/>
  <c r="S12"/>
  <c r="R12"/>
  <c r="Q12"/>
  <c r="S11"/>
  <c r="R11"/>
  <c r="Q11"/>
  <c r="S10"/>
  <c r="R10"/>
  <c r="Q10" s="1"/>
  <c r="S9"/>
  <c r="R9"/>
  <c r="Q9" s="1"/>
  <c r="S8"/>
  <c r="R8"/>
  <c r="Q8"/>
  <c r="S7"/>
  <c r="R7"/>
  <c r="Q7"/>
  <c r="S6"/>
  <c r="R6"/>
  <c r="Q6" s="1"/>
  <c r="S5"/>
  <c r="R5"/>
  <c r="Q5" s="1"/>
  <c r="S4"/>
  <c r="R4"/>
  <c r="Q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BQ26" i="36" l="1"/>
  <c r="C25"/>
  <c r="D25"/>
  <c r="T4" i="35"/>
  <c r="T4" i="36"/>
  <c r="C14" i="35"/>
  <c r="D14"/>
  <c r="BQ15"/>
  <c r="BQ26" i="34"/>
  <c r="C25"/>
  <c r="D25"/>
  <c r="T4" i="33"/>
  <c r="T4" i="34"/>
  <c r="BQ26" i="33"/>
  <c r="C25"/>
  <c r="D25"/>
  <c r="D14" i="30"/>
  <c r="C14"/>
  <c r="BQ15"/>
  <c r="T4"/>
  <c r="M4" i="2"/>
  <c r="O4" s="1"/>
  <c r="BQ27" i="36" l="1"/>
  <c r="C26"/>
  <c r="D26"/>
  <c r="BQ16" i="35"/>
  <c r="C15"/>
  <c r="D15"/>
  <c r="BQ27" i="34"/>
  <c r="C26"/>
  <c r="D26"/>
  <c r="BQ27" i="33"/>
  <c r="C26"/>
  <c r="D26"/>
  <c r="BQ16" i="30"/>
  <c r="D15"/>
  <c r="C15"/>
  <c r="L4" i="2"/>
  <c r="V18"/>
  <c r="V17"/>
  <c r="V16"/>
  <c r="V15"/>
  <c r="V14"/>
  <c r="M38"/>
  <c r="O38" s="1"/>
  <c r="L38"/>
  <c r="M37"/>
  <c r="O37" s="1"/>
  <c r="L37"/>
  <c r="M36"/>
  <c r="O36" s="1"/>
  <c r="L36"/>
  <c r="M35"/>
  <c r="O35" s="1"/>
  <c r="L35"/>
  <c r="M34"/>
  <c r="O34" s="1"/>
  <c r="L34"/>
  <c r="M33"/>
  <c r="O33" s="1"/>
  <c r="L33"/>
  <c r="M32"/>
  <c r="O32" s="1"/>
  <c r="L32"/>
  <c r="M31"/>
  <c r="O31" s="1"/>
  <c r="L31"/>
  <c r="M30"/>
  <c r="O30" s="1"/>
  <c r="L30"/>
  <c r="M29"/>
  <c r="O29" s="1"/>
  <c r="L29"/>
  <c r="M28"/>
  <c r="O28" s="1"/>
  <c r="L28"/>
  <c r="E38"/>
  <c r="E37"/>
  <c r="E36"/>
  <c r="E35"/>
  <c r="E34"/>
  <c r="E33"/>
  <c r="E32"/>
  <c r="E31"/>
  <c r="E30"/>
  <c r="E29"/>
  <c r="E28"/>
  <c r="T17" i="35" l="1"/>
  <c r="T17" i="36"/>
  <c r="T16" i="35"/>
  <c r="T16" i="36"/>
  <c r="BQ28"/>
  <c r="C27"/>
  <c r="D27"/>
  <c r="T15" i="35"/>
  <c r="T15" i="36"/>
  <c r="T14" i="35"/>
  <c r="T14" i="36"/>
  <c r="T18" i="35"/>
  <c r="T18" i="36"/>
  <c r="D16" i="35"/>
  <c r="BQ17"/>
  <c r="C16"/>
  <c r="T18" i="33"/>
  <c r="T18" i="34"/>
  <c r="BQ28"/>
  <c r="C27"/>
  <c r="D27"/>
  <c r="T17" i="33"/>
  <c r="T17" i="34"/>
  <c r="T16" i="33"/>
  <c r="T16" i="34"/>
  <c r="T15" i="33"/>
  <c r="T15" i="34"/>
  <c r="T14" i="33"/>
  <c r="T14" i="34"/>
  <c r="BQ28" i="33"/>
  <c r="C27"/>
  <c r="D27"/>
  <c r="BQ17" i="30"/>
  <c r="C16"/>
  <c r="D16"/>
  <c r="T17"/>
  <c r="T16"/>
  <c r="T15"/>
  <c r="T14"/>
  <c r="T18"/>
  <c r="F31" i="2"/>
  <c r="F35"/>
  <c r="F30"/>
  <c r="F34"/>
  <c r="F38"/>
  <c r="F29"/>
  <c r="F33"/>
  <c r="F37"/>
  <c r="F28"/>
  <c r="F32"/>
  <c r="F36"/>
  <c r="E4"/>
  <c r="F4" s="1"/>
  <c r="I4" s="1"/>
  <c r="I4" i="35" l="1"/>
  <c r="AX4" s="1"/>
  <c r="I4" i="36"/>
  <c r="AX4" s="1"/>
  <c r="C28"/>
  <c r="D28"/>
  <c r="BQ29"/>
  <c r="C17" i="35"/>
  <c r="D17"/>
  <c r="BQ18"/>
  <c r="I4" i="33"/>
  <c r="AX4" s="1"/>
  <c r="I4" i="34"/>
  <c r="AX4" s="1"/>
  <c r="C28"/>
  <c r="BQ29"/>
  <c r="D28"/>
  <c r="C28" i="33"/>
  <c r="D28"/>
  <c r="BQ29"/>
  <c r="BQ18" i="30"/>
  <c r="C17"/>
  <c r="D17"/>
  <c r="I28" i="2"/>
  <c r="I38"/>
  <c r="I31"/>
  <c r="I36"/>
  <c r="I33"/>
  <c r="I30"/>
  <c r="I37"/>
  <c r="I34"/>
  <c r="I32"/>
  <c r="I29"/>
  <c r="I35"/>
  <c r="I30" i="35" l="1"/>
  <c r="AX30" s="1"/>
  <c r="I30" i="36"/>
  <c r="AX30" s="1"/>
  <c r="I37" i="35"/>
  <c r="AX37" s="1"/>
  <c r="I37" i="36"/>
  <c r="AX37" s="1"/>
  <c r="I34" i="35"/>
  <c r="AX34" s="1"/>
  <c r="I34" i="36"/>
  <c r="AX34" s="1"/>
  <c r="I28" i="35"/>
  <c r="AX28" s="1"/>
  <c r="I28" i="36"/>
  <c r="AX28" s="1"/>
  <c r="I29" i="35"/>
  <c r="AX29" s="1"/>
  <c r="I29" i="36"/>
  <c r="AX29" s="1"/>
  <c r="I38" i="35"/>
  <c r="AX38" s="1"/>
  <c r="I38" i="36"/>
  <c r="AX38" s="1"/>
  <c r="D29"/>
  <c r="BQ30"/>
  <c r="C29"/>
  <c r="I32" i="35"/>
  <c r="AX32" s="1"/>
  <c r="I32" i="36"/>
  <c r="AX32" s="1"/>
  <c r="I31" i="35"/>
  <c r="AX31" s="1"/>
  <c r="I31" i="36"/>
  <c r="AX31" s="1"/>
  <c r="I35" i="35"/>
  <c r="AX35" s="1"/>
  <c r="I35" i="36"/>
  <c r="AX35" s="1"/>
  <c r="I36" i="35"/>
  <c r="AX36" s="1"/>
  <c r="I36" i="36"/>
  <c r="AX36" s="1"/>
  <c r="I33" i="35"/>
  <c r="AX33" s="1"/>
  <c r="I33" i="36"/>
  <c r="AX33" s="1"/>
  <c r="BQ19" i="35"/>
  <c r="C18"/>
  <c r="D18"/>
  <c r="I37" i="33"/>
  <c r="AX37" s="1"/>
  <c r="I37" i="34"/>
  <c r="AX37" s="1"/>
  <c r="I30" i="33"/>
  <c r="AX30" s="1"/>
  <c r="I30" i="34"/>
  <c r="AX30" s="1"/>
  <c r="I32" i="33"/>
  <c r="AX32" s="1"/>
  <c r="I32" i="34"/>
  <c r="AX32" s="1"/>
  <c r="I28" i="33"/>
  <c r="AX28" s="1"/>
  <c r="I28" i="34"/>
  <c r="AX28" s="1"/>
  <c r="I34" i="33"/>
  <c r="AX34" s="1"/>
  <c r="I34" i="34"/>
  <c r="AX34" s="1"/>
  <c r="D29"/>
  <c r="BQ30"/>
  <c r="C29"/>
  <c r="I29" i="33"/>
  <c r="AX29" s="1"/>
  <c r="I29" i="34"/>
  <c r="AX29" s="1"/>
  <c r="I38" i="33"/>
  <c r="AX38" s="1"/>
  <c r="I38" i="34"/>
  <c r="AX38" s="1"/>
  <c r="I35" i="33"/>
  <c r="AX35" s="1"/>
  <c r="I35" i="34"/>
  <c r="AX35" s="1"/>
  <c r="I31" i="33"/>
  <c r="AX31" s="1"/>
  <c r="I31" i="34"/>
  <c r="AX31" s="1"/>
  <c r="I36" i="33"/>
  <c r="AX36" s="1"/>
  <c r="I36" i="34"/>
  <c r="AX36" s="1"/>
  <c r="I33" i="33"/>
  <c r="AX33" s="1"/>
  <c r="I33" i="34"/>
  <c r="AX33" s="1"/>
  <c r="D29" i="33"/>
  <c r="C29"/>
  <c r="BQ30"/>
  <c r="C18" i="30"/>
  <c r="BQ19"/>
  <c r="D18"/>
  <c r="G34" i="2"/>
  <c r="I34" i="30"/>
  <c r="G36" i="2"/>
  <c r="I36" i="30"/>
  <c r="G32" i="2"/>
  <c r="I32" i="30"/>
  <c r="G33" i="2"/>
  <c r="I33" i="30"/>
  <c r="G28" i="2"/>
  <c r="I28" i="30"/>
  <c r="G29" i="2"/>
  <c r="I29" i="30"/>
  <c r="G30" i="2"/>
  <c r="I30" i="30"/>
  <c r="G38" i="2"/>
  <c r="I38" i="30"/>
  <c r="G35" i="2"/>
  <c r="I35" i="30"/>
  <c r="G37" i="2"/>
  <c r="I37" i="30"/>
  <c r="G31" i="2"/>
  <c r="I31" i="30"/>
  <c r="G4" i="2"/>
  <c r="I4" i="30"/>
  <c r="V5" i="2"/>
  <c r="T5" i="35" l="1"/>
  <c r="T5" i="36"/>
  <c r="BQ31"/>
  <c r="C30"/>
  <c r="D30"/>
  <c r="C19" i="35"/>
  <c r="BQ20"/>
  <c r="D19"/>
  <c r="BQ31" i="34"/>
  <c r="D30"/>
  <c r="C30"/>
  <c r="T5" i="33"/>
  <c r="T5" i="34"/>
  <c r="D30" i="33"/>
  <c r="BQ31"/>
  <c r="C30"/>
  <c r="C19" i="30"/>
  <c r="BQ20"/>
  <c r="D19"/>
  <c r="T5"/>
  <c r="E27" i="2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M5"/>
  <c r="O5" s="1"/>
  <c r="L5"/>
  <c r="M6"/>
  <c r="O6" s="1"/>
  <c r="L6"/>
  <c r="V6"/>
  <c r="M7"/>
  <c r="O7" s="1"/>
  <c r="L7"/>
  <c r="V7"/>
  <c r="M8"/>
  <c r="O8" s="1"/>
  <c r="L8"/>
  <c r="V8"/>
  <c r="M9"/>
  <c r="O9" s="1"/>
  <c r="L9"/>
  <c r="M10"/>
  <c r="O10" s="1"/>
  <c r="L10"/>
  <c r="V10"/>
  <c r="M11"/>
  <c r="O11" s="1"/>
  <c r="L11"/>
  <c r="V11"/>
  <c r="M12"/>
  <c r="O12" s="1"/>
  <c r="L12"/>
  <c r="V12"/>
  <c r="M13"/>
  <c r="O13" s="1"/>
  <c r="L13"/>
  <c r="V13"/>
  <c r="M14"/>
  <c r="O14" s="1"/>
  <c r="L14"/>
  <c r="M15"/>
  <c r="O15" s="1"/>
  <c r="L15"/>
  <c r="M16"/>
  <c r="O16" s="1"/>
  <c r="L16"/>
  <c r="M17"/>
  <c r="O17" s="1"/>
  <c r="L17"/>
  <c r="M18"/>
  <c r="O18" s="1"/>
  <c r="L18"/>
  <c r="M19"/>
  <c r="O19" s="1"/>
  <c r="L19"/>
  <c r="M20"/>
  <c r="O20" s="1"/>
  <c r="L20"/>
  <c r="M21"/>
  <c r="O21" s="1"/>
  <c r="L21"/>
  <c r="M22"/>
  <c r="O22" s="1"/>
  <c r="L22"/>
  <c r="M23"/>
  <c r="O23" s="1"/>
  <c r="L23"/>
  <c r="M24"/>
  <c r="O24" s="1"/>
  <c r="L24"/>
  <c r="M25"/>
  <c r="O25" s="1"/>
  <c r="L25"/>
  <c r="M26"/>
  <c r="O26" s="1"/>
  <c r="L26"/>
  <c r="M27"/>
  <c r="O27" s="1"/>
  <c r="L27"/>
  <c r="T10" i="35" l="1"/>
  <c r="T10" i="36"/>
  <c r="BQ32"/>
  <c r="C31"/>
  <c r="D31"/>
  <c r="T13" i="35"/>
  <c r="T13" i="36"/>
  <c r="T12" i="35"/>
  <c r="T12" i="36"/>
  <c r="T7" i="35"/>
  <c r="T7" i="36"/>
  <c r="T11" i="35"/>
  <c r="T11" i="36"/>
  <c r="T8" i="35"/>
  <c r="T8" i="36"/>
  <c r="T6" i="35"/>
  <c r="T6" i="36"/>
  <c r="C20" i="35"/>
  <c r="BQ21"/>
  <c r="D20"/>
  <c r="T12" i="33"/>
  <c r="T12" i="34"/>
  <c r="BQ32"/>
  <c r="C31"/>
  <c r="D31"/>
  <c r="T10" i="33"/>
  <c r="T10" i="34"/>
  <c r="T7" i="33"/>
  <c r="T7" i="34"/>
  <c r="T13" i="33"/>
  <c r="T13" i="34"/>
  <c r="T11" i="33"/>
  <c r="T11" i="34"/>
  <c r="T8" i="33"/>
  <c r="T8" i="34"/>
  <c r="T6" i="33"/>
  <c r="T6" i="34"/>
  <c r="BQ32" i="33"/>
  <c r="C31"/>
  <c r="D31"/>
  <c r="C20" i="30"/>
  <c r="D20"/>
  <c r="BQ21"/>
  <c r="T7"/>
  <c r="T13"/>
  <c r="T6"/>
  <c r="T10"/>
  <c r="T12"/>
  <c r="T11"/>
  <c r="T8"/>
  <c r="F7" i="2"/>
  <c r="F11"/>
  <c r="F15"/>
  <c r="F19"/>
  <c r="F23"/>
  <c r="F27"/>
  <c r="F6"/>
  <c r="F10"/>
  <c r="F14"/>
  <c r="F18"/>
  <c r="F22"/>
  <c r="F26"/>
  <c r="F5"/>
  <c r="F9"/>
  <c r="F13"/>
  <c r="F17"/>
  <c r="F21"/>
  <c r="F25"/>
  <c r="F8"/>
  <c r="F12"/>
  <c r="F16"/>
  <c r="F20"/>
  <c r="F24"/>
  <c r="C32" i="36" l="1"/>
  <c r="D32"/>
  <c r="BQ33"/>
  <c r="C21" i="35"/>
  <c r="D21"/>
  <c r="BQ22"/>
  <c r="C32" i="34"/>
  <c r="D32"/>
  <c r="BQ33"/>
  <c r="C32" i="33"/>
  <c r="D32"/>
  <c r="BQ33"/>
  <c r="C21" i="30"/>
  <c r="D21"/>
  <c r="BQ22"/>
  <c r="I21" i="2"/>
  <c r="I14"/>
  <c r="I7"/>
  <c r="I24"/>
  <c r="I8"/>
  <c r="I13"/>
  <c r="I22"/>
  <c r="I6"/>
  <c r="I15"/>
  <c r="I12"/>
  <c r="I17"/>
  <c r="I26"/>
  <c r="I10"/>
  <c r="I19"/>
  <c r="I16"/>
  <c r="I5"/>
  <c r="I23"/>
  <c r="I20"/>
  <c r="I25"/>
  <c r="I9"/>
  <c r="I18"/>
  <c r="I27"/>
  <c r="I11"/>
  <c r="I20" i="35" l="1"/>
  <c r="AX20" s="1"/>
  <c r="I20" i="36"/>
  <c r="AX20" s="1"/>
  <c r="I14" i="35"/>
  <c r="AX14" s="1"/>
  <c r="I14" i="36"/>
  <c r="AX14" s="1"/>
  <c r="I7" i="35"/>
  <c r="AX7" s="1"/>
  <c r="I7" i="36"/>
  <c r="AX7" s="1"/>
  <c r="D33"/>
  <c r="BQ34"/>
  <c r="C33"/>
  <c r="I12" i="35"/>
  <c r="AX12" s="1"/>
  <c r="I12" i="36"/>
  <c r="AX12" s="1"/>
  <c r="I17" i="35"/>
  <c r="AX17" s="1"/>
  <c r="I17" i="36"/>
  <c r="AX17" s="1"/>
  <c r="I25" i="35"/>
  <c r="AX25" s="1"/>
  <c r="I25" i="36"/>
  <c r="AX25" s="1"/>
  <c r="I9" i="35"/>
  <c r="AX9" s="1"/>
  <c r="I9" i="36"/>
  <c r="AX9" s="1"/>
  <c r="I24" i="35"/>
  <c r="AX24" s="1"/>
  <c r="I24" i="36"/>
  <c r="AX24" s="1"/>
  <c r="I10" i="35"/>
  <c r="AX10" s="1"/>
  <c r="I10" i="36"/>
  <c r="AX10" s="1"/>
  <c r="I27" i="35"/>
  <c r="AX27" s="1"/>
  <c r="I27" i="36"/>
  <c r="AX27" s="1"/>
  <c r="I11" i="35"/>
  <c r="AX11" s="1"/>
  <c r="I11" i="36"/>
  <c r="AX11" s="1"/>
  <c r="I22" i="35"/>
  <c r="AX22" s="1"/>
  <c r="I22" i="36"/>
  <c r="AX22" s="1"/>
  <c r="I26" i="35"/>
  <c r="AX26" s="1"/>
  <c r="I26" i="36"/>
  <c r="AX26" s="1"/>
  <c r="I18" i="35"/>
  <c r="AX18" s="1"/>
  <c r="I18" i="36"/>
  <c r="AX18" s="1"/>
  <c r="I8" i="35"/>
  <c r="AX8" s="1"/>
  <c r="I8" i="36"/>
  <c r="AX8" s="1"/>
  <c r="I19" i="35"/>
  <c r="AX19" s="1"/>
  <c r="I19" i="36"/>
  <c r="AX19" s="1"/>
  <c r="I13" i="35"/>
  <c r="AX13" s="1"/>
  <c r="I13" i="36"/>
  <c r="AX13" s="1"/>
  <c r="I16" i="35"/>
  <c r="AX16" s="1"/>
  <c r="I16" i="36"/>
  <c r="AX16" s="1"/>
  <c r="I5" i="35"/>
  <c r="AX5" s="1"/>
  <c r="I5" i="36"/>
  <c r="AX5" s="1"/>
  <c r="AL7" s="1"/>
  <c r="I6" i="35"/>
  <c r="AX6" s="1"/>
  <c r="AL8" s="1"/>
  <c r="I6" i="36"/>
  <c r="AX6" s="1"/>
  <c r="I23" i="35"/>
  <c r="AX23" s="1"/>
  <c r="I23" i="36"/>
  <c r="AX23" s="1"/>
  <c r="I15" i="35"/>
  <c r="AX15" s="1"/>
  <c r="I15" i="36"/>
  <c r="AX15" s="1"/>
  <c r="I21" i="35"/>
  <c r="AX21" s="1"/>
  <c r="I21" i="36"/>
  <c r="AX21" s="1"/>
  <c r="C22" i="35"/>
  <c r="D22"/>
  <c r="BQ23"/>
  <c r="AL7"/>
  <c r="D33" i="34"/>
  <c r="BQ34"/>
  <c r="C33"/>
  <c r="I23" i="33"/>
  <c r="AX23" s="1"/>
  <c r="I23" i="34"/>
  <c r="AX23" s="1"/>
  <c r="I14" i="33"/>
  <c r="AX14" s="1"/>
  <c r="I14" i="34"/>
  <c r="AX14" s="1"/>
  <c r="I9" i="33"/>
  <c r="AX9" s="1"/>
  <c r="I9" i="34"/>
  <c r="AX9" s="1"/>
  <c r="I26" i="33"/>
  <c r="AX26" s="1"/>
  <c r="I26" i="34"/>
  <c r="AX26" s="1"/>
  <c r="I24" i="33"/>
  <c r="AX24" s="1"/>
  <c r="I24" i="34"/>
  <c r="AX24" s="1"/>
  <c r="I20" i="33"/>
  <c r="AX20" s="1"/>
  <c r="I20" i="34"/>
  <c r="AX20" s="1"/>
  <c r="I25" i="33"/>
  <c r="AX25" s="1"/>
  <c r="I25" i="34"/>
  <c r="AX25" s="1"/>
  <c r="I10" i="33"/>
  <c r="AX10" s="1"/>
  <c r="I10" i="34"/>
  <c r="AX10" s="1"/>
  <c r="I8" i="33"/>
  <c r="AX8" s="1"/>
  <c r="AL7" s="1"/>
  <c r="I8" i="34"/>
  <c r="AX8" s="1"/>
  <c r="I6" i="33"/>
  <c r="AX6" s="1"/>
  <c r="I6" i="34"/>
  <c r="AX6" s="1"/>
  <c r="I15" i="33"/>
  <c r="AX15" s="1"/>
  <c r="I15" i="34"/>
  <c r="AX15" s="1"/>
  <c r="I7" i="33"/>
  <c r="AX7" s="1"/>
  <c r="I7" i="34"/>
  <c r="AX7" s="1"/>
  <c r="I27" i="33"/>
  <c r="AX27" s="1"/>
  <c r="I27" i="34"/>
  <c r="AX27" s="1"/>
  <c r="I19" i="33"/>
  <c r="AX19" s="1"/>
  <c r="I19" i="34"/>
  <c r="AX19" s="1"/>
  <c r="I13" i="33"/>
  <c r="AX13" s="1"/>
  <c r="I13" i="34"/>
  <c r="AX13" s="1"/>
  <c r="I5" i="33"/>
  <c r="AX5" s="1"/>
  <c r="I5" i="34"/>
  <c r="AX5" s="1"/>
  <c r="I21" i="33"/>
  <c r="AX21" s="1"/>
  <c r="I21" i="34"/>
  <c r="AX21" s="1"/>
  <c r="I12" i="33"/>
  <c r="AX12" s="1"/>
  <c r="I12" i="34"/>
  <c r="AX12" s="1"/>
  <c r="I17" i="33"/>
  <c r="AX17" s="1"/>
  <c r="I17" i="34"/>
  <c r="AX17" s="1"/>
  <c r="I18" i="33"/>
  <c r="AX18" s="1"/>
  <c r="I18" i="34"/>
  <c r="AX18" s="1"/>
  <c r="I11" i="33"/>
  <c r="AX11" s="1"/>
  <c r="I11" i="34"/>
  <c r="AX11" s="1"/>
  <c r="I16" i="33"/>
  <c r="AX16" s="1"/>
  <c r="I16" i="34"/>
  <c r="AX16" s="1"/>
  <c r="I22" i="33"/>
  <c r="AX22" s="1"/>
  <c r="I22" i="34"/>
  <c r="AX22" s="1"/>
  <c r="D33" i="33"/>
  <c r="C33"/>
  <c r="BQ34"/>
  <c r="C22" i="30"/>
  <c r="BQ23"/>
  <c r="D22"/>
  <c r="G11" i="2"/>
  <c r="I11" i="30"/>
  <c r="G16" i="2"/>
  <c r="I16" i="30"/>
  <c r="G22" i="2"/>
  <c r="I22" i="30"/>
  <c r="G9" i="2"/>
  <c r="I9" i="30"/>
  <c r="G26" i="2"/>
  <c r="I26" i="30"/>
  <c r="G24" i="2"/>
  <c r="I24" i="30"/>
  <c r="G18" i="2"/>
  <c r="I18" i="30"/>
  <c r="G23" i="2"/>
  <c r="I23" i="30"/>
  <c r="G10" i="2"/>
  <c r="I10" i="30"/>
  <c r="G15" i="2"/>
  <c r="I15" i="30"/>
  <c r="G8" i="2"/>
  <c r="I8" i="30"/>
  <c r="G21" i="2"/>
  <c r="I21" i="30"/>
  <c r="G25" i="2"/>
  <c r="I25" i="30"/>
  <c r="G17" i="2"/>
  <c r="I17" i="30"/>
  <c r="G7" i="2"/>
  <c r="I7" i="30"/>
  <c r="G5" i="2"/>
  <c r="I5" i="30"/>
  <c r="G6" i="2"/>
  <c r="I6" i="30"/>
  <c r="G27" i="2"/>
  <c r="I27" i="30"/>
  <c r="G20" i="2"/>
  <c r="I20" i="30"/>
  <c r="G19" i="2"/>
  <c r="I19" i="30"/>
  <c r="G12" i="2"/>
  <c r="I12" i="30"/>
  <c r="G13" i="2"/>
  <c r="I13" i="30"/>
  <c r="G14" i="2"/>
  <c r="I14" i="30"/>
  <c r="AL5" i="36" l="1"/>
  <c r="AL8" i="33"/>
  <c r="AL6" i="36"/>
  <c r="AL4" i="35"/>
  <c r="AL8" i="36"/>
  <c r="AL6" i="35"/>
  <c r="AL6" i="34"/>
  <c r="AL4" i="36"/>
  <c r="BQ35"/>
  <c r="C34"/>
  <c r="D34"/>
  <c r="AL5" i="35"/>
  <c r="BQ24"/>
  <c r="C23"/>
  <c r="D23"/>
  <c r="AL5" i="34"/>
  <c r="AL6" i="33"/>
  <c r="BQ35" i="34"/>
  <c r="C34"/>
  <c r="D34"/>
  <c r="AL4" i="33"/>
  <c r="AL5"/>
  <c r="AL4" i="34"/>
  <c r="AL8"/>
  <c r="AL7"/>
  <c r="BQ35" i="33"/>
  <c r="D34"/>
  <c r="C34"/>
  <c r="C23" i="30"/>
  <c r="BQ24"/>
  <c r="D23"/>
  <c r="BQ36" i="36" l="1"/>
  <c r="C35"/>
  <c r="D35"/>
  <c r="C24" i="35"/>
  <c r="BQ25"/>
  <c r="D24"/>
  <c r="BQ36" i="34"/>
  <c r="C35"/>
  <c r="D35"/>
  <c r="BQ36" i="33"/>
  <c r="C35"/>
  <c r="D35"/>
  <c r="BQ25" i="30"/>
  <c r="D24"/>
  <c r="C24"/>
  <c r="C36" i="36" l="1"/>
  <c r="D36"/>
  <c r="BQ37"/>
  <c r="BQ26" i="35"/>
  <c r="C25"/>
  <c r="D25"/>
  <c r="C36" i="34"/>
  <c r="D36"/>
  <c r="BQ37"/>
  <c r="C36" i="33"/>
  <c r="D36"/>
  <c r="BQ37"/>
  <c r="C25" i="30"/>
  <c r="BQ26"/>
  <c r="D25"/>
  <c r="BQ38" i="36" l="1"/>
  <c r="D37"/>
  <c r="C37"/>
  <c r="BQ27" i="35"/>
  <c r="C26"/>
  <c r="D26"/>
  <c r="BQ38" i="34"/>
  <c r="D37"/>
  <c r="C37"/>
  <c r="BQ38" i="33"/>
  <c r="D37"/>
  <c r="C37"/>
  <c r="C26" i="30"/>
  <c r="D26"/>
  <c r="BQ27"/>
  <c r="C38" i="36" l="1"/>
  <c r="D38"/>
  <c r="BQ28" i="35"/>
  <c r="C27"/>
  <c r="D27"/>
  <c r="C38" i="34"/>
  <c r="D38"/>
  <c r="C38" i="33"/>
  <c r="D38"/>
  <c r="D27" i="30"/>
  <c r="C27"/>
  <c r="BQ28"/>
  <c r="C28" i="35" l="1"/>
  <c r="D28"/>
  <c r="BQ29"/>
  <c r="BQ29" i="30"/>
  <c r="D28"/>
  <c r="C28"/>
  <c r="D29" i="35" l="1"/>
  <c r="BQ30"/>
  <c r="C29"/>
  <c r="C29" i="30"/>
  <c r="BQ30"/>
  <c r="D29"/>
  <c r="BQ31" i="35" l="1"/>
  <c r="D30"/>
  <c r="C30"/>
  <c r="C30" i="30"/>
  <c r="BQ31"/>
  <c r="D30"/>
  <c r="BQ32" i="35" l="1"/>
  <c r="C31"/>
  <c r="D31"/>
  <c r="C31" i="30"/>
  <c r="D31"/>
  <c r="BQ32"/>
  <c r="C32" i="35" l="1"/>
  <c r="D32"/>
  <c r="BQ33"/>
  <c r="BQ33" i="30"/>
  <c r="C32"/>
  <c r="D32"/>
  <c r="D33" i="35" l="1"/>
  <c r="C33"/>
  <c r="BQ34"/>
  <c r="BQ34" i="30"/>
  <c r="D33"/>
  <c r="C33"/>
  <c r="BQ35" i="35" l="1"/>
  <c r="C34"/>
  <c r="D34"/>
  <c r="BQ35" i="30"/>
  <c r="D34"/>
  <c r="C34"/>
  <c r="BQ36" i="35" l="1"/>
  <c r="C35"/>
  <c r="D35"/>
  <c r="BQ36" i="30"/>
  <c r="D35"/>
  <c r="C35"/>
  <c r="C36" i="35" l="1"/>
  <c r="D36"/>
  <c r="BQ37"/>
  <c r="BQ37" i="30"/>
  <c r="D36"/>
  <c r="C36"/>
  <c r="BQ38" i="35" l="1"/>
  <c r="D37"/>
  <c r="C37"/>
  <c r="BQ38" i="30"/>
  <c r="D37"/>
  <c r="C37"/>
  <c r="C38" i="35" l="1"/>
  <c r="D38"/>
  <c r="D38" i="30"/>
  <c r="C38"/>
  <c r="AX30" l="1"/>
  <c r="AX28"/>
  <c r="AX4"/>
  <c r="AX38" l="1"/>
  <c r="AX32"/>
  <c r="AX35"/>
  <c r="AX36"/>
  <c r="AX33"/>
  <c r="AX37"/>
  <c r="AX29"/>
  <c r="AX34"/>
  <c r="AX31"/>
  <c r="AX5" l="1"/>
  <c r="AX7" l="1"/>
  <c r="AX23"/>
  <c r="AX6"/>
  <c r="AX14"/>
  <c r="AX9"/>
  <c r="AX17"/>
  <c r="AX25"/>
  <c r="AX20"/>
  <c r="AX12" l="1"/>
  <c r="AX24"/>
  <c r="AX16"/>
  <c r="AX8"/>
  <c r="AX21"/>
  <c r="AX13"/>
  <c r="AX26"/>
  <c r="AX18"/>
  <c r="AX10"/>
  <c r="AX27"/>
  <c r="AX19"/>
  <c r="AX11"/>
  <c r="AX15"/>
  <c r="AX22"/>
  <c r="AL8" l="1"/>
  <c r="AL4"/>
  <c r="AL6"/>
  <c r="AL7"/>
  <c r="AL5"/>
</calcChain>
</file>

<file path=xl/sharedStrings.xml><?xml version="1.0" encoding="utf-8"?>
<sst xmlns="http://schemas.openxmlformats.org/spreadsheetml/2006/main" count="448" uniqueCount="58">
  <si>
    <t>Comprimento</t>
  </si>
  <si>
    <t>Nº</t>
  </si>
  <si>
    <t>Capacidade</t>
  </si>
  <si>
    <t>Período</t>
  </si>
  <si>
    <t>Demanda</t>
  </si>
  <si>
    <t>Barra</t>
  </si>
  <si>
    <t>custoEst</t>
  </si>
  <si>
    <t>estMax</t>
  </si>
  <si>
    <t>estMin</t>
  </si>
  <si>
    <t>est Ini</t>
  </si>
  <si>
    <t>Compr.</t>
  </si>
  <si>
    <t>Espessura</t>
  </si>
  <si>
    <t>Largura</t>
  </si>
  <si>
    <t>Item</t>
  </si>
  <si>
    <t>Períodos</t>
  </si>
  <si>
    <t>Máquinas</t>
  </si>
  <si>
    <t>Barras</t>
  </si>
  <si>
    <t>Demandas de itens</t>
  </si>
  <si>
    <t>Itens</t>
  </si>
  <si>
    <t>período</t>
  </si>
  <si>
    <t>%</t>
  </si>
  <si>
    <t>Grupo 1</t>
  </si>
  <si>
    <t>larg</t>
  </si>
  <si>
    <t>esp</t>
  </si>
  <si>
    <t>igual?</t>
  </si>
  <si>
    <t>Qts itens?</t>
  </si>
  <si>
    <t>Estoque max min</t>
  </si>
  <si>
    <t>Custo estoque</t>
  </si>
  <si>
    <t>T</t>
  </si>
  <si>
    <t>Cálculo Capacidade</t>
  </si>
  <si>
    <t>Estoque itens</t>
  </si>
  <si>
    <t>Fórmula arredond</t>
  </si>
  <si>
    <t>Formula c. Est</t>
  </si>
  <si>
    <t>item</t>
  </si>
  <si>
    <t>Subgrupo</t>
  </si>
  <si>
    <t>esp. Max</t>
  </si>
  <si>
    <t>compr. Min</t>
  </si>
  <si>
    <t>compr. Max</t>
  </si>
  <si>
    <t>max Itens</t>
  </si>
  <si>
    <t>COLAR BI4</t>
  </si>
  <si>
    <t/>
  </si>
  <si>
    <t>Sorteio</t>
  </si>
  <si>
    <t>Qts itens?2</t>
  </si>
  <si>
    <t>Feixe</t>
  </si>
  <si>
    <t>Demandas de Feixes</t>
  </si>
  <si>
    <t>Qtd</t>
  </si>
  <si>
    <t>Total</t>
  </si>
  <si>
    <t>*1,15</t>
  </si>
  <si>
    <t>Cest x Qtd</t>
  </si>
  <si>
    <t>Por Período</t>
  </si>
  <si>
    <t>Dem x Qtd</t>
  </si>
  <si>
    <t>Tipo itens</t>
  </si>
  <si>
    <t>Real</t>
  </si>
  <si>
    <t>Qtd Total</t>
  </si>
  <si>
    <t>Fora</t>
  </si>
  <si>
    <t>Soma</t>
  </si>
  <si>
    <t>Total itens</t>
  </si>
  <si>
    <t>Valor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</si>
</sst>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quotePrefix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Aleatori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OneDrive/Pedro/Doutorado/Projeto/Cortes%20com%20sobras/OPL/Longo%20Prazo/Aleatorios/Gera&#231;&#227;o/Dados%20Aleatorio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OneDrive/Pedro/Doutorado/Projeto/Cortes%20com%20sobras/OPL/Curto%20Prazo/Aleatorios/Resolu&#231;&#227;o/G10/G10.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OneDrive/Pedro/Doutorado/Projeto/Cortes%20com%20sobras/OPL/Curto%20Prazo/Aleatorios/Resolu&#231;&#227;o/G9/G9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dos"/>
      <sheetName val="Resultado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dos"/>
      <sheetName val="Resultado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dos"/>
      <sheetName val="Resultado"/>
      <sheetName val="G10.8"/>
    </sheet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dos"/>
      <sheetName val="Resultado"/>
      <sheetName val="G9.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B1:AB143"/>
  <sheetViews>
    <sheetView zoomScale="90" zoomScaleNormal="90" workbookViewId="0">
      <selection activeCell="I4" sqref="I4"/>
    </sheetView>
  </sheetViews>
  <sheetFormatPr defaultRowHeight="15"/>
  <cols>
    <col min="1" max="1" width="1.28515625" customWidth="1"/>
    <col min="3" max="3" width="13.42578125" bestFit="1" customWidth="1"/>
    <col min="4" max="4" width="1.28515625" customWidth="1"/>
    <col min="7" max="7" width="4.85546875" customWidth="1"/>
    <col min="8" max="8" width="1.28515625" customWidth="1"/>
    <col min="9" max="9" width="4.85546875" customWidth="1"/>
    <col min="10" max="10" width="1.28515625" customWidth="1"/>
    <col min="11" max="11" width="6.7109375" customWidth="1"/>
    <col min="14" max="14" width="1.28515625" customWidth="1"/>
    <col min="16" max="16" width="1.28515625" customWidth="1"/>
    <col min="20" max="20" width="1.28515625" customWidth="1"/>
    <col min="22" max="22" width="13.42578125" bestFit="1" customWidth="1"/>
    <col min="23" max="23" width="1.28515625" customWidth="1"/>
    <col min="24" max="24" width="3" bestFit="1" customWidth="1"/>
    <col min="25" max="25" width="8.140625" bestFit="1" customWidth="1"/>
    <col min="26" max="26" width="11.85546875" bestFit="1" customWidth="1"/>
    <col min="28" max="28" width="9" bestFit="1" customWidth="1"/>
  </cols>
  <sheetData>
    <row r="1" spans="2:28">
      <c r="C1" t="s">
        <v>0</v>
      </c>
      <c r="F1" t="s">
        <v>27</v>
      </c>
      <c r="L1" t="s">
        <v>4</v>
      </c>
      <c r="Q1" t="s">
        <v>26</v>
      </c>
      <c r="V1" t="s">
        <v>0</v>
      </c>
      <c r="Z1" t="s">
        <v>29</v>
      </c>
    </row>
    <row r="2" spans="2:28">
      <c r="B2" t="s">
        <v>13</v>
      </c>
      <c r="C2" t="s">
        <v>21</v>
      </c>
      <c r="F2" t="s">
        <v>21</v>
      </c>
      <c r="K2" t="s">
        <v>39</v>
      </c>
      <c r="Q2" t="s">
        <v>30</v>
      </c>
      <c r="U2" t="s">
        <v>16</v>
      </c>
      <c r="X2" s="21" t="s">
        <v>2</v>
      </c>
      <c r="Y2" s="22"/>
      <c r="Z2" s="23"/>
      <c r="AA2" s="12" t="s">
        <v>40</v>
      </c>
      <c r="AB2" s="2" t="s">
        <v>14</v>
      </c>
    </row>
    <row r="3" spans="2:28">
      <c r="B3" s="3" t="s">
        <v>1</v>
      </c>
      <c r="C3" t="s">
        <v>0</v>
      </c>
      <c r="F3" s="2" t="s">
        <v>20</v>
      </c>
      <c r="G3" t="s">
        <v>31</v>
      </c>
      <c r="I3" t="s">
        <v>32</v>
      </c>
      <c r="K3" s="6" t="s">
        <v>33</v>
      </c>
      <c r="L3" s="6" t="s">
        <v>19</v>
      </c>
      <c r="M3" s="2" t="s">
        <v>4</v>
      </c>
      <c r="O3" s="11" t="s">
        <v>4</v>
      </c>
      <c r="Q3" s="3" t="s">
        <v>9</v>
      </c>
      <c r="R3" s="2" t="s">
        <v>8</v>
      </c>
      <c r="S3" s="2" t="s">
        <v>7</v>
      </c>
      <c r="U3" s="2" t="s">
        <v>1</v>
      </c>
      <c r="V3" s="5" t="s">
        <v>0</v>
      </c>
      <c r="X3" s="9" t="s">
        <v>1</v>
      </c>
      <c r="Y3" s="9" t="s">
        <v>3</v>
      </c>
      <c r="Z3" s="9" t="s">
        <v>2</v>
      </c>
      <c r="AA3" s="1"/>
      <c r="AB3" s="2" t="s">
        <v>1</v>
      </c>
    </row>
    <row r="4" spans="2:28">
      <c r="B4" s="1">
        <v>1</v>
      </c>
      <c r="C4">
        <f ca="1">RANDBETWEEN(1500, 2000)</f>
        <v>1854</v>
      </c>
      <c r="E4">
        <f ca="1">RAND()</f>
        <v>0.2478702707122582</v>
      </c>
      <c r="F4">
        <f ca="1">(($E4*5)/100)+0.2</f>
        <v>0.21239351353561292</v>
      </c>
      <c r="G4" s="10">
        <f ca="1">IF(I4&lt;1,1,ROUND(I4,0))</f>
        <v>394</v>
      </c>
      <c r="H4" s="10"/>
      <c r="I4" s="8">
        <f ca="1">F4*C4</f>
        <v>393.77757409502635</v>
      </c>
      <c r="J4" s="10"/>
      <c r="K4" s="8">
        <v>1</v>
      </c>
      <c r="L4">
        <f ca="1">RANDBETWEEN(1,4)</f>
        <v>4</v>
      </c>
      <c r="M4">
        <f ca="1">RANDBETWEEN(10,300)</f>
        <v>231</v>
      </c>
      <c r="O4" s="4" t="e">
        <f ca="1">IF(HLOOKUP(N4,$BM$3:$BP$38,M4+1,0)=N4,VLOOKUP(M4,BK:BM,3,0),0)</f>
        <v>#N/A</v>
      </c>
      <c r="Q4">
        <f>R4</f>
        <v>0</v>
      </c>
      <c r="R4">
        <f>IF(BV4&lt;61,0,IF(BV4&lt;121,20,IF(BV4&lt;201,45,IF(BV4&lt;301,80,"X"))))</f>
        <v>0</v>
      </c>
      <c r="S4">
        <f>IF(BV4&lt;61,30,IF(BV4&lt;121,55,IF(BV4&lt;201,90,IF(BV4&lt;301,140,"X"))))</f>
        <v>30</v>
      </c>
      <c r="U4" s="1">
        <v>1</v>
      </c>
      <c r="V4">
        <f ca="1">RANDBETWEEN(5200,6800)</f>
        <v>6752</v>
      </c>
      <c r="X4" s="1">
        <v>1</v>
      </c>
      <c r="Y4" s="1">
        <v>1</v>
      </c>
      <c r="Z4" s="7">
        <f t="shared" ref="Z4:Z15" si="0">MAX($AG$9,$AH$11,$AH$12,$AH$13)</f>
        <v>0</v>
      </c>
      <c r="AA4" s="1"/>
      <c r="AB4" s="1">
        <v>1</v>
      </c>
    </row>
    <row r="5" spans="2:28">
      <c r="B5" s="1">
        <v>2</v>
      </c>
      <c r="C5">
        <f t="shared" ref="C5:C38" ca="1" si="1">RANDBETWEEN(1500, 2000)</f>
        <v>1761</v>
      </c>
      <c r="E5">
        <f t="shared" ref="E5:E38" ca="1" si="2">RAND()</f>
        <v>0.14011765043799773</v>
      </c>
      <c r="F5">
        <f t="shared" ref="F5:F38" ca="1" si="3">(($E5*5)/100)+0.2</f>
        <v>0.20700588252189989</v>
      </c>
      <c r="G5" s="10">
        <f t="shared" ref="G5:G38" ca="1" si="4">IF(I5&lt;1,1,ROUND(I5,0))</f>
        <v>365</v>
      </c>
      <c r="H5" s="10"/>
      <c r="I5" s="8">
        <f t="shared" ref="I5:I38" ca="1" si="5">F5*C5</f>
        <v>364.53735912106572</v>
      </c>
      <c r="J5" s="10"/>
      <c r="K5" s="8">
        <v>2</v>
      </c>
      <c r="L5">
        <f t="shared" ref="L5:L38" ca="1" si="6">RANDBETWEEN(1,4)</f>
        <v>1</v>
      </c>
      <c r="M5">
        <f t="shared" ref="M5:M38" ca="1" si="7">RANDBETWEEN(10,300)</f>
        <v>32</v>
      </c>
      <c r="O5" s="4" t="e">
        <f t="shared" ref="O5:O68" ca="1" si="8">IF(HLOOKUP(N5,$BM$3:$BP$38,M5+1,0)=N5,VLOOKUP(M5,BK:BM,3,0),0)</f>
        <v>#N/A</v>
      </c>
      <c r="Q5">
        <f t="shared" ref="Q5:Q38" si="9">R5</f>
        <v>0</v>
      </c>
      <c r="R5">
        <f t="shared" ref="R5:R38" si="10">IF(BV5&lt;61,0,IF(BV5&lt;121,20,IF(BV5&lt;201,45,IF(BV5&lt;301,80,"X"))))</f>
        <v>0</v>
      </c>
      <c r="S5">
        <f t="shared" ref="S5:S38" si="11">IF(BV5&lt;61,30,IF(BV5&lt;121,55,IF(BV5&lt;201,90,IF(BV5&lt;301,140,"X"))))</f>
        <v>30</v>
      </c>
      <c r="U5" s="1">
        <v>2</v>
      </c>
      <c r="V5">
        <f ca="1">RANDBETWEEN(5200,6800)</f>
        <v>5530</v>
      </c>
      <c r="X5" s="1">
        <v>1</v>
      </c>
      <c r="Y5" s="1">
        <v>2</v>
      </c>
      <c r="Z5" s="7">
        <f t="shared" si="0"/>
        <v>0</v>
      </c>
      <c r="AA5" s="1"/>
      <c r="AB5" s="1">
        <v>2</v>
      </c>
    </row>
    <row r="6" spans="2:28">
      <c r="B6" s="1">
        <v>3</v>
      </c>
      <c r="C6">
        <f t="shared" ca="1" si="1"/>
        <v>1570</v>
      </c>
      <c r="E6">
        <f t="shared" ca="1" si="2"/>
        <v>9.4813676444077899E-2</v>
      </c>
      <c r="F6">
        <f t="shared" ca="1" si="3"/>
        <v>0.20474068382220389</v>
      </c>
      <c r="G6" s="10">
        <f t="shared" ca="1" si="4"/>
        <v>321</v>
      </c>
      <c r="H6" s="10"/>
      <c r="I6" s="8">
        <f t="shared" ca="1" si="5"/>
        <v>321.44287360086014</v>
      </c>
      <c r="J6" s="10"/>
      <c r="K6" s="8">
        <v>3</v>
      </c>
      <c r="L6">
        <f t="shared" ca="1" si="6"/>
        <v>1</v>
      </c>
      <c r="M6">
        <f t="shared" ca="1" si="7"/>
        <v>199</v>
      </c>
      <c r="O6" s="4" t="e">
        <f t="shared" ca="1" si="8"/>
        <v>#N/A</v>
      </c>
      <c r="Q6">
        <f t="shared" si="9"/>
        <v>0</v>
      </c>
      <c r="R6">
        <f t="shared" si="10"/>
        <v>0</v>
      </c>
      <c r="S6">
        <f t="shared" si="11"/>
        <v>30</v>
      </c>
      <c r="U6" s="1">
        <v>3</v>
      </c>
      <c r="V6">
        <f t="shared" ref="V6:V18" ca="1" si="12">RANDBETWEEN(5200,6800)</f>
        <v>6277</v>
      </c>
      <c r="X6" s="1">
        <v>1</v>
      </c>
      <c r="Y6" s="1">
        <v>3</v>
      </c>
      <c r="Z6" s="7">
        <f t="shared" si="0"/>
        <v>0</v>
      </c>
      <c r="AA6" s="1"/>
      <c r="AB6" s="1">
        <v>3</v>
      </c>
    </row>
    <row r="7" spans="2:28">
      <c r="B7" s="1">
        <v>4</v>
      </c>
      <c r="C7">
        <f t="shared" ca="1" si="1"/>
        <v>1973</v>
      </c>
      <c r="E7">
        <f t="shared" ca="1" si="2"/>
        <v>0.44012384041527075</v>
      </c>
      <c r="F7">
        <f t="shared" ca="1" si="3"/>
        <v>0.22200619202076355</v>
      </c>
      <c r="G7" s="10">
        <f t="shared" ca="1" si="4"/>
        <v>438</v>
      </c>
      <c r="H7" s="10"/>
      <c r="I7" s="8">
        <f t="shared" ca="1" si="5"/>
        <v>438.01821685696649</v>
      </c>
      <c r="J7" s="10"/>
      <c r="K7" s="8">
        <v>4</v>
      </c>
      <c r="L7">
        <f t="shared" ca="1" si="6"/>
        <v>4</v>
      </c>
      <c r="M7">
        <f t="shared" ca="1" si="7"/>
        <v>278</v>
      </c>
      <c r="O7" s="4" t="e">
        <f t="shared" ca="1" si="8"/>
        <v>#N/A</v>
      </c>
      <c r="Q7">
        <f t="shared" si="9"/>
        <v>0</v>
      </c>
      <c r="R7">
        <f t="shared" si="10"/>
        <v>0</v>
      </c>
      <c r="S7">
        <f t="shared" si="11"/>
        <v>30</v>
      </c>
      <c r="U7" s="1">
        <v>4</v>
      </c>
      <c r="V7">
        <f t="shared" ca="1" si="12"/>
        <v>5592</v>
      </c>
      <c r="X7" s="1">
        <v>1</v>
      </c>
      <c r="Y7" s="1">
        <v>4</v>
      </c>
      <c r="Z7" s="7">
        <f t="shared" si="0"/>
        <v>0</v>
      </c>
      <c r="AA7" s="1"/>
      <c r="AB7" s="1">
        <v>4</v>
      </c>
    </row>
    <row r="8" spans="2:28">
      <c r="B8" s="1">
        <v>5</v>
      </c>
      <c r="C8">
        <f t="shared" ca="1" si="1"/>
        <v>1815</v>
      </c>
      <c r="E8">
        <f t="shared" ca="1" si="2"/>
        <v>0.62967742845542318</v>
      </c>
      <c r="F8">
        <f t="shared" ca="1" si="3"/>
        <v>0.23148387142277116</v>
      </c>
      <c r="G8" s="10">
        <f t="shared" ca="1" si="4"/>
        <v>420</v>
      </c>
      <c r="H8" s="10"/>
      <c r="I8" s="8">
        <f t="shared" ca="1" si="5"/>
        <v>420.14322663232963</v>
      </c>
      <c r="J8" s="10"/>
      <c r="K8" s="8">
        <v>5</v>
      </c>
      <c r="L8">
        <f t="shared" ca="1" si="6"/>
        <v>3</v>
      </c>
      <c r="M8">
        <f t="shared" ca="1" si="7"/>
        <v>99</v>
      </c>
      <c r="O8" s="4" t="e">
        <f t="shared" ca="1" si="8"/>
        <v>#N/A</v>
      </c>
      <c r="Q8">
        <f t="shared" si="9"/>
        <v>0</v>
      </c>
      <c r="R8">
        <f t="shared" si="10"/>
        <v>0</v>
      </c>
      <c r="S8">
        <f t="shared" si="11"/>
        <v>30</v>
      </c>
      <c r="U8" s="1">
        <v>5</v>
      </c>
      <c r="V8">
        <f t="shared" ca="1" si="12"/>
        <v>5769</v>
      </c>
      <c r="X8" s="1">
        <v>2</v>
      </c>
      <c r="Y8" s="1">
        <v>1</v>
      </c>
      <c r="Z8" s="7">
        <f t="shared" si="0"/>
        <v>0</v>
      </c>
      <c r="AA8" s="1"/>
    </row>
    <row r="9" spans="2:28">
      <c r="B9" s="1">
        <v>6</v>
      </c>
      <c r="C9">
        <f t="shared" ca="1" si="1"/>
        <v>1654</v>
      </c>
      <c r="E9">
        <f t="shared" ca="1" si="2"/>
        <v>0.72320214947956707</v>
      </c>
      <c r="F9">
        <f t="shared" ca="1" si="3"/>
        <v>0.23616010747397836</v>
      </c>
      <c r="G9" s="10">
        <f t="shared" ca="1" si="4"/>
        <v>391</v>
      </c>
      <c r="H9" s="10"/>
      <c r="I9" s="8">
        <f t="shared" ca="1" si="5"/>
        <v>390.60881776196021</v>
      </c>
      <c r="J9" s="10"/>
      <c r="K9" s="8">
        <v>6</v>
      </c>
      <c r="L9">
        <f t="shared" ca="1" si="6"/>
        <v>1</v>
      </c>
      <c r="M9">
        <f t="shared" ca="1" si="7"/>
        <v>131</v>
      </c>
      <c r="O9" s="4" t="e">
        <f t="shared" ca="1" si="8"/>
        <v>#N/A</v>
      </c>
      <c r="Q9">
        <f t="shared" si="9"/>
        <v>0</v>
      </c>
      <c r="R9">
        <f t="shared" si="10"/>
        <v>0</v>
      </c>
      <c r="S9">
        <f t="shared" si="11"/>
        <v>30</v>
      </c>
      <c r="U9" s="1">
        <v>6</v>
      </c>
      <c r="V9">
        <f ca="1">RANDBETWEEN(5200,6800)</f>
        <v>6425</v>
      </c>
      <c r="X9" s="1">
        <v>2</v>
      </c>
      <c r="Y9" s="1">
        <v>2</v>
      </c>
      <c r="Z9" s="7">
        <f t="shared" si="0"/>
        <v>0</v>
      </c>
      <c r="AA9" s="1"/>
      <c r="AB9" s="1"/>
    </row>
    <row r="10" spans="2:28">
      <c r="B10" s="1">
        <v>7</v>
      </c>
      <c r="C10">
        <f t="shared" ca="1" si="1"/>
        <v>1599</v>
      </c>
      <c r="E10">
        <f t="shared" ca="1" si="2"/>
        <v>0.86818700438928298</v>
      </c>
      <c r="F10">
        <f t="shared" ca="1" si="3"/>
        <v>0.24340935021946417</v>
      </c>
      <c r="G10" s="10">
        <f t="shared" ca="1" si="4"/>
        <v>389</v>
      </c>
      <c r="H10" s="10"/>
      <c r="I10" s="8">
        <f t="shared" ca="1" si="5"/>
        <v>389.21155100092318</v>
      </c>
      <c r="J10" s="10"/>
      <c r="K10" s="8">
        <v>7</v>
      </c>
      <c r="L10">
        <f t="shared" ca="1" si="6"/>
        <v>2</v>
      </c>
      <c r="M10">
        <f t="shared" ca="1" si="7"/>
        <v>84</v>
      </c>
      <c r="O10" s="4" t="e">
        <f t="shared" ca="1" si="8"/>
        <v>#N/A</v>
      </c>
      <c r="Q10">
        <f t="shared" si="9"/>
        <v>0</v>
      </c>
      <c r="R10">
        <f t="shared" si="10"/>
        <v>0</v>
      </c>
      <c r="S10">
        <f t="shared" si="11"/>
        <v>30</v>
      </c>
      <c r="U10" s="1">
        <v>7</v>
      </c>
      <c r="V10">
        <f t="shared" ca="1" si="12"/>
        <v>6403</v>
      </c>
      <c r="X10" s="1">
        <v>2</v>
      </c>
      <c r="Y10" s="1">
        <v>3</v>
      </c>
      <c r="Z10" s="7">
        <f t="shared" si="0"/>
        <v>0</v>
      </c>
      <c r="AA10" s="1"/>
      <c r="AB10" s="1"/>
    </row>
    <row r="11" spans="2:28">
      <c r="B11" s="1">
        <v>8</v>
      </c>
      <c r="C11">
        <f t="shared" ca="1" si="1"/>
        <v>1779</v>
      </c>
      <c r="E11">
        <f t="shared" ca="1" si="2"/>
        <v>0.51880139579308815</v>
      </c>
      <c r="F11">
        <f t="shared" ca="1" si="3"/>
        <v>0.22594006978965442</v>
      </c>
      <c r="G11" s="10">
        <f t="shared" ca="1" si="4"/>
        <v>402</v>
      </c>
      <c r="H11" s="10"/>
      <c r="I11" s="8">
        <f t="shared" ca="1" si="5"/>
        <v>401.94738415579519</v>
      </c>
      <c r="J11" s="10"/>
      <c r="K11" s="8">
        <v>8</v>
      </c>
      <c r="L11">
        <f t="shared" ca="1" si="6"/>
        <v>2</v>
      </c>
      <c r="M11">
        <f t="shared" ca="1" si="7"/>
        <v>95</v>
      </c>
      <c r="O11" s="4" t="e">
        <f t="shared" ca="1" si="8"/>
        <v>#N/A</v>
      </c>
      <c r="Q11">
        <f t="shared" si="9"/>
        <v>0</v>
      </c>
      <c r="R11">
        <f t="shared" si="10"/>
        <v>0</v>
      </c>
      <c r="S11">
        <f t="shared" si="11"/>
        <v>30</v>
      </c>
      <c r="U11" s="1">
        <v>8</v>
      </c>
      <c r="V11">
        <f t="shared" ca="1" si="12"/>
        <v>6154</v>
      </c>
      <c r="X11" s="1">
        <v>2</v>
      </c>
      <c r="Y11" s="1">
        <v>4</v>
      </c>
      <c r="Z11" s="7">
        <f t="shared" si="0"/>
        <v>0</v>
      </c>
      <c r="AA11" s="1"/>
      <c r="AB11" s="1"/>
    </row>
    <row r="12" spans="2:28">
      <c r="B12" s="1">
        <v>9</v>
      </c>
      <c r="C12">
        <f t="shared" ca="1" si="1"/>
        <v>1809</v>
      </c>
      <c r="E12">
        <f t="shared" ca="1" si="2"/>
        <v>0.24012297603284471</v>
      </c>
      <c r="F12">
        <f t="shared" ca="1" si="3"/>
        <v>0.21200614880164226</v>
      </c>
      <c r="G12" s="10">
        <f t="shared" ca="1" si="4"/>
        <v>384</v>
      </c>
      <c r="H12" s="10"/>
      <c r="I12" s="8">
        <f t="shared" ca="1" si="5"/>
        <v>383.51912318217086</v>
      </c>
      <c r="J12" s="10"/>
      <c r="K12" s="8">
        <v>9</v>
      </c>
      <c r="L12">
        <f t="shared" ca="1" si="6"/>
        <v>4</v>
      </c>
      <c r="M12">
        <f t="shared" ca="1" si="7"/>
        <v>60</v>
      </c>
      <c r="O12" s="4" t="e">
        <f t="shared" ca="1" si="8"/>
        <v>#N/A</v>
      </c>
      <c r="Q12">
        <f t="shared" si="9"/>
        <v>0</v>
      </c>
      <c r="R12">
        <f t="shared" si="10"/>
        <v>0</v>
      </c>
      <c r="S12">
        <f t="shared" si="11"/>
        <v>30</v>
      </c>
      <c r="U12" s="1">
        <v>9</v>
      </c>
      <c r="V12">
        <f t="shared" ca="1" si="12"/>
        <v>6578</v>
      </c>
      <c r="X12" s="1">
        <v>3</v>
      </c>
      <c r="Y12" s="1">
        <v>1</v>
      </c>
      <c r="Z12" s="7">
        <f t="shared" si="0"/>
        <v>0</v>
      </c>
      <c r="AA12" s="1"/>
      <c r="AB12" s="1"/>
    </row>
    <row r="13" spans="2:28">
      <c r="B13" s="1">
        <v>10</v>
      </c>
      <c r="C13">
        <f t="shared" ca="1" si="1"/>
        <v>1704</v>
      </c>
      <c r="E13">
        <f t="shared" ca="1" si="2"/>
        <v>0.88120939971000389</v>
      </c>
      <c r="F13">
        <f t="shared" ca="1" si="3"/>
        <v>0.24406046998550021</v>
      </c>
      <c r="G13" s="10">
        <f t="shared" ca="1" si="4"/>
        <v>416</v>
      </c>
      <c r="H13" s="10"/>
      <c r="I13" s="8">
        <f t="shared" ca="1" si="5"/>
        <v>415.87904085529237</v>
      </c>
      <c r="J13" s="10"/>
      <c r="K13" s="8">
        <v>10</v>
      </c>
      <c r="L13">
        <f t="shared" ca="1" si="6"/>
        <v>2</v>
      </c>
      <c r="M13">
        <f t="shared" ca="1" si="7"/>
        <v>284</v>
      </c>
      <c r="O13" s="4" t="e">
        <f t="shared" ca="1" si="8"/>
        <v>#N/A</v>
      </c>
      <c r="Q13">
        <f t="shared" si="9"/>
        <v>0</v>
      </c>
      <c r="R13">
        <f t="shared" si="10"/>
        <v>0</v>
      </c>
      <c r="S13">
        <f t="shared" si="11"/>
        <v>30</v>
      </c>
      <c r="U13" s="1">
        <v>10</v>
      </c>
      <c r="V13">
        <f t="shared" ca="1" si="12"/>
        <v>6365</v>
      </c>
      <c r="X13" s="1">
        <v>3</v>
      </c>
      <c r="Y13" s="1">
        <v>2</v>
      </c>
      <c r="Z13" s="7">
        <f t="shared" si="0"/>
        <v>0</v>
      </c>
      <c r="AA13" s="1"/>
      <c r="AB13" s="1"/>
    </row>
    <row r="14" spans="2:28">
      <c r="B14" s="1">
        <v>11</v>
      </c>
      <c r="C14">
        <f t="shared" ca="1" si="1"/>
        <v>1858</v>
      </c>
      <c r="E14">
        <f t="shared" ca="1" si="2"/>
        <v>0.40956384388000355</v>
      </c>
      <c r="F14">
        <f t="shared" ca="1" si="3"/>
        <v>0.22047819219400019</v>
      </c>
      <c r="G14" s="10">
        <f t="shared" ca="1" si="4"/>
        <v>410</v>
      </c>
      <c r="H14" s="10"/>
      <c r="I14" s="8">
        <f t="shared" ca="1" si="5"/>
        <v>409.64848109645237</v>
      </c>
      <c r="J14" s="10"/>
      <c r="K14" s="8">
        <v>11</v>
      </c>
      <c r="L14">
        <f t="shared" ca="1" si="6"/>
        <v>4</v>
      </c>
      <c r="M14">
        <f t="shared" ca="1" si="7"/>
        <v>298</v>
      </c>
      <c r="O14" s="4" t="e">
        <f t="shared" ca="1" si="8"/>
        <v>#N/A</v>
      </c>
      <c r="Q14">
        <f t="shared" si="9"/>
        <v>0</v>
      </c>
      <c r="R14">
        <f t="shared" si="10"/>
        <v>0</v>
      </c>
      <c r="S14">
        <f t="shared" si="11"/>
        <v>30</v>
      </c>
      <c r="U14" s="1">
        <v>11</v>
      </c>
      <c r="V14">
        <f t="shared" ca="1" si="12"/>
        <v>6600</v>
      </c>
      <c r="X14" s="1">
        <v>3</v>
      </c>
      <c r="Y14" s="1">
        <v>3</v>
      </c>
      <c r="Z14" s="7">
        <f t="shared" si="0"/>
        <v>0</v>
      </c>
      <c r="AA14" s="1"/>
      <c r="AB14" s="1"/>
    </row>
    <row r="15" spans="2:28">
      <c r="B15" s="1">
        <v>12</v>
      </c>
      <c r="C15">
        <f t="shared" ca="1" si="1"/>
        <v>1771</v>
      </c>
      <c r="E15">
        <f t="shared" ca="1" si="2"/>
        <v>0.69804949892477453</v>
      </c>
      <c r="F15">
        <f t="shared" ca="1" si="3"/>
        <v>0.23490247494623873</v>
      </c>
      <c r="G15" s="10">
        <f t="shared" ca="1" si="4"/>
        <v>416</v>
      </c>
      <c r="H15" s="10"/>
      <c r="I15" s="8">
        <f t="shared" ca="1" si="5"/>
        <v>416.01228312978878</v>
      </c>
      <c r="J15" s="10"/>
      <c r="K15" s="8">
        <v>12</v>
      </c>
      <c r="L15">
        <f t="shared" ca="1" si="6"/>
        <v>4</v>
      </c>
      <c r="M15">
        <f t="shared" ca="1" si="7"/>
        <v>197</v>
      </c>
      <c r="O15" s="4" t="e">
        <f t="shared" ca="1" si="8"/>
        <v>#N/A</v>
      </c>
      <c r="Q15">
        <f t="shared" si="9"/>
        <v>0</v>
      </c>
      <c r="R15">
        <f t="shared" si="10"/>
        <v>0</v>
      </c>
      <c r="S15">
        <f t="shared" si="11"/>
        <v>30</v>
      </c>
      <c r="U15" s="1">
        <v>12</v>
      </c>
      <c r="V15">
        <f t="shared" ca="1" si="12"/>
        <v>6655</v>
      </c>
      <c r="X15" s="1">
        <v>3</v>
      </c>
      <c r="Y15" s="1">
        <v>4</v>
      </c>
      <c r="Z15" s="7">
        <f t="shared" si="0"/>
        <v>0</v>
      </c>
      <c r="AA15" s="1"/>
      <c r="AB15" s="1"/>
    </row>
    <row r="16" spans="2:28">
      <c r="B16" s="1">
        <v>13</v>
      </c>
      <c r="C16">
        <f t="shared" ca="1" si="1"/>
        <v>1745</v>
      </c>
      <c r="E16">
        <f t="shared" ca="1" si="2"/>
        <v>0.46546261004513756</v>
      </c>
      <c r="F16">
        <f t="shared" ca="1" si="3"/>
        <v>0.22327313050225689</v>
      </c>
      <c r="G16" s="10">
        <f t="shared" ca="1" si="4"/>
        <v>390</v>
      </c>
      <c r="H16" s="10"/>
      <c r="I16" s="8">
        <f t="shared" ca="1" si="5"/>
        <v>389.6116127264383</v>
      </c>
      <c r="J16" s="10"/>
      <c r="K16" s="8">
        <v>13</v>
      </c>
      <c r="L16">
        <f t="shared" ca="1" si="6"/>
        <v>4</v>
      </c>
      <c r="M16">
        <f t="shared" ca="1" si="7"/>
        <v>176</v>
      </c>
      <c r="O16" s="4" t="e">
        <f t="shared" ca="1" si="8"/>
        <v>#N/A</v>
      </c>
      <c r="Q16">
        <f t="shared" si="9"/>
        <v>0</v>
      </c>
      <c r="R16">
        <f t="shared" si="10"/>
        <v>0</v>
      </c>
      <c r="S16">
        <f t="shared" si="11"/>
        <v>30</v>
      </c>
      <c r="U16" s="1">
        <v>13</v>
      </c>
      <c r="V16">
        <f t="shared" ca="1" si="12"/>
        <v>5585</v>
      </c>
      <c r="AA16" s="1"/>
      <c r="AB16" s="1"/>
    </row>
    <row r="17" spans="2:28">
      <c r="B17" s="1">
        <v>14</v>
      </c>
      <c r="C17">
        <f t="shared" ca="1" si="1"/>
        <v>1841</v>
      </c>
      <c r="E17">
        <f t="shared" ca="1" si="2"/>
        <v>0.18762072039534083</v>
      </c>
      <c r="F17">
        <f t="shared" ca="1" si="3"/>
        <v>0.20938103601976704</v>
      </c>
      <c r="G17" s="10">
        <f t="shared" ca="1" si="4"/>
        <v>385</v>
      </c>
      <c r="H17" s="10"/>
      <c r="I17" s="8">
        <f t="shared" ca="1" si="5"/>
        <v>385.47048731239113</v>
      </c>
      <c r="J17" s="10"/>
      <c r="K17" s="8">
        <v>14</v>
      </c>
      <c r="L17">
        <f t="shared" ca="1" si="6"/>
        <v>3</v>
      </c>
      <c r="M17">
        <f t="shared" ca="1" si="7"/>
        <v>224</v>
      </c>
      <c r="O17" s="4" t="e">
        <f t="shared" ca="1" si="8"/>
        <v>#N/A</v>
      </c>
      <c r="Q17">
        <f t="shared" si="9"/>
        <v>0</v>
      </c>
      <c r="R17">
        <f t="shared" si="10"/>
        <v>0</v>
      </c>
      <c r="S17">
        <f t="shared" si="11"/>
        <v>30</v>
      </c>
      <c r="U17" s="1">
        <v>14</v>
      </c>
      <c r="V17">
        <f t="shared" ca="1" si="12"/>
        <v>6645</v>
      </c>
      <c r="AA17" s="1"/>
      <c r="AB17" s="1"/>
    </row>
    <row r="18" spans="2:28">
      <c r="B18" s="1">
        <v>15</v>
      </c>
      <c r="C18">
        <f t="shared" ca="1" si="1"/>
        <v>1753</v>
      </c>
      <c r="E18">
        <f t="shared" ca="1" si="2"/>
        <v>0.67813974044407055</v>
      </c>
      <c r="F18">
        <f t="shared" ca="1" si="3"/>
        <v>0.23390698702220353</v>
      </c>
      <c r="G18" s="10">
        <f t="shared" ca="1" si="4"/>
        <v>410</v>
      </c>
      <c r="H18" s="10"/>
      <c r="I18" s="8">
        <f t="shared" ca="1" si="5"/>
        <v>410.03894824992278</v>
      </c>
      <c r="J18" s="10"/>
      <c r="K18" s="8">
        <v>15</v>
      </c>
      <c r="L18">
        <f t="shared" ca="1" si="6"/>
        <v>2</v>
      </c>
      <c r="M18">
        <f t="shared" ca="1" si="7"/>
        <v>184</v>
      </c>
      <c r="O18" s="4" t="e">
        <f t="shared" ca="1" si="8"/>
        <v>#N/A</v>
      </c>
      <c r="Q18">
        <f t="shared" si="9"/>
        <v>0</v>
      </c>
      <c r="R18">
        <f t="shared" si="10"/>
        <v>0</v>
      </c>
      <c r="S18">
        <f t="shared" si="11"/>
        <v>30</v>
      </c>
      <c r="U18" s="1">
        <v>15</v>
      </c>
      <c r="V18">
        <f t="shared" ca="1" si="12"/>
        <v>5849</v>
      </c>
      <c r="AA18" s="1"/>
      <c r="AB18" s="1"/>
    </row>
    <row r="19" spans="2:28">
      <c r="B19" s="1">
        <v>16</v>
      </c>
      <c r="C19">
        <f t="shared" ca="1" si="1"/>
        <v>1878</v>
      </c>
      <c r="E19">
        <f t="shared" ca="1" si="2"/>
        <v>0.66485159360135704</v>
      </c>
      <c r="F19">
        <f t="shared" ca="1" si="3"/>
        <v>0.23324257968006787</v>
      </c>
      <c r="G19" s="10">
        <f t="shared" ca="1" si="4"/>
        <v>438</v>
      </c>
      <c r="H19" s="10"/>
      <c r="I19" s="8">
        <f t="shared" ca="1" si="5"/>
        <v>438.02956463916746</v>
      </c>
      <c r="J19" s="10"/>
      <c r="K19" s="8">
        <v>16</v>
      </c>
      <c r="L19">
        <f t="shared" ca="1" si="6"/>
        <v>1</v>
      </c>
      <c r="M19">
        <f t="shared" ca="1" si="7"/>
        <v>67</v>
      </c>
      <c r="O19" s="4" t="e">
        <f t="shared" ca="1" si="8"/>
        <v>#N/A</v>
      </c>
      <c r="Q19">
        <f t="shared" si="9"/>
        <v>0</v>
      </c>
      <c r="R19">
        <f t="shared" si="10"/>
        <v>0</v>
      </c>
      <c r="S19">
        <f t="shared" si="11"/>
        <v>30</v>
      </c>
      <c r="U19" s="1"/>
      <c r="X19" s="1"/>
      <c r="Y19" s="1"/>
      <c r="Z19" s="1"/>
      <c r="AA19" s="1"/>
      <c r="AB19" s="1"/>
    </row>
    <row r="20" spans="2:28">
      <c r="B20" s="1">
        <v>17</v>
      </c>
      <c r="C20">
        <f t="shared" ca="1" si="1"/>
        <v>1680</v>
      </c>
      <c r="E20">
        <f t="shared" ca="1" si="2"/>
        <v>8.7534078282950123E-2</v>
      </c>
      <c r="F20">
        <f t="shared" ca="1" si="3"/>
        <v>0.20437670391414753</v>
      </c>
      <c r="G20" s="10">
        <f t="shared" ca="1" si="4"/>
        <v>343</v>
      </c>
      <c r="H20" s="10"/>
      <c r="I20" s="8">
        <f t="shared" ca="1" si="5"/>
        <v>343.35286257576786</v>
      </c>
      <c r="J20" s="10"/>
      <c r="K20" s="8">
        <v>17</v>
      </c>
      <c r="L20">
        <f t="shared" ca="1" si="6"/>
        <v>1</v>
      </c>
      <c r="M20">
        <f t="shared" ca="1" si="7"/>
        <v>164</v>
      </c>
      <c r="O20" s="4" t="e">
        <f t="shared" ca="1" si="8"/>
        <v>#N/A</v>
      </c>
      <c r="Q20">
        <f t="shared" si="9"/>
        <v>0</v>
      </c>
      <c r="R20">
        <f t="shared" si="10"/>
        <v>0</v>
      </c>
      <c r="S20">
        <f t="shared" si="11"/>
        <v>30</v>
      </c>
      <c r="U20" s="1"/>
    </row>
    <row r="21" spans="2:28">
      <c r="B21" s="1">
        <v>18</v>
      </c>
      <c r="C21">
        <f t="shared" ca="1" si="1"/>
        <v>1892</v>
      </c>
      <c r="E21">
        <f t="shared" ca="1" si="2"/>
        <v>0.33919579713298287</v>
      </c>
      <c r="F21">
        <f t="shared" ca="1" si="3"/>
        <v>0.21695978985664915</v>
      </c>
      <c r="G21" s="10">
        <f t="shared" ca="1" si="4"/>
        <v>410</v>
      </c>
      <c r="H21" s="10"/>
      <c r="I21" s="8">
        <f t="shared" ca="1" si="5"/>
        <v>410.48792240878021</v>
      </c>
      <c r="J21" s="10"/>
      <c r="K21" s="8">
        <v>18</v>
      </c>
      <c r="L21">
        <f t="shared" ca="1" si="6"/>
        <v>4</v>
      </c>
      <c r="M21">
        <f t="shared" ca="1" si="7"/>
        <v>51</v>
      </c>
      <c r="O21" s="4" t="e">
        <f t="shared" ca="1" si="8"/>
        <v>#N/A</v>
      </c>
      <c r="Q21">
        <f t="shared" si="9"/>
        <v>0</v>
      </c>
      <c r="R21">
        <f t="shared" si="10"/>
        <v>0</v>
      </c>
      <c r="S21">
        <f t="shared" si="11"/>
        <v>30</v>
      </c>
      <c r="U21" s="1"/>
    </row>
    <row r="22" spans="2:28">
      <c r="B22" s="1">
        <v>19</v>
      </c>
      <c r="C22">
        <f t="shared" ca="1" si="1"/>
        <v>1645</v>
      </c>
      <c r="E22">
        <f t="shared" ca="1" si="2"/>
        <v>0.87445432885899521</v>
      </c>
      <c r="F22">
        <f t="shared" ca="1" si="3"/>
        <v>0.24372271644294977</v>
      </c>
      <c r="G22" s="10">
        <f t="shared" ca="1" si="4"/>
        <v>401</v>
      </c>
      <c r="H22" s="10"/>
      <c r="I22" s="8">
        <f t="shared" ca="1" si="5"/>
        <v>400.92386854865237</v>
      </c>
      <c r="J22" s="10"/>
      <c r="K22" s="8">
        <v>19</v>
      </c>
      <c r="L22">
        <f t="shared" ca="1" si="6"/>
        <v>1</v>
      </c>
      <c r="M22">
        <f t="shared" ca="1" si="7"/>
        <v>202</v>
      </c>
      <c r="O22" s="4" t="e">
        <f t="shared" ca="1" si="8"/>
        <v>#N/A</v>
      </c>
      <c r="Q22">
        <f t="shared" si="9"/>
        <v>0</v>
      </c>
      <c r="R22">
        <f t="shared" si="10"/>
        <v>0</v>
      </c>
      <c r="S22">
        <f t="shared" si="11"/>
        <v>30</v>
      </c>
      <c r="U22" s="1"/>
    </row>
    <row r="23" spans="2:28">
      <c r="B23" s="1">
        <v>20</v>
      </c>
      <c r="C23">
        <f t="shared" ca="1" si="1"/>
        <v>1712</v>
      </c>
      <c r="E23">
        <f t="shared" ca="1" si="2"/>
        <v>1.8676327990491792E-2</v>
      </c>
      <c r="F23">
        <f t="shared" ca="1" si="3"/>
        <v>0.2009338163995246</v>
      </c>
      <c r="G23" s="10">
        <f t="shared" ca="1" si="4"/>
        <v>344</v>
      </c>
      <c r="H23" s="10"/>
      <c r="I23" s="8">
        <f t="shared" ca="1" si="5"/>
        <v>343.99869367598609</v>
      </c>
      <c r="J23" s="10"/>
      <c r="K23" s="8">
        <v>20</v>
      </c>
      <c r="L23">
        <f t="shared" ca="1" si="6"/>
        <v>2</v>
      </c>
      <c r="M23">
        <f t="shared" ca="1" si="7"/>
        <v>209</v>
      </c>
      <c r="O23" s="4" t="e">
        <f t="shared" ca="1" si="8"/>
        <v>#N/A</v>
      </c>
      <c r="Q23">
        <f t="shared" si="9"/>
        <v>0</v>
      </c>
      <c r="R23">
        <f t="shared" si="10"/>
        <v>0</v>
      </c>
      <c r="S23">
        <f t="shared" si="11"/>
        <v>30</v>
      </c>
      <c r="U23" s="1"/>
    </row>
    <row r="24" spans="2:28">
      <c r="B24" s="1">
        <v>21</v>
      </c>
      <c r="C24">
        <f t="shared" ca="1" si="1"/>
        <v>1904</v>
      </c>
      <c r="E24">
        <f t="shared" ca="1" si="2"/>
        <v>0.82790068498699609</v>
      </c>
      <c r="F24">
        <f t="shared" ca="1" si="3"/>
        <v>0.24139503424934983</v>
      </c>
      <c r="G24" s="10">
        <f t="shared" ca="1" si="4"/>
        <v>460</v>
      </c>
      <c r="H24" s="10"/>
      <c r="I24" s="8">
        <f t="shared" ca="1" si="5"/>
        <v>459.61614521076206</v>
      </c>
      <c r="J24" s="10"/>
      <c r="K24" s="8">
        <v>21</v>
      </c>
      <c r="L24">
        <f t="shared" ca="1" si="6"/>
        <v>1</v>
      </c>
      <c r="M24">
        <f t="shared" ca="1" si="7"/>
        <v>100</v>
      </c>
      <c r="O24" s="4" t="e">
        <f t="shared" ca="1" si="8"/>
        <v>#N/A</v>
      </c>
      <c r="Q24">
        <f t="shared" si="9"/>
        <v>0</v>
      </c>
      <c r="R24">
        <f t="shared" si="10"/>
        <v>0</v>
      </c>
      <c r="S24">
        <f t="shared" si="11"/>
        <v>30</v>
      </c>
      <c r="U24" s="1"/>
    </row>
    <row r="25" spans="2:28">
      <c r="B25" s="1">
        <v>22</v>
      </c>
      <c r="C25">
        <f t="shared" ca="1" si="1"/>
        <v>1799</v>
      </c>
      <c r="E25">
        <f t="shared" ca="1" si="2"/>
        <v>0.91547848976047153</v>
      </c>
      <c r="F25">
        <f t="shared" ca="1" si="3"/>
        <v>0.2457739244880236</v>
      </c>
      <c r="G25" s="10">
        <f t="shared" ca="1" si="4"/>
        <v>442</v>
      </c>
      <c r="H25" s="10"/>
      <c r="I25" s="8">
        <f t="shared" ca="1" si="5"/>
        <v>442.14729015395443</v>
      </c>
      <c r="J25" s="10"/>
      <c r="K25" s="8">
        <v>22</v>
      </c>
      <c r="L25">
        <f t="shared" ca="1" si="6"/>
        <v>4</v>
      </c>
      <c r="M25">
        <f t="shared" ca="1" si="7"/>
        <v>226</v>
      </c>
      <c r="O25" s="4" t="e">
        <f t="shared" ca="1" si="8"/>
        <v>#N/A</v>
      </c>
      <c r="Q25">
        <f t="shared" si="9"/>
        <v>0</v>
      </c>
      <c r="R25">
        <f t="shared" si="10"/>
        <v>0</v>
      </c>
      <c r="S25">
        <f t="shared" si="11"/>
        <v>30</v>
      </c>
      <c r="U25" s="1"/>
    </row>
    <row r="26" spans="2:28">
      <c r="B26" s="1">
        <v>23</v>
      </c>
      <c r="C26">
        <f t="shared" ca="1" si="1"/>
        <v>1945</v>
      </c>
      <c r="E26">
        <f t="shared" ca="1" si="2"/>
        <v>0.26025909634782796</v>
      </c>
      <c r="F26">
        <f t="shared" ca="1" si="3"/>
        <v>0.21301295481739141</v>
      </c>
      <c r="G26" s="10">
        <f t="shared" ca="1" si="4"/>
        <v>414</v>
      </c>
      <c r="H26" s="10"/>
      <c r="I26" s="8">
        <f t="shared" ca="1" si="5"/>
        <v>414.31019711982628</v>
      </c>
      <c r="J26" s="10"/>
      <c r="K26" s="8">
        <v>23</v>
      </c>
      <c r="L26">
        <f t="shared" ca="1" si="6"/>
        <v>1</v>
      </c>
      <c r="M26">
        <f t="shared" ca="1" si="7"/>
        <v>249</v>
      </c>
      <c r="O26" s="4" t="e">
        <f t="shared" ca="1" si="8"/>
        <v>#N/A</v>
      </c>
      <c r="Q26">
        <f t="shared" si="9"/>
        <v>0</v>
      </c>
      <c r="R26">
        <f t="shared" si="10"/>
        <v>0</v>
      </c>
      <c r="S26">
        <f t="shared" si="11"/>
        <v>30</v>
      </c>
      <c r="U26" s="1"/>
    </row>
    <row r="27" spans="2:28">
      <c r="B27" s="1">
        <v>24</v>
      </c>
      <c r="C27">
        <f t="shared" ca="1" si="1"/>
        <v>1658</v>
      </c>
      <c r="E27">
        <f t="shared" ca="1" si="2"/>
        <v>0.24751199198240226</v>
      </c>
      <c r="F27">
        <f t="shared" ca="1" si="3"/>
        <v>0.21237559959912011</v>
      </c>
      <c r="G27" s="10">
        <f t="shared" ca="1" si="4"/>
        <v>352</v>
      </c>
      <c r="H27" s="10"/>
      <c r="I27" s="8">
        <f t="shared" ca="1" si="5"/>
        <v>352.11874413534116</v>
      </c>
      <c r="J27" s="10"/>
      <c r="K27" s="8">
        <v>24</v>
      </c>
      <c r="L27">
        <f t="shared" ca="1" si="6"/>
        <v>2</v>
      </c>
      <c r="M27">
        <f t="shared" ca="1" si="7"/>
        <v>119</v>
      </c>
      <c r="O27" s="4" t="e">
        <f t="shared" ca="1" si="8"/>
        <v>#N/A</v>
      </c>
      <c r="Q27">
        <f t="shared" si="9"/>
        <v>0</v>
      </c>
      <c r="R27">
        <f t="shared" si="10"/>
        <v>0</v>
      </c>
      <c r="S27">
        <f t="shared" si="11"/>
        <v>30</v>
      </c>
      <c r="U27" s="1"/>
    </row>
    <row r="28" spans="2:28">
      <c r="B28" s="1">
        <v>25</v>
      </c>
      <c r="C28">
        <f t="shared" ca="1" si="1"/>
        <v>1765</v>
      </c>
      <c r="E28">
        <f t="shared" ca="1" si="2"/>
        <v>5.5466948104466507E-2</v>
      </c>
      <c r="F28">
        <f t="shared" ca="1" si="3"/>
        <v>0.20277334740522335</v>
      </c>
      <c r="G28" s="10">
        <f t="shared" ca="1" si="4"/>
        <v>358</v>
      </c>
      <c r="H28" s="10"/>
      <c r="I28" s="8">
        <f t="shared" ca="1" si="5"/>
        <v>357.89495817021918</v>
      </c>
      <c r="J28" s="10"/>
      <c r="K28" s="8">
        <v>25</v>
      </c>
      <c r="L28">
        <f t="shared" ca="1" si="6"/>
        <v>1</v>
      </c>
      <c r="M28">
        <f t="shared" ca="1" si="7"/>
        <v>127</v>
      </c>
      <c r="O28" s="4" t="e">
        <f t="shared" ca="1" si="8"/>
        <v>#N/A</v>
      </c>
      <c r="Q28">
        <f t="shared" si="9"/>
        <v>0</v>
      </c>
      <c r="R28">
        <f t="shared" si="10"/>
        <v>0</v>
      </c>
      <c r="S28">
        <f t="shared" si="11"/>
        <v>30</v>
      </c>
      <c r="U28" s="1"/>
    </row>
    <row r="29" spans="2:28">
      <c r="B29" s="1">
        <v>26</v>
      </c>
      <c r="C29">
        <f t="shared" ca="1" si="1"/>
        <v>1523</v>
      </c>
      <c r="E29">
        <f t="shared" ca="1" si="2"/>
        <v>0.9185175289849119</v>
      </c>
      <c r="F29">
        <f t="shared" ca="1" si="3"/>
        <v>0.2459258764492456</v>
      </c>
      <c r="G29" s="10">
        <f t="shared" ca="1" si="4"/>
        <v>375</v>
      </c>
      <c r="H29" s="10"/>
      <c r="I29" s="8">
        <f t="shared" ca="1" si="5"/>
        <v>374.54510983220104</v>
      </c>
      <c r="J29" s="10"/>
      <c r="K29" s="8">
        <v>26</v>
      </c>
      <c r="L29">
        <f t="shared" ca="1" si="6"/>
        <v>4</v>
      </c>
      <c r="M29">
        <f t="shared" ca="1" si="7"/>
        <v>254</v>
      </c>
      <c r="O29" s="4" t="e">
        <f t="shared" ca="1" si="8"/>
        <v>#N/A</v>
      </c>
      <c r="Q29">
        <f t="shared" si="9"/>
        <v>0</v>
      </c>
      <c r="R29">
        <f t="shared" si="10"/>
        <v>0</v>
      </c>
      <c r="S29">
        <f t="shared" si="11"/>
        <v>30</v>
      </c>
      <c r="U29" s="1"/>
    </row>
    <row r="30" spans="2:28">
      <c r="B30" s="1">
        <v>27</v>
      </c>
      <c r="C30">
        <f t="shared" ca="1" si="1"/>
        <v>1883</v>
      </c>
      <c r="E30">
        <f t="shared" ca="1" si="2"/>
        <v>0.15789397177362829</v>
      </c>
      <c r="F30">
        <f t="shared" ca="1" si="3"/>
        <v>0.20789469858868143</v>
      </c>
      <c r="G30" s="10">
        <f t="shared" ca="1" si="4"/>
        <v>391</v>
      </c>
      <c r="H30" s="10"/>
      <c r="I30" s="8">
        <f t="shared" ca="1" si="5"/>
        <v>391.46571744248712</v>
      </c>
      <c r="J30" s="10"/>
      <c r="K30" s="8">
        <v>27</v>
      </c>
      <c r="L30">
        <f t="shared" ca="1" si="6"/>
        <v>3</v>
      </c>
      <c r="M30">
        <f t="shared" ca="1" si="7"/>
        <v>107</v>
      </c>
      <c r="O30" s="4" t="e">
        <f t="shared" ca="1" si="8"/>
        <v>#N/A</v>
      </c>
      <c r="Q30">
        <f t="shared" si="9"/>
        <v>0</v>
      </c>
      <c r="R30">
        <f t="shared" si="10"/>
        <v>0</v>
      </c>
      <c r="S30">
        <f t="shared" si="11"/>
        <v>30</v>
      </c>
      <c r="U30" s="1"/>
    </row>
    <row r="31" spans="2:28">
      <c r="B31" s="1">
        <v>28</v>
      </c>
      <c r="C31">
        <f t="shared" ca="1" si="1"/>
        <v>1642</v>
      </c>
      <c r="E31">
        <f t="shared" ca="1" si="2"/>
        <v>0.85845949505225327</v>
      </c>
      <c r="F31">
        <f t="shared" ca="1" si="3"/>
        <v>0.24292297475261268</v>
      </c>
      <c r="G31" s="10">
        <f t="shared" ca="1" si="4"/>
        <v>399</v>
      </c>
      <c r="H31" s="10"/>
      <c r="I31" s="8">
        <f t="shared" ca="1" si="5"/>
        <v>398.87952454379001</v>
      </c>
      <c r="J31" s="10"/>
      <c r="K31" s="8">
        <v>28</v>
      </c>
      <c r="L31">
        <f t="shared" ca="1" si="6"/>
        <v>3</v>
      </c>
      <c r="M31">
        <f t="shared" ca="1" si="7"/>
        <v>56</v>
      </c>
      <c r="O31" s="4" t="e">
        <f t="shared" ca="1" si="8"/>
        <v>#N/A</v>
      </c>
      <c r="Q31">
        <f t="shared" si="9"/>
        <v>0</v>
      </c>
      <c r="R31">
        <f t="shared" si="10"/>
        <v>0</v>
      </c>
      <c r="S31">
        <f t="shared" si="11"/>
        <v>30</v>
      </c>
      <c r="U31" s="1"/>
    </row>
    <row r="32" spans="2:28">
      <c r="B32" s="1">
        <v>29</v>
      </c>
      <c r="C32">
        <f t="shared" ca="1" si="1"/>
        <v>1818</v>
      </c>
      <c r="E32">
        <f t="shared" ca="1" si="2"/>
        <v>0.37713696963218801</v>
      </c>
      <c r="F32">
        <f t="shared" ca="1" si="3"/>
        <v>0.21885684848160941</v>
      </c>
      <c r="G32" s="10">
        <f t="shared" ca="1" si="4"/>
        <v>398</v>
      </c>
      <c r="H32" s="10"/>
      <c r="I32" s="8">
        <f t="shared" ca="1" si="5"/>
        <v>397.88175053956593</v>
      </c>
      <c r="J32" s="10"/>
      <c r="K32" s="8">
        <v>29</v>
      </c>
      <c r="L32">
        <f t="shared" ca="1" si="6"/>
        <v>4</v>
      </c>
      <c r="M32">
        <f t="shared" ca="1" si="7"/>
        <v>14</v>
      </c>
      <c r="O32" s="4" t="e">
        <f t="shared" ca="1" si="8"/>
        <v>#N/A</v>
      </c>
      <c r="Q32">
        <f t="shared" si="9"/>
        <v>0</v>
      </c>
      <c r="R32">
        <f t="shared" si="10"/>
        <v>0</v>
      </c>
      <c r="S32">
        <f t="shared" si="11"/>
        <v>30</v>
      </c>
      <c r="U32" s="1"/>
    </row>
    <row r="33" spans="2:21">
      <c r="B33" s="1">
        <v>30</v>
      </c>
      <c r="C33">
        <f t="shared" ca="1" si="1"/>
        <v>1661</v>
      </c>
      <c r="E33">
        <f t="shared" ca="1" si="2"/>
        <v>0.42777235336617592</v>
      </c>
      <c r="F33">
        <f t="shared" ca="1" si="3"/>
        <v>0.22138861766830881</v>
      </c>
      <c r="G33" s="10">
        <f t="shared" ca="1" si="4"/>
        <v>368</v>
      </c>
      <c r="H33" s="10"/>
      <c r="I33" s="8">
        <f t="shared" ca="1" si="5"/>
        <v>367.72649394706093</v>
      </c>
      <c r="J33" s="10"/>
      <c r="K33" s="8">
        <v>30</v>
      </c>
      <c r="L33">
        <f t="shared" ca="1" si="6"/>
        <v>4</v>
      </c>
      <c r="M33">
        <f t="shared" ca="1" si="7"/>
        <v>203</v>
      </c>
      <c r="O33" s="4" t="e">
        <f t="shared" ca="1" si="8"/>
        <v>#N/A</v>
      </c>
      <c r="Q33">
        <f t="shared" si="9"/>
        <v>0</v>
      </c>
      <c r="R33">
        <f t="shared" si="10"/>
        <v>0</v>
      </c>
      <c r="S33">
        <f t="shared" si="11"/>
        <v>30</v>
      </c>
      <c r="U33" s="1"/>
    </row>
    <row r="34" spans="2:21">
      <c r="B34" s="1">
        <v>31</v>
      </c>
      <c r="C34">
        <f t="shared" ca="1" si="1"/>
        <v>1884</v>
      </c>
      <c r="E34">
        <f t="shared" ca="1" si="2"/>
        <v>0.96825548854389698</v>
      </c>
      <c r="F34">
        <f t="shared" ca="1" si="3"/>
        <v>0.24841277442719487</v>
      </c>
      <c r="G34" s="10">
        <f t="shared" ca="1" si="4"/>
        <v>468</v>
      </c>
      <c r="H34" s="10"/>
      <c r="I34" s="8">
        <f t="shared" ca="1" si="5"/>
        <v>468.00966702083514</v>
      </c>
      <c r="J34" s="10"/>
      <c r="K34" s="8">
        <v>31</v>
      </c>
      <c r="L34">
        <f t="shared" ca="1" si="6"/>
        <v>2</v>
      </c>
      <c r="M34">
        <f t="shared" ca="1" si="7"/>
        <v>84</v>
      </c>
      <c r="O34" s="4" t="e">
        <f t="shared" ca="1" si="8"/>
        <v>#N/A</v>
      </c>
      <c r="Q34">
        <f t="shared" si="9"/>
        <v>0</v>
      </c>
      <c r="R34">
        <f t="shared" si="10"/>
        <v>0</v>
      </c>
      <c r="S34">
        <f t="shared" si="11"/>
        <v>30</v>
      </c>
      <c r="U34" s="1"/>
    </row>
    <row r="35" spans="2:21">
      <c r="B35" s="1">
        <v>32</v>
      </c>
      <c r="C35">
        <f t="shared" ca="1" si="1"/>
        <v>1508</v>
      </c>
      <c r="E35">
        <f t="shared" ca="1" si="2"/>
        <v>0.80971324563144731</v>
      </c>
      <c r="F35">
        <f t="shared" ca="1" si="3"/>
        <v>0.24048566228157237</v>
      </c>
      <c r="G35" s="10">
        <f t="shared" ca="1" si="4"/>
        <v>363</v>
      </c>
      <c r="H35" s="10"/>
      <c r="I35" s="8">
        <f t="shared" ca="1" si="5"/>
        <v>362.65237872061113</v>
      </c>
      <c r="J35" s="10"/>
      <c r="K35" s="8">
        <v>32</v>
      </c>
      <c r="L35">
        <f t="shared" ca="1" si="6"/>
        <v>3</v>
      </c>
      <c r="M35">
        <f t="shared" ca="1" si="7"/>
        <v>171</v>
      </c>
      <c r="O35" s="4" t="e">
        <f t="shared" ca="1" si="8"/>
        <v>#N/A</v>
      </c>
      <c r="Q35">
        <f t="shared" si="9"/>
        <v>0</v>
      </c>
      <c r="R35">
        <f t="shared" si="10"/>
        <v>0</v>
      </c>
      <c r="S35">
        <f t="shared" si="11"/>
        <v>30</v>
      </c>
      <c r="U35" s="1"/>
    </row>
    <row r="36" spans="2:21">
      <c r="B36" s="1">
        <v>33</v>
      </c>
      <c r="C36">
        <f t="shared" ca="1" si="1"/>
        <v>1816</v>
      </c>
      <c r="E36">
        <f t="shared" ca="1" si="2"/>
        <v>0.16536849277668475</v>
      </c>
      <c r="F36">
        <f t="shared" ca="1" si="3"/>
        <v>0.20826842463883424</v>
      </c>
      <c r="G36" s="10">
        <f t="shared" ca="1" si="4"/>
        <v>378</v>
      </c>
      <c r="H36" s="10"/>
      <c r="I36" s="8">
        <f t="shared" ca="1" si="5"/>
        <v>378.21545914412297</v>
      </c>
      <c r="J36" s="10"/>
      <c r="K36" s="8">
        <v>33</v>
      </c>
      <c r="L36">
        <f t="shared" ca="1" si="6"/>
        <v>2</v>
      </c>
      <c r="M36">
        <f t="shared" ca="1" si="7"/>
        <v>203</v>
      </c>
      <c r="O36" s="4" t="e">
        <f t="shared" ca="1" si="8"/>
        <v>#N/A</v>
      </c>
      <c r="Q36">
        <f t="shared" si="9"/>
        <v>0</v>
      </c>
      <c r="R36">
        <f t="shared" si="10"/>
        <v>0</v>
      </c>
      <c r="S36">
        <f t="shared" si="11"/>
        <v>30</v>
      </c>
      <c r="U36" s="1"/>
    </row>
    <row r="37" spans="2:21">
      <c r="B37" s="1">
        <v>34</v>
      </c>
      <c r="C37">
        <f t="shared" ca="1" si="1"/>
        <v>1544</v>
      </c>
      <c r="E37">
        <f t="shared" ca="1" si="2"/>
        <v>0.39716127999999573</v>
      </c>
      <c r="F37">
        <f t="shared" ca="1" si="3"/>
        <v>0.2198580639999998</v>
      </c>
      <c r="G37" s="10">
        <f t="shared" ca="1" si="4"/>
        <v>339</v>
      </c>
      <c r="H37" s="10"/>
      <c r="I37" s="8">
        <f t="shared" ca="1" si="5"/>
        <v>339.46085081599966</v>
      </c>
      <c r="J37" s="10"/>
      <c r="K37" s="8">
        <v>34</v>
      </c>
      <c r="L37">
        <f t="shared" ca="1" si="6"/>
        <v>1</v>
      </c>
      <c r="M37">
        <f t="shared" ca="1" si="7"/>
        <v>175</v>
      </c>
      <c r="O37" s="4" t="e">
        <f t="shared" ca="1" si="8"/>
        <v>#N/A</v>
      </c>
      <c r="Q37">
        <f t="shared" si="9"/>
        <v>0</v>
      </c>
      <c r="R37">
        <f t="shared" si="10"/>
        <v>0</v>
      </c>
      <c r="S37">
        <f t="shared" si="11"/>
        <v>30</v>
      </c>
      <c r="U37" s="1"/>
    </row>
    <row r="38" spans="2:21">
      <c r="B38" s="1">
        <v>35</v>
      </c>
      <c r="C38">
        <f t="shared" ca="1" si="1"/>
        <v>1717</v>
      </c>
      <c r="E38">
        <f t="shared" ca="1" si="2"/>
        <v>0.10780195401045223</v>
      </c>
      <c r="F38">
        <f t="shared" ca="1" si="3"/>
        <v>0.20539009770052263</v>
      </c>
      <c r="G38" s="10">
        <f t="shared" ca="1" si="4"/>
        <v>353</v>
      </c>
      <c r="H38" s="10"/>
      <c r="I38" s="8">
        <f t="shared" ca="1" si="5"/>
        <v>352.65479775179739</v>
      </c>
      <c r="J38" s="10"/>
      <c r="K38" s="8">
        <v>35</v>
      </c>
      <c r="L38">
        <f t="shared" ca="1" si="6"/>
        <v>1</v>
      </c>
      <c r="M38">
        <f t="shared" ca="1" si="7"/>
        <v>31</v>
      </c>
      <c r="O38" s="4" t="e">
        <f t="shared" ca="1" si="8"/>
        <v>#N/A</v>
      </c>
      <c r="Q38">
        <f t="shared" si="9"/>
        <v>0</v>
      </c>
      <c r="R38">
        <f t="shared" si="10"/>
        <v>0</v>
      </c>
      <c r="S38">
        <f t="shared" si="11"/>
        <v>30</v>
      </c>
      <c r="U38" s="1"/>
    </row>
    <row r="39" spans="2:21">
      <c r="B39" s="1"/>
      <c r="O39" s="4" t="e">
        <f t="shared" si="8"/>
        <v>#N/A</v>
      </c>
      <c r="U39" s="1"/>
    </row>
    <row r="40" spans="2:21">
      <c r="B40" s="1"/>
      <c r="O40" s="4" t="e">
        <f t="shared" si="8"/>
        <v>#N/A</v>
      </c>
      <c r="U40" s="1"/>
    </row>
    <row r="41" spans="2:21">
      <c r="B41" s="1"/>
      <c r="O41" s="4" t="e">
        <f t="shared" si="8"/>
        <v>#N/A</v>
      </c>
      <c r="U41" s="1"/>
    </row>
    <row r="42" spans="2:21">
      <c r="B42" s="1"/>
      <c r="O42" s="4" t="e">
        <f t="shared" si="8"/>
        <v>#N/A</v>
      </c>
      <c r="U42" s="1"/>
    </row>
    <row r="43" spans="2:21">
      <c r="B43" s="1"/>
      <c r="O43" s="4" t="e">
        <f t="shared" si="8"/>
        <v>#N/A</v>
      </c>
      <c r="U43" s="1"/>
    </row>
    <row r="44" spans="2:21">
      <c r="B44" s="1"/>
      <c r="O44" s="4" t="e">
        <f t="shared" si="8"/>
        <v>#N/A</v>
      </c>
    </row>
    <row r="45" spans="2:21">
      <c r="B45" s="1"/>
      <c r="O45" s="4" t="e">
        <f t="shared" si="8"/>
        <v>#N/A</v>
      </c>
    </row>
    <row r="46" spans="2:21">
      <c r="B46" s="1"/>
      <c r="O46" s="4" t="e">
        <f t="shared" si="8"/>
        <v>#N/A</v>
      </c>
    </row>
    <row r="47" spans="2:21">
      <c r="B47" s="1"/>
      <c r="O47" s="4" t="e">
        <f t="shared" si="8"/>
        <v>#N/A</v>
      </c>
    </row>
    <row r="48" spans="2:21">
      <c r="B48" s="1"/>
      <c r="O48" s="4" t="e">
        <f t="shared" si="8"/>
        <v>#N/A</v>
      </c>
    </row>
    <row r="49" spans="2:15">
      <c r="B49" s="1"/>
      <c r="O49" s="4" t="e">
        <f t="shared" si="8"/>
        <v>#N/A</v>
      </c>
    </row>
    <row r="50" spans="2:15">
      <c r="B50" s="1"/>
      <c r="O50" s="4" t="e">
        <f t="shared" si="8"/>
        <v>#N/A</v>
      </c>
    </row>
    <row r="51" spans="2:15">
      <c r="B51" s="1"/>
      <c r="O51" s="4" t="e">
        <f t="shared" si="8"/>
        <v>#N/A</v>
      </c>
    </row>
    <row r="52" spans="2:15">
      <c r="B52" s="1"/>
      <c r="O52" s="4" t="e">
        <f t="shared" si="8"/>
        <v>#N/A</v>
      </c>
    </row>
    <row r="53" spans="2:15">
      <c r="B53" s="1"/>
      <c r="O53" s="4" t="e">
        <f t="shared" si="8"/>
        <v>#N/A</v>
      </c>
    </row>
    <row r="54" spans="2:15">
      <c r="B54" s="1"/>
      <c r="O54" s="4" t="e">
        <f t="shared" si="8"/>
        <v>#N/A</v>
      </c>
    </row>
    <row r="55" spans="2:15">
      <c r="B55" s="1"/>
      <c r="O55" s="4" t="e">
        <f t="shared" si="8"/>
        <v>#N/A</v>
      </c>
    </row>
    <row r="56" spans="2:15">
      <c r="B56" s="1"/>
      <c r="O56" s="4" t="e">
        <f t="shared" si="8"/>
        <v>#N/A</v>
      </c>
    </row>
    <row r="57" spans="2:15">
      <c r="B57" s="1"/>
      <c r="O57" s="4" t="e">
        <f t="shared" si="8"/>
        <v>#N/A</v>
      </c>
    </row>
    <row r="58" spans="2:15">
      <c r="B58" s="1"/>
      <c r="O58" s="4" t="e">
        <f t="shared" si="8"/>
        <v>#N/A</v>
      </c>
    </row>
    <row r="59" spans="2:15">
      <c r="B59" s="1"/>
      <c r="O59" s="4" t="e">
        <f t="shared" si="8"/>
        <v>#N/A</v>
      </c>
    </row>
    <row r="60" spans="2:15">
      <c r="B60" s="1"/>
      <c r="O60" s="4" t="e">
        <f t="shared" si="8"/>
        <v>#N/A</v>
      </c>
    </row>
    <row r="61" spans="2:15">
      <c r="B61" s="1"/>
      <c r="O61" s="4" t="e">
        <f t="shared" si="8"/>
        <v>#N/A</v>
      </c>
    </row>
    <row r="62" spans="2:15">
      <c r="B62" s="1"/>
      <c r="O62" s="4" t="e">
        <f t="shared" si="8"/>
        <v>#N/A</v>
      </c>
    </row>
    <row r="63" spans="2:15">
      <c r="B63" s="1"/>
      <c r="O63" s="4" t="e">
        <f t="shared" si="8"/>
        <v>#N/A</v>
      </c>
    </row>
    <row r="64" spans="2:15">
      <c r="B64" s="1"/>
      <c r="O64" s="4" t="e">
        <f t="shared" si="8"/>
        <v>#N/A</v>
      </c>
    </row>
    <row r="65" spans="2:15">
      <c r="B65" s="1"/>
      <c r="O65" s="4" t="e">
        <f t="shared" si="8"/>
        <v>#N/A</v>
      </c>
    </row>
    <row r="66" spans="2:15">
      <c r="B66" s="1"/>
      <c r="O66" s="4" t="e">
        <f t="shared" si="8"/>
        <v>#N/A</v>
      </c>
    </row>
    <row r="67" spans="2:15">
      <c r="B67" s="1"/>
      <c r="O67" s="4" t="e">
        <f t="shared" si="8"/>
        <v>#N/A</v>
      </c>
    </row>
    <row r="68" spans="2:15">
      <c r="B68" s="1"/>
      <c r="O68" s="4" t="e">
        <f t="shared" si="8"/>
        <v>#N/A</v>
      </c>
    </row>
    <row r="69" spans="2:15">
      <c r="B69" s="1"/>
      <c r="O69" s="4" t="e">
        <f t="shared" ref="O69:O132" si="13">IF(HLOOKUP(N69,$BM$3:$BP$38,M69+1,0)=N69,VLOOKUP(M69,BK:BM,3,0),0)</f>
        <v>#N/A</v>
      </c>
    </row>
    <row r="70" spans="2:15">
      <c r="B70" s="1"/>
      <c r="O70" s="4" t="e">
        <f t="shared" si="13"/>
        <v>#N/A</v>
      </c>
    </row>
    <row r="71" spans="2:15">
      <c r="B71" s="1"/>
      <c r="O71" s="4" t="e">
        <f t="shared" si="13"/>
        <v>#N/A</v>
      </c>
    </row>
    <row r="72" spans="2:15">
      <c r="B72" s="1"/>
      <c r="O72" s="4" t="e">
        <f t="shared" si="13"/>
        <v>#N/A</v>
      </c>
    </row>
    <row r="73" spans="2:15">
      <c r="B73" s="1"/>
      <c r="O73" s="4" t="e">
        <f t="shared" si="13"/>
        <v>#N/A</v>
      </c>
    </row>
    <row r="74" spans="2:15">
      <c r="B74" s="1"/>
      <c r="O74" s="4" t="e">
        <f t="shared" si="13"/>
        <v>#N/A</v>
      </c>
    </row>
    <row r="75" spans="2:15">
      <c r="B75" s="1"/>
      <c r="O75" s="4" t="e">
        <f t="shared" si="13"/>
        <v>#N/A</v>
      </c>
    </row>
    <row r="76" spans="2:15">
      <c r="B76" s="1"/>
      <c r="O76" s="4" t="e">
        <f t="shared" si="13"/>
        <v>#N/A</v>
      </c>
    </row>
    <row r="77" spans="2:15">
      <c r="B77" s="1"/>
      <c r="O77" s="4" t="e">
        <f t="shared" si="13"/>
        <v>#N/A</v>
      </c>
    </row>
    <row r="78" spans="2:15">
      <c r="B78" s="1"/>
      <c r="O78" s="4" t="e">
        <f t="shared" si="13"/>
        <v>#N/A</v>
      </c>
    </row>
    <row r="79" spans="2:15">
      <c r="B79" s="1"/>
      <c r="O79" s="4" t="e">
        <f t="shared" si="13"/>
        <v>#N/A</v>
      </c>
    </row>
    <row r="80" spans="2:15">
      <c r="B80" s="1"/>
      <c r="O80" s="4" t="e">
        <f t="shared" si="13"/>
        <v>#N/A</v>
      </c>
    </row>
    <row r="81" spans="2:15">
      <c r="B81" s="1"/>
      <c r="O81" s="4" t="e">
        <f t="shared" si="13"/>
        <v>#N/A</v>
      </c>
    </row>
    <row r="82" spans="2:15">
      <c r="B82" s="1"/>
      <c r="O82" s="4" t="e">
        <f t="shared" si="13"/>
        <v>#N/A</v>
      </c>
    </row>
    <row r="83" spans="2:15">
      <c r="B83" s="1"/>
      <c r="O83" s="4" t="e">
        <f t="shared" si="13"/>
        <v>#N/A</v>
      </c>
    </row>
    <row r="84" spans="2:15">
      <c r="B84" s="1"/>
      <c r="O84" s="4" t="e">
        <f t="shared" si="13"/>
        <v>#N/A</v>
      </c>
    </row>
    <row r="85" spans="2:15">
      <c r="B85" s="1"/>
      <c r="O85" s="4" t="e">
        <f t="shared" si="13"/>
        <v>#N/A</v>
      </c>
    </row>
    <row r="86" spans="2:15">
      <c r="B86" s="1"/>
      <c r="O86" s="4" t="e">
        <f t="shared" si="13"/>
        <v>#N/A</v>
      </c>
    </row>
    <row r="87" spans="2:15">
      <c r="B87" s="1"/>
      <c r="O87" s="4" t="e">
        <f t="shared" si="13"/>
        <v>#N/A</v>
      </c>
    </row>
    <row r="88" spans="2:15">
      <c r="B88" s="1"/>
      <c r="O88" s="4" t="e">
        <f t="shared" si="13"/>
        <v>#N/A</v>
      </c>
    </row>
    <row r="89" spans="2:15">
      <c r="B89" s="1"/>
      <c r="O89" s="4" t="e">
        <f t="shared" si="13"/>
        <v>#N/A</v>
      </c>
    </row>
    <row r="90" spans="2:15">
      <c r="B90" s="1"/>
      <c r="O90" s="4" t="e">
        <f t="shared" si="13"/>
        <v>#N/A</v>
      </c>
    </row>
    <row r="91" spans="2:15">
      <c r="B91" s="1"/>
      <c r="O91" s="4" t="e">
        <f t="shared" si="13"/>
        <v>#N/A</v>
      </c>
    </row>
    <row r="92" spans="2:15">
      <c r="B92" s="1"/>
      <c r="O92" s="4" t="e">
        <f t="shared" si="13"/>
        <v>#N/A</v>
      </c>
    </row>
    <row r="93" spans="2:15">
      <c r="B93" s="1"/>
      <c r="O93" s="4" t="e">
        <f t="shared" si="13"/>
        <v>#N/A</v>
      </c>
    </row>
    <row r="94" spans="2:15">
      <c r="B94" s="1"/>
      <c r="O94" s="4" t="e">
        <f t="shared" si="13"/>
        <v>#N/A</v>
      </c>
    </row>
    <row r="95" spans="2:15">
      <c r="B95" s="1"/>
      <c r="O95" s="4" t="e">
        <f t="shared" si="13"/>
        <v>#N/A</v>
      </c>
    </row>
    <row r="96" spans="2:15">
      <c r="B96" s="1"/>
      <c r="O96" s="4" t="e">
        <f t="shared" si="13"/>
        <v>#N/A</v>
      </c>
    </row>
    <row r="97" spans="2:15">
      <c r="B97" s="1"/>
      <c r="O97" s="4" t="e">
        <f t="shared" si="13"/>
        <v>#N/A</v>
      </c>
    </row>
    <row r="98" spans="2:15">
      <c r="B98" s="1"/>
      <c r="O98" s="4" t="e">
        <f t="shared" si="13"/>
        <v>#N/A</v>
      </c>
    </row>
    <row r="99" spans="2:15">
      <c r="B99" s="1"/>
      <c r="O99" s="4" t="e">
        <f t="shared" si="13"/>
        <v>#N/A</v>
      </c>
    </row>
    <row r="100" spans="2:15">
      <c r="B100" s="1"/>
      <c r="O100" s="4" t="e">
        <f t="shared" si="13"/>
        <v>#N/A</v>
      </c>
    </row>
    <row r="101" spans="2:15">
      <c r="B101" s="1"/>
      <c r="O101" s="4" t="e">
        <f t="shared" si="13"/>
        <v>#N/A</v>
      </c>
    </row>
    <row r="102" spans="2:15">
      <c r="B102" s="1"/>
      <c r="O102" s="4" t="e">
        <f t="shared" si="13"/>
        <v>#N/A</v>
      </c>
    </row>
    <row r="103" spans="2:15">
      <c r="B103" s="1"/>
      <c r="O103" s="4" t="e">
        <f t="shared" si="13"/>
        <v>#N/A</v>
      </c>
    </row>
    <row r="104" spans="2:15">
      <c r="B104" s="1"/>
      <c r="O104" s="4" t="e">
        <f t="shared" si="13"/>
        <v>#N/A</v>
      </c>
    </row>
    <row r="105" spans="2:15">
      <c r="B105" s="1"/>
      <c r="O105" s="4" t="e">
        <f t="shared" si="13"/>
        <v>#N/A</v>
      </c>
    </row>
    <row r="106" spans="2:15">
      <c r="B106" s="1"/>
      <c r="O106" s="4" t="e">
        <f t="shared" si="13"/>
        <v>#N/A</v>
      </c>
    </row>
    <row r="107" spans="2:15">
      <c r="B107" s="1"/>
      <c r="O107" s="4" t="e">
        <f t="shared" si="13"/>
        <v>#N/A</v>
      </c>
    </row>
    <row r="108" spans="2:15">
      <c r="B108" s="1"/>
      <c r="O108" s="4" t="e">
        <f t="shared" si="13"/>
        <v>#N/A</v>
      </c>
    </row>
    <row r="109" spans="2:15">
      <c r="B109" s="1"/>
      <c r="O109" s="4" t="e">
        <f t="shared" si="13"/>
        <v>#N/A</v>
      </c>
    </row>
    <row r="110" spans="2:15">
      <c r="B110" s="1"/>
      <c r="O110" s="4" t="e">
        <f t="shared" si="13"/>
        <v>#N/A</v>
      </c>
    </row>
    <row r="111" spans="2:15">
      <c r="B111" s="1"/>
      <c r="O111" s="4" t="e">
        <f t="shared" si="13"/>
        <v>#N/A</v>
      </c>
    </row>
    <row r="112" spans="2:15">
      <c r="B112" s="1"/>
      <c r="O112" s="4" t="e">
        <f t="shared" si="13"/>
        <v>#N/A</v>
      </c>
    </row>
    <row r="113" spans="2:15">
      <c r="B113" s="1"/>
      <c r="O113" s="4" t="e">
        <f t="shared" si="13"/>
        <v>#N/A</v>
      </c>
    </row>
    <row r="114" spans="2:15">
      <c r="B114" s="1"/>
      <c r="O114" s="4" t="e">
        <f t="shared" si="13"/>
        <v>#N/A</v>
      </c>
    </row>
    <row r="115" spans="2:15">
      <c r="B115" s="1"/>
      <c r="O115" s="4" t="e">
        <f t="shared" si="13"/>
        <v>#N/A</v>
      </c>
    </row>
    <row r="116" spans="2:15">
      <c r="B116" s="1"/>
      <c r="O116" s="4" t="e">
        <f t="shared" si="13"/>
        <v>#N/A</v>
      </c>
    </row>
    <row r="117" spans="2:15">
      <c r="B117" s="1"/>
      <c r="O117" s="4" t="e">
        <f t="shared" si="13"/>
        <v>#N/A</v>
      </c>
    </row>
    <row r="118" spans="2:15">
      <c r="B118" s="1"/>
      <c r="O118" s="4" t="e">
        <f t="shared" si="13"/>
        <v>#N/A</v>
      </c>
    </row>
    <row r="119" spans="2:15">
      <c r="B119" s="1"/>
      <c r="O119" s="4" t="e">
        <f t="shared" si="13"/>
        <v>#N/A</v>
      </c>
    </row>
    <row r="120" spans="2:15">
      <c r="B120" s="1"/>
      <c r="O120" s="4" t="e">
        <f t="shared" si="13"/>
        <v>#N/A</v>
      </c>
    </row>
    <row r="121" spans="2:15">
      <c r="B121" s="1"/>
      <c r="O121" s="4" t="e">
        <f t="shared" si="13"/>
        <v>#N/A</v>
      </c>
    </row>
    <row r="122" spans="2:15">
      <c r="B122" s="1"/>
      <c r="O122" s="4" t="e">
        <f t="shared" si="13"/>
        <v>#N/A</v>
      </c>
    </row>
    <row r="123" spans="2:15">
      <c r="B123" s="1"/>
      <c r="O123" s="4" t="e">
        <f t="shared" si="13"/>
        <v>#N/A</v>
      </c>
    </row>
    <row r="124" spans="2:15">
      <c r="O124" s="4" t="e">
        <f t="shared" si="13"/>
        <v>#N/A</v>
      </c>
    </row>
    <row r="125" spans="2:15">
      <c r="O125" s="4" t="e">
        <f t="shared" si="13"/>
        <v>#N/A</v>
      </c>
    </row>
    <row r="126" spans="2:15">
      <c r="O126" s="4" t="e">
        <f t="shared" si="13"/>
        <v>#N/A</v>
      </c>
    </row>
    <row r="127" spans="2:15">
      <c r="O127" s="4" t="e">
        <f t="shared" si="13"/>
        <v>#N/A</v>
      </c>
    </row>
    <row r="128" spans="2:15">
      <c r="O128" s="4" t="e">
        <f t="shared" si="13"/>
        <v>#N/A</v>
      </c>
    </row>
    <row r="129" spans="15:15">
      <c r="O129" s="4" t="e">
        <f t="shared" si="13"/>
        <v>#N/A</v>
      </c>
    </row>
    <row r="130" spans="15:15">
      <c r="O130" s="4" t="e">
        <f t="shared" si="13"/>
        <v>#N/A</v>
      </c>
    </row>
    <row r="131" spans="15:15">
      <c r="O131" s="4" t="e">
        <f t="shared" si="13"/>
        <v>#N/A</v>
      </c>
    </row>
    <row r="132" spans="15:15">
      <c r="O132" s="4" t="e">
        <f t="shared" si="13"/>
        <v>#N/A</v>
      </c>
    </row>
    <row r="133" spans="15:15">
      <c r="O133" s="4" t="e">
        <f t="shared" ref="O133:O143" si="14">IF(HLOOKUP(N133,$BM$3:$BP$38,M133+1,0)=N133,VLOOKUP(M133,BK:BM,3,0),0)</f>
        <v>#N/A</v>
      </c>
    </row>
    <row r="134" spans="15:15">
      <c r="O134" s="4" t="e">
        <f t="shared" si="14"/>
        <v>#N/A</v>
      </c>
    </row>
    <row r="135" spans="15:15">
      <c r="O135" s="4" t="e">
        <f t="shared" si="14"/>
        <v>#N/A</v>
      </c>
    </row>
    <row r="136" spans="15:15">
      <c r="O136" s="4" t="e">
        <f t="shared" si="14"/>
        <v>#N/A</v>
      </c>
    </row>
    <row r="137" spans="15:15">
      <c r="O137" s="4" t="e">
        <f t="shared" si="14"/>
        <v>#N/A</v>
      </c>
    </row>
    <row r="138" spans="15:15">
      <c r="O138" s="4" t="e">
        <f t="shared" si="14"/>
        <v>#N/A</v>
      </c>
    </row>
    <row r="139" spans="15:15">
      <c r="O139" s="4" t="e">
        <f t="shared" si="14"/>
        <v>#N/A</v>
      </c>
    </row>
    <row r="140" spans="15:15">
      <c r="O140" s="4" t="e">
        <f t="shared" si="14"/>
        <v>#N/A</v>
      </c>
    </row>
    <row r="141" spans="15:15">
      <c r="O141" s="4" t="e">
        <f t="shared" si="14"/>
        <v>#N/A</v>
      </c>
    </row>
    <row r="142" spans="15:15">
      <c r="O142" s="4" t="e">
        <f t="shared" si="14"/>
        <v>#N/A</v>
      </c>
    </row>
    <row r="143" spans="15:15">
      <c r="O143" s="4" t="e">
        <f t="shared" si="14"/>
        <v>#N/A</v>
      </c>
    </row>
  </sheetData>
  <mergeCells count="1">
    <mergeCell ref="X2:Z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M401"/>
  <sheetViews>
    <sheetView zoomScale="90" zoomScaleNormal="90" workbookViewId="0">
      <selection activeCell="A3" sqref="A3"/>
    </sheetView>
  </sheetViews>
  <sheetFormatPr defaultRowHeight="15"/>
  <cols>
    <col min="1" max="1" width="1.28515625" style="4" customWidth="1"/>
    <col min="2" max="2" width="4.42578125" style="4" bestFit="1" customWidth="1"/>
    <col min="3" max="3" width="8.28515625" style="4" bestFit="1" customWidth="1"/>
    <col min="4" max="4" width="10.7109375" style="4" bestFit="1" customWidth="1"/>
    <col min="5" max="5" width="7.5703125" style="4" bestFit="1" customWidth="1"/>
    <col min="6" max="6" width="7.42578125" style="4" customWidth="1"/>
    <col min="7" max="7" width="7.140625" style="4" bestFit="1" customWidth="1"/>
    <col min="8" max="8" width="7.7109375" style="4" bestFit="1" customWidth="1"/>
    <col min="9" max="9" width="9" style="4" bestFit="1" customWidth="1"/>
    <col min="10" max="10" width="6.28515625" style="4" bestFit="1" customWidth="1"/>
    <col min="11" max="11" width="4.5703125" style="4" bestFit="1" customWidth="1"/>
    <col min="12" max="12" width="1.28515625" style="4" customWidth="1"/>
    <col min="13" max="13" width="5" style="4" bestFit="1" customWidth="1"/>
    <col min="14" max="14" width="8.140625" style="4" bestFit="1" customWidth="1"/>
    <col min="15" max="15" width="9.7109375" style="4" bestFit="1" customWidth="1"/>
    <col min="16" max="16" width="1.28515625" style="4" customWidth="1"/>
    <col min="17" max="17" width="3.28515625" style="4" bestFit="1" customWidth="1"/>
    <col min="18" max="18" width="8.28515625" style="4" bestFit="1" customWidth="1"/>
    <col min="19" max="19" width="10.7109375" style="4" bestFit="1" customWidth="1"/>
    <col min="20" max="20" width="8.5703125" style="4" bestFit="1" customWidth="1"/>
    <col min="21" max="21" width="1.28515625" style="4" customWidth="1"/>
    <col min="22" max="22" width="3" style="4" bestFit="1" customWidth="1"/>
    <col min="23" max="23" width="9.14062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.28515625" style="4" customWidth="1"/>
    <col min="28" max="28" width="3" style="4" bestFit="1" customWidth="1"/>
    <col min="29" max="29" width="8.140625" style="4" bestFit="1" customWidth="1"/>
    <col min="30" max="30" width="11.85546875" style="4" bestFit="1" customWidth="1"/>
    <col min="31" max="31" width="1.5703125" style="4" customWidth="1"/>
    <col min="32" max="32" width="9.140625" style="4" bestFit="1" customWidth="1"/>
    <col min="33" max="33" width="1.5703125" customWidth="1"/>
    <col min="34" max="34" width="3.28515625" bestFit="1" customWidth="1"/>
    <col min="35" max="35" width="7" bestFit="1" customWidth="1"/>
    <col min="36" max="36" width="7.7109375" bestFit="1" customWidth="1"/>
    <col min="37" max="37" width="8.140625" bestFit="1" customWidth="1"/>
    <col min="39" max="39" width="1.5703125" customWidth="1"/>
    <col min="40" max="40" width="6.28515625" bestFit="1" customWidth="1"/>
    <col min="41" max="41" width="8.28515625" bestFit="1" customWidth="1"/>
    <col min="42" max="42" width="9.7109375" bestFit="1" customWidth="1"/>
    <col min="43" max="43" width="1.5703125" customWidth="1"/>
    <col min="44" max="44" width="12.140625" bestFit="1" customWidth="1"/>
    <col min="45" max="45" width="10.42578125" bestFit="1" customWidth="1"/>
    <col min="46" max="46" width="9.7109375" bestFit="1" customWidth="1"/>
    <col min="47" max="47" width="11.28515625" bestFit="1" customWidth="1"/>
    <col min="48" max="48" width="5.28515625" bestFit="1" customWidth="1"/>
    <col min="49" max="49" width="1.5703125" customWidth="1"/>
    <col min="50" max="50" width="11.28515625" bestFit="1" customWidth="1"/>
    <col min="51" max="51" width="1.5703125" customWidth="1"/>
    <col min="52" max="53" width="11.42578125" style="4" customWidth="1"/>
    <col min="54" max="54" width="1.28515625" style="4" customWidth="1"/>
    <col min="55" max="55" width="9.42578125" style="4" bestFit="1" customWidth="1"/>
    <col min="56" max="56" width="9.85546875" style="4" bestFit="1" customWidth="1"/>
    <col min="57" max="57" width="6" style="4" bestFit="1" customWidth="1"/>
    <col min="58" max="58" width="4.5703125" style="4" bestFit="1" customWidth="1"/>
    <col min="59" max="59" width="4.42578125" style="4" bestFit="1" customWidth="1"/>
    <col min="60" max="60" width="6.42578125" style="4" bestFit="1" customWidth="1"/>
    <col min="61" max="61" width="7.42578125" style="4" bestFit="1" customWidth="1"/>
    <col min="62" max="62" width="11" style="4" bestFit="1" customWidth="1"/>
    <col min="63" max="63" width="6" style="4" customWidth="1"/>
    <col min="64" max="64" width="1.28515625" style="4" customWidth="1"/>
    <col min="65" max="65" width="5.140625" style="4" bestFit="1" customWidth="1"/>
    <col min="66" max="66" width="9.42578125" style="4" bestFit="1" customWidth="1"/>
    <col min="67" max="67" width="5.85546875" style="4" bestFit="1" customWidth="1"/>
    <col min="68" max="68" width="1" style="4" customWidth="1"/>
    <col min="69" max="69" width="9.42578125" style="4" bestFit="1" customWidth="1"/>
    <col min="70" max="70" width="5.140625" style="4" bestFit="1" customWidth="1"/>
    <col min="71" max="71" width="1.28515625" style="4" customWidth="1"/>
    <col min="72" max="72" width="9.42578125" style="4" bestFit="1" customWidth="1"/>
    <col min="73" max="73" width="9.85546875" style="4" bestFit="1" customWidth="1"/>
    <col min="74" max="74" width="0.85546875" style="4" customWidth="1"/>
    <col min="75" max="75" width="5" style="4" bestFit="1" customWidth="1"/>
    <col min="76" max="76" width="8" style="4" bestFit="1" customWidth="1"/>
    <col min="77" max="77" width="9.7109375" style="4" bestFit="1" customWidth="1"/>
    <col min="78" max="78" width="1.28515625" style="4" customWidth="1"/>
    <col min="79" max="82" width="2.140625" style="4" bestFit="1" customWidth="1"/>
    <col min="83" max="83" width="0.85546875" style="4" customWidth="1"/>
    <col min="84" max="84" width="6.140625" style="4" bestFit="1" customWidth="1"/>
    <col min="85" max="85" width="8" style="4" bestFit="1" customWidth="1"/>
    <col min="86" max="86" width="9.7109375" style="4" bestFit="1" customWidth="1"/>
    <col min="87" max="87" width="0.85546875" style="4" customWidth="1"/>
    <col min="88" max="91" width="2.140625" style="4" bestFit="1" customWidth="1"/>
    <col min="92" max="92" width="0.85546875" style="4" customWidth="1"/>
    <col min="93" max="16384" width="9.140625" style="4"/>
  </cols>
  <sheetData>
    <row r="2" spans="2:91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1"/>
      <c r="M2" s="25" t="s">
        <v>17</v>
      </c>
      <c r="N2" s="25"/>
      <c r="O2" s="25"/>
      <c r="P2" s="1"/>
      <c r="Q2" s="25" t="s">
        <v>16</v>
      </c>
      <c r="R2" s="25"/>
      <c r="S2" s="25"/>
      <c r="T2" s="25"/>
      <c r="U2" s="1"/>
      <c r="V2" s="25" t="s">
        <v>15</v>
      </c>
      <c r="W2" s="25"/>
      <c r="X2" s="25"/>
      <c r="Y2" s="25"/>
      <c r="Z2" s="25"/>
      <c r="AA2" s="1"/>
      <c r="AB2" s="25" t="s">
        <v>2</v>
      </c>
      <c r="AC2" s="25"/>
      <c r="AD2" s="25"/>
      <c r="AE2" s="1"/>
      <c r="AF2" s="17" t="s">
        <v>14</v>
      </c>
      <c r="AH2" s="24" t="s">
        <v>43</v>
      </c>
      <c r="AI2" s="24"/>
      <c r="AJ2" s="24"/>
      <c r="AK2" s="24"/>
      <c r="AL2" s="24"/>
      <c r="AM2" s="13"/>
      <c r="AN2" s="24" t="s">
        <v>44</v>
      </c>
      <c r="AO2" s="24"/>
      <c r="AP2" s="24"/>
      <c r="AQ2" s="14"/>
      <c r="AR2" s="14"/>
      <c r="AS2" s="14"/>
      <c r="AT2" s="14"/>
      <c r="AU2" s="14"/>
      <c r="AV2" s="14"/>
      <c r="AW2" s="14"/>
      <c r="AX2" s="14"/>
      <c r="BH2" s="4" t="s">
        <v>46</v>
      </c>
      <c r="BI2" s="4">
        <f ca="1">MAX(BC4:BC43)</f>
        <v>6</v>
      </c>
    </row>
    <row r="3" spans="2:91">
      <c r="B3" s="3" t="s">
        <v>1</v>
      </c>
      <c r="C3" s="3" t="s">
        <v>12</v>
      </c>
      <c r="D3" s="3" t="s">
        <v>11</v>
      </c>
      <c r="E3" s="3" t="s">
        <v>10</v>
      </c>
      <c r="F3" s="3" t="s">
        <v>9</v>
      </c>
      <c r="G3" s="17" t="s">
        <v>8</v>
      </c>
      <c r="H3" s="17" t="s">
        <v>7</v>
      </c>
      <c r="I3" s="17" t="s">
        <v>6</v>
      </c>
      <c r="J3" s="16" t="s">
        <v>43</v>
      </c>
      <c r="K3" s="16" t="s">
        <v>45</v>
      </c>
      <c r="L3" s="1"/>
      <c r="M3" s="17" t="s">
        <v>13</v>
      </c>
      <c r="N3" s="17" t="s">
        <v>3</v>
      </c>
      <c r="O3" s="17" t="s">
        <v>4</v>
      </c>
      <c r="P3" s="1"/>
      <c r="Q3" s="17" t="s">
        <v>1</v>
      </c>
      <c r="R3" s="17" t="s">
        <v>12</v>
      </c>
      <c r="S3" s="17" t="s">
        <v>11</v>
      </c>
      <c r="T3" s="17" t="s">
        <v>10</v>
      </c>
      <c r="U3" s="1"/>
      <c r="V3" s="17" t="s">
        <v>1</v>
      </c>
      <c r="W3" s="17" t="s">
        <v>35</v>
      </c>
      <c r="X3" s="17" t="s">
        <v>36</v>
      </c>
      <c r="Y3" s="17" t="s">
        <v>37</v>
      </c>
      <c r="Z3" s="17" t="s">
        <v>38</v>
      </c>
      <c r="AA3" s="1"/>
      <c r="AB3" s="17" t="s">
        <v>1</v>
      </c>
      <c r="AC3" s="17" t="s">
        <v>3</v>
      </c>
      <c r="AD3" s="17" t="s">
        <v>2</v>
      </c>
      <c r="AE3" s="1"/>
      <c r="AF3" s="17" t="s">
        <v>1</v>
      </c>
      <c r="AH3" s="16" t="s">
        <v>1</v>
      </c>
      <c r="AI3" s="16" t="s">
        <v>9</v>
      </c>
      <c r="AJ3" s="16" t="s">
        <v>8</v>
      </c>
      <c r="AK3" s="16" t="s">
        <v>7</v>
      </c>
      <c r="AL3" s="16" t="s">
        <v>6</v>
      </c>
      <c r="AM3" s="13"/>
      <c r="AN3" s="16" t="s">
        <v>43</v>
      </c>
      <c r="AO3" s="16" t="s">
        <v>3</v>
      </c>
      <c r="AP3" s="16" t="s">
        <v>4</v>
      </c>
      <c r="AQ3" s="14"/>
      <c r="AR3" s="16" t="s">
        <v>4</v>
      </c>
      <c r="AS3" s="16" t="s">
        <v>46</v>
      </c>
      <c r="AT3" s="16" t="s">
        <v>47</v>
      </c>
      <c r="AU3" s="14"/>
      <c r="AV3" s="14"/>
      <c r="AW3" s="14"/>
      <c r="AX3" s="16" t="s">
        <v>48</v>
      </c>
      <c r="BC3" s="4" t="s">
        <v>34</v>
      </c>
      <c r="BD3" s="4" t="s">
        <v>25</v>
      </c>
      <c r="BE3" s="4" t="s">
        <v>5</v>
      </c>
      <c r="BF3" s="17" t="s">
        <v>22</v>
      </c>
      <c r="BG3" s="17" t="s">
        <v>23</v>
      </c>
      <c r="BH3" s="4" t="s">
        <v>24</v>
      </c>
      <c r="BI3" s="4" t="s">
        <v>41</v>
      </c>
      <c r="BJ3" s="4" t="s">
        <v>42</v>
      </c>
      <c r="BK3" s="4" t="s">
        <v>5</v>
      </c>
      <c r="BM3" s="4" t="s">
        <v>33</v>
      </c>
      <c r="BN3" s="4" t="s">
        <v>4</v>
      </c>
      <c r="BO3" s="4" t="s">
        <v>55</v>
      </c>
      <c r="BQ3" s="4" t="s">
        <v>34</v>
      </c>
      <c r="BR3" s="4" t="s">
        <v>33</v>
      </c>
      <c r="BT3" s="4" t="str">
        <f t="shared" ref="BT3:BT17" si="0">BC3</f>
        <v>Subgrupo</v>
      </c>
      <c r="BU3" s="4" t="s">
        <v>55</v>
      </c>
      <c r="BW3" s="17" t="s">
        <v>33</v>
      </c>
      <c r="BX3" s="17" t="s">
        <v>19</v>
      </c>
      <c r="BY3" s="17" t="s">
        <v>4</v>
      </c>
      <c r="CA3" s="4">
        <v>1</v>
      </c>
      <c r="CB3" s="4">
        <v>2</v>
      </c>
      <c r="CC3" s="4">
        <v>3</v>
      </c>
      <c r="CD3" s="4">
        <v>4</v>
      </c>
      <c r="CF3" s="17" t="s">
        <v>43</v>
      </c>
      <c r="CG3" s="17" t="s">
        <v>19</v>
      </c>
      <c r="CH3" s="17" t="s">
        <v>4</v>
      </c>
      <c r="CJ3" s="4">
        <v>1</v>
      </c>
      <c r="CK3" s="4">
        <v>2</v>
      </c>
      <c r="CL3" s="4">
        <v>3</v>
      </c>
      <c r="CM3" s="4">
        <v>4</v>
      </c>
    </row>
    <row r="4" spans="2:91">
      <c r="B4" s="7">
        <v>1</v>
      </c>
      <c r="C4" s="4">
        <f t="shared" ref="C4:C38" ca="1" si="1">VLOOKUP(BQ4,BC:BG,4,0)</f>
        <v>109</v>
      </c>
      <c r="D4" s="4">
        <f ca="1">VLOOKUP(BQ4,BC:BG,5,0)</f>
        <v>16</v>
      </c>
      <c r="E4" s="7">
        <f ca="1">Formulas!C4</f>
        <v>1854</v>
      </c>
      <c r="F4">
        <f ca="1">G4</f>
        <v>80</v>
      </c>
      <c r="G4">
        <f ca="1">IF(BY4&lt;61,0,IF(BY4&lt;121,20,IF(BY4&lt;201,45,IF(BY4&lt;301,80,"X"))))</f>
        <v>80</v>
      </c>
      <c r="H4">
        <f ca="1">IF(BY4&lt;61,30,IF(BY4&lt;121,55,IF(BY4&lt;201,90,IF(BY4&lt;301,140,"X"))))</f>
        <v>140</v>
      </c>
      <c r="I4" s="8">
        <f ca="1">IF(Formulas!I4&lt;1,1,ROUND(Formulas!I4,0))</f>
        <v>394</v>
      </c>
      <c r="J4">
        <f ca="1">RANDBETWEEN(1,5)</f>
        <v>4</v>
      </c>
      <c r="K4">
        <f t="shared" ref="K4:K38" ca="1" si="2">RANDBETWEEN(1,3)</f>
        <v>3</v>
      </c>
      <c r="L4" s="7"/>
      <c r="M4" s="4">
        <v>1</v>
      </c>
      <c r="N4" s="4">
        <v>1</v>
      </c>
      <c r="O4" s="4">
        <f ca="1">IF(HLOOKUP(N4,$CA$3:$CD$73,M4+1,0)=N4,VLOOKUP(M4,BW:BY,3,0),0)</f>
        <v>235</v>
      </c>
      <c r="P4" s="7"/>
      <c r="Q4" s="7">
        <v>1</v>
      </c>
      <c r="R4" s="4">
        <f t="shared" ref="R4:S18" ca="1" si="3">BF4</f>
        <v>109</v>
      </c>
      <c r="S4" s="4">
        <f t="shared" ca="1" si="3"/>
        <v>16</v>
      </c>
      <c r="T4" s="4">
        <f ca="1">Formulas!V4</f>
        <v>6752</v>
      </c>
      <c r="U4" s="7"/>
      <c r="V4" s="4">
        <v>1</v>
      </c>
      <c r="W4" s="4">
        <v>35</v>
      </c>
      <c r="X4" s="4">
        <v>0</v>
      </c>
      <c r="Y4" s="4">
        <v>9999</v>
      </c>
      <c r="Z4" s="4">
        <v>3</v>
      </c>
      <c r="AA4" s="7"/>
      <c r="AB4" s="7">
        <v>1</v>
      </c>
      <c r="AC4" s="7">
        <v>1</v>
      </c>
      <c r="AD4" s="4">
        <f ca="1">MAX($AT$11:$AT$14)</f>
        <v>899</v>
      </c>
      <c r="AE4" s="7"/>
      <c r="AF4" s="7">
        <v>1</v>
      </c>
      <c r="AH4">
        <v>1</v>
      </c>
      <c r="AI4">
        <f ca="1">RANDBETWEEN(0,10)</f>
        <v>8</v>
      </c>
      <c r="AJ4">
        <f ca="1">AI4</f>
        <v>8</v>
      </c>
      <c r="AK4">
        <f ca="1">RANDBETWEEN(15,20)</f>
        <v>18</v>
      </c>
      <c r="AL4" s="7">
        <f ca="1">ROUND(1.1*(SUMIF(J:J,AH4,AX:AX)),0)</f>
        <v>4631</v>
      </c>
      <c r="AM4" s="14"/>
      <c r="AN4" s="14">
        <v>1</v>
      </c>
      <c r="AO4" s="14">
        <v>1</v>
      </c>
      <c r="AP4" s="4">
        <f t="shared" ref="AP4:AP23" ca="1" si="4">IF(HLOOKUP(AO4,$CJ$3:$CM$13,AN4+1,0)=AO4,VLOOKUP(AN4,CF:CH,3,0),0)</f>
        <v>0</v>
      </c>
      <c r="AQ4" s="14"/>
      <c r="AR4" s="16">
        <v>1</v>
      </c>
      <c r="AS4" s="14">
        <f ca="1">SUMIF(N:N,AR4,O:O)+SUMIF($AS$17:$AS$21,AR4,$AU$17:$AU$21)</f>
        <v>2344</v>
      </c>
      <c r="AT4" s="14">
        <f ca="1">AS4*1.15</f>
        <v>2695.6</v>
      </c>
      <c r="AU4" s="14"/>
      <c r="AV4" s="14"/>
      <c r="AW4" s="14"/>
      <c r="AX4" s="14">
        <f ca="1">I4*K4</f>
        <v>1182</v>
      </c>
      <c r="AY4" s="4"/>
      <c r="BC4" s="4">
        <v>1</v>
      </c>
      <c r="BD4" s="4">
        <f t="shared" ref="BD4:BD18" ca="1" si="5">IF(BH4=0,BJ4,"")</f>
        <v>1</v>
      </c>
      <c r="BE4" s="4">
        <v>1</v>
      </c>
      <c r="BF4" s="4">
        <f ca="1">RANDBETWEEN(40,130)</f>
        <v>109</v>
      </c>
      <c r="BG4" s="4">
        <f ca="1">RANDBETWEEN(5,31)</f>
        <v>16</v>
      </c>
      <c r="BH4" s="4">
        <v>0</v>
      </c>
      <c r="BI4" s="4">
        <f t="shared" ref="BI4:BI18" ca="1" si="6">IF(BH4=0,RANDBETWEEN(0,100),0)</f>
        <v>33</v>
      </c>
      <c r="BJ4" s="4">
        <f t="shared" ref="BJ4:BJ18" ca="1" si="7">RANDBETWEEN(1,7)</f>
        <v>1</v>
      </c>
      <c r="BK4" s="4">
        <v>1</v>
      </c>
      <c r="BM4" s="4">
        <v>1</v>
      </c>
      <c r="BN4" s="4">
        <f t="shared" ref="BN4:BN38" ca="1" si="8">SUMIF(M:M,BM4,O:O)</f>
        <v>235</v>
      </c>
      <c r="BO4" s="4">
        <f ca="1">BN4</f>
        <v>235</v>
      </c>
      <c r="BQ4" s="4">
        <v>1</v>
      </c>
      <c r="BR4" s="4">
        <v>1</v>
      </c>
      <c r="BT4" s="4">
        <f t="shared" si="0"/>
        <v>1</v>
      </c>
      <c r="BU4" s="4">
        <f ca="1">BD4</f>
        <v>1</v>
      </c>
      <c r="BW4" s="4">
        <v>1</v>
      </c>
      <c r="BX4">
        <f ca="1">RANDBETWEEN(1,4)</f>
        <v>1</v>
      </c>
      <c r="BY4">
        <f ca="1">RANDBETWEEN(10,300)</f>
        <v>235</v>
      </c>
      <c r="CA4" s="4">
        <f t="shared" ref="CA4:CD23" ca="1" si="9">$BX4</f>
        <v>1</v>
      </c>
      <c r="CB4" s="4">
        <f t="shared" ca="1" si="9"/>
        <v>1</v>
      </c>
      <c r="CC4" s="4">
        <f t="shared" ca="1" si="9"/>
        <v>1</v>
      </c>
      <c r="CD4" s="4">
        <f t="shared" ca="1" si="9"/>
        <v>1</v>
      </c>
      <c r="CF4" s="4">
        <f>AR17</f>
        <v>1</v>
      </c>
      <c r="CG4" s="4">
        <f t="shared" ref="CG4:CH8" ca="1" si="10">AS17</f>
        <v>2</v>
      </c>
      <c r="CH4" s="4">
        <f t="shared" ca="1" si="10"/>
        <v>32</v>
      </c>
      <c r="CJ4" s="4">
        <f ca="1">$CG4</f>
        <v>2</v>
      </c>
      <c r="CK4" s="4">
        <f t="shared" ref="CK4:CM8" ca="1" si="11">$CG4</f>
        <v>2</v>
      </c>
      <c r="CL4" s="4">
        <f t="shared" ca="1" si="11"/>
        <v>2</v>
      </c>
      <c r="CM4" s="4">
        <f t="shared" ca="1" si="11"/>
        <v>2</v>
      </c>
    </row>
    <row r="5" spans="2:91">
      <c r="B5" s="7">
        <v>2</v>
      </c>
      <c r="C5" s="4">
        <f t="shared" ca="1" si="1"/>
        <v>85</v>
      </c>
      <c r="D5" s="4">
        <f t="shared" ref="D5:D38" ca="1" si="12">VLOOKUP(BQ5,BC:BG,5,0)</f>
        <v>6</v>
      </c>
      <c r="E5" s="7">
        <f ca="1">Formulas!C5</f>
        <v>1761</v>
      </c>
      <c r="F5">
        <f t="shared" ref="F5:F38" ca="1" si="13">G5</f>
        <v>0</v>
      </c>
      <c r="G5">
        <f t="shared" ref="G5:G38" ca="1" si="14">IF(BY5&lt;61,0,IF(BY5&lt;121,20,IF(BY5&lt;201,45,IF(BY5&lt;301,80,"X"))))</f>
        <v>0</v>
      </c>
      <c r="H5">
        <f t="shared" ref="H5:H38" ca="1" si="15">IF(BY5&lt;61,30,IF(BY5&lt;121,55,IF(BY5&lt;201,90,IF(BY5&lt;301,140,"X"))))</f>
        <v>30</v>
      </c>
      <c r="I5" s="8">
        <f ca="1">IF(Formulas!I5&lt;1,1,ROUND(Formulas!I5,0))</f>
        <v>365</v>
      </c>
      <c r="J5">
        <f t="shared" ref="J5:J38" ca="1" si="16">RANDBETWEEN(1,5)</f>
        <v>4</v>
      </c>
      <c r="K5">
        <f t="shared" ca="1" si="2"/>
        <v>3</v>
      </c>
      <c r="L5" s="7"/>
      <c r="M5" s="7">
        <v>1</v>
      </c>
      <c r="N5" s="7">
        <v>2</v>
      </c>
      <c r="O5" s="4">
        <f t="shared" ref="O5:O68" ca="1" si="17">IF(HLOOKUP(N5,$CA$3:$CD$73,M5+1,0)=N5,VLOOKUP(M5,BW:BY,3,0),0)</f>
        <v>0</v>
      </c>
      <c r="P5" s="7"/>
      <c r="Q5" s="7">
        <v>2</v>
      </c>
      <c r="R5" s="4">
        <f t="shared" ca="1" si="3"/>
        <v>109</v>
      </c>
      <c r="S5" s="4">
        <f t="shared" ca="1" si="3"/>
        <v>16</v>
      </c>
      <c r="T5" s="4">
        <f ca="1">Formulas!V5</f>
        <v>5530</v>
      </c>
      <c r="U5" s="7"/>
      <c r="V5" s="4">
        <v>2</v>
      </c>
      <c r="W5" s="4">
        <v>20</v>
      </c>
      <c r="X5" s="4">
        <v>0</v>
      </c>
      <c r="Y5" s="4">
        <v>9999</v>
      </c>
      <c r="Z5" s="4">
        <v>3</v>
      </c>
      <c r="AA5" s="7"/>
      <c r="AB5" s="7">
        <v>1</v>
      </c>
      <c r="AC5" s="7">
        <v>2</v>
      </c>
      <c r="AD5" s="4">
        <f t="shared" ref="AD5:AD14" ca="1" si="18">MAX($AT$11:$AT$14)</f>
        <v>899</v>
      </c>
      <c r="AE5" s="7"/>
      <c r="AF5" s="7">
        <v>2</v>
      </c>
      <c r="AH5">
        <v>2</v>
      </c>
      <c r="AI5">
        <f t="shared" ref="AI5:AI8" ca="1" si="19">RANDBETWEEN(0,10)</f>
        <v>3</v>
      </c>
      <c r="AJ5">
        <f t="shared" ref="AJ5:AJ8" ca="1" si="20">AI5</f>
        <v>3</v>
      </c>
      <c r="AK5">
        <f t="shared" ref="AK5:AK8" ca="1" si="21">RANDBETWEEN(15,20)</f>
        <v>18</v>
      </c>
      <c r="AL5" s="7">
        <f ca="1">ROUND(1.1*(SUMIF(J:J,AH5,AX:AX)),0)</f>
        <v>2373</v>
      </c>
      <c r="AM5" s="14"/>
      <c r="AN5" s="14">
        <v>1</v>
      </c>
      <c r="AO5" s="14">
        <v>2</v>
      </c>
      <c r="AP5" s="4">
        <f t="shared" ca="1" si="4"/>
        <v>32</v>
      </c>
      <c r="AQ5" s="14"/>
      <c r="AR5" s="16">
        <v>2</v>
      </c>
      <c r="AS5" s="14">
        <f ca="1">SUMIF(N:N,AR5,O:O)+SUMIF($AS$17:$AS$21,AR5,$AU$17:$AU$21)</f>
        <v>1642</v>
      </c>
      <c r="AT5" s="14">
        <f ca="1">AS5*1.15</f>
        <v>1888.3</v>
      </c>
      <c r="AU5" s="14"/>
      <c r="AV5" s="14"/>
      <c r="AW5" s="14"/>
      <c r="AX5" s="14">
        <f t="shared" ref="AX5:AX38" ca="1" si="22">I5*K5</f>
        <v>1095</v>
      </c>
      <c r="AY5" s="4"/>
      <c r="BC5" s="4">
        <f t="shared" ref="BC5:BC18" ca="1" si="23">IF(BH5=0,BC4+1,BC4)</f>
        <v>1</v>
      </c>
      <c r="BD5" s="4" t="str">
        <f t="shared" ca="1" si="5"/>
        <v/>
      </c>
      <c r="BE5" s="4">
        <v>2</v>
      </c>
      <c r="BF5" s="4">
        <f t="shared" ref="BF5:BF18" ca="1" si="24">IF(BH5=1,BF4,RANDBETWEEN(40,130))</f>
        <v>109</v>
      </c>
      <c r="BG5" s="4">
        <f t="shared" ref="BG5:BG18" ca="1" si="25">IF(BC5=BC4,BG4,RANDBETWEEN(5,31))</f>
        <v>16</v>
      </c>
      <c r="BH5" s="4">
        <f ca="1">RANDBETWEEN(0,1)</f>
        <v>1</v>
      </c>
      <c r="BI5" s="4">
        <f t="shared" ca="1" si="6"/>
        <v>0</v>
      </c>
      <c r="BJ5" s="4">
        <f t="shared" ca="1" si="7"/>
        <v>3</v>
      </c>
      <c r="BK5" s="4">
        <v>2</v>
      </c>
      <c r="BM5" s="7">
        <v>2</v>
      </c>
      <c r="BN5" s="4">
        <f t="shared" ca="1" si="8"/>
        <v>41</v>
      </c>
      <c r="BO5" s="4">
        <f ca="1">BN5+BO4</f>
        <v>276</v>
      </c>
      <c r="BQ5" s="4">
        <f ca="1">IF(BR5&gt;(VLOOKUP(BQ4,BT:BU,2,FALSE)),BQ4+1,BQ4)</f>
        <v>2</v>
      </c>
      <c r="BR5" s="7">
        <v>2</v>
      </c>
      <c r="BS5" s="7"/>
      <c r="BT5" s="4">
        <f t="shared" ca="1" si="0"/>
        <v>1</v>
      </c>
      <c r="BU5" s="4">
        <f ca="1">IF(BD5&lt;&gt;"",BU4+BD5,BU4)</f>
        <v>1</v>
      </c>
      <c r="BW5" s="7">
        <v>2</v>
      </c>
      <c r="BX5">
        <f t="shared" ref="BX5:BX38" ca="1" si="26">RANDBETWEEN(1,4)</f>
        <v>1</v>
      </c>
      <c r="BY5">
        <f t="shared" ref="BY5:BY38" ca="1" si="27">RANDBETWEEN(10,300)</f>
        <v>41</v>
      </c>
      <c r="CA5" s="4">
        <f ca="1">$BX5</f>
        <v>1</v>
      </c>
      <c r="CB5" s="4">
        <f t="shared" ca="1" si="9"/>
        <v>1</v>
      </c>
      <c r="CC5" s="4">
        <f t="shared" ca="1" si="9"/>
        <v>1</v>
      </c>
      <c r="CD5" s="4">
        <f t="shared" ca="1" si="9"/>
        <v>1</v>
      </c>
      <c r="CF5" s="4">
        <f t="shared" ref="CF5:CF8" si="28">AR18</f>
        <v>2</v>
      </c>
      <c r="CG5" s="4">
        <f t="shared" ca="1" si="10"/>
        <v>3</v>
      </c>
      <c r="CH5" s="4">
        <f t="shared" ca="1" si="10"/>
        <v>11</v>
      </c>
      <c r="CJ5" s="4">
        <f t="shared" ref="CJ5:CJ8" ca="1" si="29">$CG5</f>
        <v>3</v>
      </c>
      <c r="CK5" s="4">
        <f t="shared" ca="1" si="11"/>
        <v>3</v>
      </c>
      <c r="CL5" s="4">
        <f t="shared" ca="1" si="11"/>
        <v>3</v>
      </c>
      <c r="CM5" s="4">
        <f t="shared" ca="1" si="11"/>
        <v>3</v>
      </c>
    </row>
    <row r="6" spans="2:91">
      <c r="B6" s="7">
        <v>3</v>
      </c>
      <c r="C6" s="4">
        <f t="shared" ca="1" si="1"/>
        <v>85</v>
      </c>
      <c r="D6" s="4">
        <f t="shared" ca="1" si="12"/>
        <v>6</v>
      </c>
      <c r="E6" s="7">
        <f ca="1">Formulas!C6</f>
        <v>1570</v>
      </c>
      <c r="F6">
        <f t="shared" ca="1" si="13"/>
        <v>20</v>
      </c>
      <c r="G6">
        <f t="shared" ca="1" si="14"/>
        <v>20</v>
      </c>
      <c r="H6">
        <f t="shared" ca="1" si="15"/>
        <v>55</v>
      </c>
      <c r="I6" s="8">
        <f ca="1">IF(Formulas!I6&lt;1,1,ROUND(Formulas!I6,0))</f>
        <v>321</v>
      </c>
      <c r="J6">
        <f t="shared" ca="1" si="16"/>
        <v>2</v>
      </c>
      <c r="K6">
        <f t="shared" ca="1" si="2"/>
        <v>1</v>
      </c>
      <c r="L6" s="7"/>
      <c r="M6" s="4">
        <v>1</v>
      </c>
      <c r="N6" s="4">
        <v>3</v>
      </c>
      <c r="O6" s="4">
        <f t="shared" ca="1" si="17"/>
        <v>0</v>
      </c>
      <c r="P6" s="7"/>
      <c r="Q6" s="7">
        <v>3</v>
      </c>
      <c r="R6" s="4">
        <f t="shared" ca="1" si="3"/>
        <v>85</v>
      </c>
      <c r="S6" s="4">
        <f t="shared" ca="1" si="3"/>
        <v>6</v>
      </c>
      <c r="T6" s="4">
        <f ca="1">Formulas!V6</f>
        <v>6277</v>
      </c>
      <c r="U6" s="7"/>
      <c r="V6" s="4">
        <v>3</v>
      </c>
      <c r="W6" s="4">
        <v>30</v>
      </c>
      <c r="X6" s="4">
        <v>500</v>
      </c>
      <c r="Y6" s="4">
        <v>2000</v>
      </c>
      <c r="Z6" s="4">
        <v>4</v>
      </c>
      <c r="AA6" s="7"/>
      <c r="AB6" s="7">
        <v>1</v>
      </c>
      <c r="AC6" s="7">
        <v>3</v>
      </c>
      <c r="AD6" s="4">
        <f t="shared" ca="1" si="18"/>
        <v>899</v>
      </c>
      <c r="AE6" s="7"/>
      <c r="AF6" s="7">
        <v>3</v>
      </c>
      <c r="AH6">
        <v>3</v>
      </c>
      <c r="AI6">
        <f t="shared" ca="1" si="19"/>
        <v>7</v>
      </c>
      <c r="AJ6">
        <f t="shared" ca="1" si="20"/>
        <v>7</v>
      </c>
      <c r="AK6">
        <f t="shared" ca="1" si="21"/>
        <v>15</v>
      </c>
      <c r="AL6" s="7">
        <f t="shared" ref="AL6:AL8" ca="1" si="30">ROUND(1.1*(SUMIF(J:J,AH6,AX:AX)),0)</f>
        <v>8677</v>
      </c>
      <c r="AM6" s="14"/>
      <c r="AN6" s="14">
        <v>1</v>
      </c>
      <c r="AO6" s="14">
        <v>3</v>
      </c>
      <c r="AP6" s="4">
        <f t="shared" ca="1" si="4"/>
        <v>0</v>
      </c>
      <c r="AQ6" s="14"/>
      <c r="AR6" s="16">
        <v>3</v>
      </c>
      <c r="AS6" s="14">
        <f ca="1">SUMIF(N:N,AR6,O:O)+SUMIF($AS$17:$AS$21,AR6,$AU$17:$AU$21)</f>
        <v>2441</v>
      </c>
      <c r="AT6" s="14">
        <f ca="1">AS6*1.15</f>
        <v>2807.1499999999996</v>
      </c>
      <c r="AU6" s="14"/>
      <c r="AV6" s="14"/>
      <c r="AW6" s="14"/>
      <c r="AX6" s="14">
        <f ca="1">I6*K6</f>
        <v>321</v>
      </c>
      <c r="AY6" s="4"/>
      <c r="AZ6" s="4" t="s">
        <v>56</v>
      </c>
      <c r="BC6" s="4">
        <f t="shared" ca="1" si="23"/>
        <v>2</v>
      </c>
      <c r="BD6" s="4">
        <f t="shared" ca="1" si="5"/>
        <v>7</v>
      </c>
      <c r="BE6" s="4">
        <v>3</v>
      </c>
      <c r="BF6" s="4">
        <f t="shared" ca="1" si="24"/>
        <v>85</v>
      </c>
      <c r="BG6" s="4">
        <f t="shared" ca="1" si="25"/>
        <v>6</v>
      </c>
      <c r="BH6" s="4">
        <f ca="1">RANDBETWEEN(0,1)</f>
        <v>0</v>
      </c>
      <c r="BI6" s="4">
        <f t="shared" ca="1" si="6"/>
        <v>24</v>
      </c>
      <c r="BJ6" s="4">
        <f t="shared" ca="1" si="7"/>
        <v>7</v>
      </c>
      <c r="BK6" s="4">
        <v>3</v>
      </c>
      <c r="BM6" s="4">
        <v>3</v>
      </c>
      <c r="BN6" s="4">
        <f t="shared" ca="1" si="8"/>
        <v>110</v>
      </c>
      <c r="BO6" s="4">
        <f t="shared" ref="BO6:BO38" ca="1" si="31">BN6+BO5</f>
        <v>386</v>
      </c>
      <c r="BQ6" s="4">
        <f ca="1">IF(BR6&gt;(VLOOKUP(BQ5,BT:BU,2,FALSE)),BQ5+1,BQ5)</f>
        <v>2</v>
      </c>
      <c r="BR6" s="4">
        <v>3</v>
      </c>
      <c r="BT6" s="4">
        <f t="shared" ca="1" si="0"/>
        <v>2</v>
      </c>
      <c r="BU6" s="4">
        <f ca="1">IF(BD6&lt;&gt;"",BU5+BD6,BU5)</f>
        <v>8</v>
      </c>
      <c r="BW6" s="4">
        <v>3</v>
      </c>
      <c r="BX6">
        <f t="shared" ca="1" si="26"/>
        <v>4</v>
      </c>
      <c r="BY6">
        <f t="shared" ca="1" si="27"/>
        <v>110</v>
      </c>
      <c r="CA6" s="4">
        <f t="shared" ref="CA6:CD25" ca="1" si="32">$BX6</f>
        <v>4</v>
      </c>
      <c r="CB6" s="4">
        <f t="shared" ca="1" si="9"/>
        <v>4</v>
      </c>
      <c r="CC6" s="4">
        <f t="shared" ca="1" si="9"/>
        <v>4</v>
      </c>
      <c r="CD6" s="4">
        <f t="shared" ca="1" si="9"/>
        <v>4</v>
      </c>
      <c r="CF6" s="4">
        <f t="shared" si="28"/>
        <v>3</v>
      </c>
      <c r="CG6" s="4">
        <f t="shared" ca="1" si="10"/>
        <v>3</v>
      </c>
      <c r="CH6" s="4">
        <f t="shared" ca="1" si="10"/>
        <v>16</v>
      </c>
      <c r="CJ6" s="4">
        <f t="shared" ca="1" si="29"/>
        <v>3</v>
      </c>
      <c r="CK6" s="4">
        <f t="shared" ca="1" si="11"/>
        <v>3</v>
      </c>
      <c r="CL6" s="4">
        <f t="shared" ca="1" si="11"/>
        <v>3</v>
      </c>
      <c r="CM6" s="4">
        <f t="shared" ca="1" si="11"/>
        <v>3</v>
      </c>
    </row>
    <row r="7" spans="2:91">
      <c r="B7" s="7">
        <v>4</v>
      </c>
      <c r="C7" s="4">
        <f t="shared" ca="1" si="1"/>
        <v>85</v>
      </c>
      <c r="D7" s="4">
        <f t="shared" ca="1" si="12"/>
        <v>6</v>
      </c>
      <c r="E7" s="7">
        <f ca="1">Formulas!C7</f>
        <v>1973</v>
      </c>
      <c r="F7">
        <f t="shared" ca="1" si="13"/>
        <v>80</v>
      </c>
      <c r="G7">
        <f t="shared" ca="1" si="14"/>
        <v>80</v>
      </c>
      <c r="H7">
        <f t="shared" ca="1" si="15"/>
        <v>140</v>
      </c>
      <c r="I7" s="8">
        <f ca="1">IF(Formulas!I7&lt;1,1,ROUND(Formulas!I7,0))</f>
        <v>438</v>
      </c>
      <c r="J7">
        <f t="shared" ca="1" si="16"/>
        <v>3</v>
      </c>
      <c r="K7">
        <f t="shared" ca="1" si="2"/>
        <v>2</v>
      </c>
      <c r="L7" s="7"/>
      <c r="M7" s="4">
        <v>1</v>
      </c>
      <c r="N7" s="4">
        <v>4</v>
      </c>
      <c r="O7" s="4">
        <f t="shared" ca="1" si="17"/>
        <v>0</v>
      </c>
      <c r="P7" s="7"/>
      <c r="Q7" s="7">
        <v>4</v>
      </c>
      <c r="R7" s="4">
        <f t="shared" ca="1" si="3"/>
        <v>85</v>
      </c>
      <c r="S7" s="4">
        <f t="shared" ca="1" si="3"/>
        <v>6</v>
      </c>
      <c r="T7" s="4">
        <f ca="1">Formulas!V7</f>
        <v>5592</v>
      </c>
      <c r="U7" s="7"/>
      <c r="V7" s="7"/>
      <c r="W7" s="7"/>
      <c r="X7" s="7"/>
      <c r="Y7" s="7"/>
      <c r="Z7" s="7"/>
      <c r="AA7" s="7"/>
      <c r="AB7" s="7">
        <v>1</v>
      </c>
      <c r="AC7" s="7">
        <v>4</v>
      </c>
      <c r="AD7" s="4">
        <f t="shared" ca="1" si="18"/>
        <v>899</v>
      </c>
      <c r="AE7" s="7"/>
      <c r="AF7" s="7">
        <v>4</v>
      </c>
      <c r="AH7">
        <v>4</v>
      </c>
      <c r="AI7">
        <f t="shared" ca="1" si="19"/>
        <v>2</v>
      </c>
      <c r="AJ7">
        <f t="shared" ca="1" si="20"/>
        <v>2</v>
      </c>
      <c r="AK7">
        <f t="shared" ca="1" si="21"/>
        <v>20</v>
      </c>
      <c r="AL7" s="7">
        <f t="shared" ca="1" si="30"/>
        <v>8648</v>
      </c>
      <c r="AM7" s="14"/>
      <c r="AN7" s="14">
        <v>1</v>
      </c>
      <c r="AO7" s="14">
        <v>4</v>
      </c>
      <c r="AP7" s="4">
        <f t="shared" ca="1" si="4"/>
        <v>0</v>
      </c>
      <c r="AQ7" s="14"/>
      <c r="AR7" s="16">
        <v>4</v>
      </c>
      <c r="AS7" s="14">
        <f ca="1">SUMIF(N:N,AR7,O:O)+SUMIF($AS$17:$AS$21,AR7,$AU$17:$AU$21)</f>
        <v>829</v>
      </c>
      <c r="AT7" s="14">
        <f ca="1">AS7*1.15</f>
        <v>953.34999999999991</v>
      </c>
      <c r="AU7" s="14"/>
      <c r="AV7" s="14"/>
      <c r="AW7" s="14"/>
      <c r="AX7" s="14">
        <f t="shared" ca="1" si="22"/>
        <v>876</v>
      </c>
      <c r="AY7" s="4"/>
      <c r="AZ7" s="4">
        <f ca="1">SUM(BD:BD)</f>
        <v>27</v>
      </c>
      <c r="BC7" s="4">
        <f t="shared" ca="1" si="23"/>
        <v>2</v>
      </c>
      <c r="BD7" s="4" t="str">
        <f t="shared" ca="1" si="5"/>
        <v/>
      </c>
      <c r="BE7" s="4">
        <v>4</v>
      </c>
      <c r="BF7" s="4">
        <f t="shared" ca="1" si="24"/>
        <v>85</v>
      </c>
      <c r="BG7" s="4">
        <f t="shared" ca="1" si="25"/>
        <v>6</v>
      </c>
      <c r="BH7" s="4">
        <f ca="1">RANDBETWEEN(0,1)</f>
        <v>1</v>
      </c>
      <c r="BI7" s="4">
        <f t="shared" ca="1" si="6"/>
        <v>0</v>
      </c>
      <c r="BJ7" s="4">
        <f t="shared" ca="1" si="7"/>
        <v>3</v>
      </c>
      <c r="BK7" s="4">
        <v>4</v>
      </c>
      <c r="BM7" s="4">
        <v>4</v>
      </c>
      <c r="BN7" s="4">
        <f t="shared" ca="1" si="8"/>
        <v>263</v>
      </c>
      <c r="BO7" s="4">
        <f t="shared" ca="1" si="31"/>
        <v>649</v>
      </c>
      <c r="BQ7" s="4">
        <f t="shared" ref="BQ7:BQ38" ca="1" si="33">IF(BR7&gt;(VLOOKUP(BQ6,BT:BU,2,FALSE)),BQ6+1,BQ6)</f>
        <v>2</v>
      </c>
      <c r="BR7" s="4">
        <v>4</v>
      </c>
      <c r="BT7" s="4">
        <f t="shared" ca="1" si="0"/>
        <v>2</v>
      </c>
      <c r="BU7" s="4">
        <f t="shared" ref="BU7:BU16" ca="1" si="34">IF(BD7&lt;&gt;"",BU6+BD7,BU6)</f>
        <v>8</v>
      </c>
      <c r="BW7" s="4">
        <v>4</v>
      </c>
      <c r="BX7">
        <f t="shared" ca="1" si="26"/>
        <v>1</v>
      </c>
      <c r="BY7">
        <f t="shared" ca="1" si="27"/>
        <v>263</v>
      </c>
      <c r="CA7" s="4">
        <f t="shared" ca="1" si="32"/>
        <v>1</v>
      </c>
      <c r="CB7" s="4">
        <f t="shared" ca="1" si="9"/>
        <v>1</v>
      </c>
      <c r="CC7" s="4">
        <f t="shared" ca="1" si="9"/>
        <v>1</v>
      </c>
      <c r="CD7" s="4">
        <f t="shared" ca="1" si="9"/>
        <v>1</v>
      </c>
      <c r="CF7" s="4">
        <f t="shared" si="28"/>
        <v>4</v>
      </c>
      <c r="CG7" s="4">
        <f t="shared" ca="1" si="10"/>
        <v>1</v>
      </c>
      <c r="CH7" s="4">
        <f t="shared" ca="1" si="10"/>
        <v>35</v>
      </c>
      <c r="CJ7" s="4">
        <f t="shared" ca="1" si="29"/>
        <v>1</v>
      </c>
      <c r="CK7" s="4">
        <f t="shared" ca="1" si="11"/>
        <v>1</v>
      </c>
      <c r="CL7" s="4">
        <f t="shared" ca="1" si="11"/>
        <v>1</v>
      </c>
      <c r="CM7" s="4">
        <f t="shared" ca="1" si="11"/>
        <v>1</v>
      </c>
    </row>
    <row r="8" spans="2:91">
      <c r="B8" s="7">
        <v>5</v>
      </c>
      <c r="C8" s="4">
        <f t="shared" ca="1" si="1"/>
        <v>85</v>
      </c>
      <c r="D8" s="4">
        <f t="shared" ca="1" si="12"/>
        <v>6</v>
      </c>
      <c r="E8" s="7">
        <f ca="1">Formulas!C8</f>
        <v>1815</v>
      </c>
      <c r="F8">
        <f t="shared" ca="1" si="13"/>
        <v>20</v>
      </c>
      <c r="G8">
        <f t="shared" ca="1" si="14"/>
        <v>20</v>
      </c>
      <c r="H8">
        <f t="shared" ca="1" si="15"/>
        <v>55</v>
      </c>
      <c r="I8" s="8">
        <f ca="1">IF(Formulas!I8&lt;1,1,ROUND(Formulas!I8,0))</f>
        <v>420</v>
      </c>
      <c r="J8">
        <f t="shared" ca="1" si="16"/>
        <v>1</v>
      </c>
      <c r="K8">
        <f t="shared" ca="1" si="2"/>
        <v>1</v>
      </c>
      <c r="L8" s="7"/>
      <c r="M8" s="4">
        <v>2</v>
      </c>
      <c r="N8" s="4">
        <v>1</v>
      </c>
      <c r="O8" s="4">
        <f t="shared" ca="1" si="17"/>
        <v>41</v>
      </c>
      <c r="P8" s="7"/>
      <c r="Q8" s="7">
        <v>5</v>
      </c>
      <c r="R8" s="4">
        <f t="shared" ca="1" si="3"/>
        <v>95</v>
      </c>
      <c r="S8" s="4">
        <f t="shared" ca="1" si="3"/>
        <v>30</v>
      </c>
      <c r="T8" s="4">
        <f ca="1">Formulas!V8</f>
        <v>5769</v>
      </c>
      <c r="U8" s="7"/>
      <c r="V8" s="7"/>
      <c r="W8" s="7"/>
      <c r="X8" s="7"/>
      <c r="Y8" s="7"/>
      <c r="Z8" s="7"/>
      <c r="AA8" s="7"/>
      <c r="AB8" s="7">
        <v>2</v>
      </c>
      <c r="AC8" s="7">
        <v>1</v>
      </c>
      <c r="AD8" s="4">
        <f t="shared" ca="1" si="18"/>
        <v>899</v>
      </c>
      <c r="AE8" s="7"/>
      <c r="AF8" s="7"/>
      <c r="AH8">
        <v>5</v>
      </c>
      <c r="AI8">
        <f t="shared" ca="1" si="19"/>
        <v>0</v>
      </c>
      <c r="AJ8">
        <f t="shared" ca="1" si="20"/>
        <v>0</v>
      </c>
      <c r="AK8">
        <f t="shared" ca="1" si="21"/>
        <v>16</v>
      </c>
      <c r="AL8" s="7">
        <f t="shared" ca="1" si="30"/>
        <v>4838</v>
      </c>
      <c r="AM8" s="14"/>
      <c r="AN8" s="14">
        <v>2</v>
      </c>
      <c r="AO8" s="14">
        <v>1</v>
      </c>
      <c r="AP8" s="4">
        <f t="shared" ca="1" si="4"/>
        <v>0</v>
      </c>
      <c r="AQ8" s="14"/>
      <c r="AR8" s="16" t="s">
        <v>28</v>
      </c>
      <c r="AS8" s="14">
        <f ca="1">SUM(AS4:AS7)</f>
        <v>7256</v>
      </c>
      <c r="AT8" s="14">
        <f ca="1">SUM(AT4:AT7)</f>
        <v>8344.4</v>
      </c>
      <c r="AU8" s="14"/>
      <c r="AV8" s="14"/>
      <c r="AW8" s="14"/>
      <c r="AX8" s="14">
        <f t="shared" ca="1" si="22"/>
        <v>420</v>
      </c>
      <c r="AY8" s="4"/>
      <c r="BC8" s="4">
        <f t="shared" ca="1" si="23"/>
        <v>3</v>
      </c>
      <c r="BD8" s="4">
        <f t="shared" ca="1" si="5"/>
        <v>4</v>
      </c>
      <c r="BE8" s="4">
        <v>5</v>
      </c>
      <c r="BF8" s="4">
        <f t="shared" ca="1" si="24"/>
        <v>95</v>
      </c>
      <c r="BG8" s="4">
        <f t="shared" ca="1" si="25"/>
        <v>30</v>
      </c>
      <c r="BH8" s="4">
        <f t="shared" ref="BH8:BH18" ca="1" si="35">RANDBETWEEN(0,1)</f>
        <v>0</v>
      </c>
      <c r="BI8" s="4">
        <f t="shared" ca="1" si="6"/>
        <v>8</v>
      </c>
      <c r="BJ8" s="4">
        <f t="shared" ca="1" si="7"/>
        <v>4</v>
      </c>
      <c r="BK8" s="4">
        <v>5</v>
      </c>
      <c r="BM8" s="4">
        <v>5</v>
      </c>
      <c r="BN8" s="4">
        <f t="shared" ca="1" si="8"/>
        <v>82</v>
      </c>
      <c r="BO8" s="4">
        <f t="shared" ca="1" si="31"/>
        <v>731</v>
      </c>
      <c r="BQ8" s="4">
        <f t="shared" ca="1" si="33"/>
        <v>2</v>
      </c>
      <c r="BR8" s="4">
        <v>5</v>
      </c>
      <c r="BT8" s="4">
        <f t="shared" ca="1" si="0"/>
        <v>3</v>
      </c>
      <c r="BU8" s="4">
        <f ca="1">IF(BD8&lt;&gt;"",BU7+BD8,BU7)</f>
        <v>12</v>
      </c>
      <c r="BW8" s="4">
        <v>5</v>
      </c>
      <c r="BX8">
        <f t="shared" ca="1" si="26"/>
        <v>2</v>
      </c>
      <c r="BY8">
        <f t="shared" ca="1" si="27"/>
        <v>82</v>
      </c>
      <c r="CA8" s="4">
        <f t="shared" ca="1" si="32"/>
        <v>2</v>
      </c>
      <c r="CB8" s="4">
        <f t="shared" ca="1" si="9"/>
        <v>2</v>
      </c>
      <c r="CC8" s="4">
        <f t="shared" ca="1" si="9"/>
        <v>2</v>
      </c>
      <c r="CD8" s="4">
        <f t="shared" ca="1" si="9"/>
        <v>2</v>
      </c>
      <c r="CF8" s="4">
        <f t="shared" si="28"/>
        <v>5</v>
      </c>
      <c r="CG8" s="4">
        <f t="shared" ca="1" si="10"/>
        <v>3</v>
      </c>
      <c r="CH8" s="4">
        <f t="shared" ca="1" si="10"/>
        <v>13</v>
      </c>
      <c r="CJ8" s="4">
        <f t="shared" ca="1" si="29"/>
        <v>3</v>
      </c>
      <c r="CK8" s="4">
        <f t="shared" ca="1" si="11"/>
        <v>3</v>
      </c>
      <c r="CL8" s="4">
        <f t="shared" ca="1" si="11"/>
        <v>3</v>
      </c>
      <c r="CM8" s="4">
        <f t="shared" ca="1" si="11"/>
        <v>3</v>
      </c>
    </row>
    <row r="9" spans="2:91">
      <c r="B9" s="7">
        <v>6</v>
      </c>
      <c r="C9" s="4">
        <f t="shared" ca="1" si="1"/>
        <v>85</v>
      </c>
      <c r="D9" s="4">
        <f t="shared" ca="1" si="12"/>
        <v>6</v>
      </c>
      <c r="E9" s="7">
        <f ca="1">Formulas!C9</f>
        <v>1654</v>
      </c>
      <c r="F9">
        <f t="shared" ca="1" si="13"/>
        <v>0</v>
      </c>
      <c r="G9">
        <f t="shared" ca="1" si="14"/>
        <v>0</v>
      </c>
      <c r="H9">
        <f t="shared" ca="1" si="15"/>
        <v>30</v>
      </c>
      <c r="I9" s="8">
        <f ca="1">IF(Formulas!I9&lt;1,1,ROUND(Formulas!I9,0))</f>
        <v>391</v>
      </c>
      <c r="J9">
        <f t="shared" ca="1" si="16"/>
        <v>3</v>
      </c>
      <c r="K9">
        <f t="shared" ca="1" si="2"/>
        <v>2</v>
      </c>
      <c r="L9" s="7"/>
      <c r="M9" s="7">
        <v>2</v>
      </c>
      <c r="N9" s="7">
        <v>2</v>
      </c>
      <c r="O9" s="4">
        <f t="shared" ca="1" si="17"/>
        <v>0</v>
      </c>
      <c r="P9" s="7"/>
      <c r="Q9" s="7">
        <v>6</v>
      </c>
      <c r="R9" s="4">
        <f t="shared" ca="1" si="3"/>
        <v>79</v>
      </c>
      <c r="S9" s="4">
        <f t="shared" ca="1" si="3"/>
        <v>31</v>
      </c>
      <c r="T9" s="4">
        <f ca="1">Formulas!V9</f>
        <v>6425</v>
      </c>
      <c r="U9" s="7"/>
      <c r="V9" s="7"/>
      <c r="W9" s="7"/>
      <c r="X9" s="7"/>
      <c r="Y9" s="7"/>
      <c r="Z9" s="7"/>
      <c r="AA9" s="7"/>
      <c r="AB9" s="7">
        <v>2</v>
      </c>
      <c r="AC9" s="7">
        <v>2</v>
      </c>
      <c r="AD9" s="4">
        <f t="shared" ca="1" si="18"/>
        <v>899</v>
      </c>
      <c r="AE9" s="7"/>
      <c r="AF9" s="7"/>
      <c r="AL9" s="7"/>
      <c r="AM9" s="14"/>
      <c r="AN9" s="14">
        <v>2</v>
      </c>
      <c r="AO9" s="14">
        <v>2</v>
      </c>
      <c r="AP9" s="4">
        <f t="shared" ca="1" si="4"/>
        <v>0</v>
      </c>
      <c r="AQ9" s="14"/>
      <c r="AR9" s="14"/>
      <c r="AS9" s="14"/>
      <c r="AT9" s="14"/>
      <c r="AU9" s="14"/>
      <c r="AV9" s="14"/>
      <c r="AW9" s="14"/>
      <c r="AX9" s="14">
        <f t="shared" ca="1" si="22"/>
        <v>782</v>
      </c>
      <c r="AY9" s="4"/>
      <c r="AZ9" s="4" t="s">
        <v>57</v>
      </c>
      <c r="BA9" s="4">
        <f ca="1">MAX(BI:BI)</f>
        <v>57</v>
      </c>
      <c r="BC9" s="4">
        <f t="shared" ca="1" si="23"/>
        <v>4</v>
      </c>
      <c r="BD9" s="4">
        <f t="shared" ca="1" si="5"/>
        <v>7</v>
      </c>
      <c r="BE9" s="4">
        <v>6</v>
      </c>
      <c r="BF9" s="4">
        <f t="shared" ca="1" si="24"/>
        <v>79</v>
      </c>
      <c r="BG9" s="4">
        <f t="shared" ca="1" si="25"/>
        <v>31</v>
      </c>
      <c r="BH9" s="4">
        <f t="shared" ca="1" si="35"/>
        <v>0</v>
      </c>
      <c r="BI9" s="4">
        <f t="shared" ca="1" si="6"/>
        <v>37</v>
      </c>
      <c r="BJ9" s="4">
        <f t="shared" ca="1" si="7"/>
        <v>7</v>
      </c>
      <c r="BK9" s="4">
        <v>6</v>
      </c>
      <c r="BM9" s="7">
        <v>6</v>
      </c>
      <c r="BN9" s="4">
        <f t="shared" ca="1" si="8"/>
        <v>50</v>
      </c>
      <c r="BO9" s="4">
        <f t="shared" ca="1" si="31"/>
        <v>781</v>
      </c>
      <c r="BQ9" s="4">
        <f t="shared" ca="1" si="33"/>
        <v>2</v>
      </c>
      <c r="BR9" s="7">
        <v>6</v>
      </c>
      <c r="BT9" s="4">
        <f t="shared" ca="1" si="0"/>
        <v>4</v>
      </c>
      <c r="BU9" s="4">
        <f t="shared" ca="1" si="34"/>
        <v>19</v>
      </c>
      <c r="BW9" s="7">
        <v>6</v>
      </c>
      <c r="BX9">
        <f t="shared" ca="1" si="26"/>
        <v>4</v>
      </c>
      <c r="BY9">
        <f t="shared" ca="1" si="27"/>
        <v>50</v>
      </c>
      <c r="CA9" s="4">
        <f t="shared" ca="1" si="32"/>
        <v>4</v>
      </c>
      <c r="CB9" s="4">
        <f t="shared" ca="1" si="9"/>
        <v>4</v>
      </c>
      <c r="CC9" s="4">
        <f t="shared" ca="1" si="9"/>
        <v>4</v>
      </c>
      <c r="CD9" s="4">
        <f t="shared" ca="1" si="9"/>
        <v>4</v>
      </c>
    </row>
    <row r="10" spans="2:91">
      <c r="B10" s="7">
        <v>7</v>
      </c>
      <c r="C10" s="4">
        <f t="shared" ca="1" si="1"/>
        <v>85</v>
      </c>
      <c r="D10" s="4">
        <f t="shared" ca="1" si="12"/>
        <v>6</v>
      </c>
      <c r="E10" s="7">
        <f ca="1">Formulas!C10</f>
        <v>1599</v>
      </c>
      <c r="F10">
        <f t="shared" ca="1" si="13"/>
        <v>45</v>
      </c>
      <c r="G10">
        <f t="shared" ca="1" si="14"/>
        <v>45</v>
      </c>
      <c r="H10">
        <f t="shared" ca="1" si="15"/>
        <v>90</v>
      </c>
      <c r="I10" s="8">
        <f ca="1">IF(Formulas!I10&lt;1,1,ROUND(Formulas!I10,0))</f>
        <v>389</v>
      </c>
      <c r="J10">
        <f t="shared" ca="1" si="16"/>
        <v>3</v>
      </c>
      <c r="K10">
        <f t="shared" ca="1" si="2"/>
        <v>1</v>
      </c>
      <c r="L10" s="7"/>
      <c r="M10" s="4">
        <v>2</v>
      </c>
      <c r="N10" s="4">
        <v>3</v>
      </c>
      <c r="O10" s="4">
        <f t="shared" ca="1" si="17"/>
        <v>0</v>
      </c>
      <c r="P10" s="7"/>
      <c r="Q10" s="7">
        <v>7</v>
      </c>
      <c r="R10" s="4">
        <f t="shared" ca="1" si="3"/>
        <v>67</v>
      </c>
      <c r="S10" s="4">
        <f t="shared" ca="1" si="3"/>
        <v>12</v>
      </c>
      <c r="T10" s="4">
        <f ca="1">Formulas!V10</f>
        <v>6403</v>
      </c>
      <c r="U10" s="7"/>
      <c r="V10" s="7"/>
      <c r="W10" s="7"/>
      <c r="X10" s="7"/>
      <c r="Y10" s="7"/>
      <c r="Z10" s="7"/>
      <c r="AA10" s="7"/>
      <c r="AB10" s="7">
        <v>2</v>
      </c>
      <c r="AC10" s="7">
        <v>3</v>
      </c>
      <c r="AD10" s="4">
        <f t="shared" ca="1" si="18"/>
        <v>899</v>
      </c>
      <c r="AE10" s="7"/>
      <c r="AF10" s="7"/>
      <c r="AL10" s="7"/>
      <c r="AM10" s="14"/>
      <c r="AN10" s="14">
        <v>2</v>
      </c>
      <c r="AO10" s="14">
        <v>3</v>
      </c>
      <c r="AP10" s="4">
        <f t="shared" ca="1" si="4"/>
        <v>11</v>
      </c>
      <c r="AQ10" s="14"/>
      <c r="AR10" s="16" t="s">
        <v>49</v>
      </c>
      <c r="AS10" s="16">
        <f ca="1">MAX(AT11:AT14)</f>
        <v>899</v>
      </c>
      <c r="AT10" s="14"/>
      <c r="AU10" s="14"/>
      <c r="AV10" s="14"/>
      <c r="AW10" s="14"/>
      <c r="AX10" s="14">
        <f t="shared" ca="1" si="22"/>
        <v>389</v>
      </c>
      <c r="AZ10" s="4" t="s">
        <v>5</v>
      </c>
      <c r="BA10" s="4">
        <f ca="1">IF(LARGE(BI:BI,2)=BA9,"Não",VLOOKUP(BA9,BI:BK,3,0))</f>
        <v>8</v>
      </c>
      <c r="BC10" s="4">
        <f t="shared" ca="1" si="23"/>
        <v>5</v>
      </c>
      <c r="BD10" s="4">
        <f t="shared" ca="1" si="5"/>
        <v>4</v>
      </c>
      <c r="BE10" s="4">
        <v>7</v>
      </c>
      <c r="BF10" s="4">
        <f t="shared" ca="1" si="24"/>
        <v>67</v>
      </c>
      <c r="BG10" s="4">
        <f t="shared" ca="1" si="25"/>
        <v>12</v>
      </c>
      <c r="BH10" s="4">
        <f t="shared" ca="1" si="35"/>
        <v>0</v>
      </c>
      <c r="BI10" s="4">
        <f t="shared" ca="1" si="6"/>
        <v>49</v>
      </c>
      <c r="BJ10" s="4">
        <f t="shared" ca="1" si="7"/>
        <v>4</v>
      </c>
      <c r="BK10" s="4">
        <v>7</v>
      </c>
      <c r="BM10" s="4">
        <v>7</v>
      </c>
      <c r="BN10" s="4">
        <f t="shared" ca="1" si="8"/>
        <v>184</v>
      </c>
      <c r="BO10" s="4">
        <f t="shared" ca="1" si="31"/>
        <v>965</v>
      </c>
      <c r="BQ10" s="4">
        <f t="shared" ca="1" si="33"/>
        <v>2</v>
      </c>
      <c r="BR10" s="4">
        <v>7</v>
      </c>
      <c r="BS10" s="7"/>
      <c r="BT10" s="4">
        <f t="shared" ca="1" si="0"/>
        <v>5</v>
      </c>
      <c r="BU10" s="4">
        <f t="shared" ca="1" si="34"/>
        <v>23</v>
      </c>
      <c r="BW10" s="4">
        <v>7</v>
      </c>
      <c r="BX10">
        <f t="shared" ca="1" si="26"/>
        <v>3</v>
      </c>
      <c r="BY10">
        <f t="shared" ca="1" si="27"/>
        <v>184</v>
      </c>
      <c r="CA10" s="4">
        <f t="shared" ca="1" si="32"/>
        <v>3</v>
      </c>
      <c r="CB10" s="4">
        <f t="shared" ca="1" si="9"/>
        <v>3</v>
      </c>
      <c r="CC10" s="4">
        <f t="shared" ca="1" si="9"/>
        <v>3</v>
      </c>
      <c r="CD10" s="4">
        <f t="shared" ca="1" si="9"/>
        <v>3</v>
      </c>
    </row>
    <row r="11" spans="2:91">
      <c r="B11" s="7">
        <v>8</v>
      </c>
      <c r="C11" s="4">
        <f t="shared" ca="1" si="1"/>
        <v>85</v>
      </c>
      <c r="D11" s="4">
        <f t="shared" ca="1" si="12"/>
        <v>6</v>
      </c>
      <c r="E11" s="7">
        <f ca="1">Formulas!C11</f>
        <v>1779</v>
      </c>
      <c r="F11">
        <f t="shared" ca="1" si="13"/>
        <v>0</v>
      </c>
      <c r="G11">
        <f t="shared" ca="1" si="14"/>
        <v>0</v>
      </c>
      <c r="H11">
        <f t="shared" ca="1" si="15"/>
        <v>30</v>
      </c>
      <c r="I11" s="8">
        <f ca="1">IF(Formulas!I11&lt;1,1,ROUND(Formulas!I11,0))</f>
        <v>402</v>
      </c>
      <c r="J11">
        <f t="shared" ca="1" si="16"/>
        <v>2</v>
      </c>
      <c r="K11">
        <f t="shared" ca="1" si="2"/>
        <v>2</v>
      </c>
      <c r="L11" s="7"/>
      <c r="M11" s="4">
        <v>2</v>
      </c>
      <c r="N11" s="4">
        <v>4</v>
      </c>
      <c r="O11" s="4">
        <f t="shared" ca="1" si="17"/>
        <v>0</v>
      </c>
      <c r="P11" s="7"/>
      <c r="Q11" s="7">
        <v>8</v>
      </c>
      <c r="R11" s="4">
        <f t="shared" ca="1" si="3"/>
        <v>49</v>
      </c>
      <c r="S11" s="4">
        <f t="shared" ca="1" si="3"/>
        <v>19</v>
      </c>
      <c r="T11" s="4">
        <f ca="1">Formulas!V11</f>
        <v>6154</v>
      </c>
      <c r="U11" s="7"/>
      <c r="V11" s="7"/>
      <c r="W11" s="7"/>
      <c r="X11" s="7"/>
      <c r="Y11" s="7"/>
      <c r="Z11" s="7"/>
      <c r="AA11" s="7"/>
      <c r="AB11" s="7">
        <v>2</v>
      </c>
      <c r="AC11" s="7">
        <v>4</v>
      </c>
      <c r="AD11" s="4">
        <f t="shared" ca="1" si="18"/>
        <v>899</v>
      </c>
      <c r="AE11" s="7"/>
      <c r="AF11" s="7"/>
      <c r="AL11" s="7"/>
      <c r="AM11" s="14"/>
      <c r="AN11" s="14">
        <v>2</v>
      </c>
      <c r="AO11" s="14">
        <v>4</v>
      </c>
      <c r="AP11" s="4">
        <f t="shared" ca="1" si="4"/>
        <v>0</v>
      </c>
      <c r="AQ11" s="14"/>
      <c r="AR11" s="16">
        <v>1</v>
      </c>
      <c r="AS11" s="14">
        <f ca="1">SUM(AS4)*1.15</f>
        <v>2695.6</v>
      </c>
      <c r="AT11" s="14">
        <f ca="1">ROUNDUP((AS11/3),0)</f>
        <v>899</v>
      </c>
      <c r="AU11" s="14"/>
      <c r="AV11" s="14"/>
      <c r="AW11" s="14"/>
      <c r="AX11" s="14">
        <f t="shared" ca="1" si="22"/>
        <v>804</v>
      </c>
      <c r="AY11" s="4"/>
      <c r="BC11" s="4">
        <f t="shared" ca="1" si="23"/>
        <v>6</v>
      </c>
      <c r="BD11" s="4">
        <f t="shared" ca="1" si="5"/>
        <v>4</v>
      </c>
      <c r="BE11" s="4">
        <v>8</v>
      </c>
      <c r="BF11" s="4">
        <f t="shared" ca="1" si="24"/>
        <v>49</v>
      </c>
      <c r="BG11" s="4">
        <f t="shared" ca="1" si="25"/>
        <v>19</v>
      </c>
      <c r="BH11" s="4">
        <f t="shared" ca="1" si="35"/>
        <v>0</v>
      </c>
      <c r="BI11" s="4">
        <f t="shared" ca="1" si="6"/>
        <v>57</v>
      </c>
      <c r="BJ11" s="4">
        <f t="shared" ca="1" si="7"/>
        <v>4</v>
      </c>
      <c r="BK11" s="4">
        <v>8</v>
      </c>
      <c r="BM11" s="4">
        <v>8</v>
      </c>
      <c r="BN11" s="4">
        <f t="shared" ca="1" si="8"/>
        <v>55</v>
      </c>
      <c r="BO11" s="4">
        <f t="shared" ca="1" si="31"/>
        <v>1020</v>
      </c>
      <c r="BQ11" s="4">
        <f t="shared" ca="1" si="33"/>
        <v>2</v>
      </c>
      <c r="BR11" s="4">
        <v>8</v>
      </c>
      <c r="BT11" s="4">
        <f t="shared" ca="1" si="0"/>
        <v>6</v>
      </c>
      <c r="BU11" s="4">
        <f t="shared" ca="1" si="34"/>
        <v>27</v>
      </c>
      <c r="BW11" s="4">
        <v>8</v>
      </c>
      <c r="BX11">
        <f t="shared" ca="1" si="26"/>
        <v>3</v>
      </c>
      <c r="BY11">
        <f t="shared" ca="1" si="27"/>
        <v>55</v>
      </c>
      <c r="CA11" s="4">
        <f t="shared" ca="1" si="32"/>
        <v>3</v>
      </c>
      <c r="CB11" s="4">
        <f t="shared" ca="1" si="9"/>
        <v>3</v>
      </c>
      <c r="CC11" s="4">
        <f t="shared" ca="1" si="9"/>
        <v>3</v>
      </c>
      <c r="CD11" s="4">
        <f t="shared" ca="1" si="9"/>
        <v>3</v>
      </c>
    </row>
    <row r="12" spans="2:91">
      <c r="B12" s="7">
        <v>9</v>
      </c>
      <c r="C12" s="4">
        <f t="shared" ca="1" si="1"/>
        <v>95</v>
      </c>
      <c r="D12" s="4">
        <f t="shared" ca="1" si="12"/>
        <v>30</v>
      </c>
      <c r="E12" s="7">
        <f ca="1">Formulas!C12</f>
        <v>1809</v>
      </c>
      <c r="F12">
        <f t="shared" ca="1" si="13"/>
        <v>20</v>
      </c>
      <c r="G12">
        <f t="shared" ca="1" si="14"/>
        <v>20</v>
      </c>
      <c r="H12">
        <f t="shared" ca="1" si="15"/>
        <v>55</v>
      </c>
      <c r="I12" s="8">
        <f ca="1">IF(Formulas!I12&lt;1,1,ROUND(Formulas!I12,0))</f>
        <v>384</v>
      </c>
      <c r="J12">
        <f t="shared" ca="1" si="16"/>
        <v>5</v>
      </c>
      <c r="K12">
        <f t="shared" ca="1" si="2"/>
        <v>3</v>
      </c>
      <c r="L12" s="7"/>
      <c r="M12" s="4">
        <v>3</v>
      </c>
      <c r="N12" s="4">
        <v>1</v>
      </c>
      <c r="O12" s="4">
        <f t="shared" ca="1" si="17"/>
        <v>0</v>
      </c>
      <c r="P12" s="7"/>
      <c r="Q12" s="7">
        <v>9</v>
      </c>
      <c r="R12" s="4">
        <f t="shared" ca="1" si="3"/>
        <v>49</v>
      </c>
      <c r="S12" s="4">
        <f t="shared" ca="1" si="3"/>
        <v>19</v>
      </c>
      <c r="T12" s="4">
        <f ca="1">Formulas!V12</f>
        <v>6578</v>
      </c>
      <c r="U12" s="7"/>
      <c r="V12" s="7"/>
      <c r="W12" s="7"/>
      <c r="X12" s="7"/>
      <c r="Y12" s="7"/>
      <c r="Z12" s="7"/>
      <c r="AA12" s="7"/>
      <c r="AB12" s="7">
        <v>3</v>
      </c>
      <c r="AC12" s="7">
        <v>1</v>
      </c>
      <c r="AD12" s="4">
        <f t="shared" ca="1" si="18"/>
        <v>899</v>
      </c>
      <c r="AE12" s="7"/>
      <c r="AF12" s="7"/>
      <c r="AL12" s="7"/>
      <c r="AM12" s="14"/>
      <c r="AN12" s="14">
        <v>3</v>
      </c>
      <c r="AO12" s="14">
        <v>1</v>
      </c>
      <c r="AP12" s="4">
        <f t="shared" ca="1" si="4"/>
        <v>0</v>
      </c>
      <c r="AQ12" s="14"/>
      <c r="AR12" s="16">
        <v>2</v>
      </c>
      <c r="AS12" s="14">
        <f ca="1">SUM(AS4:AS5)*1.15</f>
        <v>4583.8999999999996</v>
      </c>
      <c r="AT12" s="14">
        <f ca="1">ROUNDUP((AS12/6),0)</f>
        <v>764</v>
      </c>
      <c r="AU12" s="14"/>
      <c r="AV12" s="14"/>
      <c r="AW12" s="14"/>
      <c r="AX12" s="14">
        <f t="shared" ca="1" si="22"/>
        <v>1152</v>
      </c>
      <c r="AY12" s="4"/>
      <c r="BC12" s="4">
        <f ca="1">IF(BH12=0,BC11+1,BC11)</f>
        <v>6</v>
      </c>
      <c r="BD12" s="4" t="str">
        <f t="shared" ca="1" si="5"/>
        <v/>
      </c>
      <c r="BE12" s="4">
        <v>9</v>
      </c>
      <c r="BF12" s="4">
        <f t="shared" ca="1" si="24"/>
        <v>49</v>
      </c>
      <c r="BG12" s="4">
        <f t="shared" ca="1" si="25"/>
        <v>19</v>
      </c>
      <c r="BH12" s="4">
        <f t="shared" ca="1" si="35"/>
        <v>1</v>
      </c>
      <c r="BI12" s="4">
        <f t="shared" ca="1" si="6"/>
        <v>0</v>
      </c>
      <c r="BJ12" s="4">
        <f t="shared" ca="1" si="7"/>
        <v>1</v>
      </c>
      <c r="BK12" s="4">
        <v>9</v>
      </c>
      <c r="BM12" s="4">
        <v>9</v>
      </c>
      <c r="BN12" s="4">
        <f t="shared" ca="1" si="8"/>
        <v>112</v>
      </c>
      <c r="BO12" s="4">
        <f t="shared" ca="1" si="31"/>
        <v>1132</v>
      </c>
      <c r="BQ12" s="4">
        <f t="shared" ca="1" si="33"/>
        <v>3</v>
      </c>
      <c r="BR12" s="4">
        <v>9</v>
      </c>
      <c r="BT12" s="4">
        <f t="shared" ca="1" si="0"/>
        <v>6</v>
      </c>
      <c r="BU12" s="4">
        <f t="shared" ca="1" si="34"/>
        <v>27</v>
      </c>
      <c r="BW12" s="4">
        <v>9</v>
      </c>
      <c r="BX12">
        <f t="shared" ca="1" si="26"/>
        <v>2</v>
      </c>
      <c r="BY12">
        <f t="shared" ca="1" si="27"/>
        <v>112</v>
      </c>
      <c r="CA12" s="4">
        <f t="shared" ca="1" si="32"/>
        <v>2</v>
      </c>
      <c r="CB12" s="4">
        <f t="shared" ca="1" si="9"/>
        <v>2</v>
      </c>
      <c r="CC12" s="4">
        <f t="shared" ca="1" si="9"/>
        <v>2</v>
      </c>
      <c r="CD12" s="4">
        <f t="shared" ca="1" si="9"/>
        <v>2</v>
      </c>
    </row>
    <row r="13" spans="2:91">
      <c r="B13" s="7">
        <v>10</v>
      </c>
      <c r="C13" s="4">
        <f t="shared" ca="1" si="1"/>
        <v>95</v>
      </c>
      <c r="D13" s="4">
        <f t="shared" ca="1" si="12"/>
        <v>30</v>
      </c>
      <c r="E13" s="7">
        <f ca="1">Formulas!C13</f>
        <v>1704</v>
      </c>
      <c r="F13">
        <f t="shared" ca="1" si="13"/>
        <v>0</v>
      </c>
      <c r="G13">
        <f t="shared" ca="1" si="14"/>
        <v>0</v>
      </c>
      <c r="H13">
        <f t="shared" ca="1" si="15"/>
        <v>30</v>
      </c>
      <c r="I13" s="8">
        <f ca="1">IF(Formulas!I13&lt;1,1,ROUND(Formulas!I13,0))</f>
        <v>416</v>
      </c>
      <c r="J13">
        <f t="shared" ca="1" si="16"/>
        <v>5</v>
      </c>
      <c r="K13">
        <f t="shared" ca="1" si="2"/>
        <v>2</v>
      </c>
      <c r="L13" s="7"/>
      <c r="M13" s="4">
        <v>3</v>
      </c>
      <c r="N13" s="7">
        <v>2</v>
      </c>
      <c r="O13" s="4">
        <f t="shared" ca="1" si="17"/>
        <v>0</v>
      </c>
      <c r="P13" s="7"/>
      <c r="Q13" s="7">
        <v>10</v>
      </c>
      <c r="R13" s="4">
        <f t="shared" ca="1" si="3"/>
        <v>49</v>
      </c>
      <c r="S13" s="4">
        <f t="shared" ca="1" si="3"/>
        <v>19</v>
      </c>
      <c r="T13" s="4">
        <f ca="1">Formulas!V13</f>
        <v>6365</v>
      </c>
      <c r="U13" s="7"/>
      <c r="V13" s="7"/>
      <c r="W13" s="7"/>
      <c r="X13" s="7"/>
      <c r="Y13" s="7"/>
      <c r="Z13" s="7"/>
      <c r="AA13" s="7"/>
      <c r="AB13" s="7">
        <v>3</v>
      </c>
      <c r="AC13" s="7">
        <v>2</v>
      </c>
      <c r="AD13" s="4">
        <f t="shared" ca="1" si="18"/>
        <v>899</v>
      </c>
      <c r="AE13" s="7"/>
      <c r="AF13" s="7"/>
      <c r="AL13" s="7"/>
      <c r="AM13" s="14"/>
      <c r="AN13" s="14">
        <v>3</v>
      </c>
      <c r="AO13" s="14">
        <v>2</v>
      </c>
      <c r="AP13" s="4">
        <f t="shared" ca="1" si="4"/>
        <v>0</v>
      </c>
      <c r="AQ13" s="14"/>
      <c r="AR13" s="16">
        <v>3</v>
      </c>
      <c r="AS13" s="14">
        <f ca="1">SUM(AS4:AS6)*1.15</f>
        <v>7391.0499999999993</v>
      </c>
      <c r="AT13" s="14">
        <f ca="1">ROUNDUP((AS13/9),0)</f>
        <v>822</v>
      </c>
      <c r="AU13" s="14"/>
      <c r="AV13" s="14"/>
      <c r="AW13" s="14"/>
      <c r="AX13" s="14">
        <f t="shared" ca="1" si="22"/>
        <v>832</v>
      </c>
      <c r="AY13" s="4"/>
      <c r="BC13" s="4">
        <f ca="1">IF(BH13=0,BC12+1,BC12)</f>
        <v>6</v>
      </c>
      <c r="BD13" s="4" t="str">
        <f t="shared" ca="1" si="5"/>
        <v/>
      </c>
      <c r="BE13" s="4">
        <v>10</v>
      </c>
      <c r="BF13" s="4">
        <f t="shared" ca="1" si="24"/>
        <v>49</v>
      </c>
      <c r="BG13" s="4">
        <f t="shared" ca="1" si="25"/>
        <v>19</v>
      </c>
      <c r="BH13" s="4">
        <f t="shared" ca="1" si="35"/>
        <v>1</v>
      </c>
      <c r="BI13" s="4">
        <f t="shared" ca="1" si="6"/>
        <v>0</v>
      </c>
      <c r="BJ13" s="4">
        <f t="shared" ca="1" si="7"/>
        <v>6</v>
      </c>
      <c r="BK13" s="4">
        <v>10</v>
      </c>
      <c r="BM13" s="7">
        <v>10</v>
      </c>
      <c r="BN13" s="4">
        <f t="shared" ca="1" si="8"/>
        <v>10</v>
      </c>
      <c r="BO13" s="4">
        <f t="shared" ca="1" si="31"/>
        <v>1142</v>
      </c>
      <c r="BQ13" s="4">
        <f t="shared" ca="1" si="33"/>
        <v>3</v>
      </c>
      <c r="BR13" s="7">
        <v>10</v>
      </c>
      <c r="BT13" s="4">
        <f t="shared" ca="1" si="0"/>
        <v>6</v>
      </c>
      <c r="BU13" s="4">
        <f t="shared" ca="1" si="34"/>
        <v>27</v>
      </c>
      <c r="BW13" s="7">
        <v>10</v>
      </c>
      <c r="BX13">
        <f t="shared" ca="1" si="26"/>
        <v>3</v>
      </c>
      <c r="BY13">
        <f t="shared" ca="1" si="27"/>
        <v>10</v>
      </c>
      <c r="CA13" s="4">
        <f t="shared" ca="1" si="32"/>
        <v>3</v>
      </c>
      <c r="CB13" s="4">
        <f t="shared" ca="1" si="9"/>
        <v>3</v>
      </c>
      <c r="CC13" s="4">
        <f t="shared" ca="1" si="9"/>
        <v>3</v>
      </c>
      <c r="CD13" s="4">
        <f t="shared" ca="1" si="9"/>
        <v>3</v>
      </c>
    </row>
    <row r="14" spans="2:91">
      <c r="B14" s="7">
        <v>11</v>
      </c>
      <c r="C14" s="4">
        <f t="shared" ca="1" si="1"/>
        <v>95</v>
      </c>
      <c r="D14" s="4">
        <f t="shared" ca="1" si="12"/>
        <v>30</v>
      </c>
      <c r="E14" s="7">
        <f ca="1">Formulas!C14</f>
        <v>1858</v>
      </c>
      <c r="F14">
        <f t="shared" ca="1" si="13"/>
        <v>45</v>
      </c>
      <c r="G14">
        <f t="shared" ca="1" si="14"/>
        <v>45</v>
      </c>
      <c r="H14">
        <f t="shared" ca="1" si="15"/>
        <v>90</v>
      </c>
      <c r="I14" s="8">
        <f ca="1">IF(Formulas!I14&lt;1,1,ROUND(Formulas!I14,0))</f>
        <v>410</v>
      </c>
      <c r="J14">
        <f t="shared" ca="1" si="16"/>
        <v>1</v>
      </c>
      <c r="K14">
        <f t="shared" ca="1" si="2"/>
        <v>1</v>
      </c>
      <c r="L14" s="7"/>
      <c r="M14" s="4">
        <v>3</v>
      </c>
      <c r="N14" s="4">
        <v>3</v>
      </c>
      <c r="O14" s="4">
        <f t="shared" ca="1" si="17"/>
        <v>0</v>
      </c>
      <c r="P14" s="7"/>
      <c r="Q14" s="7">
        <v>11</v>
      </c>
      <c r="R14" s="4">
        <f t="shared" ca="1" si="3"/>
        <v>49</v>
      </c>
      <c r="S14" s="4">
        <f t="shared" ca="1" si="3"/>
        <v>19</v>
      </c>
      <c r="T14" s="4">
        <f ca="1">Formulas!V14</f>
        <v>6600</v>
      </c>
      <c r="U14" s="7"/>
      <c r="V14" s="7"/>
      <c r="W14" s="7"/>
      <c r="X14" s="7"/>
      <c r="Y14" s="7"/>
      <c r="Z14" s="7"/>
      <c r="AA14" s="7"/>
      <c r="AB14" s="7">
        <v>3</v>
      </c>
      <c r="AC14" s="7">
        <v>3</v>
      </c>
      <c r="AD14" s="4">
        <f t="shared" ca="1" si="18"/>
        <v>899</v>
      </c>
      <c r="AE14" s="7"/>
      <c r="AF14" s="7"/>
      <c r="AH14" s="14"/>
      <c r="AI14" s="14"/>
      <c r="AJ14" s="14"/>
      <c r="AK14" s="14"/>
      <c r="AL14" s="14"/>
      <c r="AM14" s="14"/>
      <c r="AN14" s="14">
        <v>3</v>
      </c>
      <c r="AO14" s="14">
        <v>3</v>
      </c>
      <c r="AP14" s="4">
        <f t="shared" ca="1" si="4"/>
        <v>16</v>
      </c>
      <c r="AQ14" s="14"/>
      <c r="AR14" s="16">
        <v>4</v>
      </c>
      <c r="AS14" s="14">
        <f ca="1">SUM(AS4:AS7)*1.15</f>
        <v>8344.4</v>
      </c>
      <c r="AT14" s="14">
        <f ca="1">ROUNDUP((AS14/12),0)</f>
        <v>696</v>
      </c>
      <c r="AU14" s="14"/>
      <c r="AV14" s="14"/>
      <c r="AW14" s="14"/>
      <c r="AX14" s="14">
        <f t="shared" ca="1" si="22"/>
        <v>410</v>
      </c>
      <c r="BC14" s="4">
        <f t="shared" ca="1" si="23"/>
        <v>6</v>
      </c>
      <c r="BD14" s="4" t="str">
        <f t="shared" ca="1" si="5"/>
        <v/>
      </c>
      <c r="BE14" s="4">
        <v>11</v>
      </c>
      <c r="BF14" s="4">
        <f t="shared" ca="1" si="24"/>
        <v>49</v>
      </c>
      <c r="BG14" s="4">
        <f t="shared" ca="1" si="25"/>
        <v>19</v>
      </c>
      <c r="BH14" s="4">
        <f t="shared" ca="1" si="35"/>
        <v>1</v>
      </c>
      <c r="BI14" s="4">
        <f t="shared" ca="1" si="6"/>
        <v>0</v>
      </c>
      <c r="BJ14" s="4">
        <f t="shared" ca="1" si="7"/>
        <v>3</v>
      </c>
      <c r="BK14" s="4">
        <v>11</v>
      </c>
      <c r="BM14" s="4">
        <v>11</v>
      </c>
      <c r="BN14" s="4">
        <f t="shared" ca="1" si="8"/>
        <v>177</v>
      </c>
      <c r="BO14" s="4">
        <f t="shared" ca="1" si="31"/>
        <v>1319</v>
      </c>
      <c r="BQ14" s="4">
        <f t="shared" ca="1" si="33"/>
        <v>3</v>
      </c>
      <c r="BR14" s="4">
        <v>11</v>
      </c>
      <c r="BT14" s="4">
        <f t="shared" ca="1" si="0"/>
        <v>6</v>
      </c>
      <c r="BU14" s="4">
        <f t="shared" ca="1" si="34"/>
        <v>27</v>
      </c>
      <c r="BW14" s="4">
        <v>11</v>
      </c>
      <c r="BX14">
        <f t="shared" ca="1" si="26"/>
        <v>3</v>
      </c>
      <c r="BY14">
        <f t="shared" ca="1" si="27"/>
        <v>177</v>
      </c>
      <c r="CA14" s="4">
        <f t="shared" ca="1" si="32"/>
        <v>3</v>
      </c>
      <c r="CB14" s="4">
        <f t="shared" ca="1" si="9"/>
        <v>3</v>
      </c>
      <c r="CC14" s="4">
        <f t="shared" ca="1" si="9"/>
        <v>3</v>
      </c>
      <c r="CD14" s="4">
        <f t="shared" ca="1" si="9"/>
        <v>3</v>
      </c>
    </row>
    <row r="15" spans="2:91">
      <c r="B15" s="7">
        <v>12</v>
      </c>
      <c r="C15" s="4">
        <f t="shared" ca="1" si="1"/>
        <v>95</v>
      </c>
      <c r="D15" s="4">
        <f t="shared" ca="1" si="12"/>
        <v>30</v>
      </c>
      <c r="E15" s="7">
        <f ca="1">Formulas!C15</f>
        <v>1771</v>
      </c>
      <c r="F15">
        <f t="shared" ca="1" si="13"/>
        <v>20</v>
      </c>
      <c r="G15">
        <f t="shared" ca="1" si="14"/>
        <v>20</v>
      </c>
      <c r="H15">
        <f t="shared" ca="1" si="15"/>
        <v>55</v>
      </c>
      <c r="I15" s="8">
        <f ca="1">IF(Formulas!I15&lt;1,1,ROUND(Formulas!I15,0))</f>
        <v>416</v>
      </c>
      <c r="J15">
        <f t="shared" ca="1" si="16"/>
        <v>5</v>
      </c>
      <c r="K15">
        <f t="shared" ca="1" si="2"/>
        <v>3</v>
      </c>
      <c r="L15" s="7"/>
      <c r="M15" s="4">
        <v>3</v>
      </c>
      <c r="N15" s="4">
        <v>4</v>
      </c>
      <c r="O15" s="4">
        <f t="shared" ca="1" si="17"/>
        <v>110</v>
      </c>
      <c r="P15" s="7"/>
      <c r="Q15" s="7">
        <v>12</v>
      </c>
      <c r="R15" s="4">
        <f t="shared" ca="1" si="3"/>
        <v>49</v>
      </c>
      <c r="S15" s="4">
        <f t="shared" ca="1" si="3"/>
        <v>19</v>
      </c>
      <c r="T15" s="4">
        <f ca="1">Formulas!V15</f>
        <v>6655</v>
      </c>
      <c r="U15" s="7"/>
      <c r="V15" s="7"/>
      <c r="W15" s="7"/>
      <c r="X15" s="7"/>
      <c r="Y15" s="7"/>
      <c r="Z15" s="7"/>
      <c r="AA15" s="7"/>
      <c r="AB15" s="7">
        <v>3</v>
      </c>
      <c r="AC15" s="7">
        <v>4</v>
      </c>
      <c r="AD15" s="4">
        <f ca="1">MAX($AT$11:$AT$14)</f>
        <v>899</v>
      </c>
      <c r="AE15" s="7"/>
      <c r="AF15" s="7"/>
      <c r="AH15" s="14"/>
      <c r="AI15" s="14"/>
      <c r="AJ15" s="14"/>
      <c r="AK15" s="14"/>
      <c r="AL15" s="14"/>
      <c r="AM15" s="14"/>
      <c r="AN15" s="14">
        <v>3</v>
      </c>
      <c r="AO15" s="14">
        <v>4</v>
      </c>
      <c r="AP15" s="4">
        <f t="shared" ca="1" si="4"/>
        <v>0</v>
      </c>
      <c r="AQ15" s="14"/>
      <c r="AR15" s="14"/>
      <c r="AS15" s="14"/>
      <c r="AT15" s="14"/>
      <c r="AU15" s="14"/>
      <c r="AV15" s="14"/>
      <c r="AW15" s="14"/>
      <c r="AX15" s="14">
        <f t="shared" ca="1" si="22"/>
        <v>1248</v>
      </c>
      <c r="BC15" s="4">
        <f t="shared" ca="1" si="23"/>
        <v>6</v>
      </c>
      <c r="BD15" s="4" t="str">
        <f t="shared" ca="1" si="5"/>
        <v/>
      </c>
      <c r="BE15" s="4">
        <v>12</v>
      </c>
      <c r="BF15" s="4">
        <f t="shared" ca="1" si="24"/>
        <v>49</v>
      </c>
      <c r="BG15" s="4">
        <f t="shared" ca="1" si="25"/>
        <v>19</v>
      </c>
      <c r="BH15" s="4">
        <f t="shared" ca="1" si="35"/>
        <v>1</v>
      </c>
      <c r="BI15" s="4">
        <f t="shared" ca="1" si="6"/>
        <v>0</v>
      </c>
      <c r="BJ15" s="4">
        <f t="shared" ca="1" si="7"/>
        <v>3</v>
      </c>
      <c r="BK15" s="4">
        <v>12</v>
      </c>
      <c r="BM15" s="4">
        <v>12</v>
      </c>
      <c r="BN15" s="4">
        <f t="shared" ca="1" si="8"/>
        <v>79</v>
      </c>
      <c r="BO15" s="4">
        <f t="shared" ca="1" si="31"/>
        <v>1398</v>
      </c>
      <c r="BQ15" s="4">
        <f t="shared" ca="1" si="33"/>
        <v>3</v>
      </c>
      <c r="BR15" s="4">
        <v>12</v>
      </c>
      <c r="BS15" s="7"/>
      <c r="BT15" s="4">
        <f t="shared" ca="1" si="0"/>
        <v>6</v>
      </c>
      <c r="BU15" s="4">
        <f t="shared" ca="1" si="34"/>
        <v>27</v>
      </c>
      <c r="BW15" s="4">
        <v>12</v>
      </c>
      <c r="BX15">
        <f t="shared" ca="1" si="26"/>
        <v>1</v>
      </c>
      <c r="BY15">
        <f t="shared" ca="1" si="27"/>
        <v>79</v>
      </c>
      <c r="CA15" s="4">
        <f t="shared" ca="1" si="32"/>
        <v>1</v>
      </c>
      <c r="CB15" s="4">
        <f t="shared" ca="1" si="9"/>
        <v>1</v>
      </c>
      <c r="CC15" s="4">
        <f t="shared" ca="1" si="9"/>
        <v>1</v>
      </c>
      <c r="CD15" s="4">
        <f t="shared" ca="1" si="9"/>
        <v>1</v>
      </c>
    </row>
    <row r="16" spans="2:91">
      <c r="B16" s="7">
        <v>13</v>
      </c>
      <c r="C16" s="4">
        <f t="shared" ca="1" si="1"/>
        <v>79</v>
      </c>
      <c r="D16" s="4">
        <f t="shared" ca="1" si="12"/>
        <v>31</v>
      </c>
      <c r="E16" s="7">
        <f ca="1">Formulas!C16</f>
        <v>1745</v>
      </c>
      <c r="F16">
        <f t="shared" ca="1" si="13"/>
        <v>80</v>
      </c>
      <c r="G16">
        <f t="shared" ca="1" si="14"/>
        <v>80</v>
      </c>
      <c r="H16">
        <f t="shared" ca="1" si="15"/>
        <v>140</v>
      </c>
      <c r="I16" s="8">
        <f ca="1">IF(Formulas!I16&lt;1,1,ROUND(Formulas!I16,0))</f>
        <v>390</v>
      </c>
      <c r="J16">
        <f t="shared" ca="1" si="16"/>
        <v>4</v>
      </c>
      <c r="K16">
        <f t="shared" ca="1" si="2"/>
        <v>2</v>
      </c>
      <c r="L16" s="7"/>
      <c r="M16" s="4">
        <v>4</v>
      </c>
      <c r="N16" s="4">
        <v>1</v>
      </c>
      <c r="O16" s="4">
        <f t="shared" ca="1" si="17"/>
        <v>263</v>
      </c>
      <c r="P16" s="7"/>
      <c r="Q16" s="7">
        <v>13</v>
      </c>
      <c r="R16" s="4">
        <f t="shared" ca="1" si="3"/>
        <v>49</v>
      </c>
      <c r="S16" s="4">
        <f t="shared" ca="1" si="3"/>
        <v>19</v>
      </c>
      <c r="T16" s="4">
        <f ca="1">Formulas!V16</f>
        <v>5585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14"/>
      <c r="AI16" s="14"/>
      <c r="AJ16" s="14"/>
      <c r="AK16" s="14"/>
      <c r="AL16" s="14"/>
      <c r="AM16" s="14"/>
      <c r="AN16" s="14">
        <v>4</v>
      </c>
      <c r="AO16" s="14">
        <v>1</v>
      </c>
      <c r="AP16" s="4">
        <f t="shared" ca="1" si="4"/>
        <v>35</v>
      </c>
      <c r="AQ16" s="14"/>
      <c r="AR16" s="16" t="s">
        <v>43</v>
      </c>
      <c r="AS16" s="16" t="s">
        <v>3</v>
      </c>
      <c r="AT16" s="16" t="s">
        <v>4</v>
      </c>
      <c r="AU16" s="16" t="s">
        <v>50</v>
      </c>
      <c r="AV16" s="14"/>
      <c r="AW16" s="14"/>
      <c r="AX16" s="14">
        <f t="shared" ca="1" si="22"/>
        <v>780</v>
      </c>
      <c r="BC16" s="4">
        <f t="shared" ca="1" si="23"/>
        <v>6</v>
      </c>
      <c r="BD16" s="4" t="str">
        <f t="shared" ca="1" si="5"/>
        <v/>
      </c>
      <c r="BE16" s="4">
        <v>13</v>
      </c>
      <c r="BF16" s="4">
        <f t="shared" ca="1" si="24"/>
        <v>49</v>
      </c>
      <c r="BG16" s="4">
        <f t="shared" ca="1" si="25"/>
        <v>19</v>
      </c>
      <c r="BH16" s="4">
        <f t="shared" ca="1" si="35"/>
        <v>1</v>
      </c>
      <c r="BI16" s="4">
        <f t="shared" ca="1" si="6"/>
        <v>0</v>
      </c>
      <c r="BJ16" s="4">
        <f t="shared" ca="1" si="7"/>
        <v>4</v>
      </c>
      <c r="BK16" s="4">
        <v>13</v>
      </c>
      <c r="BM16" s="4">
        <v>13</v>
      </c>
      <c r="BN16" s="4">
        <f t="shared" ca="1" si="8"/>
        <v>233</v>
      </c>
      <c r="BO16" s="4">
        <f t="shared" ca="1" si="31"/>
        <v>1631</v>
      </c>
      <c r="BQ16" s="4">
        <f t="shared" ca="1" si="33"/>
        <v>4</v>
      </c>
      <c r="BR16" s="4">
        <v>13</v>
      </c>
      <c r="BT16" s="4">
        <f t="shared" ca="1" si="0"/>
        <v>6</v>
      </c>
      <c r="BU16" s="4">
        <f t="shared" ca="1" si="34"/>
        <v>27</v>
      </c>
      <c r="BW16" s="4">
        <v>13</v>
      </c>
      <c r="BX16">
        <f t="shared" ca="1" si="26"/>
        <v>1</v>
      </c>
      <c r="BY16">
        <f t="shared" ca="1" si="27"/>
        <v>233</v>
      </c>
      <c r="CA16" s="4">
        <f t="shared" ca="1" si="32"/>
        <v>1</v>
      </c>
      <c r="CB16" s="4">
        <f t="shared" ca="1" si="9"/>
        <v>1</v>
      </c>
      <c r="CC16" s="4">
        <f t="shared" ca="1" si="9"/>
        <v>1</v>
      </c>
      <c r="CD16" s="4">
        <f t="shared" ca="1" si="9"/>
        <v>1</v>
      </c>
    </row>
    <row r="17" spans="2:82">
      <c r="B17" s="7">
        <v>14</v>
      </c>
      <c r="C17" s="4">
        <f t="shared" ca="1" si="1"/>
        <v>79</v>
      </c>
      <c r="D17" s="4">
        <f t="shared" ca="1" si="12"/>
        <v>31</v>
      </c>
      <c r="E17" s="7">
        <f ca="1">Formulas!C17</f>
        <v>1841</v>
      </c>
      <c r="F17">
        <f t="shared" ca="1" si="13"/>
        <v>80</v>
      </c>
      <c r="G17">
        <f t="shared" ca="1" si="14"/>
        <v>80</v>
      </c>
      <c r="H17">
        <f t="shared" ca="1" si="15"/>
        <v>140</v>
      </c>
      <c r="I17" s="8">
        <f ca="1">IF(Formulas!I17&lt;1,1,ROUND(Formulas!I17,0))</f>
        <v>385</v>
      </c>
      <c r="J17">
        <f t="shared" ca="1" si="16"/>
        <v>4</v>
      </c>
      <c r="K17">
        <f t="shared" ca="1" si="2"/>
        <v>1</v>
      </c>
      <c r="L17" s="7"/>
      <c r="M17" s="4">
        <v>4</v>
      </c>
      <c r="N17" s="7">
        <v>2</v>
      </c>
      <c r="O17" s="4">
        <f t="shared" ca="1" si="17"/>
        <v>0</v>
      </c>
      <c r="P17" s="7"/>
      <c r="Q17" s="7">
        <v>14</v>
      </c>
      <c r="R17" s="4">
        <f t="shared" ca="1" si="3"/>
        <v>49</v>
      </c>
      <c r="S17" s="4">
        <f t="shared" ca="1" si="3"/>
        <v>19</v>
      </c>
      <c r="T17" s="4">
        <f ca="1">Formulas!V17</f>
        <v>6645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14"/>
      <c r="AI17" s="14"/>
      <c r="AJ17" s="14"/>
      <c r="AK17" s="14"/>
      <c r="AL17" s="14"/>
      <c r="AM17" s="14"/>
      <c r="AN17" s="14">
        <v>4</v>
      </c>
      <c r="AO17" s="14">
        <v>2</v>
      </c>
      <c r="AP17" s="4">
        <f t="shared" ca="1" si="4"/>
        <v>0</v>
      </c>
      <c r="AQ17" s="14"/>
      <c r="AR17" s="16">
        <v>1</v>
      </c>
      <c r="AS17">
        <f t="shared" ref="AS17:AS21" ca="1" si="36">RANDBETWEEN(1,4)</f>
        <v>2</v>
      </c>
      <c r="AT17">
        <f t="shared" ref="AT17:AT21" ca="1" si="37">RANDBETWEEN(5,40)</f>
        <v>32</v>
      </c>
      <c r="AU17" s="14">
        <f ca="1">AT17*AU24</f>
        <v>352</v>
      </c>
      <c r="AV17" s="14"/>
      <c r="AW17" s="14"/>
      <c r="AX17" s="14">
        <f t="shared" ca="1" si="22"/>
        <v>385</v>
      </c>
      <c r="BC17" s="4">
        <f t="shared" ca="1" si="23"/>
        <v>6</v>
      </c>
      <c r="BD17" s="4" t="str">
        <f t="shared" ca="1" si="5"/>
        <v/>
      </c>
      <c r="BE17" s="4">
        <v>14</v>
      </c>
      <c r="BF17" s="4">
        <f t="shared" ca="1" si="24"/>
        <v>49</v>
      </c>
      <c r="BG17" s="4">
        <f t="shared" ca="1" si="25"/>
        <v>19</v>
      </c>
      <c r="BH17" s="4">
        <f t="shared" ca="1" si="35"/>
        <v>1</v>
      </c>
      <c r="BI17" s="4">
        <f t="shared" ca="1" si="6"/>
        <v>0</v>
      </c>
      <c r="BJ17" s="4">
        <f t="shared" ca="1" si="7"/>
        <v>1</v>
      </c>
      <c r="BK17" s="4">
        <v>14</v>
      </c>
      <c r="BM17" s="7">
        <v>14</v>
      </c>
      <c r="BN17" s="4">
        <f t="shared" ca="1" si="8"/>
        <v>266</v>
      </c>
      <c r="BO17" s="4">
        <f t="shared" ca="1" si="31"/>
        <v>1897</v>
      </c>
      <c r="BQ17" s="4">
        <f t="shared" ca="1" si="33"/>
        <v>4</v>
      </c>
      <c r="BR17" s="7">
        <v>14</v>
      </c>
      <c r="BT17" s="4">
        <f t="shared" ca="1" si="0"/>
        <v>6</v>
      </c>
      <c r="BU17" s="4">
        <f ca="1">IF(BD17&lt;&gt;"",BU16+BD17,BU16)</f>
        <v>27</v>
      </c>
      <c r="BW17" s="7">
        <v>14</v>
      </c>
      <c r="BX17">
        <f t="shared" ca="1" si="26"/>
        <v>4</v>
      </c>
      <c r="BY17">
        <f t="shared" ca="1" si="27"/>
        <v>266</v>
      </c>
      <c r="CA17" s="4">
        <f t="shared" ca="1" si="32"/>
        <v>4</v>
      </c>
      <c r="CB17" s="4">
        <f t="shared" ca="1" si="9"/>
        <v>4</v>
      </c>
      <c r="CC17" s="4">
        <f t="shared" ca="1" si="9"/>
        <v>4</v>
      </c>
      <c r="CD17" s="4">
        <f t="shared" ca="1" si="9"/>
        <v>4</v>
      </c>
    </row>
    <row r="18" spans="2:82">
      <c r="B18" s="7">
        <v>15</v>
      </c>
      <c r="C18" s="4">
        <f t="shared" ca="1" si="1"/>
        <v>79</v>
      </c>
      <c r="D18" s="4">
        <f t="shared" ca="1" si="12"/>
        <v>31</v>
      </c>
      <c r="E18" s="7">
        <f ca="1">Formulas!C18</f>
        <v>1753</v>
      </c>
      <c r="F18">
        <f t="shared" ca="1" si="13"/>
        <v>80</v>
      </c>
      <c r="G18">
        <f t="shared" ca="1" si="14"/>
        <v>80</v>
      </c>
      <c r="H18">
        <f t="shared" ca="1" si="15"/>
        <v>140</v>
      </c>
      <c r="I18" s="8">
        <f ca="1">IF(Formulas!I18&lt;1,1,ROUND(Formulas!I18,0))</f>
        <v>410</v>
      </c>
      <c r="J18">
        <f t="shared" ca="1" si="16"/>
        <v>4</v>
      </c>
      <c r="K18">
        <f t="shared" ca="1" si="2"/>
        <v>3</v>
      </c>
      <c r="L18" s="7"/>
      <c r="M18" s="4">
        <v>4</v>
      </c>
      <c r="N18" s="4">
        <v>3</v>
      </c>
      <c r="O18" s="4">
        <f t="shared" ca="1" si="17"/>
        <v>0</v>
      </c>
      <c r="P18" s="7"/>
      <c r="Q18" s="7">
        <v>15</v>
      </c>
      <c r="R18" s="4">
        <f t="shared" ca="1" si="3"/>
        <v>49</v>
      </c>
      <c r="S18" s="4">
        <f t="shared" ca="1" si="3"/>
        <v>19</v>
      </c>
      <c r="T18" s="4">
        <f ca="1">Formulas!V18</f>
        <v>5849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14"/>
      <c r="AI18" s="14"/>
      <c r="AJ18" s="14"/>
      <c r="AK18" s="14"/>
      <c r="AL18" s="14"/>
      <c r="AM18" s="14"/>
      <c r="AN18" s="14">
        <v>4</v>
      </c>
      <c r="AO18" s="14">
        <v>3</v>
      </c>
      <c r="AP18" s="4">
        <f t="shared" ca="1" si="4"/>
        <v>0</v>
      </c>
      <c r="AQ18" s="14"/>
      <c r="AR18" s="16">
        <v>2</v>
      </c>
      <c r="AS18">
        <f t="shared" ca="1" si="36"/>
        <v>3</v>
      </c>
      <c r="AT18">
        <f t="shared" ca="1" si="37"/>
        <v>11</v>
      </c>
      <c r="AU18" s="14">
        <f ca="1">AT18*AU25</f>
        <v>66</v>
      </c>
      <c r="AV18" s="14"/>
      <c r="AW18" s="14"/>
      <c r="AX18" s="14">
        <f t="shared" ca="1" si="22"/>
        <v>1230</v>
      </c>
      <c r="BC18" s="4">
        <f t="shared" ca="1" si="23"/>
        <v>6</v>
      </c>
      <c r="BD18" s="4" t="str">
        <f t="shared" ca="1" si="5"/>
        <v/>
      </c>
      <c r="BE18" s="4">
        <v>15</v>
      </c>
      <c r="BF18" s="4">
        <f t="shared" ca="1" si="24"/>
        <v>49</v>
      </c>
      <c r="BG18" s="4">
        <f t="shared" ca="1" si="25"/>
        <v>19</v>
      </c>
      <c r="BH18" s="4">
        <f t="shared" ca="1" si="35"/>
        <v>1</v>
      </c>
      <c r="BI18" s="4">
        <f t="shared" ca="1" si="6"/>
        <v>0</v>
      </c>
      <c r="BJ18" s="4">
        <f t="shared" ca="1" si="7"/>
        <v>5</v>
      </c>
      <c r="BK18" s="4">
        <v>15</v>
      </c>
      <c r="BM18" s="4">
        <v>15</v>
      </c>
      <c r="BN18" s="4">
        <f t="shared" ca="1" si="8"/>
        <v>228</v>
      </c>
      <c r="BO18" s="4">
        <f t="shared" ca="1" si="31"/>
        <v>2125</v>
      </c>
      <c r="BQ18" s="4">
        <f t="shared" ca="1" si="33"/>
        <v>4</v>
      </c>
      <c r="BR18" s="4">
        <v>15</v>
      </c>
      <c r="BT18" s="4">
        <f ca="1">BC18</f>
        <v>6</v>
      </c>
      <c r="BU18" s="4">
        <f ca="1">IF(BD18&lt;&gt;"",BU17+BD18,BU17)</f>
        <v>27</v>
      </c>
      <c r="BW18" s="4">
        <v>15</v>
      </c>
      <c r="BX18">
        <f t="shared" ca="1" si="26"/>
        <v>3</v>
      </c>
      <c r="BY18">
        <f t="shared" ca="1" si="27"/>
        <v>228</v>
      </c>
      <c r="CA18" s="4">
        <f t="shared" ca="1" si="32"/>
        <v>3</v>
      </c>
      <c r="CB18" s="4">
        <f t="shared" ca="1" si="9"/>
        <v>3</v>
      </c>
      <c r="CC18" s="4">
        <f t="shared" ca="1" si="9"/>
        <v>3</v>
      </c>
      <c r="CD18" s="4">
        <f t="shared" ca="1" si="9"/>
        <v>3</v>
      </c>
    </row>
    <row r="19" spans="2:82">
      <c r="B19" s="7">
        <v>16</v>
      </c>
      <c r="C19" s="4">
        <f t="shared" ca="1" si="1"/>
        <v>79</v>
      </c>
      <c r="D19" s="4">
        <f t="shared" ca="1" si="12"/>
        <v>31</v>
      </c>
      <c r="E19" s="7">
        <f ca="1">Formulas!C19</f>
        <v>1878</v>
      </c>
      <c r="F19">
        <f t="shared" ca="1" si="13"/>
        <v>80</v>
      </c>
      <c r="G19">
        <f t="shared" ca="1" si="14"/>
        <v>80</v>
      </c>
      <c r="H19">
        <f t="shared" ca="1" si="15"/>
        <v>140</v>
      </c>
      <c r="I19" s="8">
        <f ca="1">IF(Formulas!I19&lt;1,1,ROUND(Formulas!I19,0))</f>
        <v>438</v>
      </c>
      <c r="J19">
        <f t="shared" ca="1" si="16"/>
        <v>3</v>
      </c>
      <c r="K19">
        <f t="shared" ca="1" si="2"/>
        <v>1</v>
      </c>
      <c r="L19" s="7"/>
      <c r="M19" s="4">
        <v>4</v>
      </c>
      <c r="N19" s="4">
        <v>4</v>
      </c>
      <c r="O19" s="4">
        <f t="shared" ca="1" si="17"/>
        <v>0</v>
      </c>
      <c r="P19" s="7"/>
      <c r="Q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H19" s="14"/>
      <c r="AI19" s="14"/>
      <c r="AJ19" s="14"/>
      <c r="AK19" s="14"/>
      <c r="AL19" s="14"/>
      <c r="AM19" s="14"/>
      <c r="AN19" s="14">
        <v>4</v>
      </c>
      <c r="AO19" s="14">
        <v>4</v>
      </c>
      <c r="AP19" s="4">
        <f t="shared" ca="1" si="4"/>
        <v>0</v>
      </c>
      <c r="AQ19" s="14"/>
      <c r="AR19" s="16">
        <v>3</v>
      </c>
      <c r="AS19">
        <f t="shared" ca="1" si="36"/>
        <v>3</v>
      </c>
      <c r="AT19">
        <f t="shared" ca="1" si="37"/>
        <v>16</v>
      </c>
      <c r="AU19" s="14">
        <f ca="1">AT19*AU26</f>
        <v>320</v>
      </c>
      <c r="AV19" s="14"/>
      <c r="AW19" s="14"/>
      <c r="AX19" s="14">
        <f t="shared" ca="1" si="22"/>
        <v>438</v>
      </c>
      <c r="BM19" s="4">
        <v>16</v>
      </c>
      <c r="BN19" s="4">
        <f t="shared" ca="1" si="8"/>
        <v>265</v>
      </c>
      <c r="BO19" s="4">
        <f t="shared" ca="1" si="31"/>
        <v>2390</v>
      </c>
      <c r="BQ19" s="4">
        <f t="shared" ca="1" si="33"/>
        <v>4</v>
      </c>
      <c r="BR19" s="4">
        <v>16</v>
      </c>
      <c r="BW19" s="4">
        <v>16</v>
      </c>
      <c r="BX19">
        <f t="shared" ca="1" si="26"/>
        <v>3</v>
      </c>
      <c r="BY19">
        <f t="shared" ca="1" si="27"/>
        <v>265</v>
      </c>
      <c r="CA19" s="4">
        <f t="shared" ca="1" si="32"/>
        <v>3</v>
      </c>
      <c r="CB19" s="4">
        <f t="shared" ca="1" si="9"/>
        <v>3</v>
      </c>
      <c r="CC19" s="4">
        <f t="shared" ca="1" si="9"/>
        <v>3</v>
      </c>
      <c r="CD19" s="4">
        <f t="shared" ca="1" si="9"/>
        <v>3</v>
      </c>
    </row>
    <row r="20" spans="2:82">
      <c r="B20" s="7">
        <v>17</v>
      </c>
      <c r="C20" s="4">
        <f t="shared" ca="1" si="1"/>
        <v>79</v>
      </c>
      <c r="D20" s="4">
        <f t="shared" ca="1" si="12"/>
        <v>31</v>
      </c>
      <c r="E20" s="7">
        <f ca="1">Formulas!C20</f>
        <v>1680</v>
      </c>
      <c r="F20">
        <f t="shared" ca="1" si="13"/>
        <v>80</v>
      </c>
      <c r="G20">
        <f t="shared" ca="1" si="14"/>
        <v>80</v>
      </c>
      <c r="H20">
        <f t="shared" ca="1" si="15"/>
        <v>140</v>
      </c>
      <c r="I20" s="8">
        <f ca="1">IF(Formulas!I20&lt;1,1,ROUND(Formulas!I20,0))</f>
        <v>343</v>
      </c>
      <c r="J20">
        <f t="shared" ca="1" si="16"/>
        <v>5</v>
      </c>
      <c r="K20">
        <f t="shared" ca="1" si="2"/>
        <v>1</v>
      </c>
      <c r="L20" s="7"/>
      <c r="M20" s="4">
        <v>5</v>
      </c>
      <c r="N20" s="4">
        <v>1</v>
      </c>
      <c r="O20" s="4">
        <f t="shared" ca="1" si="17"/>
        <v>0</v>
      </c>
      <c r="P20" s="7"/>
      <c r="Q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H20" s="14"/>
      <c r="AI20" s="14"/>
      <c r="AJ20" s="14"/>
      <c r="AK20" s="14"/>
      <c r="AL20" s="14"/>
      <c r="AM20" s="14"/>
      <c r="AN20" s="14">
        <v>5</v>
      </c>
      <c r="AO20" s="14">
        <v>1</v>
      </c>
      <c r="AP20" s="4">
        <f t="shared" ca="1" si="4"/>
        <v>0</v>
      </c>
      <c r="AQ20" s="14"/>
      <c r="AR20" s="16">
        <v>4</v>
      </c>
      <c r="AS20">
        <f t="shared" ca="1" si="36"/>
        <v>1</v>
      </c>
      <c r="AT20">
        <f t="shared" ca="1" si="37"/>
        <v>35</v>
      </c>
      <c r="AU20" s="14">
        <f ca="1">AT20*AU27</f>
        <v>700</v>
      </c>
      <c r="AV20" s="14"/>
      <c r="AW20" s="14"/>
      <c r="AX20" s="14">
        <f t="shared" ca="1" si="22"/>
        <v>343</v>
      </c>
      <c r="BM20" s="4">
        <v>17</v>
      </c>
      <c r="BN20" s="4">
        <f t="shared" ca="1" si="8"/>
        <v>213</v>
      </c>
      <c r="BO20" s="4">
        <f t="shared" ca="1" si="31"/>
        <v>2603</v>
      </c>
      <c r="BQ20" s="4">
        <f t="shared" ca="1" si="33"/>
        <v>4</v>
      </c>
      <c r="BR20" s="4">
        <v>17</v>
      </c>
      <c r="BS20" s="7"/>
      <c r="BW20" s="4">
        <v>17</v>
      </c>
      <c r="BX20">
        <f t="shared" ca="1" si="26"/>
        <v>2</v>
      </c>
      <c r="BY20">
        <f t="shared" ca="1" si="27"/>
        <v>213</v>
      </c>
      <c r="CA20" s="4">
        <f t="shared" ca="1" si="32"/>
        <v>2</v>
      </c>
      <c r="CB20" s="4">
        <f t="shared" ca="1" si="9"/>
        <v>2</v>
      </c>
      <c r="CC20" s="4">
        <f t="shared" ca="1" si="9"/>
        <v>2</v>
      </c>
      <c r="CD20" s="4">
        <f t="shared" ca="1" si="9"/>
        <v>2</v>
      </c>
    </row>
    <row r="21" spans="2:82">
      <c r="B21" s="7">
        <v>18</v>
      </c>
      <c r="C21" s="4">
        <f t="shared" ca="1" si="1"/>
        <v>79</v>
      </c>
      <c r="D21" s="4">
        <f t="shared" ca="1" si="12"/>
        <v>31</v>
      </c>
      <c r="E21" s="7">
        <f ca="1">Formulas!C21</f>
        <v>1892</v>
      </c>
      <c r="F21">
        <f t="shared" ca="1" si="13"/>
        <v>80</v>
      </c>
      <c r="G21">
        <f t="shared" ca="1" si="14"/>
        <v>80</v>
      </c>
      <c r="H21">
        <f t="shared" ca="1" si="15"/>
        <v>140</v>
      </c>
      <c r="I21" s="8">
        <f ca="1">IF(Formulas!I21&lt;1,1,ROUND(Formulas!I21,0))</f>
        <v>410</v>
      </c>
      <c r="J21">
        <f t="shared" ca="1" si="16"/>
        <v>4</v>
      </c>
      <c r="K21">
        <f t="shared" ca="1" si="2"/>
        <v>2</v>
      </c>
      <c r="L21" s="7"/>
      <c r="M21" s="4">
        <v>5</v>
      </c>
      <c r="N21" s="7">
        <v>2</v>
      </c>
      <c r="O21" s="4">
        <f t="shared" ca="1" si="17"/>
        <v>82</v>
      </c>
      <c r="P21" s="7"/>
      <c r="Q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H21" s="14"/>
      <c r="AI21" s="14"/>
      <c r="AJ21" s="14"/>
      <c r="AK21" s="14"/>
      <c r="AL21" s="14"/>
      <c r="AM21" s="14"/>
      <c r="AN21" s="14">
        <v>5</v>
      </c>
      <c r="AO21" s="14">
        <v>2</v>
      </c>
      <c r="AP21" s="4">
        <f t="shared" ca="1" si="4"/>
        <v>0</v>
      </c>
      <c r="AQ21" s="14"/>
      <c r="AR21" s="16">
        <v>5</v>
      </c>
      <c r="AS21">
        <f t="shared" ca="1" si="36"/>
        <v>3</v>
      </c>
      <c r="AT21">
        <f t="shared" ca="1" si="37"/>
        <v>13</v>
      </c>
      <c r="AU21" s="14">
        <f ca="1">AT21*AU28</f>
        <v>143</v>
      </c>
      <c r="AV21" s="14"/>
      <c r="AW21" s="14"/>
      <c r="AX21" s="14">
        <f t="shared" ca="1" si="22"/>
        <v>820</v>
      </c>
      <c r="BM21" s="7">
        <v>18</v>
      </c>
      <c r="BN21" s="4">
        <f t="shared" ca="1" si="8"/>
        <v>268</v>
      </c>
      <c r="BO21" s="4">
        <f t="shared" ca="1" si="31"/>
        <v>2871</v>
      </c>
      <c r="BQ21" s="4">
        <f t="shared" ca="1" si="33"/>
        <v>4</v>
      </c>
      <c r="BR21" s="7">
        <v>18</v>
      </c>
      <c r="BW21" s="7">
        <v>18</v>
      </c>
      <c r="BX21">
        <f t="shared" ca="1" si="26"/>
        <v>2</v>
      </c>
      <c r="BY21">
        <f t="shared" ca="1" si="27"/>
        <v>268</v>
      </c>
      <c r="CA21" s="4">
        <f t="shared" ca="1" si="32"/>
        <v>2</v>
      </c>
      <c r="CB21" s="4">
        <f t="shared" ca="1" si="9"/>
        <v>2</v>
      </c>
      <c r="CC21" s="4">
        <f t="shared" ca="1" si="9"/>
        <v>2</v>
      </c>
      <c r="CD21" s="4">
        <f t="shared" ca="1" si="9"/>
        <v>2</v>
      </c>
    </row>
    <row r="22" spans="2:82">
      <c r="B22" s="7">
        <v>19</v>
      </c>
      <c r="C22" s="4">
        <f t="shared" ca="1" si="1"/>
        <v>79</v>
      </c>
      <c r="D22" s="4">
        <f t="shared" ca="1" si="12"/>
        <v>31</v>
      </c>
      <c r="E22" s="7">
        <f ca="1">Formulas!C22</f>
        <v>1645</v>
      </c>
      <c r="F22">
        <f t="shared" ca="1" si="13"/>
        <v>20</v>
      </c>
      <c r="G22">
        <f t="shared" ca="1" si="14"/>
        <v>20</v>
      </c>
      <c r="H22">
        <f t="shared" ca="1" si="15"/>
        <v>55</v>
      </c>
      <c r="I22" s="8">
        <f ca="1">IF(Formulas!I22&lt;1,1,ROUND(Formulas!I22,0))</f>
        <v>401</v>
      </c>
      <c r="J22">
        <f t="shared" ca="1" si="16"/>
        <v>1</v>
      </c>
      <c r="K22">
        <f t="shared" ca="1" si="2"/>
        <v>3</v>
      </c>
      <c r="L22" s="7"/>
      <c r="M22" s="4">
        <v>5</v>
      </c>
      <c r="N22" s="4">
        <v>3</v>
      </c>
      <c r="O22" s="4">
        <f t="shared" ca="1" si="17"/>
        <v>0</v>
      </c>
      <c r="P22" s="7"/>
      <c r="Q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14"/>
      <c r="AI22" s="14"/>
      <c r="AJ22" s="14"/>
      <c r="AK22" s="14"/>
      <c r="AL22" s="14"/>
      <c r="AM22" s="14"/>
      <c r="AN22" s="14">
        <v>5</v>
      </c>
      <c r="AO22" s="14">
        <v>3</v>
      </c>
      <c r="AP22" s="4">
        <f t="shared" ca="1" si="4"/>
        <v>13</v>
      </c>
      <c r="AQ22" s="14"/>
      <c r="AW22" s="14"/>
      <c r="AX22" s="14">
        <f t="shared" ca="1" si="22"/>
        <v>1203</v>
      </c>
      <c r="BM22" s="4">
        <v>19</v>
      </c>
      <c r="BN22" s="4">
        <f t="shared" ca="1" si="8"/>
        <v>66</v>
      </c>
      <c r="BO22" s="4">
        <f t="shared" ca="1" si="31"/>
        <v>2937</v>
      </c>
      <c r="BQ22" s="4">
        <f t="shared" ca="1" si="33"/>
        <v>4</v>
      </c>
      <c r="BR22" s="4">
        <v>19</v>
      </c>
      <c r="BW22" s="4">
        <v>19</v>
      </c>
      <c r="BX22">
        <f t="shared" ca="1" si="26"/>
        <v>1</v>
      </c>
      <c r="BY22">
        <f t="shared" ca="1" si="27"/>
        <v>66</v>
      </c>
      <c r="CA22" s="4">
        <f t="shared" ca="1" si="32"/>
        <v>1</v>
      </c>
      <c r="CB22" s="4">
        <f t="shared" ca="1" si="9"/>
        <v>1</v>
      </c>
      <c r="CC22" s="4">
        <f t="shared" ca="1" si="9"/>
        <v>1</v>
      </c>
      <c r="CD22" s="4">
        <f t="shared" ca="1" si="9"/>
        <v>1</v>
      </c>
    </row>
    <row r="23" spans="2:82">
      <c r="B23" s="7">
        <v>20</v>
      </c>
      <c r="C23" s="4">
        <f t="shared" ca="1" si="1"/>
        <v>67</v>
      </c>
      <c r="D23" s="4">
        <f t="shared" ca="1" si="12"/>
        <v>12</v>
      </c>
      <c r="E23" s="7">
        <f ca="1">Formulas!C23</f>
        <v>1712</v>
      </c>
      <c r="F23">
        <f t="shared" ca="1" si="13"/>
        <v>80</v>
      </c>
      <c r="G23">
        <f t="shared" ca="1" si="14"/>
        <v>80</v>
      </c>
      <c r="H23">
        <f t="shared" ca="1" si="15"/>
        <v>140</v>
      </c>
      <c r="I23" s="8">
        <f ca="1">IF(Formulas!I23&lt;1,1,ROUND(Formulas!I23,0))</f>
        <v>344</v>
      </c>
      <c r="J23">
        <f t="shared" ca="1" si="16"/>
        <v>2</v>
      </c>
      <c r="K23">
        <f t="shared" ca="1" si="2"/>
        <v>3</v>
      </c>
      <c r="L23" s="7"/>
      <c r="M23" s="4">
        <v>5</v>
      </c>
      <c r="N23" s="4">
        <v>4</v>
      </c>
      <c r="O23" s="4">
        <f t="shared" ca="1" si="17"/>
        <v>0</v>
      </c>
      <c r="P23" s="7"/>
      <c r="Q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H23" s="14"/>
      <c r="AI23" s="14"/>
      <c r="AJ23" s="14"/>
      <c r="AK23" s="14"/>
      <c r="AL23" s="14"/>
      <c r="AM23" s="14"/>
      <c r="AN23" s="14">
        <v>5</v>
      </c>
      <c r="AO23" s="14">
        <v>4</v>
      </c>
      <c r="AP23" s="4">
        <f t="shared" ca="1" si="4"/>
        <v>0</v>
      </c>
      <c r="AQ23" s="14"/>
      <c r="AR23" s="16" t="s">
        <v>43</v>
      </c>
      <c r="AS23" s="16" t="s">
        <v>51</v>
      </c>
      <c r="AT23" s="16" t="s">
        <v>52</v>
      </c>
      <c r="AU23" s="16" t="s">
        <v>53</v>
      </c>
      <c r="AV23" s="16" t="s">
        <v>54</v>
      </c>
      <c r="AW23" s="14"/>
      <c r="AX23" s="14">
        <f t="shared" ca="1" si="22"/>
        <v>1032</v>
      </c>
      <c r="BM23" s="4">
        <v>20</v>
      </c>
      <c r="BN23" s="4">
        <f t="shared" ca="1" si="8"/>
        <v>263</v>
      </c>
      <c r="BO23" s="4">
        <f t="shared" ca="1" si="31"/>
        <v>3200</v>
      </c>
      <c r="BQ23" s="4">
        <f t="shared" ca="1" si="33"/>
        <v>5</v>
      </c>
      <c r="BR23" s="4">
        <v>20</v>
      </c>
      <c r="BW23" s="4">
        <v>20</v>
      </c>
      <c r="BX23">
        <f t="shared" ca="1" si="26"/>
        <v>3</v>
      </c>
      <c r="BY23">
        <f t="shared" ca="1" si="27"/>
        <v>263</v>
      </c>
      <c r="CA23" s="4">
        <f t="shared" ca="1" si="32"/>
        <v>3</v>
      </c>
      <c r="CB23" s="4">
        <f t="shared" ca="1" si="9"/>
        <v>3</v>
      </c>
      <c r="CC23" s="4">
        <f t="shared" ca="1" si="9"/>
        <v>3</v>
      </c>
      <c r="CD23" s="4">
        <f t="shared" ca="1" si="9"/>
        <v>3</v>
      </c>
    </row>
    <row r="24" spans="2:82">
      <c r="B24" s="7">
        <v>21</v>
      </c>
      <c r="C24" s="4">
        <f t="shared" ca="1" si="1"/>
        <v>67</v>
      </c>
      <c r="D24" s="4">
        <f t="shared" ca="1" si="12"/>
        <v>12</v>
      </c>
      <c r="E24" s="7">
        <f ca="1">Formulas!C24</f>
        <v>1904</v>
      </c>
      <c r="F24">
        <f t="shared" ca="1" si="13"/>
        <v>80</v>
      </c>
      <c r="G24">
        <f t="shared" ca="1" si="14"/>
        <v>80</v>
      </c>
      <c r="H24">
        <f t="shared" ca="1" si="15"/>
        <v>140</v>
      </c>
      <c r="I24" s="8">
        <f ca="1">IF(Formulas!I24&lt;1,1,ROUND(Formulas!I24,0))</f>
        <v>460</v>
      </c>
      <c r="J24">
        <f t="shared" ca="1" si="16"/>
        <v>5</v>
      </c>
      <c r="K24">
        <f t="shared" ca="1" si="2"/>
        <v>1</v>
      </c>
      <c r="L24" s="7"/>
      <c r="M24" s="4">
        <v>6</v>
      </c>
      <c r="N24" s="4">
        <v>1</v>
      </c>
      <c r="O24" s="4">
        <f t="shared" ca="1" si="17"/>
        <v>0</v>
      </c>
      <c r="P24" s="7"/>
      <c r="Q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H24" s="14"/>
      <c r="AI24" s="14"/>
      <c r="AJ24" s="14"/>
      <c r="AK24" s="14"/>
      <c r="AL24" s="14"/>
      <c r="AM24" s="14"/>
      <c r="AN24" s="4"/>
      <c r="AO24" s="14"/>
      <c r="AP24" s="4"/>
      <c r="AQ24" s="14"/>
      <c r="AR24" s="16">
        <v>1</v>
      </c>
      <c r="AS24" s="15">
        <f t="shared" ref="AS24:AS28" ca="1" si="38">RANDBETWEEN(4,10)</f>
        <v>4</v>
      </c>
      <c r="AT24" s="14">
        <f ca="1">COUNTIF(J:J,AH4)</f>
        <v>6</v>
      </c>
      <c r="AU24" s="14">
        <f ca="1">SUMIF(J:J,AH4,K:K)</f>
        <v>11</v>
      </c>
      <c r="AV24" s="14">
        <f ca="1">35-AS29</f>
        <v>6</v>
      </c>
      <c r="AW24" s="14"/>
      <c r="AX24" s="14">
        <f t="shared" ca="1" si="22"/>
        <v>460</v>
      </c>
      <c r="BM24" s="4">
        <v>21</v>
      </c>
      <c r="BN24" s="4">
        <f t="shared" ca="1" si="8"/>
        <v>211</v>
      </c>
      <c r="BO24" s="4">
        <f t="shared" ca="1" si="31"/>
        <v>3411</v>
      </c>
      <c r="BQ24" s="4">
        <f t="shared" ca="1" si="33"/>
        <v>5</v>
      </c>
      <c r="BR24" s="4">
        <v>21</v>
      </c>
      <c r="BW24" s="4">
        <v>21</v>
      </c>
      <c r="BX24">
        <f t="shared" ca="1" si="26"/>
        <v>3</v>
      </c>
      <c r="BY24">
        <f t="shared" ca="1" si="27"/>
        <v>211</v>
      </c>
      <c r="CA24" s="4">
        <f t="shared" ca="1" si="32"/>
        <v>3</v>
      </c>
      <c r="CB24" s="4">
        <f t="shared" ca="1" si="32"/>
        <v>3</v>
      </c>
      <c r="CC24" s="4">
        <f t="shared" ca="1" si="32"/>
        <v>3</v>
      </c>
      <c r="CD24" s="4">
        <f t="shared" ca="1" si="32"/>
        <v>3</v>
      </c>
    </row>
    <row r="25" spans="2:82">
      <c r="B25" s="7">
        <v>22</v>
      </c>
      <c r="C25" s="4">
        <f t="shared" ca="1" si="1"/>
        <v>67</v>
      </c>
      <c r="D25" s="4">
        <f t="shared" ca="1" si="12"/>
        <v>12</v>
      </c>
      <c r="E25" s="7">
        <f ca="1">Formulas!C25</f>
        <v>1799</v>
      </c>
      <c r="F25">
        <f t="shared" ca="1" si="13"/>
        <v>45</v>
      </c>
      <c r="G25">
        <f t="shared" ca="1" si="14"/>
        <v>45</v>
      </c>
      <c r="H25">
        <f t="shared" ca="1" si="15"/>
        <v>90</v>
      </c>
      <c r="I25" s="8">
        <f ca="1">IF(Formulas!I25&lt;1,1,ROUND(Formulas!I25,0))</f>
        <v>442</v>
      </c>
      <c r="J25">
        <f t="shared" ca="1" si="16"/>
        <v>3</v>
      </c>
      <c r="K25">
        <f t="shared" ca="1" si="2"/>
        <v>1</v>
      </c>
      <c r="L25" s="7"/>
      <c r="M25" s="4">
        <v>6</v>
      </c>
      <c r="N25" s="7">
        <v>2</v>
      </c>
      <c r="O25" s="4">
        <f t="shared" ca="1" si="17"/>
        <v>0</v>
      </c>
      <c r="P25" s="7"/>
      <c r="Q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14"/>
      <c r="AI25" s="14"/>
      <c r="AJ25" s="14"/>
      <c r="AK25" s="14"/>
      <c r="AL25" s="14"/>
      <c r="AM25" s="14"/>
      <c r="AN25" s="4"/>
      <c r="AO25" s="14"/>
      <c r="AP25" s="4"/>
      <c r="AQ25" s="14"/>
      <c r="AR25" s="16">
        <v>2</v>
      </c>
      <c r="AS25" s="15">
        <f t="shared" ca="1" si="38"/>
        <v>7</v>
      </c>
      <c r="AT25" s="14">
        <f ca="1">COUNTIF(J:J,AH5)</f>
        <v>3</v>
      </c>
      <c r="AU25" s="14">
        <f ca="1">SUMIF(J:J,AH5,K:K)</f>
        <v>6</v>
      </c>
      <c r="AV25">
        <f t="shared" ref="AV25" ca="1" si="39">RANDBETWEEN(1,35)</f>
        <v>30</v>
      </c>
      <c r="AW25" s="14"/>
      <c r="AX25" s="14">
        <f t="shared" ca="1" si="22"/>
        <v>442</v>
      </c>
      <c r="BM25" s="7">
        <v>22</v>
      </c>
      <c r="BN25" s="4">
        <f t="shared" ca="1" si="8"/>
        <v>194</v>
      </c>
      <c r="BO25" s="4">
        <f t="shared" ca="1" si="31"/>
        <v>3605</v>
      </c>
      <c r="BQ25" s="4">
        <f t="shared" ca="1" si="33"/>
        <v>5</v>
      </c>
      <c r="BR25" s="7">
        <v>22</v>
      </c>
      <c r="BS25" s="7"/>
      <c r="BW25" s="7">
        <v>22</v>
      </c>
      <c r="BX25">
        <f t="shared" ca="1" si="26"/>
        <v>4</v>
      </c>
      <c r="BY25">
        <f t="shared" ca="1" si="27"/>
        <v>194</v>
      </c>
      <c r="CA25" s="4">
        <f t="shared" ca="1" si="32"/>
        <v>4</v>
      </c>
      <c r="CB25" s="4">
        <f t="shared" ca="1" si="32"/>
        <v>4</v>
      </c>
      <c r="CC25" s="4">
        <f t="shared" ca="1" si="32"/>
        <v>4</v>
      </c>
      <c r="CD25" s="4">
        <f t="shared" ca="1" si="32"/>
        <v>4</v>
      </c>
    </row>
    <row r="26" spans="2:82">
      <c r="B26" s="7">
        <v>23</v>
      </c>
      <c r="C26" s="4">
        <f t="shared" ca="1" si="1"/>
        <v>67</v>
      </c>
      <c r="D26" s="4">
        <f t="shared" ca="1" si="12"/>
        <v>12</v>
      </c>
      <c r="E26" s="7">
        <f ca="1">Formulas!C26</f>
        <v>1945</v>
      </c>
      <c r="F26">
        <f t="shared" ca="1" si="13"/>
        <v>80</v>
      </c>
      <c r="G26">
        <f t="shared" ca="1" si="14"/>
        <v>80</v>
      </c>
      <c r="H26">
        <f t="shared" ca="1" si="15"/>
        <v>140</v>
      </c>
      <c r="I26" s="8">
        <f ca="1">IF(Formulas!I26&lt;1,1,ROUND(Formulas!I26,0))</f>
        <v>414</v>
      </c>
      <c r="J26">
        <f t="shared" ca="1" si="16"/>
        <v>3</v>
      </c>
      <c r="K26">
        <f t="shared" ca="1" si="2"/>
        <v>2</v>
      </c>
      <c r="L26" s="7"/>
      <c r="M26" s="4">
        <v>6</v>
      </c>
      <c r="N26" s="4">
        <v>3</v>
      </c>
      <c r="O26" s="4">
        <f t="shared" ca="1" si="17"/>
        <v>0</v>
      </c>
      <c r="P26" s="7"/>
      <c r="Q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14"/>
      <c r="AI26" s="14"/>
      <c r="AJ26" s="14"/>
      <c r="AK26" s="14"/>
      <c r="AL26" s="14"/>
      <c r="AM26" s="14"/>
      <c r="AN26" s="4"/>
      <c r="AO26" s="14"/>
      <c r="AP26" s="4"/>
      <c r="AQ26" s="14"/>
      <c r="AR26" s="16">
        <v>3</v>
      </c>
      <c r="AS26" s="15">
        <f t="shared" ca="1" si="38"/>
        <v>6</v>
      </c>
      <c r="AT26" s="14">
        <f ca="1">COUNTIF(J:J,AH6)</f>
        <v>11</v>
      </c>
      <c r="AU26" s="14">
        <f ca="1">SUMIF(J:J,AH6,K:K)</f>
        <v>20</v>
      </c>
      <c r="AV26" s="14"/>
      <c r="AW26" s="14"/>
      <c r="AX26" s="14">
        <f t="shared" ca="1" si="22"/>
        <v>828</v>
      </c>
      <c r="BM26" s="4">
        <v>23</v>
      </c>
      <c r="BN26" s="4">
        <f t="shared" ca="1" si="8"/>
        <v>251</v>
      </c>
      <c r="BO26" s="4">
        <f t="shared" ca="1" si="31"/>
        <v>3856</v>
      </c>
      <c r="BQ26" s="4">
        <f t="shared" ca="1" si="33"/>
        <v>5</v>
      </c>
      <c r="BR26" s="4">
        <v>23</v>
      </c>
      <c r="BW26" s="4">
        <v>23</v>
      </c>
      <c r="BX26">
        <f t="shared" ca="1" si="26"/>
        <v>1</v>
      </c>
      <c r="BY26">
        <f t="shared" ca="1" si="27"/>
        <v>251</v>
      </c>
      <c r="CA26" s="4">
        <f t="shared" ref="CA26:CD38" ca="1" si="40">$BX26</f>
        <v>1</v>
      </c>
      <c r="CB26" s="4">
        <f t="shared" ca="1" si="40"/>
        <v>1</v>
      </c>
      <c r="CC26" s="4">
        <f t="shared" ca="1" si="40"/>
        <v>1</v>
      </c>
      <c r="CD26" s="4">
        <f t="shared" ca="1" si="40"/>
        <v>1</v>
      </c>
    </row>
    <row r="27" spans="2:82">
      <c r="B27" s="7">
        <v>24</v>
      </c>
      <c r="C27" s="4">
        <f t="shared" ca="1" si="1"/>
        <v>49</v>
      </c>
      <c r="D27" s="4">
        <f t="shared" ca="1" si="12"/>
        <v>19</v>
      </c>
      <c r="E27" s="7">
        <f ca="1">Formulas!C27</f>
        <v>1658</v>
      </c>
      <c r="F27">
        <f t="shared" ca="1" si="13"/>
        <v>80</v>
      </c>
      <c r="G27">
        <f t="shared" ca="1" si="14"/>
        <v>80</v>
      </c>
      <c r="H27">
        <f t="shared" ca="1" si="15"/>
        <v>140</v>
      </c>
      <c r="I27" s="8">
        <f ca="1">IF(Formulas!I27&lt;1,1,ROUND(Formulas!I27,0))</f>
        <v>352</v>
      </c>
      <c r="J27">
        <f t="shared" ca="1" si="16"/>
        <v>1</v>
      </c>
      <c r="K27">
        <f t="shared" ca="1" si="2"/>
        <v>2</v>
      </c>
      <c r="L27" s="7"/>
      <c r="M27" s="4">
        <v>6</v>
      </c>
      <c r="N27" s="4">
        <v>4</v>
      </c>
      <c r="O27" s="4">
        <f t="shared" ca="1" si="17"/>
        <v>50</v>
      </c>
      <c r="P27" s="7"/>
      <c r="Q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H27" s="14"/>
      <c r="AI27" s="14"/>
      <c r="AJ27" s="14"/>
      <c r="AK27" s="14"/>
      <c r="AL27" s="14"/>
      <c r="AM27" s="14"/>
      <c r="AN27" s="4"/>
      <c r="AO27" s="14"/>
      <c r="AP27" s="4"/>
      <c r="AQ27" s="14"/>
      <c r="AR27" s="16">
        <v>4</v>
      </c>
      <c r="AS27" s="15">
        <f t="shared" ca="1" si="38"/>
        <v>5</v>
      </c>
      <c r="AT27" s="14">
        <f ca="1">COUNTIF(J:J,AH7)</f>
        <v>9</v>
      </c>
      <c r="AU27" s="14">
        <f ca="1">SUMIF(J:J,AH7,K:K)</f>
        <v>20</v>
      </c>
      <c r="AV27" s="14"/>
      <c r="AW27" s="14"/>
      <c r="AX27" s="14">
        <f t="shared" ca="1" si="22"/>
        <v>704</v>
      </c>
      <c r="BM27" s="4">
        <v>24</v>
      </c>
      <c r="BN27" s="4">
        <f t="shared" ca="1" si="8"/>
        <v>281</v>
      </c>
      <c r="BO27" s="4">
        <f t="shared" ca="1" si="31"/>
        <v>4137</v>
      </c>
      <c r="BQ27" s="4">
        <f t="shared" ca="1" si="33"/>
        <v>6</v>
      </c>
      <c r="BR27" s="4">
        <v>24</v>
      </c>
      <c r="BW27" s="4">
        <v>24</v>
      </c>
      <c r="BX27">
        <f t="shared" ca="1" si="26"/>
        <v>2</v>
      </c>
      <c r="BY27">
        <f t="shared" ca="1" si="27"/>
        <v>281</v>
      </c>
      <c r="CA27" s="4">
        <f t="shared" ca="1" si="40"/>
        <v>2</v>
      </c>
      <c r="CB27" s="4">
        <f t="shared" ca="1" si="40"/>
        <v>2</v>
      </c>
      <c r="CC27" s="4">
        <f t="shared" ca="1" si="40"/>
        <v>2</v>
      </c>
      <c r="CD27" s="4">
        <f t="shared" ca="1" si="40"/>
        <v>2</v>
      </c>
    </row>
    <row r="28" spans="2:82">
      <c r="B28" s="7">
        <v>25</v>
      </c>
      <c r="C28" s="4">
        <f t="shared" ca="1" si="1"/>
        <v>49</v>
      </c>
      <c r="D28" s="4">
        <f t="shared" ca="1" si="12"/>
        <v>19</v>
      </c>
      <c r="E28" s="7">
        <f ca="1">Formulas!C28</f>
        <v>1765</v>
      </c>
      <c r="F28">
        <f t="shared" ca="1" si="13"/>
        <v>20</v>
      </c>
      <c r="G28">
        <f t="shared" ca="1" si="14"/>
        <v>20</v>
      </c>
      <c r="H28">
        <f t="shared" ca="1" si="15"/>
        <v>55</v>
      </c>
      <c r="I28" s="8">
        <f ca="1">IF(Formulas!I28&lt;1,1,ROUND(Formulas!I28,0))</f>
        <v>358</v>
      </c>
      <c r="J28">
        <f t="shared" ca="1" si="16"/>
        <v>1</v>
      </c>
      <c r="K28">
        <f t="shared" ca="1" si="2"/>
        <v>3</v>
      </c>
      <c r="L28" s="7"/>
      <c r="M28" s="4">
        <v>7</v>
      </c>
      <c r="N28" s="4">
        <v>1</v>
      </c>
      <c r="O28" s="4">
        <f t="shared" ca="1" si="17"/>
        <v>0</v>
      </c>
      <c r="P28" s="7"/>
      <c r="Q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H28" s="14"/>
      <c r="AI28" s="14"/>
      <c r="AJ28" s="14"/>
      <c r="AK28" s="14"/>
      <c r="AL28" s="14"/>
      <c r="AM28" s="14"/>
      <c r="AN28" s="4"/>
      <c r="AO28" s="14"/>
      <c r="AP28" s="4"/>
      <c r="AQ28" s="14"/>
      <c r="AR28" s="16">
        <v>5</v>
      </c>
      <c r="AS28" s="15">
        <f t="shared" ca="1" si="38"/>
        <v>7</v>
      </c>
      <c r="AT28" s="14">
        <f ca="1">COUNTIF(J:J,AH8)</f>
        <v>6</v>
      </c>
      <c r="AU28" s="14">
        <f ca="1">SUMIF(J:J,AH8,K:K)</f>
        <v>11</v>
      </c>
      <c r="AV28" s="14"/>
      <c r="AW28" s="14"/>
      <c r="AX28" s="14">
        <f t="shared" ca="1" si="22"/>
        <v>1074</v>
      </c>
      <c r="BM28" s="4">
        <v>25</v>
      </c>
      <c r="BN28" s="4">
        <f t="shared" ca="1" si="8"/>
        <v>85</v>
      </c>
      <c r="BO28" s="4">
        <f t="shared" ca="1" si="31"/>
        <v>4222</v>
      </c>
      <c r="BQ28" s="4">
        <f t="shared" ca="1" si="33"/>
        <v>6</v>
      </c>
      <c r="BR28" s="4">
        <v>25</v>
      </c>
      <c r="BW28" s="4">
        <v>25</v>
      </c>
      <c r="BX28">
        <f t="shared" ca="1" si="26"/>
        <v>1</v>
      </c>
      <c r="BY28">
        <f t="shared" ca="1" si="27"/>
        <v>85</v>
      </c>
      <c r="CA28" s="4">
        <f t="shared" ca="1" si="40"/>
        <v>1</v>
      </c>
      <c r="CB28" s="4">
        <f t="shared" ca="1" si="40"/>
        <v>1</v>
      </c>
      <c r="CC28" s="4">
        <f t="shared" ca="1" si="40"/>
        <v>1</v>
      </c>
      <c r="CD28" s="4">
        <f t="shared" ca="1" si="40"/>
        <v>1</v>
      </c>
    </row>
    <row r="29" spans="2:82">
      <c r="B29" s="7">
        <v>26</v>
      </c>
      <c r="C29" s="4">
        <f t="shared" ca="1" si="1"/>
        <v>49</v>
      </c>
      <c r="D29" s="4">
        <f t="shared" ca="1" si="12"/>
        <v>19</v>
      </c>
      <c r="E29" s="7">
        <f ca="1">Formulas!C29</f>
        <v>1523</v>
      </c>
      <c r="F29">
        <f t="shared" ca="1" si="13"/>
        <v>45</v>
      </c>
      <c r="G29">
        <f t="shared" ca="1" si="14"/>
        <v>45</v>
      </c>
      <c r="H29">
        <f t="shared" ca="1" si="15"/>
        <v>90</v>
      </c>
      <c r="I29" s="8">
        <f ca="1">IF(Formulas!I29&lt;1,1,ROUND(Formulas!I29,0))</f>
        <v>375</v>
      </c>
      <c r="J29">
        <f t="shared" ca="1" si="16"/>
        <v>4</v>
      </c>
      <c r="K29">
        <f t="shared" ca="1" si="2"/>
        <v>1</v>
      </c>
      <c r="L29" s="7"/>
      <c r="M29" s="4">
        <v>7</v>
      </c>
      <c r="N29" s="7">
        <v>2</v>
      </c>
      <c r="O29" s="4">
        <f t="shared" ca="1" si="17"/>
        <v>0</v>
      </c>
      <c r="P29" s="7"/>
      <c r="Q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H29" s="14"/>
      <c r="AI29" s="14"/>
      <c r="AJ29" s="14"/>
      <c r="AK29" s="14"/>
      <c r="AL29" s="14"/>
      <c r="AM29" s="14"/>
      <c r="AN29" s="4"/>
      <c r="AO29" s="14"/>
      <c r="AP29" s="4"/>
      <c r="AQ29" s="14"/>
      <c r="AR29" s="16" t="s">
        <v>28</v>
      </c>
      <c r="AS29" s="13">
        <f ca="1">SUM(AS24:AS28)</f>
        <v>29</v>
      </c>
      <c r="AT29" s="13">
        <f t="shared" ref="AT29:AU29" ca="1" si="41">SUM(AT24:AT28)</f>
        <v>35</v>
      </c>
      <c r="AU29" s="13">
        <f t="shared" ca="1" si="41"/>
        <v>68</v>
      </c>
      <c r="AW29" s="14"/>
      <c r="AX29" s="14">
        <f t="shared" ca="1" si="22"/>
        <v>375</v>
      </c>
      <c r="BM29" s="7">
        <v>26</v>
      </c>
      <c r="BN29" s="4">
        <f t="shared" ca="1" si="8"/>
        <v>150</v>
      </c>
      <c r="BO29" s="4">
        <f t="shared" ca="1" si="31"/>
        <v>4372</v>
      </c>
      <c r="BQ29" s="4">
        <f t="shared" ca="1" si="33"/>
        <v>6</v>
      </c>
      <c r="BR29" s="7">
        <v>26</v>
      </c>
      <c r="BW29" s="7">
        <v>26</v>
      </c>
      <c r="BX29">
        <f t="shared" ca="1" si="26"/>
        <v>3</v>
      </c>
      <c r="BY29">
        <f t="shared" ca="1" si="27"/>
        <v>150</v>
      </c>
      <c r="CA29" s="4">
        <f t="shared" ca="1" si="40"/>
        <v>3</v>
      </c>
      <c r="CB29" s="4">
        <f t="shared" ca="1" si="40"/>
        <v>3</v>
      </c>
      <c r="CC29" s="4">
        <f t="shared" ca="1" si="40"/>
        <v>3</v>
      </c>
      <c r="CD29" s="4">
        <f t="shared" ca="1" si="40"/>
        <v>3</v>
      </c>
    </row>
    <row r="30" spans="2:82">
      <c r="B30" s="7">
        <v>27</v>
      </c>
      <c r="C30" s="4">
        <f t="shared" ca="1" si="1"/>
        <v>49</v>
      </c>
      <c r="D30" s="4">
        <f t="shared" ca="1" si="12"/>
        <v>19</v>
      </c>
      <c r="E30" s="7">
        <f ca="1">Formulas!C30</f>
        <v>1883</v>
      </c>
      <c r="F30">
        <f t="shared" ca="1" si="13"/>
        <v>45</v>
      </c>
      <c r="G30">
        <f t="shared" ca="1" si="14"/>
        <v>45</v>
      </c>
      <c r="H30">
        <f t="shared" ca="1" si="15"/>
        <v>90</v>
      </c>
      <c r="I30" s="8">
        <f ca="1">IF(Formulas!I30&lt;1,1,ROUND(Formulas!I30,0))</f>
        <v>391</v>
      </c>
      <c r="J30">
        <f t="shared" ca="1" si="16"/>
        <v>3</v>
      </c>
      <c r="K30">
        <f t="shared" ca="1" si="2"/>
        <v>1</v>
      </c>
      <c r="L30" s="7"/>
      <c r="M30" s="4">
        <v>7</v>
      </c>
      <c r="N30" s="4">
        <v>3</v>
      </c>
      <c r="O30" s="4">
        <f t="shared" ca="1" si="17"/>
        <v>184</v>
      </c>
      <c r="P30" s="7"/>
      <c r="Q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14"/>
      <c r="AI30" s="14"/>
      <c r="AJ30" s="14"/>
      <c r="AK30" s="14"/>
      <c r="AL30" s="14"/>
      <c r="AM30" s="14"/>
      <c r="AN30" s="4"/>
      <c r="AO30" s="14"/>
      <c r="AP30" s="4"/>
      <c r="AQ30" s="14"/>
      <c r="AR30" s="14"/>
      <c r="AS30" s="14"/>
      <c r="AT30" s="14"/>
      <c r="AU30" s="14"/>
      <c r="AW30" s="14"/>
      <c r="AX30" s="14">
        <f t="shared" ca="1" si="22"/>
        <v>391</v>
      </c>
      <c r="BM30" s="4">
        <v>27</v>
      </c>
      <c r="BN30" s="4">
        <f t="shared" ca="1" si="8"/>
        <v>196</v>
      </c>
      <c r="BO30" s="4">
        <f t="shared" ca="1" si="31"/>
        <v>4568</v>
      </c>
      <c r="BQ30" s="4">
        <f t="shared" ca="1" si="33"/>
        <v>6</v>
      </c>
      <c r="BR30" s="4">
        <v>27</v>
      </c>
      <c r="BS30" s="7"/>
      <c r="BW30" s="4">
        <v>27</v>
      </c>
      <c r="BX30">
        <f t="shared" ca="1" si="26"/>
        <v>3</v>
      </c>
      <c r="BY30">
        <f t="shared" ca="1" si="27"/>
        <v>196</v>
      </c>
      <c r="CA30" s="4">
        <f t="shared" ca="1" si="40"/>
        <v>3</v>
      </c>
      <c r="CB30" s="4">
        <f t="shared" ca="1" si="40"/>
        <v>3</v>
      </c>
      <c r="CC30" s="4">
        <f t="shared" ca="1" si="40"/>
        <v>3</v>
      </c>
      <c r="CD30" s="4">
        <f t="shared" ca="1" si="40"/>
        <v>3</v>
      </c>
    </row>
    <row r="31" spans="2:82">
      <c r="B31" s="7">
        <v>28</v>
      </c>
      <c r="C31" s="4" t="e">
        <f t="shared" ca="1" si="1"/>
        <v>#N/A</v>
      </c>
      <c r="D31" s="4" t="e">
        <f t="shared" ca="1" si="12"/>
        <v>#N/A</v>
      </c>
      <c r="E31" s="7">
        <f ca="1">Formulas!C31</f>
        <v>1642</v>
      </c>
      <c r="F31">
        <f t="shared" ca="1" si="13"/>
        <v>80</v>
      </c>
      <c r="G31">
        <f t="shared" ca="1" si="14"/>
        <v>80</v>
      </c>
      <c r="H31">
        <f t="shared" ca="1" si="15"/>
        <v>140</v>
      </c>
      <c r="I31" s="8">
        <f ca="1">IF(Formulas!I31&lt;1,1,ROUND(Formulas!I31,0))</f>
        <v>399</v>
      </c>
      <c r="J31">
        <f t="shared" ca="1" si="16"/>
        <v>1</v>
      </c>
      <c r="K31">
        <f t="shared" ca="1" si="2"/>
        <v>1</v>
      </c>
      <c r="L31" s="7"/>
      <c r="M31" s="4">
        <v>7</v>
      </c>
      <c r="N31" s="4">
        <v>4</v>
      </c>
      <c r="O31" s="4">
        <f t="shared" ca="1" si="17"/>
        <v>0</v>
      </c>
      <c r="P31" s="7"/>
      <c r="Q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H31" s="14"/>
      <c r="AI31" s="14"/>
      <c r="AJ31" s="14"/>
      <c r="AK31" s="14"/>
      <c r="AL31" s="14"/>
      <c r="AM31" s="14"/>
      <c r="AN31" s="4"/>
      <c r="AO31" s="14"/>
      <c r="AP31" s="4"/>
      <c r="AQ31" s="14"/>
      <c r="AS31">
        <f ca="1">SUM(AT32:AT51)</f>
        <v>16</v>
      </c>
      <c r="AT31" s="18">
        <f ca="1">STDEVP(AT32:AT36)</f>
        <v>1.4696938456699069</v>
      </c>
      <c r="AU31" s="13">
        <f ca="1">COUNTIF(AT32:AT36,0)</f>
        <v>0</v>
      </c>
      <c r="AW31" s="14"/>
      <c r="AX31" s="14">
        <f t="shared" ca="1" si="22"/>
        <v>399</v>
      </c>
      <c r="BM31" s="4">
        <v>28</v>
      </c>
      <c r="BN31" s="4">
        <f t="shared" ca="1" si="8"/>
        <v>209</v>
      </c>
      <c r="BO31" s="4">
        <f t="shared" ca="1" si="31"/>
        <v>4777</v>
      </c>
      <c r="BQ31" s="4">
        <f t="shared" ca="1" si="33"/>
        <v>7</v>
      </c>
      <c r="BR31" s="4">
        <v>28</v>
      </c>
      <c r="BW31" s="4">
        <v>28</v>
      </c>
      <c r="BX31">
        <f t="shared" ca="1" si="26"/>
        <v>4</v>
      </c>
      <c r="BY31">
        <f t="shared" ca="1" si="27"/>
        <v>209</v>
      </c>
      <c r="CA31" s="4">
        <f t="shared" ca="1" si="40"/>
        <v>4</v>
      </c>
      <c r="CB31" s="4">
        <f t="shared" ca="1" si="40"/>
        <v>4</v>
      </c>
      <c r="CC31" s="4">
        <f t="shared" ca="1" si="40"/>
        <v>4</v>
      </c>
      <c r="CD31" s="4">
        <f t="shared" ca="1" si="40"/>
        <v>4</v>
      </c>
    </row>
    <row r="32" spans="2:82">
      <c r="B32" s="7">
        <v>29</v>
      </c>
      <c r="C32" s="4" t="e">
        <f t="shared" ca="1" si="1"/>
        <v>#N/A</v>
      </c>
      <c r="D32" s="4" t="e">
        <f t="shared" ca="1" si="12"/>
        <v>#N/A</v>
      </c>
      <c r="E32" s="7">
        <f ca="1">Formulas!C32</f>
        <v>1818</v>
      </c>
      <c r="F32">
        <f t="shared" ca="1" si="13"/>
        <v>20</v>
      </c>
      <c r="G32">
        <f t="shared" ca="1" si="14"/>
        <v>20</v>
      </c>
      <c r="H32">
        <f t="shared" ca="1" si="15"/>
        <v>55</v>
      </c>
      <c r="I32" s="8">
        <f ca="1">IF(Formulas!I32&lt;1,1,ROUND(Formulas!I32,0))</f>
        <v>398</v>
      </c>
      <c r="J32">
        <f t="shared" ca="1" si="16"/>
        <v>3</v>
      </c>
      <c r="K32">
        <f t="shared" ca="1" si="2"/>
        <v>3</v>
      </c>
      <c r="L32" s="7"/>
      <c r="M32" s="4">
        <v>8</v>
      </c>
      <c r="N32" s="4">
        <v>1</v>
      </c>
      <c r="O32" s="4">
        <f t="shared" ca="1" si="17"/>
        <v>0</v>
      </c>
      <c r="P32" s="7"/>
      <c r="Q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14"/>
      <c r="AI32" s="14"/>
      <c r="AJ32" s="14"/>
      <c r="AK32" s="14"/>
      <c r="AL32" s="14"/>
      <c r="AM32" s="14"/>
      <c r="AN32" s="4"/>
      <c r="AO32" s="14"/>
      <c r="AP32" s="4"/>
      <c r="AQ32" s="14"/>
      <c r="AR32">
        <v>1</v>
      </c>
      <c r="AS32">
        <f ca="1">AS24-AT24</f>
        <v>-2</v>
      </c>
      <c r="AT32">
        <f ca="1">IF(AS32&lt;0,AS32*-1,AS32)</f>
        <v>2</v>
      </c>
      <c r="AW32" s="14"/>
      <c r="AX32" s="14">
        <f t="shared" ca="1" si="22"/>
        <v>1194</v>
      </c>
      <c r="BM32" s="4">
        <v>29</v>
      </c>
      <c r="BN32" s="4">
        <f t="shared" ca="1" si="8"/>
        <v>69</v>
      </c>
      <c r="BO32" s="4">
        <f t="shared" ca="1" si="31"/>
        <v>4846</v>
      </c>
      <c r="BQ32" s="4" t="e">
        <f t="shared" ca="1" si="33"/>
        <v>#N/A</v>
      </c>
      <c r="BR32" s="4">
        <v>29</v>
      </c>
      <c r="BW32" s="4">
        <v>29</v>
      </c>
      <c r="BX32">
        <f t="shared" ca="1" si="26"/>
        <v>3</v>
      </c>
      <c r="BY32">
        <f t="shared" ca="1" si="27"/>
        <v>69</v>
      </c>
      <c r="CA32" s="4">
        <f t="shared" ca="1" si="40"/>
        <v>3</v>
      </c>
      <c r="CB32" s="4">
        <f t="shared" ca="1" si="40"/>
        <v>3</v>
      </c>
      <c r="CC32" s="4">
        <f t="shared" ca="1" si="40"/>
        <v>3</v>
      </c>
      <c r="CD32" s="4">
        <f t="shared" ca="1" si="40"/>
        <v>3</v>
      </c>
    </row>
    <row r="33" spans="2:82">
      <c r="B33" s="7">
        <v>30</v>
      </c>
      <c r="C33" s="4" t="e">
        <f t="shared" ca="1" si="1"/>
        <v>#N/A</v>
      </c>
      <c r="D33" s="4" t="e">
        <f t="shared" ca="1" si="12"/>
        <v>#N/A</v>
      </c>
      <c r="E33" s="7">
        <f ca="1">Formulas!C33</f>
        <v>1661</v>
      </c>
      <c r="F33">
        <f t="shared" ca="1" si="13"/>
        <v>20</v>
      </c>
      <c r="G33">
        <f t="shared" ca="1" si="14"/>
        <v>20</v>
      </c>
      <c r="H33">
        <f t="shared" ca="1" si="15"/>
        <v>55</v>
      </c>
      <c r="I33" s="8">
        <f ca="1">IF(Formulas!I33&lt;1,1,ROUND(Formulas!I33,0))</f>
        <v>368</v>
      </c>
      <c r="J33">
        <f t="shared" ca="1" si="16"/>
        <v>3</v>
      </c>
      <c r="K33">
        <f t="shared" ca="1" si="2"/>
        <v>2</v>
      </c>
      <c r="L33" s="7"/>
      <c r="M33" s="4">
        <v>8</v>
      </c>
      <c r="N33" s="7">
        <v>2</v>
      </c>
      <c r="O33" s="4">
        <f t="shared" ca="1" si="17"/>
        <v>0</v>
      </c>
      <c r="P33" s="7"/>
      <c r="Q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H33" s="14"/>
      <c r="AI33" s="14"/>
      <c r="AJ33" s="14"/>
      <c r="AK33" s="14"/>
      <c r="AL33" s="14"/>
      <c r="AM33" s="14"/>
      <c r="AN33" s="4"/>
      <c r="AO33" s="14"/>
      <c r="AP33" s="4"/>
      <c r="AQ33" s="14"/>
      <c r="AR33">
        <v>2</v>
      </c>
      <c r="AS33">
        <f ca="1">AS25-AT25</f>
        <v>4</v>
      </c>
      <c r="AT33">
        <f ca="1">IF(AS33&lt;0,AS33*-1,AS33)</f>
        <v>4</v>
      </c>
      <c r="AW33" s="14"/>
      <c r="AX33" s="14">
        <f t="shared" ca="1" si="22"/>
        <v>736</v>
      </c>
      <c r="BM33" s="7">
        <v>30</v>
      </c>
      <c r="BN33" s="4">
        <f t="shared" ca="1" si="8"/>
        <v>104</v>
      </c>
      <c r="BO33" s="4">
        <f t="shared" ca="1" si="31"/>
        <v>4950</v>
      </c>
      <c r="BQ33" s="4" t="e">
        <f t="shared" ca="1" si="33"/>
        <v>#N/A</v>
      </c>
      <c r="BR33" s="7">
        <v>30</v>
      </c>
      <c r="BW33" s="7">
        <v>30</v>
      </c>
      <c r="BX33">
        <f t="shared" ca="1" si="26"/>
        <v>3</v>
      </c>
      <c r="BY33">
        <f t="shared" ca="1" si="27"/>
        <v>104</v>
      </c>
      <c r="CA33" s="4">
        <f t="shared" ca="1" si="40"/>
        <v>3</v>
      </c>
      <c r="CB33" s="4">
        <f t="shared" ca="1" si="40"/>
        <v>3</v>
      </c>
      <c r="CC33" s="4">
        <f t="shared" ca="1" si="40"/>
        <v>3</v>
      </c>
      <c r="CD33" s="4">
        <f t="shared" ca="1" si="40"/>
        <v>3</v>
      </c>
    </row>
    <row r="34" spans="2:82">
      <c r="B34" s="7">
        <v>31</v>
      </c>
      <c r="C34" s="4" t="e">
        <f t="shared" ca="1" si="1"/>
        <v>#N/A</v>
      </c>
      <c r="D34" s="4" t="e">
        <f t="shared" ca="1" si="12"/>
        <v>#N/A</v>
      </c>
      <c r="E34" s="7">
        <f ca="1">Formulas!C34</f>
        <v>1884</v>
      </c>
      <c r="F34">
        <f t="shared" ca="1" si="13"/>
        <v>20</v>
      </c>
      <c r="G34">
        <f t="shared" ca="1" si="14"/>
        <v>20</v>
      </c>
      <c r="H34">
        <f t="shared" ca="1" si="15"/>
        <v>55</v>
      </c>
      <c r="I34" s="8">
        <f ca="1">IF(Formulas!I34&lt;1,1,ROUND(Formulas!I34,0))</f>
        <v>468</v>
      </c>
      <c r="J34">
        <f t="shared" ca="1" si="16"/>
        <v>4</v>
      </c>
      <c r="K34">
        <f t="shared" ca="1" si="2"/>
        <v>2</v>
      </c>
      <c r="L34" s="7"/>
      <c r="M34" s="4">
        <v>8</v>
      </c>
      <c r="N34" s="4">
        <v>3</v>
      </c>
      <c r="O34" s="4">
        <f t="shared" ca="1" si="17"/>
        <v>55</v>
      </c>
      <c r="P34" s="7"/>
      <c r="Q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14"/>
      <c r="AI34" s="14"/>
      <c r="AJ34" s="14"/>
      <c r="AK34" s="14"/>
      <c r="AL34" s="14"/>
      <c r="AM34" s="14"/>
      <c r="AN34" s="4"/>
      <c r="AO34" s="14"/>
      <c r="AP34" s="4"/>
      <c r="AQ34" s="14"/>
      <c r="AR34">
        <v>3</v>
      </c>
      <c r="AS34">
        <f ca="1">AS26-AT26</f>
        <v>-5</v>
      </c>
      <c r="AT34">
        <f ca="1">IF(AS34&lt;0,AS34*-1,AS34)</f>
        <v>5</v>
      </c>
      <c r="AV34" s="14"/>
      <c r="AX34" s="14">
        <f t="shared" ca="1" si="22"/>
        <v>936</v>
      </c>
      <c r="BM34" s="4">
        <v>31</v>
      </c>
      <c r="BN34" s="4">
        <f t="shared" ca="1" si="8"/>
        <v>93</v>
      </c>
      <c r="BO34" s="4">
        <f t="shared" ca="1" si="31"/>
        <v>5043</v>
      </c>
      <c r="BQ34" s="4" t="e">
        <f t="shared" ca="1" si="33"/>
        <v>#N/A</v>
      </c>
      <c r="BR34" s="4">
        <v>31</v>
      </c>
      <c r="BW34" s="4">
        <v>31</v>
      </c>
      <c r="BX34">
        <f t="shared" ca="1" si="26"/>
        <v>1</v>
      </c>
      <c r="BY34">
        <f t="shared" ca="1" si="27"/>
        <v>93</v>
      </c>
      <c r="CA34" s="4">
        <f t="shared" ca="1" si="40"/>
        <v>1</v>
      </c>
      <c r="CB34" s="4">
        <f t="shared" ca="1" si="40"/>
        <v>1</v>
      </c>
      <c r="CC34" s="4">
        <f t="shared" ca="1" si="40"/>
        <v>1</v>
      </c>
      <c r="CD34" s="4">
        <f t="shared" ca="1" si="40"/>
        <v>1</v>
      </c>
    </row>
    <row r="35" spans="2:82">
      <c r="B35" s="7">
        <v>32</v>
      </c>
      <c r="C35" s="4" t="e">
        <f t="shared" ca="1" si="1"/>
        <v>#N/A</v>
      </c>
      <c r="D35" s="4" t="e">
        <f t="shared" ca="1" si="12"/>
        <v>#N/A</v>
      </c>
      <c r="E35" s="7">
        <f ca="1">Formulas!C35</f>
        <v>1508</v>
      </c>
      <c r="F35">
        <f t="shared" ca="1" si="13"/>
        <v>80</v>
      </c>
      <c r="G35">
        <f t="shared" ca="1" si="14"/>
        <v>80</v>
      </c>
      <c r="H35">
        <f t="shared" ca="1" si="15"/>
        <v>140</v>
      </c>
      <c r="I35" s="8">
        <f ca="1">IF(Formulas!I35&lt;1,1,ROUND(Formulas!I35,0))</f>
        <v>363</v>
      </c>
      <c r="J35">
        <f t="shared" ca="1" si="16"/>
        <v>5</v>
      </c>
      <c r="K35">
        <f t="shared" ca="1" si="2"/>
        <v>1</v>
      </c>
      <c r="L35" s="7"/>
      <c r="M35" s="4">
        <v>8</v>
      </c>
      <c r="N35" s="4">
        <v>4</v>
      </c>
      <c r="O35" s="4">
        <f t="shared" ca="1" si="17"/>
        <v>0</v>
      </c>
      <c r="P35" s="7"/>
      <c r="Q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H35" s="14"/>
      <c r="AI35" s="14"/>
      <c r="AJ35" s="14"/>
      <c r="AK35" s="14"/>
      <c r="AL35" s="14"/>
      <c r="AM35" s="14"/>
      <c r="AN35" s="4"/>
      <c r="AO35" s="14"/>
      <c r="AP35" s="4"/>
      <c r="AQ35" s="14"/>
      <c r="AR35">
        <v>4</v>
      </c>
      <c r="AS35">
        <f ca="1">AS27-AT27</f>
        <v>-4</v>
      </c>
      <c r="AT35">
        <f ca="1">IF(AS35&lt;0,AS35*-1,AS35)</f>
        <v>4</v>
      </c>
      <c r="AV35" s="14"/>
      <c r="AX35" s="14">
        <f t="shared" ca="1" si="22"/>
        <v>363</v>
      </c>
      <c r="BM35" s="4">
        <v>32</v>
      </c>
      <c r="BN35" s="4">
        <f t="shared" ca="1" si="8"/>
        <v>233</v>
      </c>
      <c r="BO35" s="4">
        <f t="shared" ca="1" si="31"/>
        <v>5276</v>
      </c>
      <c r="BQ35" s="4" t="e">
        <f t="shared" ca="1" si="33"/>
        <v>#N/A</v>
      </c>
      <c r="BR35" s="4">
        <v>32</v>
      </c>
      <c r="BS35" s="7"/>
      <c r="BW35" s="4">
        <v>32</v>
      </c>
      <c r="BX35">
        <f t="shared" ca="1" si="26"/>
        <v>2</v>
      </c>
      <c r="BY35">
        <f t="shared" ca="1" si="27"/>
        <v>233</v>
      </c>
      <c r="CA35" s="4">
        <f t="shared" ca="1" si="40"/>
        <v>2</v>
      </c>
      <c r="CB35" s="4">
        <f t="shared" ca="1" si="40"/>
        <v>2</v>
      </c>
      <c r="CC35" s="4">
        <f t="shared" ca="1" si="40"/>
        <v>2</v>
      </c>
      <c r="CD35" s="4">
        <f t="shared" ca="1" si="40"/>
        <v>2</v>
      </c>
    </row>
    <row r="36" spans="2:82">
      <c r="B36" s="7">
        <v>33</v>
      </c>
      <c r="C36" s="4" t="e">
        <f t="shared" ca="1" si="1"/>
        <v>#N/A</v>
      </c>
      <c r="D36" s="4" t="e">
        <f t="shared" ca="1" si="12"/>
        <v>#N/A</v>
      </c>
      <c r="E36" s="7">
        <f ca="1">Formulas!C36</f>
        <v>1816</v>
      </c>
      <c r="F36">
        <f t="shared" ca="1" si="13"/>
        <v>20</v>
      </c>
      <c r="G36">
        <f t="shared" ca="1" si="14"/>
        <v>20</v>
      </c>
      <c r="H36">
        <f t="shared" ca="1" si="15"/>
        <v>55</v>
      </c>
      <c r="I36" s="8">
        <f ca="1">IF(Formulas!I36&lt;1,1,ROUND(Formulas!I36,0))</f>
        <v>378</v>
      </c>
      <c r="J36">
        <f t="shared" ca="1" si="16"/>
        <v>3</v>
      </c>
      <c r="K36">
        <f t="shared" ca="1" si="2"/>
        <v>3</v>
      </c>
      <c r="L36" s="7"/>
      <c r="M36" s="4">
        <v>9</v>
      </c>
      <c r="N36" s="4">
        <v>1</v>
      </c>
      <c r="O36" s="4">
        <f t="shared" ca="1" si="17"/>
        <v>0</v>
      </c>
      <c r="P36" s="7"/>
      <c r="Q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14"/>
      <c r="AI36" s="14"/>
      <c r="AJ36" s="14"/>
      <c r="AK36" s="14"/>
      <c r="AL36" s="14"/>
      <c r="AM36" s="14"/>
      <c r="AN36" s="4"/>
      <c r="AO36" s="14"/>
      <c r="AP36" s="4"/>
      <c r="AQ36" s="14"/>
      <c r="AR36">
        <v>5</v>
      </c>
      <c r="AS36">
        <f ca="1">AS28-AT28</f>
        <v>1</v>
      </c>
      <c r="AT36">
        <f ca="1">IF(AS36&lt;0,AS36*-1,AS36)</f>
        <v>1</v>
      </c>
      <c r="AV36" s="14"/>
      <c r="AX36" s="14">
        <f t="shared" ca="1" si="22"/>
        <v>1134</v>
      </c>
      <c r="BM36" s="4">
        <v>33</v>
      </c>
      <c r="BN36" s="4">
        <f t="shared" ca="1" si="8"/>
        <v>90</v>
      </c>
      <c r="BO36" s="4">
        <f t="shared" ca="1" si="31"/>
        <v>5366</v>
      </c>
      <c r="BQ36" s="4" t="e">
        <f t="shared" ca="1" si="33"/>
        <v>#N/A</v>
      </c>
      <c r="BR36" s="4">
        <v>33</v>
      </c>
      <c r="BW36" s="4">
        <v>33</v>
      </c>
      <c r="BX36">
        <f t="shared" ca="1" si="26"/>
        <v>1</v>
      </c>
      <c r="BY36">
        <f t="shared" ca="1" si="27"/>
        <v>90</v>
      </c>
      <c r="CA36" s="4">
        <f t="shared" ca="1" si="40"/>
        <v>1</v>
      </c>
      <c r="CB36" s="4">
        <f t="shared" ca="1" si="40"/>
        <v>1</v>
      </c>
      <c r="CC36" s="4">
        <f t="shared" ca="1" si="40"/>
        <v>1</v>
      </c>
      <c r="CD36" s="4">
        <f t="shared" ca="1" si="40"/>
        <v>1</v>
      </c>
    </row>
    <row r="37" spans="2:82">
      <c r="B37" s="7">
        <v>34</v>
      </c>
      <c r="C37" s="4" t="e">
        <f t="shared" ca="1" si="1"/>
        <v>#N/A</v>
      </c>
      <c r="D37" s="4" t="e">
        <f t="shared" ca="1" si="12"/>
        <v>#N/A</v>
      </c>
      <c r="E37" s="7">
        <f ca="1">Formulas!C37</f>
        <v>1544</v>
      </c>
      <c r="F37">
        <f t="shared" ca="1" si="13"/>
        <v>20</v>
      </c>
      <c r="G37">
        <f t="shared" ca="1" si="14"/>
        <v>20</v>
      </c>
      <c r="H37">
        <f t="shared" ca="1" si="15"/>
        <v>55</v>
      </c>
      <c r="I37" s="8">
        <f ca="1">IF(Formulas!I37&lt;1,1,ROUND(Formulas!I37,0))</f>
        <v>339</v>
      </c>
      <c r="J37">
        <f t="shared" ca="1" si="16"/>
        <v>3</v>
      </c>
      <c r="K37">
        <f t="shared" ca="1" si="2"/>
        <v>2</v>
      </c>
      <c r="L37" s="7"/>
      <c r="M37" s="4">
        <v>9</v>
      </c>
      <c r="N37" s="7">
        <v>2</v>
      </c>
      <c r="O37" s="4">
        <f t="shared" ca="1" si="17"/>
        <v>112</v>
      </c>
      <c r="P37" s="7"/>
      <c r="Q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14"/>
      <c r="AI37" s="14"/>
      <c r="AJ37" s="14"/>
      <c r="AK37" s="14"/>
      <c r="AL37" s="14"/>
      <c r="AM37" s="14"/>
      <c r="AN37" s="4"/>
      <c r="AO37" s="14"/>
      <c r="AP37" s="4"/>
      <c r="AQ37" s="14"/>
      <c r="AV37" s="14"/>
      <c r="AX37" s="14">
        <f t="shared" ca="1" si="22"/>
        <v>678</v>
      </c>
      <c r="BM37" s="7">
        <v>34</v>
      </c>
      <c r="BN37" s="4">
        <f t="shared" ca="1" si="8"/>
        <v>101</v>
      </c>
      <c r="BO37" s="4">
        <f t="shared" ca="1" si="31"/>
        <v>5467</v>
      </c>
      <c r="BQ37" s="4" t="e">
        <f t="shared" ca="1" si="33"/>
        <v>#N/A</v>
      </c>
      <c r="BR37" s="7">
        <v>34</v>
      </c>
      <c r="BW37" s="7">
        <v>34</v>
      </c>
      <c r="BX37">
        <f t="shared" ca="1" si="26"/>
        <v>2</v>
      </c>
      <c r="BY37">
        <f t="shared" ca="1" si="27"/>
        <v>101</v>
      </c>
      <c r="CA37" s="4">
        <f t="shared" ca="1" si="40"/>
        <v>2</v>
      </c>
      <c r="CB37" s="4">
        <f t="shared" ca="1" si="40"/>
        <v>2</v>
      </c>
      <c r="CC37" s="4">
        <f t="shared" ca="1" si="40"/>
        <v>2</v>
      </c>
      <c r="CD37" s="4">
        <f t="shared" ca="1" si="40"/>
        <v>2</v>
      </c>
    </row>
    <row r="38" spans="2:82">
      <c r="B38" s="7">
        <v>35</v>
      </c>
      <c r="C38" s="4" t="e">
        <f t="shared" ca="1" si="1"/>
        <v>#N/A</v>
      </c>
      <c r="D38" s="4" t="e">
        <f t="shared" ca="1" si="12"/>
        <v>#N/A</v>
      </c>
      <c r="E38" s="7">
        <f ca="1">Formulas!C38</f>
        <v>1717</v>
      </c>
      <c r="F38">
        <f t="shared" ca="1" si="13"/>
        <v>80</v>
      </c>
      <c r="G38">
        <f t="shared" ca="1" si="14"/>
        <v>80</v>
      </c>
      <c r="H38">
        <f t="shared" ca="1" si="15"/>
        <v>140</v>
      </c>
      <c r="I38" s="8">
        <f ca="1">IF(Formulas!I38&lt;1,1,ROUND(Formulas!I38,0))</f>
        <v>353</v>
      </c>
      <c r="J38">
        <f t="shared" ca="1" si="16"/>
        <v>4</v>
      </c>
      <c r="K38">
        <f t="shared" ca="1" si="2"/>
        <v>3</v>
      </c>
      <c r="L38" s="7"/>
      <c r="M38" s="4">
        <v>9</v>
      </c>
      <c r="N38" s="4">
        <v>3</v>
      </c>
      <c r="O38" s="4">
        <f t="shared" ca="1" si="17"/>
        <v>0</v>
      </c>
      <c r="P38" s="7"/>
      <c r="Q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14"/>
      <c r="AI38" s="14"/>
      <c r="AJ38" s="14"/>
      <c r="AK38" s="14"/>
      <c r="AL38" s="14"/>
      <c r="AM38" s="14"/>
      <c r="AN38" s="4"/>
      <c r="AO38" s="14"/>
      <c r="AP38" s="4"/>
      <c r="AQ38" s="14"/>
      <c r="AV38" s="14"/>
      <c r="AX38" s="14">
        <f t="shared" ca="1" si="22"/>
        <v>1059</v>
      </c>
      <c r="BM38" s="4">
        <v>35</v>
      </c>
      <c r="BN38" s="4">
        <f t="shared" ca="1" si="8"/>
        <v>208</v>
      </c>
      <c r="BO38" s="4">
        <f t="shared" ca="1" si="31"/>
        <v>5675</v>
      </c>
      <c r="BQ38" s="4" t="e">
        <f t="shared" ca="1" si="33"/>
        <v>#N/A</v>
      </c>
      <c r="BR38" s="4">
        <v>35</v>
      </c>
      <c r="BW38" s="4">
        <v>35</v>
      </c>
      <c r="BX38">
        <f t="shared" ca="1" si="26"/>
        <v>1</v>
      </c>
      <c r="BY38">
        <f t="shared" ca="1" si="27"/>
        <v>208</v>
      </c>
      <c r="CA38" s="4">
        <f t="shared" ca="1" si="40"/>
        <v>1</v>
      </c>
      <c r="CB38" s="4">
        <f t="shared" ca="1" si="40"/>
        <v>1</v>
      </c>
      <c r="CC38" s="4">
        <f t="shared" ca="1" si="40"/>
        <v>1</v>
      </c>
      <c r="CD38" s="4">
        <f t="shared" ca="1" si="40"/>
        <v>1</v>
      </c>
    </row>
    <row r="39" spans="2:82">
      <c r="B39" s="7"/>
      <c r="E39" s="7"/>
      <c r="F39"/>
      <c r="G39"/>
      <c r="H39"/>
      <c r="I39" s="8"/>
      <c r="J39"/>
      <c r="K39"/>
      <c r="L39" s="7"/>
      <c r="M39" s="4">
        <v>9</v>
      </c>
      <c r="N39" s="4">
        <v>4</v>
      </c>
      <c r="O39" s="4">
        <f t="shared" ca="1" si="17"/>
        <v>0</v>
      </c>
      <c r="P39" s="7"/>
      <c r="Q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N39" s="4"/>
      <c r="AO39" s="14"/>
      <c r="AP39" s="4"/>
      <c r="AV39" s="14"/>
      <c r="AW39" s="14"/>
      <c r="AX39" s="14"/>
      <c r="BX39"/>
      <c r="BY39"/>
    </row>
    <row r="40" spans="2:82">
      <c r="B40" s="7"/>
      <c r="E40" s="7"/>
      <c r="F40"/>
      <c r="G40"/>
      <c r="H40"/>
      <c r="I40" s="8"/>
      <c r="J40"/>
      <c r="K40"/>
      <c r="L40" s="7"/>
      <c r="M40" s="4">
        <v>10</v>
      </c>
      <c r="N40" s="4">
        <v>1</v>
      </c>
      <c r="O40" s="4">
        <f t="shared" ca="1" si="17"/>
        <v>0</v>
      </c>
      <c r="P40" s="7"/>
      <c r="Q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N40" s="4"/>
      <c r="AO40" s="14"/>
      <c r="AP40" s="4"/>
      <c r="AV40" s="14"/>
      <c r="AW40" s="14"/>
      <c r="AX40" s="14"/>
      <c r="BS40" s="7"/>
      <c r="BX40"/>
      <c r="BY40"/>
    </row>
    <row r="41" spans="2:82">
      <c r="B41" s="7"/>
      <c r="E41" s="7"/>
      <c r="F41"/>
      <c r="G41"/>
      <c r="H41"/>
      <c r="I41" s="8"/>
      <c r="J41"/>
      <c r="K41"/>
      <c r="L41" s="7"/>
      <c r="M41" s="4">
        <v>10</v>
      </c>
      <c r="N41" s="7">
        <v>2</v>
      </c>
      <c r="O41" s="4">
        <f t="shared" ca="1" si="17"/>
        <v>0</v>
      </c>
      <c r="P41" s="7"/>
      <c r="Q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N41" s="4"/>
      <c r="AO41" s="14"/>
      <c r="AP41" s="4"/>
      <c r="AV41" s="14"/>
      <c r="AW41" s="14"/>
      <c r="AX41" s="14"/>
      <c r="BM41" s="7"/>
      <c r="BR41" s="7"/>
      <c r="BW41" s="7"/>
      <c r="BX41"/>
      <c r="BY41"/>
    </row>
    <row r="42" spans="2:82">
      <c r="B42" s="7"/>
      <c r="E42" s="7"/>
      <c r="F42"/>
      <c r="G42"/>
      <c r="H42"/>
      <c r="I42" s="8"/>
      <c r="J42"/>
      <c r="K42"/>
      <c r="L42" s="7"/>
      <c r="M42" s="4">
        <v>10</v>
      </c>
      <c r="N42" s="4">
        <v>3</v>
      </c>
      <c r="O42" s="4">
        <f t="shared" ca="1" si="17"/>
        <v>10</v>
      </c>
      <c r="P42" s="7"/>
      <c r="Q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N42" s="4"/>
      <c r="AO42" s="14"/>
      <c r="AP42" s="4"/>
      <c r="AW42" s="14"/>
      <c r="AX42" s="14"/>
      <c r="BX42"/>
      <c r="BY42"/>
    </row>
    <row r="43" spans="2:82">
      <c r="B43" s="7"/>
      <c r="E43" s="7"/>
      <c r="F43"/>
      <c r="G43"/>
      <c r="H43"/>
      <c r="I43" s="8"/>
      <c r="J43"/>
      <c r="K43"/>
      <c r="L43" s="7"/>
      <c r="M43" s="4">
        <v>10</v>
      </c>
      <c r="N43" s="4">
        <v>4</v>
      </c>
      <c r="O43" s="4">
        <f t="shared" ca="1" si="17"/>
        <v>0</v>
      </c>
      <c r="P43" s="7"/>
      <c r="Q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N43" s="4"/>
      <c r="AO43" s="14"/>
      <c r="AP43" s="4"/>
      <c r="AW43" s="14"/>
      <c r="AX43" s="14"/>
      <c r="BX43"/>
      <c r="BY43"/>
    </row>
    <row r="44" spans="2:82">
      <c r="B44" s="7"/>
      <c r="E44" s="7"/>
      <c r="F44"/>
      <c r="G44"/>
      <c r="H44"/>
      <c r="I44" s="8"/>
      <c r="J44"/>
      <c r="K44"/>
      <c r="L44" s="7"/>
      <c r="M44" s="4">
        <v>11</v>
      </c>
      <c r="N44" s="4">
        <v>1</v>
      </c>
      <c r="O44" s="4">
        <f t="shared" ca="1" si="17"/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X44" s="14"/>
      <c r="BX44"/>
      <c r="BY44"/>
    </row>
    <row r="45" spans="2:82">
      <c r="B45" s="7"/>
      <c r="E45" s="7"/>
      <c r="F45"/>
      <c r="G45"/>
      <c r="H45"/>
      <c r="I45" s="8"/>
      <c r="J45"/>
      <c r="K45"/>
      <c r="L45" s="7"/>
      <c r="M45" s="4">
        <v>11</v>
      </c>
      <c r="N45" s="7">
        <v>2</v>
      </c>
      <c r="O45" s="4">
        <f t="shared" ca="1" si="17"/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X45" s="14"/>
      <c r="BM45" s="7"/>
      <c r="BR45" s="7"/>
      <c r="BS45" s="7"/>
      <c r="BW45" s="7"/>
      <c r="BX45"/>
      <c r="BY45"/>
    </row>
    <row r="46" spans="2:82">
      <c r="B46" s="7"/>
      <c r="E46" s="7"/>
      <c r="F46"/>
      <c r="G46"/>
      <c r="H46"/>
      <c r="I46" s="8"/>
      <c r="J46"/>
      <c r="K46"/>
      <c r="L46" s="7"/>
      <c r="M46" s="4">
        <v>11</v>
      </c>
      <c r="N46" s="4">
        <v>3</v>
      </c>
      <c r="O46" s="4">
        <f t="shared" ca="1" si="17"/>
        <v>177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X46" s="14"/>
      <c r="BX46"/>
      <c r="BY46"/>
    </row>
    <row r="47" spans="2:82">
      <c r="B47" s="7"/>
      <c r="E47" s="7"/>
      <c r="F47"/>
      <c r="G47"/>
      <c r="H47"/>
      <c r="I47" s="8"/>
      <c r="J47"/>
      <c r="K47"/>
      <c r="L47" s="7"/>
      <c r="M47" s="4">
        <v>11</v>
      </c>
      <c r="N47" s="4">
        <v>4</v>
      </c>
      <c r="O47" s="4">
        <f t="shared" ca="1" si="17"/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X47" s="14"/>
      <c r="BX47"/>
      <c r="BY47"/>
    </row>
    <row r="48" spans="2:82">
      <c r="B48" s="7"/>
      <c r="E48" s="7"/>
      <c r="F48"/>
      <c r="G48"/>
      <c r="H48"/>
      <c r="I48" s="8"/>
      <c r="J48"/>
      <c r="K48"/>
      <c r="L48" s="7"/>
      <c r="M48" s="4">
        <v>12</v>
      </c>
      <c r="N48" s="4">
        <v>1</v>
      </c>
      <c r="O48" s="4">
        <f t="shared" ca="1" si="17"/>
        <v>79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X48" s="14"/>
      <c r="BX48"/>
      <c r="BY48"/>
    </row>
    <row r="49" spans="2:77">
      <c r="B49" s="7"/>
      <c r="E49" s="7"/>
      <c r="F49"/>
      <c r="G49"/>
      <c r="H49"/>
      <c r="I49" s="8"/>
      <c r="J49"/>
      <c r="K49"/>
      <c r="L49" s="7"/>
      <c r="M49" s="4">
        <v>12</v>
      </c>
      <c r="N49" s="7">
        <v>2</v>
      </c>
      <c r="O49" s="4">
        <f t="shared" ca="1" si="17"/>
        <v>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X49" s="14"/>
      <c r="BM49" s="7"/>
      <c r="BR49" s="7"/>
      <c r="BW49" s="7"/>
      <c r="BX49"/>
      <c r="BY49"/>
    </row>
    <row r="50" spans="2:77">
      <c r="B50" s="7"/>
      <c r="E50" s="7"/>
      <c r="F50"/>
      <c r="G50"/>
      <c r="H50"/>
      <c r="I50" s="8"/>
      <c r="J50"/>
      <c r="K50"/>
      <c r="M50" s="4">
        <v>12</v>
      </c>
      <c r="N50" s="4">
        <v>3</v>
      </c>
      <c r="O50" s="4">
        <f t="shared" ca="1" si="17"/>
        <v>0</v>
      </c>
      <c r="AX50" s="14"/>
      <c r="BS50" s="7"/>
      <c r="BX50"/>
      <c r="BY50"/>
    </row>
    <row r="51" spans="2:77">
      <c r="B51" s="7"/>
      <c r="E51" s="7"/>
      <c r="F51"/>
      <c r="G51"/>
      <c r="H51"/>
      <c r="I51" s="8"/>
      <c r="J51"/>
      <c r="K51"/>
      <c r="M51" s="4">
        <v>12</v>
      </c>
      <c r="N51" s="4">
        <v>4</v>
      </c>
      <c r="O51" s="4">
        <f t="shared" ca="1" si="17"/>
        <v>0</v>
      </c>
      <c r="AX51" s="14"/>
      <c r="BX51"/>
      <c r="BY51"/>
    </row>
    <row r="52" spans="2:77">
      <c r="B52" s="7"/>
      <c r="E52" s="7"/>
      <c r="F52"/>
      <c r="G52"/>
      <c r="H52"/>
      <c r="I52" s="8"/>
      <c r="J52"/>
      <c r="K52"/>
      <c r="M52" s="4">
        <v>13</v>
      </c>
      <c r="N52" s="4">
        <v>1</v>
      </c>
      <c r="O52" s="4">
        <f t="shared" ca="1" si="17"/>
        <v>233</v>
      </c>
      <c r="AX52" s="14"/>
      <c r="BX52"/>
      <c r="BY52"/>
    </row>
    <row r="53" spans="2:77">
      <c r="B53" s="7"/>
      <c r="E53" s="7"/>
      <c r="F53"/>
      <c r="G53"/>
      <c r="H53"/>
      <c r="I53" s="8"/>
      <c r="J53"/>
      <c r="K53"/>
      <c r="M53" s="4">
        <v>13</v>
      </c>
      <c r="N53" s="7">
        <v>2</v>
      </c>
      <c r="O53" s="4">
        <f t="shared" ca="1" si="17"/>
        <v>0</v>
      </c>
      <c r="AX53" s="14"/>
      <c r="BM53" s="7"/>
      <c r="BR53" s="7"/>
      <c r="BW53" s="7"/>
      <c r="BX53"/>
      <c r="BY53"/>
    </row>
    <row r="54" spans="2:77">
      <c r="B54" s="7"/>
      <c r="E54" s="7"/>
      <c r="F54"/>
      <c r="G54"/>
      <c r="H54"/>
      <c r="I54" s="8"/>
      <c r="J54"/>
      <c r="K54"/>
      <c r="M54" s="4">
        <v>13</v>
      </c>
      <c r="N54" s="4">
        <v>3</v>
      </c>
      <c r="O54" s="4">
        <f t="shared" ca="1" si="17"/>
        <v>0</v>
      </c>
      <c r="AX54" s="14"/>
      <c r="BX54"/>
      <c r="BY54"/>
    </row>
    <row r="55" spans="2:77">
      <c r="B55" s="7"/>
      <c r="E55" s="7"/>
      <c r="F55"/>
      <c r="G55"/>
      <c r="H55"/>
      <c r="I55" s="8"/>
      <c r="J55"/>
      <c r="K55"/>
      <c r="M55" s="4">
        <v>13</v>
      </c>
      <c r="N55" s="4">
        <v>4</v>
      </c>
      <c r="O55" s="4">
        <f t="shared" ca="1" si="17"/>
        <v>0</v>
      </c>
      <c r="AX55" s="14"/>
      <c r="BS55" s="7"/>
      <c r="BX55"/>
      <c r="BY55"/>
    </row>
    <row r="56" spans="2:77">
      <c r="B56" s="7"/>
      <c r="E56" s="7"/>
      <c r="F56"/>
      <c r="G56"/>
      <c r="H56"/>
      <c r="I56" s="8"/>
      <c r="J56"/>
      <c r="K56"/>
      <c r="M56" s="4">
        <v>14</v>
      </c>
      <c r="N56" s="4">
        <v>1</v>
      </c>
      <c r="O56" s="4">
        <f t="shared" ca="1" si="17"/>
        <v>0</v>
      </c>
      <c r="AX56" s="14"/>
      <c r="BX56"/>
      <c r="BY56"/>
    </row>
    <row r="57" spans="2:77">
      <c r="B57" s="7"/>
      <c r="E57" s="7"/>
      <c r="F57"/>
      <c r="G57"/>
      <c r="H57"/>
      <c r="I57" s="8"/>
      <c r="J57"/>
      <c r="K57"/>
      <c r="M57" s="4">
        <v>14</v>
      </c>
      <c r="N57" s="7">
        <v>2</v>
      </c>
      <c r="O57" s="4">
        <f t="shared" ca="1" si="17"/>
        <v>0</v>
      </c>
      <c r="AX57" s="14"/>
      <c r="BM57" s="7"/>
      <c r="BR57" s="7"/>
      <c r="BW57" s="7"/>
      <c r="BX57"/>
      <c r="BY57"/>
    </row>
    <row r="58" spans="2:77">
      <c r="B58" s="7"/>
      <c r="E58" s="7"/>
      <c r="F58"/>
      <c r="G58"/>
      <c r="H58"/>
      <c r="I58" s="8"/>
      <c r="J58"/>
      <c r="K58"/>
      <c r="M58" s="4">
        <v>14</v>
      </c>
      <c r="N58" s="4">
        <v>3</v>
      </c>
      <c r="O58" s="4">
        <f t="shared" ca="1" si="17"/>
        <v>0</v>
      </c>
      <c r="AX58" s="14"/>
      <c r="BX58"/>
      <c r="BY58"/>
    </row>
    <row r="59" spans="2:77">
      <c r="B59" s="7"/>
      <c r="E59" s="7"/>
      <c r="F59"/>
      <c r="G59"/>
      <c r="H59"/>
      <c r="I59" s="8"/>
      <c r="J59"/>
      <c r="K59"/>
      <c r="M59" s="4">
        <v>14</v>
      </c>
      <c r="N59" s="4">
        <v>4</v>
      </c>
      <c r="O59" s="4">
        <f t="shared" ca="1" si="17"/>
        <v>266</v>
      </c>
      <c r="AX59" s="14"/>
      <c r="BX59"/>
      <c r="BY59"/>
    </row>
    <row r="60" spans="2:77">
      <c r="B60" s="7"/>
      <c r="E60" s="7"/>
      <c r="F60"/>
      <c r="G60"/>
      <c r="H60"/>
      <c r="I60" s="8"/>
      <c r="J60"/>
      <c r="K60"/>
      <c r="M60" s="4">
        <v>15</v>
      </c>
      <c r="N60" s="4">
        <v>1</v>
      </c>
      <c r="O60" s="4">
        <f t="shared" ca="1" si="17"/>
        <v>0</v>
      </c>
      <c r="AX60" s="14"/>
      <c r="BS60" s="7"/>
      <c r="BX60"/>
      <c r="BY60"/>
    </row>
    <row r="61" spans="2:77">
      <c r="B61" s="7"/>
      <c r="E61" s="7"/>
      <c r="F61"/>
      <c r="G61"/>
      <c r="H61"/>
      <c r="I61" s="8"/>
      <c r="J61"/>
      <c r="K61"/>
      <c r="M61" s="4">
        <v>15</v>
      </c>
      <c r="N61" s="7">
        <v>2</v>
      </c>
      <c r="O61" s="4">
        <f t="shared" ca="1" si="17"/>
        <v>0</v>
      </c>
      <c r="AX61" s="14"/>
      <c r="BM61" s="7"/>
      <c r="BR61" s="7"/>
      <c r="BW61" s="7"/>
      <c r="BX61"/>
      <c r="BY61"/>
    </row>
    <row r="62" spans="2:77">
      <c r="B62" s="7"/>
      <c r="E62" s="7"/>
      <c r="F62"/>
      <c r="G62"/>
      <c r="H62"/>
      <c r="I62" s="8"/>
      <c r="J62"/>
      <c r="K62"/>
      <c r="M62" s="4">
        <v>15</v>
      </c>
      <c r="N62" s="4">
        <v>3</v>
      </c>
      <c r="O62" s="4">
        <f t="shared" ca="1" si="17"/>
        <v>228</v>
      </c>
      <c r="AX62" s="14"/>
      <c r="BX62"/>
      <c r="BY62"/>
    </row>
    <row r="63" spans="2:77">
      <c r="B63" s="7"/>
      <c r="E63" s="7"/>
      <c r="F63"/>
      <c r="G63"/>
      <c r="H63"/>
      <c r="I63" s="8"/>
      <c r="J63"/>
      <c r="K63"/>
      <c r="M63" s="4">
        <v>15</v>
      </c>
      <c r="N63" s="4">
        <v>4</v>
      </c>
      <c r="O63" s="4">
        <f t="shared" ca="1" si="17"/>
        <v>0</v>
      </c>
      <c r="AX63" s="14"/>
      <c r="BX63"/>
      <c r="BY63"/>
    </row>
    <row r="64" spans="2:77">
      <c r="B64" s="7"/>
      <c r="E64" s="7"/>
      <c r="F64"/>
      <c r="G64"/>
      <c r="H64"/>
      <c r="I64" s="8"/>
      <c r="J64"/>
      <c r="K64"/>
      <c r="M64" s="4">
        <v>16</v>
      </c>
      <c r="N64" s="4">
        <v>1</v>
      </c>
      <c r="O64" s="4">
        <f t="shared" ca="1" si="17"/>
        <v>0</v>
      </c>
      <c r="AX64" s="14"/>
      <c r="BX64"/>
      <c r="BY64"/>
    </row>
    <row r="65" spans="2:77">
      <c r="B65" s="7"/>
      <c r="E65" s="7"/>
      <c r="F65"/>
      <c r="G65"/>
      <c r="H65"/>
      <c r="I65" s="8"/>
      <c r="J65"/>
      <c r="K65"/>
      <c r="M65" s="4">
        <v>16</v>
      </c>
      <c r="N65" s="7">
        <v>2</v>
      </c>
      <c r="O65" s="4">
        <f t="shared" ca="1" si="17"/>
        <v>0</v>
      </c>
      <c r="AX65" s="14"/>
      <c r="BM65" s="7"/>
      <c r="BR65" s="7"/>
      <c r="BS65" s="7"/>
      <c r="BW65" s="7"/>
      <c r="BX65"/>
      <c r="BY65"/>
    </row>
    <row r="66" spans="2:77">
      <c r="B66" s="7"/>
      <c r="E66" s="7"/>
      <c r="F66"/>
      <c r="G66"/>
      <c r="H66"/>
      <c r="I66" s="8"/>
      <c r="J66"/>
      <c r="K66"/>
      <c r="M66" s="4">
        <v>16</v>
      </c>
      <c r="N66" s="4">
        <v>3</v>
      </c>
      <c r="O66" s="4">
        <f t="shared" ca="1" si="17"/>
        <v>265</v>
      </c>
      <c r="AX66" s="14"/>
      <c r="BX66"/>
      <c r="BY66"/>
    </row>
    <row r="67" spans="2:77">
      <c r="B67" s="7"/>
      <c r="E67" s="7"/>
      <c r="F67"/>
      <c r="G67"/>
      <c r="H67"/>
      <c r="I67" s="8"/>
      <c r="J67"/>
      <c r="K67"/>
      <c r="M67" s="4">
        <v>16</v>
      </c>
      <c r="N67" s="4">
        <v>4</v>
      </c>
      <c r="O67" s="4">
        <f t="shared" ca="1" si="17"/>
        <v>0</v>
      </c>
      <c r="AX67" s="14"/>
      <c r="BX67"/>
      <c r="BY67"/>
    </row>
    <row r="68" spans="2:77">
      <c r="B68" s="7"/>
      <c r="E68" s="7"/>
      <c r="F68"/>
      <c r="G68"/>
      <c r="H68"/>
      <c r="I68" s="8"/>
      <c r="J68"/>
      <c r="K68"/>
      <c r="M68" s="4">
        <v>17</v>
      </c>
      <c r="N68" s="4">
        <v>1</v>
      </c>
      <c r="O68" s="4">
        <f t="shared" ca="1" si="17"/>
        <v>0</v>
      </c>
      <c r="AX68" s="14"/>
      <c r="BX68"/>
      <c r="BY68"/>
    </row>
    <row r="69" spans="2:77">
      <c r="B69" s="7"/>
      <c r="E69" s="7"/>
      <c r="F69"/>
      <c r="G69"/>
      <c r="H69"/>
      <c r="I69" s="8"/>
      <c r="J69"/>
      <c r="K69"/>
      <c r="M69" s="4">
        <v>17</v>
      </c>
      <c r="N69" s="7">
        <v>2</v>
      </c>
      <c r="O69" s="4">
        <f t="shared" ref="O69:O132" ca="1" si="42">IF(HLOOKUP(N69,$CA$3:$CD$73,M69+1,0)=N69,VLOOKUP(M69,BW:BY,3,0),0)</f>
        <v>213</v>
      </c>
      <c r="AX69" s="14"/>
      <c r="BM69" s="7"/>
      <c r="BR69" s="7"/>
      <c r="BW69" s="7"/>
      <c r="BX69"/>
      <c r="BY69"/>
    </row>
    <row r="70" spans="2:77">
      <c r="B70" s="7"/>
      <c r="E70" s="7"/>
      <c r="F70"/>
      <c r="G70"/>
      <c r="H70"/>
      <c r="I70" s="8"/>
      <c r="J70"/>
      <c r="K70"/>
      <c r="M70" s="4">
        <v>17</v>
      </c>
      <c r="N70" s="4">
        <v>3</v>
      </c>
      <c r="O70" s="4">
        <f t="shared" ca="1" si="42"/>
        <v>0</v>
      </c>
      <c r="AX70" s="14"/>
      <c r="BS70" s="7"/>
      <c r="BX70"/>
      <c r="BY70"/>
    </row>
    <row r="71" spans="2:77">
      <c r="B71" s="7"/>
      <c r="E71" s="7"/>
      <c r="F71"/>
      <c r="G71"/>
      <c r="H71"/>
      <c r="I71" s="8"/>
      <c r="J71"/>
      <c r="K71"/>
      <c r="M71" s="4">
        <v>17</v>
      </c>
      <c r="N71" s="4">
        <v>4</v>
      </c>
      <c r="O71" s="4">
        <f t="shared" ca="1" si="42"/>
        <v>0</v>
      </c>
      <c r="AX71" s="14"/>
      <c r="BX71"/>
      <c r="BY71"/>
    </row>
    <row r="72" spans="2:77">
      <c r="B72" s="7"/>
      <c r="E72" s="7"/>
      <c r="F72"/>
      <c r="G72"/>
      <c r="H72"/>
      <c r="I72" s="8"/>
      <c r="J72"/>
      <c r="K72"/>
      <c r="M72" s="4">
        <v>18</v>
      </c>
      <c r="N72" s="4">
        <v>1</v>
      </c>
      <c r="O72" s="4">
        <f t="shared" ca="1" si="42"/>
        <v>0</v>
      </c>
      <c r="AX72" s="14"/>
      <c r="BX72"/>
      <c r="BY72"/>
    </row>
    <row r="73" spans="2:77">
      <c r="B73" s="7"/>
      <c r="E73" s="7"/>
      <c r="F73"/>
      <c r="G73"/>
      <c r="H73"/>
      <c r="I73" s="8"/>
      <c r="J73"/>
      <c r="K73"/>
      <c r="M73" s="4">
        <v>18</v>
      </c>
      <c r="N73" s="7">
        <v>2</v>
      </c>
      <c r="O73" s="4">
        <f t="shared" ca="1" si="42"/>
        <v>268</v>
      </c>
      <c r="AX73" s="14"/>
      <c r="BM73" s="7"/>
      <c r="BR73" s="7"/>
      <c r="BW73" s="7"/>
      <c r="BX73"/>
      <c r="BY73"/>
    </row>
    <row r="74" spans="2:77">
      <c r="B74" s="7"/>
      <c r="E74" s="7"/>
      <c r="H74" s="8"/>
      <c r="I74" s="8"/>
      <c r="J74" s="8"/>
      <c r="K74" s="8"/>
      <c r="M74" s="4">
        <v>18</v>
      </c>
      <c r="N74" s="4">
        <v>3</v>
      </c>
      <c r="O74" s="4">
        <f t="shared" ca="1" si="42"/>
        <v>0</v>
      </c>
    </row>
    <row r="75" spans="2:77">
      <c r="B75" s="7"/>
      <c r="E75" s="7"/>
      <c r="H75" s="8"/>
      <c r="I75" s="8"/>
      <c r="J75" s="8"/>
      <c r="K75" s="8"/>
      <c r="M75" s="4">
        <v>18</v>
      </c>
      <c r="N75" s="4">
        <v>4</v>
      </c>
      <c r="O75" s="4">
        <f t="shared" ca="1" si="42"/>
        <v>0</v>
      </c>
      <c r="BS75" s="7"/>
    </row>
    <row r="76" spans="2:77">
      <c r="B76" s="7"/>
      <c r="E76" s="7"/>
      <c r="H76" s="8"/>
      <c r="I76" s="8"/>
      <c r="J76" s="8"/>
      <c r="K76" s="8"/>
      <c r="M76" s="4">
        <v>19</v>
      </c>
      <c r="N76" s="4">
        <v>1</v>
      </c>
      <c r="O76" s="4">
        <f t="shared" ca="1" si="42"/>
        <v>66</v>
      </c>
    </row>
    <row r="77" spans="2:77">
      <c r="B77" s="7"/>
      <c r="E77" s="7"/>
      <c r="H77" s="8"/>
      <c r="I77" s="8"/>
      <c r="J77" s="8"/>
      <c r="K77" s="8"/>
      <c r="M77" s="4">
        <v>19</v>
      </c>
      <c r="N77" s="7">
        <v>2</v>
      </c>
      <c r="O77" s="4">
        <f t="shared" ca="1" si="42"/>
        <v>0</v>
      </c>
      <c r="BM77" s="7"/>
      <c r="BR77" s="7"/>
    </row>
    <row r="78" spans="2:77">
      <c r="B78" s="7"/>
      <c r="E78" s="7"/>
      <c r="H78" s="8"/>
      <c r="I78" s="8"/>
      <c r="J78" s="8"/>
      <c r="K78" s="8"/>
      <c r="M78" s="4">
        <v>19</v>
      </c>
      <c r="N78" s="4">
        <v>3</v>
      </c>
      <c r="O78" s="4">
        <f t="shared" ca="1" si="42"/>
        <v>0</v>
      </c>
    </row>
    <row r="79" spans="2:77">
      <c r="B79" s="7"/>
      <c r="E79" s="7"/>
      <c r="H79" s="8"/>
      <c r="I79" s="8"/>
      <c r="J79" s="8"/>
      <c r="K79" s="8"/>
      <c r="M79" s="4">
        <v>19</v>
      </c>
      <c r="N79" s="4">
        <v>4</v>
      </c>
      <c r="O79" s="4">
        <f t="shared" ca="1" si="42"/>
        <v>0</v>
      </c>
    </row>
    <row r="80" spans="2:77">
      <c r="B80" s="7"/>
      <c r="E80" s="7"/>
      <c r="H80" s="8"/>
      <c r="I80" s="8"/>
      <c r="J80" s="8"/>
      <c r="K80" s="8"/>
      <c r="M80" s="4">
        <v>20</v>
      </c>
      <c r="N80" s="4">
        <v>1</v>
      </c>
      <c r="O80" s="4">
        <f t="shared" ca="1" si="42"/>
        <v>0</v>
      </c>
      <c r="BS80" s="7"/>
    </row>
    <row r="81" spans="2:71">
      <c r="B81" s="7"/>
      <c r="E81" s="7"/>
      <c r="H81" s="8"/>
      <c r="I81" s="8"/>
      <c r="J81" s="8"/>
      <c r="K81" s="8"/>
      <c r="M81" s="4">
        <v>20</v>
      </c>
      <c r="N81" s="7">
        <v>2</v>
      </c>
      <c r="O81" s="4">
        <f t="shared" ca="1" si="42"/>
        <v>0</v>
      </c>
      <c r="BM81" s="7"/>
      <c r="BR81" s="7"/>
    </row>
    <row r="82" spans="2:71">
      <c r="B82" s="7"/>
      <c r="E82" s="7"/>
      <c r="H82" s="8"/>
      <c r="I82" s="8"/>
      <c r="J82" s="8"/>
      <c r="K82" s="8"/>
      <c r="M82" s="4">
        <v>20</v>
      </c>
      <c r="N82" s="4">
        <v>3</v>
      </c>
      <c r="O82" s="4">
        <f t="shared" ca="1" si="42"/>
        <v>263</v>
      </c>
    </row>
    <row r="83" spans="2:71">
      <c r="B83" s="7"/>
      <c r="E83" s="7"/>
      <c r="H83" s="8"/>
      <c r="I83" s="8"/>
      <c r="J83" s="8"/>
      <c r="K83" s="8"/>
      <c r="M83" s="4">
        <v>20</v>
      </c>
      <c r="N83" s="4">
        <v>4</v>
      </c>
      <c r="O83" s="4">
        <f t="shared" ca="1" si="42"/>
        <v>0</v>
      </c>
    </row>
    <row r="84" spans="2:71">
      <c r="B84" s="7"/>
      <c r="E84" s="7"/>
      <c r="H84" s="8"/>
      <c r="I84" s="8"/>
      <c r="J84" s="8"/>
      <c r="K84" s="8"/>
      <c r="M84" s="4">
        <v>21</v>
      </c>
      <c r="N84" s="4">
        <v>1</v>
      </c>
      <c r="O84" s="4">
        <f t="shared" ca="1" si="42"/>
        <v>0</v>
      </c>
    </row>
    <row r="85" spans="2:71">
      <c r="B85" s="7"/>
      <c r="E85" s="7"/>
      <c r="H85" s="8"/>
      <c r="I85" s="8"/>
      <c r="J85" s="8"/>
      <c r="K85" s="8"/>
      <c r="M85" s="4">
        <v>21</v>
      </c>
      <c r="N85" s="7">
        <v>2</v>
      </c>
      <c r="O85" s="4">
        <f t="shared" ca="1" si="42"/>
        <v>0</v>
      </c>
      <c r="BM85" s="7"/>
      <c r="BR85" s="7"/>
      <c r="BS85" s="7"/>
    </row>
    <row r="86" spans="2:71">
      <c r="B86" s="7"/>
      <c r="E86" s="7"/>
      <c r="H86" s="8"/>
      <c r="I86" s="8"/>
      <c r="J86" s="8"/>
      <c r="K86" s="8"/>
      <c r="M86" s="4">
        <v>21</v>
      </c>
      <c r="N86" s="4">
        <v>3</v>
      </c>
      <c r="O86" s="4">
        <f t="shared" ca="1" si="42"/>
        <v>211</v>
      </c>
    </row>
    <row r="87" spans="2:71">
      <c r="B87" s="7"/>
      <c r="E87" s="7"/>
      <c r="H87" s="8"/>
      <c r="I87" s="8"/>
      <c r="J87" s="8"/>
      <c r="K87" s="8"/>
      <c r="M87" s="4">
        <v>21</v>
      </c>
      <c r="N87" s="4">
        <v>4</v>
      </c>
      <c r="O87" s="4">
        <f t="shared" ca="1" si="42"/>
        <v>0</v>
      </c>
    </row>
    <row r="88" spans="2:71">
      <c r="B88" s="7"/>
      <c r="E88" s="7"/>
      <c r="H88" s="8"/>
      <c r="I88" s="8"/>
      <c r="J88" s="8"/>
      <c r="K88" s="8"/>
      <c r="M88" s="4">
        <v>22</v>
      </c>
      <c r="N88" s="4">
        <v>1</v>
      </c>
      <c r="O88" s="4">
        <f t="shared" ca="1" si="42"/>
        <v>0</v>
      </c>
    </row>
    <row r="89" spans="2:71">
      <c r="B89" s="7"/>
      <c r="E89" s="7"/>
      <c r="H89" s="8"/>
      <c r="I89" s="8"/>
      <c r="J89" s="8"/>
      <c r="K89" s="8"/>
      <c r="M89" s="4">
        <v>22</v>
      </c>
      <c r="N89" s="7">
        <v>2</v>
      </c>
      <c r="O89" s="4">
        <f t="shared" ca="1" si="42"/>
        <v>0</v>
      </c>
      <c r="BM89" s="7"/>
      <c r="BR89" s="7"/>
    </row>
    <row r="90" spans="2:71">
      <c r="B90" s="7"/>
      <c r="E90" s="7"/>
      <c r="H90" s="8"/>
      <c r="I90" s="8"/>
      <c r="J90" s="8"/>
      <c r="K90" s="8"/>
      <c r="M90" s="4">
        <v>22</v>
      </c>
      <c r="N90" s="4">
        <v>3</v>
      </c>
      <c r="O90" s="4">
        <f t="shared" ca="1" si="42"/>
        <v>0</v>
      </c>
      <c r="BS90" s="7"/>
    </row>
    <row r="91" spans="2:71">
      <c r="B91" s="7"/>
      <c r="E91" s="7"/>
      <c r="H91" s="8"/>
      <c r="I91" s="8"/>
      <c r="J91" s="8"/>
      <c r="K91" s="8"/>
      <c r="M91" s="4">
        <v>22</v>
      </c>
      <c r="N91" s="4">
        <v>4</v>
      </c>
      <c r="O91" s="4">
        <f t="shared" ca="1" si="42"/>
        <v>194</v>
      </c>
    </row>
    <row r="92" spans="2:71">
      <c r="B92" s="7"/>
      <c r="E92" s="7"/>
      <c r="H92" s="8"/>
      <c r="I92" s="8"/>
      <c r="J92" s="8"/>
      <c r="K92" s="8"/>
      <c r="M92" s="4">
        <v>23</v>
      </c>
      <c r="N92" s="4">
        <v>1</v>
      </c>
      <c r="O92" s="4">
        <f t="shared" ca="1" si="42"/>
        <v>251</v>
      </c>
    </row>
    <row r="93" spans="2:71">
      <c r="B93" s="7"/>
      <c r="E93" s="7"/>
      <c r="H93" s="8"/>
      <c r="I93" s="8"/>
      <c r="J93" s="8"/>
      <c r="K93" s="8"/>
      <c r="M93" s="4">
        <v>23</v>
      </c>
      <c r="N93" s="7">
        <v>2</v>
      </c>
      <c r="O93" s="4">
        <f t="shared" ca="1" si="42"/>
        <v>0</v>
      </c>
      <c r="BM93" s="7"/>
      <c r="BR93" s="7"/>
    </row>
    <row r="94" spans="2:71">
      <c r="B94" s="7"/>
      <c r="E94" s="7"/>
      <c r="H94" s="8"/>
      <c r="I94" s="8"/>
      <c r="J94" s="8"/>
      <c r="K94" s="8"/>
      <c r="M94" s="4">
        <v>23</v>
      </c>
      <c r="N94" s="4">
        <v>3</v>
      </c>
      <c r="O94" s="4">
        <f t="shared" ca="1" si="42"/>
        <v>0</v>
      </c>
    </row>
    <row r="95" spans="2:71">
      <c r="B95" s="7"/>
      <c r="E95" s="7"/>
      <c r="H95" s="8"/>
      <c r="I95" s="8"/>
      <c r="J95" s="8"/>
      <c r="K95" s="8"/>
      <c r="M95" s="4">
        <v>23</v>
      </c>
      <c r="N95" s="4">
        <v>4</v>
      </c>
      <c r="O95" s="4">
        <f t="shared" ca="1" si="42"/>
        <v>0</v>
      </c>
      <c r="BS95" s="7"/>
    </row>
    <row r="96" spans="2:71">
      <c r="B96" s="7"/>
      <c r="E96" s="7"/>
      <c r="H96" s="8"/>
      <c r="I96" s="8"/>
      <c r="J96" s="8"/>
      <c r="K96" s="8"/>
      <c r="M96" s="4">
        <v>24</v>
      </c>
      <c r="N96" s="4">
        <v>1</v>
      </c>
      <c r="O96" s="4">
        <f t="shared" ca="1" si="42"/>
        <v>0</v>
      </c>
    </row>
    <row r="97" spans="2:71">
      <c r="B97" s="7"/>
      <c r="E97" s="7"/>
      <c r="H97" s="8"/>
      <c r="I97" s="8"/>
      <c r="J97" s="8"/>
      <c r="K97" s="8"/>
      <c r="M97" s="4">
        <v>24</v>
      </c>
      <c r="N97" s="7">
        <v>2</v>
      </c>
      <c r="O97" s="4">
        <f t="shared" ca="1" si="42"/>
        <v>281</v>
      </c>
      <c r="BM97" s="7"/>
      <c r="BR97" s="7"/>
    </row>
    <row r="98" spans="2:71">
      <c r="B98" s="7"/>
      <c r="E98" s="7"/>
      <c r="H98" s="8"/>
      <c r="I98" s="8"/>
      <c r="J98" s="8"/>
      <c r="K98" s="8"/>
      <c r="M98" s="4">
        <v>24</v>
      </c>
      <c r="N98" s="4">
        <v>3</v>
      </c>
      <c r="O98" s="4">
        <f t="shared" ca="1" si="42"/>
        <v>0</v>
      </c>
    </row>
    <row r="99" spans="2:71">
      <c r="B99" s="7"/>
      <c r="E99" s="7"/>
      <c r="H99" s="8"/>
      <c r="I99" s="8"/>
      <c r="J99" s="8"/>
      <c r="K99" s="8"/>
      <c r="M99" s="4">
        <v>24</v>
      </c>
      <c r="N99" s="4">
        <v>4</v>
      </c>
      <c r="O99" s="4">
        <f t="shared" ca="1" si="42"/>
        <v>0</v>
      </c>
    </row>
    <row r="100" spans="2:71">
      <c r="B100" s="7"/>
      <c r="E100" s="7"/>
      <c r="H100" s="8"/>
      <c r="I100" s="8"/>
      <c r="J100" s="8"/>
      <c r="K100" s="8"/>
      <c r="M100" s="4">
        <v>25</v>
      </c>
      <c r="N100" s="4">
        <v>1</v>
      </c>
      <c r="O100" s="4">
        <f t="shared" ca="1" si="42"/>
        <v>85</v>
      </c>
      <c r="BS100" s="7"/>
    </row>
    <row r="101" spans="2:71">
      <c r="B101" s="7"/>
      <c r="E101" s="7"/>
      <c r="H101" s="8"/>
      <c r="I101" s="8"/>
      <c r="J101" s="8"/>
      <c r="K101" s="8"/>
      <c r="M101" s="4">
        <v>25</v>
      </c>
      <c r="N101" s="7">
        <v>2</v>
      </c>
      <c r="O101" s="4">
        <f t="shared" ca="1" si="42"/>
        <v>0</v>
      </c>
      <c r="BM101" s="7"/>
      <c r="BR101" s="7"/>
    </row>
    <row r="102" spans="2:71">
      <c r="B102" s="7"/>
      <c r="E102" s="7"/>
      <c r="H102" s="8"/>
      <c r="I102" s="8"/>
      <c r="J102" s="8"/>
      <c r="K102" s="8"/>
      <c r="M102" s="4">
        <v>25</v>
      </c>
      <c r="N102" s="4">
        <v>3</v>
      </c>
      <c r="O102" s="4">
        <f t="shared" ca="1" si="42"/>
        <v>0</v>
      </c>
    </row>
    <row r="103" spans="2:71">
      <c r="B103" s="7"/>
      <c r="E103" s="7"/>
      <c r="H103" s="8"/>
      <c r="I103" s="8"/>
      <c r="J103" s="8"/>
      <c r="K103" s="8"/>
      <c r="M103" s="4">
        <v>25</v>
      </c>
      <c r="N103" s="4">
        <v>4</v>
      </c>
      <c r="O103" s="4">
        <f t="shared" ca="1" si="42"/>
        <v>0</v>
      </c>
    </row>
    <row r="104" spans="2:71">
      <c r="M104" s="4">
        <v>26</v>
      </c>
      <c r="N104" s="4">
        <v>1</v>
      </c>
      <c r="O104" s="4">
        <f t="shared" ca="1" si="42"/>
        <v>0</v>
      </c>
    </row>
    <row r="105" spans="2:71">
      <c r="M105" s="4">
        <v>26</v>
      </c>
      <c r="N105" s="7">
        <v>2</v>
      </c>
      <c r="O105" s="4">
        <f t="shared" ca="1" si="42"/>
        <v>0</v>
      </c>
    </row>
    <row r="106" spans="2:71">
      <c r="M106" s="4">
        <v>26</v>
      </c>
      <c r="N106" s="4">
        <v>3</v>
      </c>
      <c r="O106" s="4">
        <f t="shared" ca="1" si="42"/>
        <v>150</v>
      </c>
    </row>
    <row r="107" spans="2:71">
      <c r="M107" s="4">
        <v>26</v>
      </c>
      <c r="N107" s="4">
        <v>4</v>
      </c>
      <c r="O107" s="4">
        <f t="shared" ca="1" si="42"/>
        <v>0</v>
      </c>
    </row>
    <row r="108" spans="2:71">
      <c r="M108" s="4">
        <v>27</v>
      </c>
      <c r="N108" s="4">
        <v>1</v>
      </c>
      <c r="O108" s="4">
        <f t="shared" ca="1" si="42"/>
        <v>0</v>
      </c>
    </row>
    <row r="109" spans="2:71">
      <c r="M109" s="4">
        <v>27</v>
      </c>
      <c r="N109" s="7">
        <v>2</v>
      </c>
      <c r="O109" s="4">
        <f t="shared" ca="1" si="42"/>
        <v>0</v>
      </c>
    </row>
    <row r="110" spans="2:71">
      <c r="M110" s="4">
        <v>27</v>
      </c>
      <c r="N110" s="4">
        <v>3</v>
      </c>
      <c r="O110" s="4">
        <f t="shared" ca="1" si="42"/>
        <v>196</v>
      </c>
    </row>
    <row r="111" spans="2:71">
      <c r="M111" s="4">
        <v>27</v>
      </c>
      <c r="N111" s="4">
        <v>4</v>
      </c>
      <c r="O111" s="4">
        <f t="shared" ca="1" si="42"/>
        <v>0</v>
      </c>
    </row>
    <row r="112" spans="2:71">
      <c r="M112" s="4">
        <v>28</v>
      </c>
      <c r="N112" s="4">
        <v>1</v>
      </c>
      <c r="O112" s="4">
        <f t="shared" ca="1" si="42"/>
        <v>0</v>
      </c>
    </row>
    <row r="113" spans="13:15">
      <c r="M113" s="4">
        <v>28</v>
      </c>
      <c r="N113" s="7">
        <v>2</v>
      </c>
      <c r="O113" s="4">
        <f t="shared" ca="1" si="42"/>
        <v>0</v>
      </c>
    </row>
    <row r="114" spans="13:15">
      <c r="M114" s="4">
        <v>28</v>
      </c>
      <c r="N114" s="4">
        <v>3</v>
      </c>
      <c r="O114" s="4">
        <f t="shared" ca="1" si="42"/>
        <v>0</v>
      </c>
    </row>
    <row r="115" spans="13:15">
      <c r="M115" s="4">
        <v>28</v>
      </c>
      <c r="N115" s="4">
        <v>4</v>
      </c>
      <c r="O115" s="4">
        <f t="shared" ca="1" si="42"/>
        <v>209</v>
      </c>
    </row>
    <row r="116" spans="13:15">
      <c r="M116" s="4">
        <v>29</v>
      </c>
      <c r="N116" s="4">
        <v>1</v>
      </c>
      <c r="O116" s="4">
        <f t="shared" ca="1" si="42"/>
        <v>0</v>
      </c>
    </row>
    <row r="117" spans="13:15">
      <c r="M117" s="4">
        <v>29</v>
      </c>
      <c r="N117" s="7">
        <v>2</v>
      </c>
      <c r="O117" s="4">
        <f t="shared" ca="1" si="42"/>
        <v>0</v>
      </c>
    </row>
    <row r="118" spans="13:15">
      <c r="M118" s="4">
        <v>29</v>
      </c>
      <c r="N118" s="4">
        <v>3</v>
      </c>
      <c r="O118" s="4">
        <f t="shared" ca="1" si="42"/>
        <v>69</v>
      </c>
    </row>
    <row r="119" spans="13:15">
      <c r="M119" s="4">
        <v>29</v>
      </c>
      <c r="N119" s="4">
        <v>4</v>
      </c>
      <c r="O119" s="4">
        <f t="shared" ca="1" si="42"/>
        <v>0</v>
      </c>
    </row>
    <row r="120" spans="13:15">
      <c r="M120" s="4">
        <v>30</v>
      </c>
      <c r="N120" s="4">
        <v>1</v>
      </c>
      <c r="O120" s="4">
        <f t="shared" ca="1" si="42"/>
        <v>0</v>
      </c>
    </row>
    <row r="121" spans="13:15">
      <c r="M121" s="4">
        <v>30</v>
      </c>
      <c r="N121" s="7">
        <v>2</v>
      </c>
      <c r="O121" s="4">
        <f t="shared" ca="1" si="42"/>
        <v>0</v>
      </c>
    </row>
    <row r="122" spans="13:15">
      <c r="M122" s="4">
        <v>30</v>
      </c>
      <c r="N122" s="4">
        <v>3</v>
      </c>
      <c r="O122" s="4">
        <f t="shared" ca="1" si="42"/>
        <v>104</v>
      </c>
    </row>
    <row r="123" spans="13:15">
      <c r="M123" s="4">
        <v>30</v>
      </c>
      <c r="N123" s="4">
        <v>4</v>
      </c>
      <c r="O123" s="4">
        <f t="shared" ca="1" si="42"/>
        <v>0</v>
      </c>
    </row>
    <row r="124" spans="13:15">
      <c r="M124" s="4">
        <v>31</v>
      </c>
      <c r="N124" s="4">
        <v>1</v>
      </c>
      <c r="O124" s="4">
        <f t="shared" ca="1" si="42"/>
        <v>93</v>
      </c>
    </row>
    <row r="125" spans="13:15">
      <c r="M125" s="4">
        <v>31</v>
      </c>
      <c r="N125" s="7">
        <v>2</v>
      </c>
      <c r="O125" s="4">
        <f t="shared" ca="1" si="42"/>
        <v>0</v>
      </c>
    </row>
    <row r="126" spans="13:15">
      <c r="M126" s="4">
        <v>31</v>
      </c>
      <c r="N126" s="4">
        <v>3</v>
      </c>
      <c r="O126" s="4">
        <f t="shared" ca="1" si="42"/>
        <v>0</v>
      </c>
    </row>
    <row r="127" spans="13:15">
      <c r="M127" s="4">
        <v>31</v>
      </c>
      <c r="N127" s="4">
        <v>4</v>
      </c>
      <c r="O127" s="4">
        <f t="shared" ca="1" si="42"/>
        <v>0</v>
      </c>
    </row>
    <row r="128" spans="13:15">
      <c r="M128" s="4">
        <v>32</v>
      </c>
      <c r="N128" s="4">
        <v>1</v>
      </c>
      <c r="O128" s="4">
        <f t="shared" ca="1" si="42"/>
        <v>0</v>
      </c>
    </row>
    <row r="129" spans="13:15">
      <c r="M129" s="4">
        <v>32</v>
      </c>
      <c r="N129" s="7">
        <v>2</v>
      </c>
      <c r="O129" s="4">
        <f t="shared" ca="1" si="42"/>
        <v>233</v>
      </c>
    </row>
    <row r="130" spans="13:15">
      <c r="M130" s="4">
        <v>32</v>
      </c>
      <c r="N130" s="4">
        <v>3</v>
      </c>
      <c r="O130" s="4">
        <f t="shared" ca="1" si="42"/>
        <v>0</v>
      </c>
    </row>
    <row r="131" spans="13:15">
      <c r="M131" s="4">
        <v>32</v>
      </c>
      <c r="N131" s="4">
        <v>4</v>
      </c>
      <c r="O131" s="4">
        <f t="shared" ca="1" si="42"/>
        <v>0</v>
      </c>
    </row>
    <row r="132" spans="13:15">
      <c r="M132" s="4">
        <v>33</v>
      </c>
      <c r="N132" s="4">
        <v>1</v>
      </c>
      <c r="O132" s="4">
        <f t="shared" ca="1" si="42"/>
        <v>90</v>
      </c>
    </row>
    <row r="133" spans="13:15">
      <c r="M133" s="4">
        <v>33</v>
      </c>
      <c r="N133" s="7">
        <v>2</v>
      </c>
      <c r="O133" s="4">
        <f t="shared" ref="O133:O143" ca="1" si="43">IF(HLOOKUP(N133,$CA$3:$CD$73,M133+1,0)=N133,VLOOKUP(M133,BW:BY,3,0),0)</f>
        <v>0</v>
      </c>
    </row>
    <row r="134" spans="13:15">
      <c r="M134" s="4">
        <v>33</v>
      </c>
      <c r="N134" s="4">
        <v>3</v>
      </c>
      <c r="O134" s="4">
        <f t="shared" ca="1" si="43"/>
        <v>0</v>
      </c>
    </row>
    <row r="135" spans="13:15">
      <c r="M135" s="4">
        <v>33</v>
      </c>
      <c r="N135" s="4">
        <v>4</v>
      </c>
      <c r="O135" s="4">
        <f t="shared" ca="1" si="43"/>
        <v>0</v>
      </c>
    </row>
    <row r="136" spans="13:15">
      <c r="M136" s="4">
        <v>34</v>
      </c>
      <c r="N136" s="4">
        <v>1</v>
      </c>
      <c r="O136" s="4">
        <f t="shared" ca="1" si="43"/>
        <v>0</v>
      </c>
    </row>
    <row r="137" spans="13:15">
      <c r="M137" s="4">
        <v>34</v>
      </c>
      <c r="N137" s="7">
        <v>2</v>
      </c>
      <c r="O137" s="4">
        <f t="shared" ca="1" si="43"/>
        <v>101</v>
      </c>
    </row>
    <row r="138" spans="13:15">
      <c r="M138" s="4">
        <v>34</v>
      </c>
      <c r="N138" s="4">
        <v>3</v>
      </c>
      <c r="O138" s="4">
        <f t="shared" ca="1" si="43"/>
        <v>0</v>
      </c>
    </row>
    <row r="139" spans="13:15">
      <c r="M139" s="4">
        <v>34</v>
      </c>
      <c r="N139" s="4">
        <v>4</v>
      </c>
      <c r="O139" s="4">
        <f t="shared" ca="1" si="43"/>
        <v>0</v>
      </c>
    </row>
    <row r="140" spans="13:15">
      <c r="M140" s="4">
        <v>35</v>
      </c>
      <c r="N140" s="4">
        <v>1</v>
      </c>
      <c r="O140" s="4">
        <f t="shared" ca="1" si="43"/>
        <v>208</v>
      </c>
    </row>
    <row r="141" spans="13:15">
      <c r="M141" s="4">
        <v>35</v>
      </c>
      <c r="N141" s="7">
        <v>2</v>
      </c>
      <c r="O141" s="4">
        <f t="shared" ca="1" si="43"/>
        <v>0</v>
      </c>
    </row>
    <row r="142" spans="13:15">
      <c r="M142" s="4">
        <v>35</v>
      </c>
      <c r="N142" s="4">
        <v>3</v>
      </c>
      <c r="O142" s="4">
        <f t="shared" ca="1" si="43"/>
        <v>0</v>
      </c>
    </row>
    <row r="143" spans="13:15">
      <c r="M143" s="4">
        <v>35</v>
      </c>
      <c r="N143" s="4">
        <v>4</v>
      </c>
      <c r="O143" s="4">
        <f t="shared" ca="1" si="43"/>
        <v>0</v>
      </c>
    </row>
    <row r="145" spans="14:14">
      <c r="N145" s="7"/>
    </row>
    <row r="149" spans="14:14">
      <c r="N149" s="7"/>
    </row>
    <row r="153" spans="14:14">
      <c r="N153" s="7"/>
    </row>
    <row r="157" spans="14:14">
      <c r="N157" s="7"/>
    </row>
    <row r="161" spans="14:14">
      <c r="N161" s="7"/>
    </row>
    <row r="165" spans="14:14">
      <c r="N165" s="7"/>
    </row>
    <row r="169" spans="14:14">
      <c r="N169" s="7"/>
    </row>
    <row r="173" spans="14:14">
      <c r="N173" s="7"/>
    </row>
    <row r="177" spans="14:14">
      <c r="N177" s="7"/>
    </row>
    <row r="181" spans="14:14">
      <c r="N181" s="7"/>
    </row>
    <row r="185" spans="14:14">
      <c r="N185" s="7"/>
    </row>
    <row r="189" spans="14:14">
      <c r="N189" s="7"/>
    </row>
    <row r="193" spans="14:14">
      <c r="N193" s="7"/>
    </row>
    <row r="197" spans="14:14">
      <c r="N197" s="7"/>
    </row>
    <row r="201" spans="14:14">
      <c r="N201" s="7"/>
    </row>
    <row r="205" spans="14:14">
      <c r="N205" s="7"/>
    </row>
    <row r="209" spans="14:14">
      <c r="N209" s="7"/>
    </row>
    <row r="213" spans="14:14">
      <c r="N213" s="7"/>
    </row>
    <row r="217" spans="14:14">
      <c r="N217" s="7"/>
    </row>
    <row r="221" spans="14:14">
      <c r="N221" s="7"/>
    </row>
    <row r="225" spans="14:14">
      <c r="N225" s="7"/>
    </row>
    <row r="229" spans="14:14">
      <c r="N229" s="7"/>
    </row>
    <row r="233" spans="14:14">
      <c r="N233" s="7"/>
    </row>
    <row r="237" spans="14:14">
      <c r="N237" s="7"/>
    </row>
    <row r="241" spans="14:14">
      <c r="N241" s="7"/>
    </row>
    <row r="245" spans="14:14">
      <c r="N245" s="7"/>
    </row>
    <row r="249" spans="14:14">
      <c r="N249" s="7"/>
    </row>
    <row r="253" spans="14:14">
      <c r="N253" s="7"/>
    </row>
    <row r="257" spans="14:14">
      <c r="N257" s="7"/>
    </row>
    <row r="261" spans="14:14">
      <c r="N261" s="7"/>
    </row>
    <row r="265" spans="14:14">
      <c r="N265" s="7"/>
    </row>
    <row r="269" spans="14:14">
      <c r="N269" s="7"/>
    </row>
    <row r="273" spans="14:14">
      <c r="N273" s="7"/>
    </row>
    <row r="277" spans="14:14">
      <c r="N277" s="7"/>
    </row>
    <row r="281" spans="14:14">
      <c r="N281" s="7"/>
    </row>
    <row r="285" spans="14:14">
      <c r="N285" s="7"/>
    </row>
    <row r="289" spans="14:14">
      <c r="N289" s="7"/>
    </row>
    <row r="293" spans="14:14">
      <c r="N293" s="7"/>
    </row>
    <row r="297" spans="14:14">
      <c r="N297" s="7"/>
    </row>
    <row r="301" spans="14:14">
      <c r="N301" s="7"/>
    </row>
    <row r="305" spans="14:14">
      <c r="N305" s="7"/>
    </row>
    <row r="309" spans="14:14">
      <c r="N309" s="7"/>
    </row>
    <row r="313" spans="14:14">
      <c r="N313" s="7"/>
    </row>
    <row r="317" spans="14:14">
      <c r="N317" s="7"/>
    </row>
    <row r="321" spans="14:14">
      <c r="N321" s="7"/>
    </row>
    <row r="325" spans="14:14">
      <c r="N325" s="7"/>
    </row>
    <row r="329" spans="14:14">
      <c r="N329" s="7"/>
    </row>
    <row r="333" spans="14:14">
      <c r="N333" s="7"/>
    </row>
    <row r="337" spans="14:14">
      <c r="N337" s="7"/>
    </row>
    <row r="341" spans="14:14">
      <c r="N341" s="7"/>
    </row>
    <row r="345" spans="14:14">
      <c r="N345" s="7"/>
    </row>
    <row r="349" spans="14:14">
      <c r="N349" s="7"/>
    </row>
    <row r="353" spans="14:14">
      <c r="N353" s="7"/>
    </row>
    <row r="357" spans="14:14">
      <c r="N357" s="7"/>
    </row>
    <row r="361" spans="14:14">
      <c r="N361" s="7"/>
    </row>
    <row r="365" spans="14:14">
      <c r="N365" s="7"/>
    </row>
    <row r="369" spans="14:14">
      <c r="N369" s="7"/>
    </row>
    <row r="373" spans="14:14">
      <c r="N373" s="7"/>
    </row>
    <row r="377" spans="14:14">
      <c r="N377" s="7"/>
    </row>
    <row r="381" spans="14:14">
      <c r="N381" s="7"/>
    </row>
    <row r="385" spans="14:14">
      <c r="N385" s="7"/>
    </row>
    <row r="389" spans="14:14">
      <c r="N389" s="7"/>
    </row>
    <row r="393" spans="14:14">
      <c r="N393" s="7"/>
    </row>
    <row r="397" spans="14:14">
      <c r="N397" s="7"/>
    </row>
    <row r="401" spans="14:14">
      <c r="N401" s="7"/>
    </row>
  </sheetData>
  <mergeCells count="7">
    <mergeCell ref="AN2:AP2"/>
    <mergeCell ref="B2:K2"/>
    <mergeCell ref="M2:O2"/>
    <mergeCell ref="Q2:T2"/>
    <mergeCell ref="V2:Z2"/>
    <mergeCell ref="AB2:AD2"/>
    <mergeCell ref="AH2:A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M401"/>
  <sheetViews>
    <sheetView zoomScale="90" zoomScaleNormal="90" workbookViewId="0">
      <selection activeCell="A4" sqref="A4"/>
    </sheetView>
  </sheetViews>
  <sheetFormatPr defaultRowHeight="15"/>
  <cols>
    <col min="1" max="1" width="1.28515625" style="4" customWidth="1"/>
    <col min="2" max="2" width="4.42578125" style="4" bestFit="1" customWidth="1"/>
    <col min="3" max="3" width="8.28515625" style="4" bestFit="1" customWidth="1"/>
    <col min="4" max="4" width="10.7109375" style="4" bestFit="1" customWidth="1"/>
    <col min="5" max="5" width="7.5703125" style="4" bestFit="1" customWidth="1"/>
    <col min="6" max="6" width="7.42578125" style="4" customWidth="1"/>
    <col min="7" max="7" width="7.140625" style="4" bestFit="1" customWidth="1"/>
    <col min="8" max="8" width="7.7109375" style="4" bestFit="1" customWidth="1"/>
    <col min="9" max="9" width="9" style="4" bestFit="1" customWidth="1"/>
    <col min="10" max="10" width="6.28515625" style="4" bestFit="1" customWidth="1"/>
    <col min="11" max="11" width="4.5703125" style="4" bestFit="1" customWidth="1"/>
    <col min="12" max="12" width="1.28515625" style="4" customWidth="1"/>
    <col min="13" max="13" width="5" style="4" bestFit="1" customWidth="1"/>
    <col min="14" max="14" width="8.140625" style="4" bestFit="1" customWidth="1"/>
    <col min="15" max="15" width="9.7109375" style="4" bestFit="1" customWidth="1"/>
    <col min="16" max="16" width="1.28515625" style="4" customWidth="1"/>
    <col min="17" max="17" width="3.28515625" style="4" bestFit="1" customWidth="1"/>
    <col min="18" max="18" width="8.28515625" style="4" bestFit="1" customWidth="1"/>
    <col min="19" max="19" width="10.7109375" style="4" bestFit="1" customWidth="1"/>
    <col min="20" max="20" width="8.5703125" style="4" bestFit="1" customWidth="1"/>
    <col min="21" max="21" width="1.28515625" style="4" customWidth="1"/>
    <col min="22" max="22" width="3" style="4" bestFit="1" customWidth="1"/>
    <col min="23" max="23" width="9.14062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.28515625" style="4" customWidth="1"/>
    <col min="28" max="28" width="3" style="4" bestFit="1" customWidth="1"/>
    <col min="29" max="29" width="8.140625" style="4" bestFit="1" customWidth="1"/>
    <col min="30" max="30" width="11.85546875" style="4" bestFit="1" customWidth="1"/>
    <col min="31" max="31" width="1.5703125" style="4" customWidth="1"/>
    <col min="32" max="32" width="9.140625" style="4" bestFit="1" customWidth="1"/>
    <col min="33" max="33" width="1.5703125" customWidth="1"/>
    <col min="34" max="34" width="3.28515625" bestFit="1" customWidth="1"/>
    <col min="35" max="35" width="7" bestFit="1" customWidth="1"/>
    <col min="36" max="36" width="7.7109375" bestFit="1" customWidth="1"/>
    <col min="37" max="37" width="8.140625" bestFit="1" customWidth="1"/>
    <col min="39" max="39" width="1.5703125" customWidth="1"/>
    <col min="40" max="40" width="6.28515625" bestFit="1" customWidth="1"/>
    <col min="41" max="41" width="8.28515625" bestFit="1" customWidth="1"/>
    <col min="42" max="42" width="9.7109375" bestFit="1" customWidth="1"/>
    <col min="43" max="43" width="1.5703125" customWidth="1"/>
    <col min="44" max="44" width="12.140625" bestFit="1" customWidth="1"/>
    <col min="45" max="45" width="10.42578125" bestFit="1" customWidth="1"/>
    <col min="46" max="46" width="9.7109375" bestFit="1" customWidth="1"/>
    <col min="47" max="47" width="11.28515625" bestFit="1" customWidth="1"/>
    <col min="48" max="48" width="5.28515625" bestFit="1" customWidth="1"/>
    <col min="49" max="49" width="1.5703125" customWidth="1"/>
    <col min="50" max="50" width="11.28515625" bestFit="1" customWidth="1"/>
    <col min="51" max="51" width="1.5703125" customWidth="1"/>
    <col min="52" max="53" width="11.42578125" style="4" customWidth="1"/>
    <col min="54" max="54" width="1.28515625" style="4" customWidth="1"/>
    <col min="55" max="55" width="9.42578125" style="4" bestFit="1" customWidth="1"/>
    <col min="56" max="56" width="9.85546875" style="4" bestFit="1" customWidth="1"/>
    <col min="57" max="57" width="6" style="4" bestFit="1" customWidth="1"/>
    <col min="58" max="58" width="4.5703125" style="4" bestFit="1" customWidth="1"/>
    <col min="59" max="59" width="4.42578125" style="4" bestFit="1" customWidth="1"/>
    <col min="60" max="60" width="6.42578125" style="4" bestFit="1" customWidth="1"/>
    <col min="61" max="61" width="7.42578125" style="4" bestFit="1" customWidth="1"/>
    <col min="62" max="62" width="11" style="4" bestFit="1" customWidth="1"/>
    <col min="63" max="63" width="6" style="4" customWidth="1"/>
    <col min="64" max="64" width="1.28515625" style="4" customWidth="1"/>
    <col min="65" max="65" width="5.140625" style="4" bestFit="1" customWidth="1"/>
    <col min="66" max="66" width="9.42578125" style="4" bestFit="1" customWidth="1"/>
    <col min="67" max="67" width="5.85546875" style="4" bestFit="1" customWidth="1"/>
    <col min="68" max="68" width="1" style="4" customWidth="1"/>
    <col min="69" max="69" width="9.42578125" style="4" bestFit="1" customWidth="1"/>
    <col min="70" max="70" width="5.140625" style="4" bestFit="1" customWidth="1"/>
    <col min="71" max="71" width="1.28515625" style="4" customWidth="1"/>
    <col min="72" max="72" width="9.42578125" style="4" bestFit="1" customWidth="1"/>
    <col min="73" max="73" width="9.85546875" style="4" bestFit="1" customWidth="1"/>
    <col min="74" max="74" width="0.85546875" style="4" customWidth="1"/>
    <col min="75" max="75" width="5" style="4" bestFit="1" customWidth="1"/>
    <col min="76" max="76" width="8" style="4" bestFit="1" customWidth="1"/>
    <col min="77" max="77" width="9.7109375" style="4" bestFit="1" customWidth="1"/>
    <col min="78" max="78" width="1.28515625" style="4" customWidth="1"/>
    <col min="79" max="82" width="2.140625" style="4" bestFit="1" customWidth="1"/>
    <col min="83" max="83" width="0.85546875" style="4" customWidth="1"/>
    <col min="84" max="84" width="6.140625" style="4" bestFit="1" customWidth="1"/>
    <col min="85" max="85" width="8" style="4" bestFit="1" customWidth="1"/>
    <col min="86" max="86" width="9.7109375" style="4" bestFit="1" customWidth="1"/>
    <col min="87" max="87" width="0.85546875" style="4" customWidth="1"/>
    <col min="88" max="91" width="2.140625" style="4" bestFit="1" customWidth="1"/>
    <col min="92" max="92" width="0.85546875" style="4" customWidth="1"/>
    <col min="93" max="16384" width="9.140625" style="4"/>
  </cols>
  <sheetData>
    <row r="2" spans="2:91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1"/>
      <c r="M2" s="25" t="s">
        <v>17</v>
      </c>
      <c r="N2" s="25"/>
      <c r="O2" s="25"/>
      <c r="P2" s="1"/>
      <c r="Q2" s="25" t="s">
        <v>16</v>
      </c>
      <c r="R2" s="25"/>
      <c r="S2" s="25"/>
      <c r="T2" s="25"/>
      <c r="U2" s="1"/>
      <c r="V2" s="25" t="s">
        <v>15</v>
      </c>
      <c r="W2" s="25"/>
      <c r="X2" s="25"/>
      <c r="Y2" s="25"/>
      <c r="Z2" s="25"/>
      <c r="AA2" s="1"/>
      <c r="AB2" s="25" t="s">
        <v>2</v>
      </c>
      <c r="AC2" s="25"/>
      <c r="AD2" s="25"/>
      <c r="AE2" s="1"/>
      <c r="AF2" s="20" t="s">
        <v>14</v>
      </c>
      <c r="AH2" s="24" t="s">
        <v>43</v>
      </c>
      <c r="AI2" s="24"/>
      <c r="AJ2" s="24"/>
      <c r="AK2" s="24"/>
      <c r="AL2" s="24"/>
      <c r="AM2" s="13"/>
      <c r="AN2" s="24" t="s">
        <v>44</v>
      </c>
      <c r="AO2" s="24"/>
      <c r="AP2" s="24"/>
      <c r="AQ2" s="14"/>
      <c r="AR2" s="14"/>
      <c r="AS2" s="14"/>
      <c r="AT2" s="14"/>
      <c r="AU2" s="14"/>
      <c r="AV2" s="14"/>
      <c r="AW2" s="14"/>
      <c r="AX2" s="14"/>
      <c r="BH2" s="4" t="s">
        <v>46</v>
      </c>
      <c r="BI2" s="4">
        <f ca="1">MAX(BC4:BC43)</f>
        <v>7</v>
      </c>
    </row>
    <row r="3" spans="2:91">
      <c r="B3" s="3" t="s">
        <v>1</v>
      </c>
      <c r="C3" s="3" t="s">
        <v>12</v>
      </c>
      <c r="D3" s="3" t="s">
        <v>11</v>
      </c>
      <c r="E3" s="3" t="s">
        <v>10</v>
      </c>
      <c r="F3" s="3" t="s">
        <v>9</v>
      </c>
      <c r="G3" s="20" t="s">
        <v>8</v>
      </c>
      <c r="H3" s="20" t="s">
        <v>7</v>
      </c>
      <c r="I3" s="20" t="s">
        <v>6</v>
      </c>
      <c r="J3" s="19" t="s">
        <v>43</v>
      </c>
      <c r="K3" s="19" t="s">
        <v>45</v>
      </c>
      <c r="L3" s="1"/>
      <c r="M3" s="20" t="s">
        <v>13</v>
      </c>
      <c r="N3" s="20" t="s">
        <v>3</v>
      </c>
      <c r="O3" s="20" t="s">
        <v>4</v>
      </c>
      <c r="P3" s="1"/>
      <c r="Q3" s="20" t="s">
        <v>1</v>
      </c>
      <c r="R3" s="20" t="s">
        <v>12</v>
      </c>
      <c r="S3" s="20" t="s">
        <v>11</v>
      </c>
      <c r="T3" s="20" t="s">
        <v>10</v>
      </c>
      <c r="U3" s="1"/>
      <c r="V3" s="20" t="s">
        <v>1</v>
      </c>
      <c r="W3" s="20" t="s">
        <v>35</v>
      </c>
      <c r="X3" s="20" t="s">
        <v>36</v>
      </c>
      <c r="Y3" s="20" t="s">
        <v>37</v>
      </c>
      <c r="Z3" s="20" t="s">
        <v>38</v>
      </c>
      <c r="AA3" s="1"/>
      <c r="AB3" s="20" t="s">
        <v>1</v>
      </c>
      <c r="AC3" s="20" t="s">
        <v>3</v>
      </c>
      <c r="AD3" s="20" t="s">
        <v>2</v>
      </c>
      <c r="AE3" s="1"/>
      <c r="AF3" s="20" t="s">
        <v>1</v>
      </c>
      <c r="AH3" s="19" t="s">
        <v>1</v>
      </c>
      <c r="AI3" s="19" t="s">
        <v>9</v>
      </c>
      <c r="AJ3" s="19" t="s">
        <v>8</v>
      </c>
      <c r="AK3" s="19" t="s">
        <v>7</v>
      </c>
      <c r="AL3" s="19" t="s">
        <v>6</v>
      </c>
      <c r="AM3" s="13"/>
      <c r="AN3" s="19" t="s">
        <v>43</v>
      </c>
      <c r="AO3" s="19" t="s">
        <v>3</v>
      </c>
      <c r="AP3" s="19" t="s">
        <v>4</v>
      </c>
      <c r="AQ3" s="14"/>
      <c r="AR3" s="19" t="s">
        <v>4</v>
      </c>
      <c r="AS3" s="19" t="s">
        <v>46</v>
      </c>
      <c r="AT3" s="19" t="s">
        <v>47</v>
      </c>
      <c r="AU3" s="14"/>
      <c r="AV3" s="14"/>
      <c r="AW3" s="14"/>
      <c r="AX3" s="19" t="s">
        <v>48</v>
      </c>
      <c r="BC3" s="4" t="s">
        <v>34</v>
      </c>
      <c r="BD3" s="4" t="s">
        <v>25</v>
      </c>
      <c r="BE3" s="4" t="s">
        <v>5</v>
      </c>
      <c r="BF3" s="20" t="s">
        <v>22</v>
      </c>
      <c r="BG3" s="20" t="s">
        <v>23</v>
      </c>
      <c r="BH3" s="4" t="s">
        <v>24</v>
      </c>
      <c r="BI3" s="4" t="s">
        <v>41</v>
      </c>
      <c r="BJ3" s="4" t="s">
        <v>42</v>
      </c>
      <c r="BK3" s="4" t="s">
        <v>5</v>
      </c>
      <c r="BM3" s="4" t="s">
        <v>33</v>
      </c>
      <c r="BN3" s="4" t="s">
        <v>4</v>
      </c>
      <c r="BO3" s="4" t="s">
        <v>55</v>
      </c>
      <c r="BQ3" s="4" t="s">
        <v>34</v>
      </c>
      <c r="BR3" s="4" t="s">
        <v>33</v>
      </c>
      <c r="BT3" s="4" t="str">
        <f t="shared" ref="BT3:BT17" si="0">BC3</f>
        <v>Subgrupo</v>
      </c>
      <c r="BU3" s="4" t="s">
        <v>55</v>
      </c>
      <c r="BW3" s="20" t="s">
        <v>33</v>
      </c>
      <c r="BX3" s="20" t="s">
        <v>19</v>
      </c>
      <c r="BY3" s="20" t="s">
        <v>4</v>
      </c>
      <c r="CA3" s="4">
        <v>1</v>
      </c>
      <c r="CB3" s="4">
        <v>2</v>
      </c>
      <c r="CC3" s="4">
        <v>3</v>
      </c>
      <c r="CD3" s="4">
        <v>4</v>
      </c>
      <c r="CF3" s="20" t="s">
        <v>43</v>
      </c>
      <c r="CG3" s="20" t="s">
        <v>19</v>
      </c>
      <c r="CH3" s="20" t="s">
        <v>4</v>
      </c>
      <c r="CJ3" s="4">
        <v>1</v>
      </c>
      <c r="CK3" s="4">
        <v>2</v>
      </c>
      <c r="CL3" s="4">
        <v>3</v>
      </c>
      <c r="CM3" s="4">
        <v>4</v>
      </c>
    </row>
    <row r="4" spans="2:91">
      <c r="B4" s="7">
        <v>1</v>
      </c>
      <c r="C4" s="4">
        <f t="shared" ref="C4:C38" ca="1" si="1">VLOOKUP(BQ4,BC:BG,4,0)</f>
        <v>92</v>
      </c>
      <c r="D4" s="4">
        <f ca="1">VLOOKUP(BQ4,BC:BG,5,0)</f>
        <v>12</v>
      </c>
      <c r="E4" s="7">
        <f ca="1">Formulas!C4</f>
        <v>1854</v>
      </c>
      <c r="F4">
        <f ca="1">G4</f>
        <v>45</v>
      </c>
      <c r="G4">
        <f ca="1">IF(BY4&lt;61,0,IF(BY4&lt;121,20,IF(BY4&lt;201,45,IF(BY4&lt;301,80,"X"))))</f>
        <v>45</v>
      </c>
      <c r="H4">
        <f ca="1">IF(BY4&lt;61,30,IF(BY4&lt;121,55,IF(BY4&lt;201,90,IF(BY4&lt;301,140,"X"))))</f>
        <v>90</v>
      </c>
      <c r="I4" s="8">
        <f ca="1">IF(Formulas!I4&lt;1,1,ROUND(Formulas!I4,0))</f>
        <v>394</v>
      </c>
      <c r="J4">
        <f ca="1">RANDBETWEEN(1,5)</f>
        <v>2</v>
      </c>
      <c r="K4">
        <f t="shared" ref="K4:K38" ca="1" si="2">RANDBETWEEN(1,3)</f>
        <v>3</v>
      </c>
      <c r="L4" s="7"/>
      <c r="M4" s="4">
        <v>1</v>
      </c>
      <c r="N4" s="4">
        <v>1</v>
      </c>
      <c r="O4" s="4">
        <f ca="1">IF(HLOOKUP(N4,$CA$3:$CD$73,M4+1,0)=N4,VLOOKUP(M4,BW:BY,3,0),0)</f>
        <v>0</v>
      </c>
      <c r="P4" s="7"/>
      <c r="Q4" s="7">
        <v>1</v>
      </c>
      <c r="R4" s="4">
        <f t="shared" ref="R4:S18" ca="1" si="3">BF4</f>
        <v>92</v>
      </c>
      <c r="S4" s="4">
        <f t="shared" ca="1" si="3"/>
        <v>12</v>
      </c>
      <c r="T4" s="4">
        <f ca="1">Formulas!V4</f>
        <v>6752</v>
      </c>
      <c r="U4" s="7"/>
      <c r="V4" s="4">
        <v>1</v>
      </c>
      <c r="W4" s="4">
        <v>35</v>
      </c>
      <c r="X4" s="4">
        <v>0</v>
      </c>
      <c r="Y4" s="4">
        <v>9999</v>
      </c>
      <c r="Z4" s="4">
        <v>3</v>
      </c>
      <c r="AA4" s="7"/>
      <c r="AB4" s="7">
        <v>1</v>
      </c>
      <c r="AC4" s="7">
        <v>1</v>
      </c>
      <c r="AD4" s="4">
        <f ca="1">MAX($AT$11:$AT$14)</f>
        <v>728</v>
      </c>
      <c r="AE4" s="7"/>
      <c r="AF4" s="7">
        <v>1</v>
      </c>
      <c r="AH4">
        <v>1</v>
      </c>
      <c r="AI4">
        <f ca="1">RANDBETWEEN(0,10)</f>
        <v>2</v>
      </c>
      <c r="AJ4">
        <f ca="1">AI4</f>
        <v>2</v>
      </c>
      <c r="AK4">
        <f ca="1">RANDBETWEEN(15,20)</f>
        <v>17</v>
      </c>
      <c r="AL4" s="7">
        <f ca="1">ROUND(1.1*(SUMIF(J:J,AH4,AX:AX)),0)</f>
        <v>7007</v>
      </c>
      <c r="AM4" s="14"/>
      <c r="AN4" s="14">
        <v>1</v>
      </c>
      <c r="AO4" s="14">
        <v>1</v>
      </c>
      <c r="AP4" s="4">
        <f t="shared" ref="AP4:AP23" ca="1" si="4">IF(HLOOKUP(AO4,$CJ$3:$CM$13,AN4+1,0)=AO4,VLOOKUP(AN4,CF:CH,3,0),0)</f>
        <v>0</v>
      </c>
      <c r="AQ4" s="14"/>
      <c r="AR4" s="19">
        <v>1</v>
      </c>
      <c r="AS4" s="14">
        <f ca="1">SUMIF(N:N,AR4,O:O)+SUMIF($AS$17:$AS$21,AR4,$AU$17:$AU$21)</f>
        <v>1514</v>
      </c>
      <c r="AT4" s="14">
        <f ca="1">AS4*1.15</f>
        <v>1741.1</v>
      </c>
      <c r="AU4" s="14"/>
      <c r="AV4" s="14"/>
      <c r="AW4" s="14"/>
      <c r="AX4" s="14">
        <f ca="1">I4*K4</f>
        <v>1182</v>
      </c>
      <c r="AY4" s="4"/>
      <c r="BC4" s="4">
        <v>1</v>
      </c>
      <c r="BD4" s="4">
        <f t="shared" ref="BD4:BD18" ca="1" si="5">IF(BH4=0,BJ4,"")</f>
        <v>5</v>
      </c>
      <c r="BE4" s="4">
        <v>1</v>
      </c>
      <c r="BF4" s="4">
        <f ca="1">RANDBETWEEN(40,130)</f>
        <v>92</v>
      </c>
      <c r="BG4" s="4">
        <f ca="1">RANDBETWEEN(5,31)</f>
        <v>12</v>
      </c>
      <c r="BH4" s="4">
        <v>0</v>
      </c>
      <c r="BI4" s="4">
        <f t="shared" ref="BI4:BI18" ca="1" si="6">IF(BH4=0,RANDBETWEEN(0,100),0)</f>
        <v>95</v>
      </c>
      <c r="BJ4" s="4">
        <f t="shared" ref="BJ4:BJ18" ca="1" si="7">RANDBETWEEN(1,7)</f>
        <v>5</v>
      </c>
      <c r="BK4" s="4">
        <v>1</v>
      </c>
      <c r="BM4" s="4">
        <v>1</v>
      </c>
      <c r="BN4" s="4">
        <f t="shared" ref="BN4:BN38" ca="1" si="8">SUMIF(M:M,BM4,O:O)</f>
        <v>130</v>
      </c>
      <c r="BO4" s="4">
        <f ca="1">BN4</f>
        <v>130</v>
      </c>
      <c r="BQ4" s="4">
        <v>1</v>
      </c>
      <c r="BR4" s="4">
        <v>1</v>
      </c>
      <c r="BT4" s="4">
        <f t="shared" si="0"/>
        <v>1</v>
      </c>
      <c r="BU4" s="4">
        <f ca="1">BD4</f>
        <v>5</v>
      </c>
      <c r="BW4" s="4">
        <v>1</v>
      </c>
      <c r="BX4">
        <f ca="1">RANDBETWEEN(1,4)</f>
        <v>2</v>
      </c>
      <c r="BY4">
        <f ca="1">RANDBETWEEN(10,300)</f>
        <v>130</v>
      </c>
      <c r="CA4" s="4">
        <f t="shared" ref="CA4:CD23" ca="1" si="9">$BX4</f>
        <v>2</v>
      </c>
      <c r="CB4" s="4">
        <f t="shared" ca="1" si="9"/>
        <v>2</v>
      </c>
      <c r="CC4" s="4">
        <f t="shared" ca="1" si="9"/>
        <v>2</v>
      </c>
      <c r="CD4" s="4">
        <f t="shared" ca="1" si="9"/>
        <v>2</v>
      </c>
      <c r="CF4" s="4">
        <f>AR17</f>
        <v>1</v>
      </c>
      <c r="CG4" s="4">
        <f t="shared" ref="CG4:CH8" ca="1" si="10">AS17</f>
        <v>4</v>
      </c>
      <c r="CH4" s="4">
        <f t="shared" ca="1" si="10"/>
        <v>17</v>
      </c>
      <c r="CJ4" s="4">
        <f ca="1">$CG4</f>
        <v>4</v>
      </c>
      <c r="CK4" s="4">
        <f t="shared" ref="CK4:CM8" ca="1" si="11">$CG4</f>
        <v>4</v>
      </c>
      <c r="CL4" s="4">
        <f t="shared" ca="1" si="11"/>
        <v>4</v>
      </c>
      <c r="CM4" s="4">
        <f t="shared" ca="1" si="11"/>
        <v>4</v>
      </c>
    </row>
    <row r="5" spans="2:91">
      <c r="B5" s="7">
        <v>2</v>
      </c>
      <c r="C5" s="4">
        <f t="shared" ca="1" si="1"/>
        <v>92</v>
      </c>
      <c r="D5" s="4">
        <f t="shared" ref="D5:D38" ca="1" si="12">VLOOKUP(BQ5,BC:BG,5,0)</f>
        <v>12</v>
      </c>
      <c r="E5" s="7">
        <f ca="1">Formulas!C5</f>
        <v>1761</v>
      </c>
      <c r="F5">
        <f t="shared" ref="F5:F38" ca="1" si="13">G5</f>
        <v>45</v>
      </c>
      <c r="G5">
        <f t="shared" ref="G5:G38" ca="1" si="14">IF(BY5&lt;61,0,IF(BY5&lt;121,20,IF(BY5&lt;201,45,IF(BY5&lt;301,80,"X"))))</f>
        <v>45</v>
      </c>
      <c r="H5">
        <f t="shared" ref="H5:H38" ca="1" si="15">IF(BY5&lt;61,30,IF(BY5&lt;121,55,IF(BY5&lt;201,90,IF(BY5&lt;301,140,"X"))))</f>
        <v>90</v>
      </c>
      <c r="I5" s="8">
        <f ca="1">IF(Formulas!I5&lt;1,1,ROUND(Formulas!I5,0))</f>
        <v>365</v>
      </c>
      <c r="J5">
        <f t="shared" ref="J5:J38" ca="1" si="16">RANDBETWEEN(1,5)</f>
        <v>5</v>
      </c>
      <c r="K5">
        <f t="shared" ca="1" si="2"/>
        <v>3</v>
      </c>
      <c r="L5" s="7"/>
      <c r="M5" s="7">
        <v>1</v>
      </c>
      <c r="N5" s="7">
        <v>2</v>
      </c>
      <c r="O5" s="4">
        <f t="shared" ref="O5:O68" ca="1" si="17">IF(HLOOKUP(N5,$CA$3:$CD$73,M5+1,0)=N5,VLOOKUP(M5,BW:BY,3,0),0)</f>
        <v>130</v>
      </c>
      <c r="P5" s="7"/>
      <c r="Q5" s="7">
        <v>2</v>
      </c>
      <c r="R5" s="4">
        <f t="shared" ca="1" si="3"/>
        <v>64</v>
      </c>
      <c r="S5" s="4">
        <f t="shared" ca="1" si="3"/>
        <v>23</v>
      </c>
      <c r="T5" s="4">
        <f ca="1">Formulas!V5</f>
        <v>5530</v>
      </c>
      <c r="U5" s="7"/>
      <c r="V5" s="4">
        <v>2</v>
      </c>
      <c r="W5" s="4">
        <v>20</v>
      </c>
      <c r="X5" s="4">
        <v>0</v>
      </c>
      <c r="Y5" s="4">
        <v>9999</v>
      </c>
      <c r="Z5" s="4">
        <v>3</v>
      </c>
      <c r="AA5" s="7"/>
      <c r="AB5" s="7">
        <v>1</v>
      </c>
      <c r="AC5" s="7">
        <v>2</v>
      </c>
      <c r="AD5" s="4">
        <f t="shared" ref="AD5:AD14" ca="1" si="18">MAX($AT$11:$AT$14)</f>
        <v>728</v>
      </c>
      <c r="AE5" s="7"/>
      <c r="AF5" s="7">
        <v>2</v>
      </c>
      <c r="AH5">
        <v>2</v>
      </c>
      <c r="AI5">
        <f t="shared" ref="AI5:AI8" ca="1" si="19">RANDBETWEEN(0,10)</f>
        <v>10</v>
      </c>
      <c r="AJ5">
        <f t="shared" ref="AJ5:AJ8" ca="1" si="20">AI5</f>
        <v>10</v>
      </c>
      <c r="AK5">
        <f t="shared" ref="AK5:AK8" ca="1" si="21">RANDBETWEEN(15,20)</f>
        <v>16</v>
      </c>
      <c r="AL5" s="7">
        <f ca="1">ROUND(1.1*(SUMIF(J:J,AH5,AX:AX)),0)</f>
        <v>7252</v>
      </c>
      <c r="AM5" s="14"/>
      <c r="AN5" s="14">
        <v>1</v>
      </c>
      <c r="AO5" s="14">
        <v>2</v>
      </c>
      <c r="AP5" s="4">
        <f t="shared" ca="1" si="4"/>
        <v>0</v>
      </c>
      <c r="AQ5" s="14"/>
      <c r="AR5" s="19">
        <v>2</v>
      </c>
      <c r="AS5" s="14">
        <f ca="1">SUMIF(N:N,AR5,O:O)+SUMIF($AS$17:$AS$21,AR5,$AU$17:$AU$21)</f>
        <v>2282</v>
      </c>
      <c r="AT5" s="14">
        <f ca="1">AS5*1.15</f>
        <v>2624.2999999999997</v>
      </c>
      <c r="AU5" s="14"/>
      <c r="AV5" s="14"/>
      <c r="AW5" s="14"/>
      <c r="AX5" s="14">
        <f t="shared" ref="AX5:AX38" ca="1" si="22">I5*K5</f>
        <v>1095</v>
      </c>
      <c r="AY5" s="4"/>
      <c r="BC5" s="4">
        <f t="shared" ref="BC5:BC18" ca="1" si="23">IF(BH5=0,BC4+1,BC4)</f>
        <v>2</v>
      </c>
      <c r="BD5" s="4">
        <f t="shared" ca="1" si="5"/>
        <v>3</v>
      </c>
      <c r="BE5" s="4">
        <v>2</v>
      </c>
      <c r="BF5" s="4">
        <f t="shared" ref="BF5:BF18" ca="1" si="24">IF(BH5=1,BF4,RANDBETWEEN(40,130))</f>
        <v>64</v>
      </c>
      <c r="BG5" s="4">
        <f t="shared" ref="BG5:BG18" ca="1" si="25">IF(BC5=BC4,BG4,RANDBETWEEN(5,31))</f>
        <v>23</v>
      </c>
      <c r="BH5" s="4">
        <f ca="1">RANDBETWEEN(0,1)</f>
        <v>0</v>
      </c>
      <c r="BI5" s="4">
        <f t="shared" ca="1" si="6"/>
        <v>26</v>
      </c>
      <c r="BJ5" s="4">
        <f t="shared" ca="1" si="7"/>
        <v>3</v>
      </c>
      <c r="BK5" s="4">
        <v>2</v>
      </c>
      <c r="BM5" s="7">
        <v>2</v>
      </c>
      <c r="BN5" s="4">
        <f t="shared" ca="1" si="8"/>
        <v>136</v>
      </c>
      <c r="BO5" s="4">
        <f ca="1">BN5+BO4</f>
        <v>266</v>
      </c>
      <c r="BQ5" s="4">
        <f ca="1">IF(BR5&gt;(VLOOKUP(BQ4,BT:BU,2,FALSE)),BQ4+1,BQ4)</f>
        <v>1</v>
      </c>
      <c r="BR5" s="7">
        <v>2</v>
      </c>
      <c r="BS5" s="7"/>
      <c r="BT5" s="4">
        <f t="shared" ca="1" si="0"/>
        <v>2</v>
      </c>
      <c r="BU5" s="4">
        <f ca="1">IF(BD5&lt;&gt;"",BU4+BD5,BU4)</f>
        <v>8</v>
      </c>
      <c r="BW5" s="7">
        <v>2</v>
      </c>
      <c r="BX5">
        <f t="shared" ref="BX5:BX38" ca="1" si="26">RANDBETWEEN(1,4)</f>
        <v>1</v>
      </c>
      <c r="BY5">
        <f t="shared" ref="BY5:BY38" ca="1" si="27">RANDBETWEEN(10,300)</f>
        <v>136</v>
      </c>
      <c r="CA5" s="4">
        <f ca="1">$BX5</f>
        <v>1</v>
      </c>
      <c r="CB5" s="4">
        <f t="shared" ca="1" si="9"/>
        <v>1</v>
      </c>
      <c r="CC5" s="4">
        <f t="shared" ca="1" si="9"/>
        <v>1</v>
      </c>
      <c r="CD5" s="4">
        <f t="shared" ca="1" si="9"/>
        <v>1</v>
      </c>
      <c r="CF5" s="4">
        <f t="shared" ref="CF5:CF8" si="28">AR18</f>
        <v>2</v>
      </c>
      <c r="CG5" s="4">
        <f t="shared" ca="1" si="10"/>
        <v>1</v>
      </c>
      <c r="CH5" s="4">
        <f t="shared" ca="1" si="10"/>
        <v>32</v>
      </c>
      <c r="CJ5" s="4">
        <f t="shared" ref="CJ5:CJ8" ca="1" si="29">$CG5</f>
        <v>1</v>
      </c>
      <c r="CK5" s="4">
        <f t="shared" ca="1" si="11"/>
        <v>1</v>
      </c>
      <c r="CL5" s="4">
        <f t="shared" ca="1" si="11"/>
        <v>1</v>
      </c>
      <c r="CM5" s="4">
        <f t="shared" ca="1" si="11"/>
        <v>1</v>
      </c>
    </row>
    <row r="6" spans="2:91">
      <c r="B6" s="7">
        <v>3</v>
      </c>
      <c r="C6" s="4">
        <f t="shared" ca="1" si="1"/>
        <v>92</v>
      </c>
      <c r="D6" s="4">
        <f t="shared" ca="1" si="12"/>
        <v>12</v>
      </c>
      <c r="E6" s="7">
        <f ca="1">Formulas!C6</f>
        <v>1570</v>
      </c>
      <c r="F6">
        <f t="shared" ca="1" si="13"/>
        <v>80</v>
      </c>
      <c r="G6">
        <f t="shared" ca="1" si="14"/>
        <v>80</v>
      </c>
      <c r="H6">
        <f t="shared" ca="1" si="15"/>
        <v>140</v>
      </c>
      <c r="I6" s="8">
        <f ca="1">IF(Formulas!I6&lt;1,1,ROUND(Formulas!I6,0))</f>
        <v>321</v>
      </c>
      <c r="J6">
        <f t="shared" ca="1" si="16"/>
        <v>2</v>
      </c>
      <c r="K6">
        <f t="shared" ca="1" si="2"/>
        <v>2</v>
      </c>
      <c r="L6" s="7"/>
      <c r="M6" s="4">
        <v>1</v>
      </c>
      <c r="N6" s="4">
        <v>3</v>
      </c>
      <c r="O6" s="4">
        <f t="shared" ca="1" si="17"/>
        <v>0</v>
      </c>
      <c r="P6" s="7"/>
      <c r="Q6" s="7">
        <v>3</v>
      </c>
      <c r="R6" s="4">
        <f t="shared" ca="1" si="3"/>
        <v>64</v>
      </c>
      <c r="S6" s="4">
        <f t="shared" ca="1" si="3"/>
        <v>23</v>
      </c>
      <c r="T6" s="4">
        <f ca="1">Formulas!V6</f>
        <v>6277</v>
      </c>
      <c r="U6" s="7"/>
      <c r="V6" s="4">
        <v>3</v>
      </c>
      <c r="W6" s="4">
        <v>30</v>
      </c>
      <c r="X6" s="4">
        <v>500</v>
      </c>
      <c r="Y6" s="4">
        <v>2000</v>
      </c>
      <c r="Z6" s="4">
        <v>4</v>
      </c>
      <c r="AA6" s="7"/>
      <c r="AB6" s="7">
        <v>1</v>
      </c>
      <c r="AC6" s="7">
        <v>3</v>
      </c>
      <c r="AD6" s="4">
        <f t="shared" ca="1" si="18"/>
        <v>728</v>
      </c>
      <c r="AE6" s="7"/>
      <c r="AF6" s="7">
        <v>3</v>
      </c>
      <c r="AH6">
        <v>3</v>
      </c>
      <c r="AI6">
        <f t="shared" ca="1" si="19"/>
        <v>7</v>
      </c>
      <c r="AJ6">
        <f t="shared" ca="1" si="20"/>
        <v>7</v>
      </c>
      <c r="AK6">
        <f t="shared" ca="1" si="21"/>
        <v>17</v>
      </c>
      <c r="AL6" s="7">
        <f t="shared" ref="AL6:AL8" ca="1" si="30">ROUND(1.1*(SUMIF(J:J,AH6,AX:AX)),0)</f>
        <v>4065</v>
      </c>
      <c r="AM6" s="14"/>
      <c r="AN6" s="14">
        <v>1</v>
      </c>
      <c r="AO6" s="14">
        <v>3</v>
      </c>
      <c r="AP6" s="4">
        <f t="shared" ca="1" si="4"/>
        <v>0</v>
      </c>
      <c r="AQ6" s="14"/>
      <c r="AR6" s="19">
        <v>3</v>
      </c>
      <c r="AS6" s="14">
        <f ca="1">SUMIF(N:N,AR6,O:O)+SUMIF($AS$17:$AS$21,AR6,$AU$17:$AU$21)</f>
        <v>1474</v>
      </c>
      <c r="AT6" s="14">
        <f ca="1">AS6*1.15</f>
        <v>1695.1</v>
      </c>
      <c r="AU6" s="14"/>
      <c r="AV6" s="14"/>
      <c r="AW6" s="14"/>
      <c r="AX6" s="14">
        <f ca="1">I6*K6</f>
        <v>642</v>
      </c>
      <c r="AY6" s="4"/>
      <c r="AZ6" s="4" t="s">
        <v>56</v>
      </c>
      <c r="BC6" s="4">
        <f t="shared" ca="1" si="23"/>
        <v>2</v>
      </c>
      <c r="BD6" s="4" t="str">
        <f t="shared" ca="1" si="5"/>
        <v/>
      </c>
      <c r="BE6" s="4">
        <v>3</v>
      </c>
      <c r="BF6" s="4">
        <f t="shared" ca="1" si="24"/>
        <v>64</v>
      </c>
      <c r="BG6" s="4">
        <f t="shared" ca="1" si="25"/>
        <v>23</v>
      </c>
      <c r="BH6" s="4">
        <f ca="1">RANDBETWEEN(0,1)</f>
        <v>1</v>
      </c>
      <c r="BI6" s="4">
        <f t="shared" ca="1" si="6"/>
        <v>0</v>
      </c>
      <c r="BJ6" s="4">
        <f t="shared" ca="1" si="7"/>
        <v>2</v>
      </c>
      <c r="BK6" s="4">
        <v>3</v>
      </c>
      <c r="BM6" s="4">
        <v>3</v>
      </c>
      <c r="BN6" s="4">
        <f t="shared" ca="1" si="8"/>
        <v>261</v>
      </c>
      <c r="BO6" s="4">
        <f t="shared" ref="BO6:BO38" ca="1" si="31">BN6+BO5</f>
        <v>527</v>
      </c>
      <c r="BQ6" s="4">
        <f ca="1">IF(BR6&gt;(VLOOKUP(BQ5,BT:BU,2,FALSE)),BQ5+1,BQ5)</f>
        <v>1</v>
      </c>
      <c r="BR6" s="4">
        <v>3</v>
      </c>
      <c r="BT6" s="4">
        <f t="shared" ca="1" si="0"/>
        <v>2</v>
      </c>
      <c r="BU6" s="4">
        <f ca="1">IF(BD6&lt;&gt;"",BU5+BD6,BU5)</f>
        <v>8</v>
      </c>
      <c r="BW6" s="4">
        <v>3</v>
      </c>
      <c r="BX6">
        <f t="shared" ca="1" si="26"/>
        <v>2</v>
      </c>
      <c r="BY6">
        <f t="shared" ca="1" si="27"/>
        <v>261</v>
      </c>
      <c r="CA6" s="4">
        <f t="shared" ref="CA6:CD25" ca="1" si="32">$BX6</f>
        <v>2</v>
      </c>
      <c r="CB6" s="4">
        <f t="shared" ca="1" si="9"/>
        <v>2</v>
      </c>
      <c r="CC6" s="4">
        <f t="shared" ca="1" si="9"/>
        <v>2</v>
      </c>
      <c r="CD6" s="4">
        <f t="shared" ca="1" si="9"/>
        <v>2</v>
      </c>
      <c r="CF6" s="4">
        <f t="shared" si="28"/>
        <v>3</v>
      </c>
      <c r="CG6" s="4">
        <f t="shared" ca="1" si="10"/>
        <v>4</v>
      </c>
      <c r="CH6" s="4">
        <f t="shared" ca="1" si="10"/>
        <v>28</v>
      </c>
      <c r="CJ6" s="4">
        <f t="shared" ca="1" si="29"/>
        <v>4</v>
      </c>
      <c r="CK6" s="4">
        <f t="shared" ca="1" si="11"/>
        <v>4</v>
      </c>
      <c r="CL6" s="4">
        <f t="shared" ca="1" si="11"/>
        <v>4</v>
      </c>
      <c r="CM6" s="4">
        <f t="shared" ca="1" si="11"/>
        <v>4</v>
      </c>
    </row>
    <row r="7" spans="2:91">
      <c r="B7" s="7">
        <v>4</v>
      </c>
      <c r="C7" s="4">
        <f t="shared" ca="1" si="1"/>
        <v>92</v>
      </c>
      <c r="D7" s="4">
        <f t="shared" ca="1" si="12"/>
        <v>12</v>
      </c>
      <c r="E7" s="7">
        <f ca="1">Formulas!C7</f>
        <v>1973</v>
      </c>
      <c r="F7">
        <f t="shared" ca="1" si="13"/>
        <v>0</v>
      </c>
      <c r="G7">
        <f t="shared" ca="1" si="14"/>
        <v>0</v>
      </c>
      <c r="H7">
        <f t="shared" ca="1" si="15"/>
        <v>30</v>
      </c>
      <c r="I7" s="8">
        <f ca="1">IF(Formulas!I7&lt;1,1,ROUND(Formulas!I7,0))</f>
        <v>438</v>
      </c>
      <c r="J7">
        <f t="shared" ca="1" si="16"/>
        <v>1</v>
      </c>
      <c r="K7">
        <f t="shared" ca="1" si="2"/>
        <v>2</v>
      </c>
      <c r="L7" s="7"/>
      <c r="M7" s="4">
        <v>1</v>
      </c>
      <c r="N7" s="4">
        <v>4</v>
      </c>
      <c r="O7" s="4">
        <f t="shared" ca="1" si="17"/>
        <v>0</v>
      </c>
      <c r="P7" s="7"/>
      <c r="Q7" s="7">
        <v>4</v>
      </c>
      <c r="R7" s="4">
        <f t="shared" ca="1" si="3"/>
        <v>64</v>
      </c>
      <c r="S7" s="4">
        <f t="shared" ca="1" si="3"/>
        <v>23</v>
      </c>
      <c r="T7" s="4">
        <f ca="1">Formulas!V7</f>
        <v>5592</v>
      </c>
      <c r="U7" s="7"/>
      <c r="V7" s="7"/>
      <c r="W7" s="7"/>
      <c r="X7" s="7"/>
      <c r="Y7" s="7"/>
      <c r="Z7" s="7"/>
      <c r="AA7" s="7"/>
      <c r="AB7" s="7">
        <v>1</v>
      </c>
      <c r="AC7" s="7">
        <v>4</v>
      </c>
      <c r="AD7" s="4">
        <f t="shared" ca="1" si="18"/>
        <v>728</v>
      </c>
      <c r="AE7" s="7"/>
      <c r="AF7" s="7">
        <v>4</v>
      </c>
      <c r="AH7">
        <v>4</v>
      </c>
      <c r="AI7">
        <f t="shared" ca="1" si="19"/>
        <v>2</v>
      </c>
      <c r="AJ7">
        <f t="shared" ca="1" si="20"/>
        <v>2</v>
      </c>
      <c r="AK7">
        <f t="shared" ca="1" si="21"/>
        <v>19</v>
      </c>
      <c r="AL7" s="7">
        <f t="shared" ca="1" si="30"/>
        <v>6669</v>
      </c>
      <c r="AM7" s="14"/>
      <c r="AN7" s="14">
        <v>1</v>
      </c>
      <c r="AO7" s="14">
        <v>4</v>
      </c>
      <c r="AP7" s="4">
        <f t="shared" ca="1" si="4"/>
        <v>17</v>
      </c>
      <c r="AQ7" s="14"/>
      <c r="AR7" s="19">
        <v>4</v>
      </c>
      <c r="AS7" s="14">
        <f ca="1">SUMIF(N:N,AR7,O:O)+SUMIF($AS$17:$AS$21,AR7,$AU$17:$AU$21)</f>
        <v>1992</v>
      </c>
      <c r="AT7" s="14">
        <f ca="1">AS7*1.15</f>
        <v>2290.7999999999997</v>
      </c>
      <c r="AU7" s="14"/>
      <c r="AV7" s="14"/>
      <c r="AW7" s="14"/>
      <c r="AX7" s="14">
        <f t="shared" ca="1" si="22"/>
        <v>876</v>
      </c>
      <c r="AY7" s="4"/>
      <c r="AZ7" s="4">
        <f ca="1">SUM(BD:BD)</f>
        <v>31</v>
      </c>
      <c r="BC7" s="4">
        <f t="shared" ca="1" si="23"/>
        <v>2</v>
      </c>
      <c r="BD7" s="4" t="str">
        <f t="shared" ca="1" si="5"/>
        <v/>
      </c>
      <c r="BE7" s="4">
        <v>4</v>
      </c>
      <c r="BF7" s="4">
        <f t="shared" ca="1" si="24"/>
        <v>64</v>
      </c>
      <c r="BG7" s="4">
        <f t="shared" ca="1" si="25"/>
        <v>23</v>
      </c>
      <c r="BH7" s="4">
        <f ca="1">RANDBETWEEN(0,1)</f>
        <v>1</v>
      </c>
      <c r="BI7" s="4">
        <f t="shared" ca="1" si="6"/>
        <v>0</v>
      </c>
      <c r="BJ7" s="4">
        <f t="shared" ca="1" si="7"/>
        <v>6</v>
      </c>
      <c r="BK7" s="4">
        <v>4</v>
      </c>
      <c r="BM7" s="4">
        <v>4</v>
      </c>
      <c r="BN7" s="4">
        <f t="shared" ca="1" si="8"/>
        <v>19</v>
      </c>
      <c r="BO7" s="4">
        <f t="shared" ca="1" si="31"/>
        <v>546</v>
      </c>
      <c r="BQ7" s="4">
        <f t="shared" ref="BQ7:BQ38" ca="1" si="33">IF(BR7&gt;(VLOOKUP(BQ6,BT:BU,2,FALSE)),BQ6+1,BQ6)</f>
        <v>1</v>
      </c>
      <c r="BR7" s="4">
        <v>4</v>
      </c>
      <c r="BT7" s="4">
        <f t="shared" ca="1" si="0"/>
        <v>2</v>
      </c>
      <c r="BU7" s="4">
        <f t="shared" ref="BU7:BU16" ca="1" si="34">IF(BD7&lt;&gt;"",BU6+BD7,BU6)</f>
        <v>8</v>
      </c>
      <c r="BW7" s="4">
        <v>4</v>
      </c>
      <c r="BX7">
        <f t="shared" ca="1" si="26"/>
        <v>3</v>
      </c>
      <c r="BY7">
        <f t="shared" ca="1" si="27"/>
        <v>19</v>
      </c>
      <c r="CA7" s="4">
        <f t="shared" ca="1" si="32"/>
        <v>3</v>
      </c>
      <c r="CB7" s="4">
        <f t="shared" ca="1" si="9"/>
        <v>3</v>
      </c>
      <c r="CC7" s="4">
        <f t="shared" ca="1" si="9"/>
        <v>3</v>
      </c>
      <c r="CD7" s="4">
        <f t="shared" ca="1" si="9"/>
        <v>3</v>
      </c>
      <c r="CF7" s="4">
        <f t="shared" si="28"/>
        <v>4</v>
      </c>
      <c r="CG7" s="4">
        <f t="shared" ca="1" si="10"/>
        <v>4</v>
      </c>
      <c r="CH7" s="4">
        <f t="shared" ca="1" si="10"/>
        <v>14</v>
      </c>
      <c r="CJ7" s="4">
        <f t="shared" ca="1" si="29"/>
        <v>4</v>
      </c>
      <c r="CK7" s="4">
        <f t="shared" ca="1" si="11"/>
        <v>4</v>
      </c>
      <c r="CL7" s="4">
        <f t="shared" ca="1" si="11"/>
        <v>4</v>
      </c>
      <c r="CM7" s="4">
        <f t="shared" ca="1" si="11"/>
        <v>4</v>
      </c>
    </row>
    <row r="8" spans="2:91">
      <c r="B8" s="7">
        <v>5</v>
      </c>
      <c r="C8" s="4">
        <f t="shared" ca="1" si="1"/>
        <v>92</v>
      </c>
      <c r="D8" s="4">
        <f t="shared" ca="1" si="12"/>
        <v>12</v>
      </c>
      <c r="E8" s="7">
        <f ca="1">Formulas!C8</f>
        <v>1815</v>
      </c>
      <c r="F8">
        <f t="shared" ca="1" si="13"/>
        <v>45</v>
      </c>
      <c r="G8">
        <f t="shared" ca="1" si="14"/>
        <v>45</v>
      </c>
      <c r="H8">
        <f t="shared" ca="1" si="15"/>
        <v>90</v>
      </c>
      <c r="I8" s="8">
        <f ca="1">IF(Formulas!I8&lt;1,1,ROUND(Formulas!I8,0))</f>
        <v>420</v>
      </c>
      <c r="J8">
        <f t="shared" ca="1" si="16"/>
        <v>1</v>
      </c>
      <c r="K8">
        <f t="shared" ca="1" si="2"/>
        <v>3</v>
      </c>
      <c r="L8" s="7"/>
      <c r="M8" s="4">
        <v>2</v>
      </c>
      <c r="N8" s="4">
        <v>1</v>
      </c>
      <c r="O8" s="4">
        <f t="shared" ca="1" si="17"/>
        <v>136</v>
      </c>
      <c r="P8" s="7"/>
      <c r="Q8" s="7">
        <v>5</v>
      </c>
      <c r="R8" s="4">
        <f t="shared" ca="1" si="3"/>
        <v>64</v>
      </c>
      <c r="S8" s="4">
        <f t="shared" ca="1" si="3"/>
        <v>23</v>
      </c>
      <c r="T8" s="4">
        <f ca="1">Formulas!V8</f>
        <v>5769</v>
      </c>
      <c r="U8" s="7"/>
      <c r="V8" s="7"/>
      <c r="W8" s="7"/>
      <c r="X8" s="7"/>
      <c r="Y8" s="7"/>
      <c r="Z8" s="7"/>
      <c r="AA8" s="7"/>
      <c r="AB8" s="7">
        <v>2</v>
      </c>
      <c r="AC8" s="7">
        <v>1</v>
      </c>
      <c r="AD8" s="4">
        <f t="shared" ca="1" si="18"/>
        <v>728</v>
      </c>
      <c r="AE8" s="7"/>
      <c r="AF8" s="7"/>
      <c r="AH8">
        <v>5</v>
      </c>
      <c r="AI8">
        <f t="shared" ca="1" si="19"/>
        <v>9</v>
      </c>
      <c r="AJ8">
        <f t="shared" ca="1" si="20"/>
        <v>9</v>
      </c>
      <c r="AK8">
        <f t="shared" ca="1" si="21"/>
        <v>18</v>
      </c>
      <c r="AL8" s="7">
        <f t="shared" ca="1" si="30"/>
        <v>6428</v>
      </c>
      <c r="AM8" s="14"/>
      <c r="AN8" s="14">
        <v>2</v>
      </c>
      <c r="AO8" s="14">
        <v>1</v>
      </c>
      <c r="AP8" s="4">
        <f t="shared" ca="1" si="4"/>
        <v>32</v>
      </c>
      <c r="AQ8" s="14"/>
      <c r="AR8" s="19" t="s">
        <v>28</v>
      </c>
      <c r="AS8" s="14">
        <f ca="1">SUM(AS4:AS7)</f>
        <v>7262</v>
      </c>
      <c r="AT8" s="14">
        <f ca="1">SUM(AT4:AT7)</f>
        <v>8351.2999999999993</v>
      </c>
      <c r="AU8" s="14"/>
      <c r="AV8" s="14"/>
      <c r="AW8" s="14"/>
      <c r="AX8" s="14">
        <f t="shared" ca="1" si="22"/>
        <v>1260</v>
      </c>
      <c r="AY8" s="4"/>
      <c r="BC8" s="4">
        <f t="shared" ca="1" si="23"/>
        <v>2</v>
      </c>
      <c r="BD8" s="4" t="str">
        <f t="shared" ca="1" si="5"/>
        <v/>
      </c>
      <c r="BE8" s="4">
        <v>5</v>
      </c>
      <c r="BF8" s="4">
        <f t="shared" ca="1" si="24"/>
        <v>64</v>
      </c>
      <c r="BG8" s="4">
        <f t="shared" ca="1" si="25"/>
        <v>23</v>
      </c>
      <c r="BH8" s="4">
        <f t="shared" ref="BH8:BH18" ca="1" si="35">RANDBETWEEN(0,1)</f>
        <v>1</v>
      </c>
      <c r="BI8" s="4">
        <f t="shared" ca="1" si="6"/>
        <v>0</v>
      </c>
      <c r="BJ8" s="4">
        <f t="shared" ca="1" si="7"/>
        <v>3</v>
      </c>
      <c r="BK8" s="4">
        <v>5</v>
      </c>
      <c r="BM8" s="4">
        <v>5</v>
      </c>
      <c r="BN8" s="4">
        <f t="shared" ca="1" si="8"/>
        <v>163</v>
      </c>
      <c r="BO8" s="4">
        <f t="shared" ca="1" si="31"/>
        <v>709</v>
      </c>
      <c r="BQ8" s="4">
        <f t="shared" ca="1" si="33"/>
        <v>1</v>
      </c>
      <c r="BR8" s="4">
        <v>5</v>
      </c>
      <c r="BT8" s="4">
        <f t="shared" ca="1" si="0"/>
        <v>2</v>
      </c>
      <c r="BU8" s="4">
        <f ca="1">IF(BD8&lt;&gt;"",BU7+BD8,BU7)</f>
        <v>8</v>
      </c>
      <c r="BW8" s="4">
        <v>5</v>
      </c>
      <c r="BX8">
        <f t="shared" ca="1" si="26"/>
        <v>2</v>
      </c>
      <c r="BY8">
        <f t="shared" ca="1" si="27"/>
        <v>163</v>
      </c>
      <c r="CA8" s="4">
        <f t="shared" ca="1" si="32"/>
        <v>2</v>
      </c>
      <c r="CB8" s="4">
        <f t="shared" ca="1" si="9"/>
        <v>2</v>
      </c>
      <c r="CC8" s="4">
        <f t="shared" ca="1" si="9"/>
        <v>2</v>
      </c>
      <c r="CD8" s="4">
        <f t="shared" ca="1" si="9"/>
        <v>2</v>
      </c>
      <c r="CF8" s="4">
        <f t="shared" si="28"/>
        <v>5</v>
      </c>
      <c r="CG8" s="4">
        <f t="shared" ca="1" si="10"/>
        <v>4</v>
      </c>
      <c r="CH8" s="4">
        <f t="shared" ca="1" si="10"/>
        <v>24</v>
      </c>
      <c r="CJ8" s="4">
        <f t="shared" ca="1" si="29"/>
        <v>4</v>
      </c>
      <c r="CK8" s="4">
        <f t="shared" ca="1" si="11"/>
        <v>4</v>
      </c>
      <c r="CL8" s="4">
        <f t="shared" ca="1" si="11"/>
        <v>4</v>
      </c>
      <c r="CM8" s="4">
        <f t="shared" ca="1" si="11"/>
        <v>4</v>
      </c>
    </row>
    <row r="9" spans="2:91">
      <c r="B9" s="7">
        <v>6</v>
      </c>
      <c r="C9" s="4">
        <f t="shared" ca="1" si="1"/>
        <v>64</v>
      </c>
      <c r="D9" s="4">
        <f t="shared" ca="1" si="12"/>
        <v>23</v>
      </c>
      <c r="E9" s="7">
        <f ca="1">Formulas!C9</f>
        <v>1654</v>
      </c>
      <c r="F9">
        <f t="shared" ca="1" si="13"/>
        <v>20</v>
      </c>
      <c r="G9">
        <f t="shared" ca="1" si="14"/>
        <v>20</v>
      </c>
      <c r="H9">
        <f t="shared" ca="1" si="15"/>
        <v>55</v>
      </c>
      <c r="I9" s="8">
        <f ca="1">IF(Formulas!I9&lt;1,1,ROUND(Formulas!I9,0))</f>
        <v>391</v>
      </c>
      <c r="J9">
        <f t="shared" ca="1" si="16"/>
        <v>2</v>
      </c>
      <c r="K9">
        <f t="shared" ca="1" si="2"/>
        <v>2</v>
      </c>
      <c r="L9" s="7"/>
      <c r="M9" s="7">
        <v>2</v>
      </c>
      <c r="N9" s="7">
        <v>2</v>
      </c>
      <c r="O9" s="4">
        <f t="shared" ca="1" si="17"/>
        <v>0</v>
      </c>
      <c r="P9" s="7"/>
      <c r="Q9" s="7">
        <v>6</v>
      </c>
      <c r="R9" s="4">
        <f t="shared" ca="1" si="3"/>
        <v>98</v>
      </c>
      <c r="S9" s="4">
        <f t="shared" ca="1" si="3"/>
        <v>9</v>
      </c>
      <c r="T9" s="4">
        <f ca="1">Formulas!V9</f>
        <v>6425</v>
      </c>
      <c r="U9" s="7"/>
      <c r="V9" s="7"/>
      <c r="W9" s="7"/>
      <c r="X9" s="7"/>
      <c r="Y9" s="7"/>
      <c r="Z9" s="7"/>
      <c r="AA9" s="7"/>
      <c r="AB9" s="7">
        <v>2</v>
      </c>
      <c r="AC9" s="7">
        <v>2</v>
      </c>
      <c r="AD9" s="4">
        <f t="shared" ca="1" si="18"/>
        <v>728</v>
      </c>
      <c r="AE9" s="7"/>
      <c r="AF9" s="7"/>
      <c r="AL9" s="7"/>
      <c r="AM9" s="14"/>
      <c r="AN9" s="14">
        <v>2</v>
      </c>
      <c r="AO9" s="14">
        <v>2</v>
      </c>
      <c r="AP9" s="4">
        <f t="shared" ca="1" si="4"/>
        <v>0</v>
      </c>
      <c r="AQ9" s="14"/>
      <c r="AR9" s="14"/>
      <c r="AS9" s="14"/>
      <c r="AT9" s="14"/>
      <c r="AU9" s="14"/>
      <c r="AV9" s="14"/>
      <c r="AW9" s="14"/>
      <c r="AX9" s="14">
        <f t="shared" ca="1" si="22"/>
        <v>782</v>
      </c>
      <c r="AY9" s="4"/>
      <c r="AZ9" s="4" t="s">
        <v>57</v>
      </c>
      <c r="BA9" s="4">
        <f ca="1">MAX(BI:BI)</f>
        <v>95</v>
      </c>
      <c r="BC9" s="4">
        <f t="shared" ca="1" si="23"/>
        <v>3</v>
      </c>
      <c r="BD9" s="4">
        <f t="shared" ca="1" si="5"/>
        <v>4</v>
      </c>
      <c r="BE9" s="4">
        <v>6</v>
      </c>
      <c r="BF9" s="4">
        <f t="shared" ca="1" si="24"/>
        <v>98</v>
      </c>
      <c r="BG9" s="4">
        <f t="shared" ca="1" si="25"/>
        <v>9</v>
      </c>
      <c r="BH9" s="4">
        <f t="shared" ca="1" si="35"/>
        <v>0</v>
      </c>
      <c r="BI9" s="4">
        <f t="shared" ca="1" si="6"/>
        <v>78</v>
      </c>
      <c r="BJ9" s="4">
        <f t="shared" ca="1" si="7"/>
        <v>4</v>
      </c>
      <c r="BK9" s="4">
        <v>6</v>
      </c>
      <c r="BM9" s="7">
        <v>6</v>
      </c>
      <c r="BN9" s="4">
        <f t="shared" ca="1" si="8"/>
        <v>84</v>
      </c>
      <c r="BO9" s="4">
        <f t="shared" ca="1" si="31"/>
        <v>793</v>
      </c>
      <c r="BQ9" s="4">
        <f t="shared" ca="1" si="33"/>
        <v>2</v>
      </c>
      <c r="BR9" s="7">
        <v>6</v>
      </c>
      <c r="BT9" s="4">
        <f t="shared" ca="1" si="0"/>
        <v>3</v>
      </c>
      <c r="BU9" s="4">
        <f t="shared" ca="1" si="34"/>
        <v>12</v>
      </c>
      <c r="BW9" s="7">
        <v>6</v>
      </c>
      <c r="BX9">
        <f t="shared" ca="1" si="26"/>
        <v>3</v>
      </c>
      <c r="BY9">
        <f t="shared" ca="1" si="27"/>
        <v>84</v>
      </c>
      <c r="CA9" s="4">
        <f t="shared" ca="1" si="32"/>
        <v>3</v>
      </c>
      <c r="CB9" s="4">
        <f t="shared" ca="1" si="9"/>
        <v>3</v>
      </c>
      <c r="CC9" s="4">
        <f t="shared" ca="1" si="9"/>
        <v>3</v>
      </c>
      <c r="CD9" s="4">
        <f t="shared" ca="1" si="9"/>
        <v>3</v>
      </c>
    </row>
    <row r="10" spans="2:91">
      <c r="B10" s="7">
        <v>7</v>
      </c>
      <c r="C10" s="4">
        <f t="shared" ca="1" si="1"/>
        <v>64</v>
      </c>
      <c r="D10" s="4">
        <f t="shared" ca="1" si="12"/>
        <v>23</v>
      </c>
      <c r="E10" s="7">
        <f ca="1">Formulas!C10</f>
        <v>1599</v>
      </c>
      <c r="F10">
        <f t="shared" ca="1" si="13"/>
        <v>0</v>
      </c>
      <c r="G10">
        <f t="shared" ca="1" si="14"/>
        <v>0</v>
      </c>
      <c r="H10">
        <f t="shared" ca="1" si="15"/>
        <v>30</v>
      </c>
      <c r="I10" s="8">
        <f ca="1">IF(Formulas!I10&lt;1,1,ROUND(Formulas!I10,0))</f>
        <v>389</v>
      </c>
      <c r="J10">
        <f t="shared" ca="1" si="16"/>
        <v>5</v>
      </c>
      <c r="K10">
        <f t="shared" ca="1" si="2"/>
        <v>2</v>
      </c>
      <c r="L10" s="7"/>
      <c r="M10" s="4">
        <v>2</v>
      </c>
      <c r="N10" s="4">
        <v>3</v>
      </c>
      <c r="O10" s="4">
        <f t="shared" ca="1" si="17"/>
        <v>0</v>
      </c>
      <c r="P10" s="7"/>
      <c r="Q10" s="7">
        <v>7</v>
      </c>
      <c r="R10" s="4">
        <f t="shared" ca="1" si="3"/>
        <v>53</v>
      </c>
      <c r="S10" s="4">
        <f t="shared" ca="1" si="3"/>
        <v>15</v>
      </c>
      <c r="T10" s="4">
        <f ca="1">Formulas!V10</f>
        <v>6403</v>
      </c>
      <c r="U10" s="7"/>
      <c r="V10" s="7"/>
      <c r="W10" s="7"/>
      <c r="X10" s="7"/>
      <c r="Y10" s="7"/>
      <c r="Z10" s="7"/>
      <c r="AA10" s="7"/>
      <c r="AB10" s="7">
        <v>2</v>
      </c>
      <c r="AC10" s="7">
        <v>3</v>
      </c>
      <c r="AD10" s="4">
        <f t="shared" ca="1" si="18"/>
        <v>728</v>
      </c>
      <c r="AE10" s="7"/>
      <c r="AF10" s="7"/>
      <c r="AL10" s="7"/>
      <c r="AM10" s="14"/>
      <c r="AN10" s="14">
        <v>2</v>
      </c>
      <c r="AO10" s="14">
        <v>3</v>
      </c>
      <c r="AP10" s="4">
        <f t="shared" ca="1" si="4"/>
        <v>0</v>
      </c>
      <c r="AQ10" s="14"/>
      <c r="AR10" s="19" t="s">
        <v>49</v>
      </c>
      <c r="AS10" s="19">
        <f ca="1">MAX(AT11:AT14)</f>
        <v>728</v>
      </c>
      <c r="AT10" s="14"/>
      <c r="AU10" s="14"/>
      <c r="AV10" s="14"/>
      <c r="AW10" s="14"/>
      <c r="AX10" s="14">
        <f t="shared" ca="1" si="22"/>
        <v>778</v>
      </c>
      <c r="AZ10" s="4" t="s">
        <v>5</v>
      </c>
      <c r="BA10" s="4">
        <f ca="1">IF(LARGE(BI:BI,2)=BA9,"Não",VLOOKUP(BA9,BI:BK,3,0))</f>
        <v>1</v>
      </c>
      <c r="BC10" s="4">
        <f t="shared" ca="1" si="23"/>
        <v>4</v>
      </c>
      <c r="BD10" s="4">
        <f t="shared" ca="1" si="5"/>
        <v>6</v>
      </c>
      <c r="BE10" s="4">
        <v>7</v>
      </c>
      <c r="BF10" s="4">
        <f t="shared" ca="1" si="24"/>
        <v>53</v>
      </c>
      <c r="BG10" s="4">
        <f t="shared" ca="1" si="25"/>
        <v>15</v>
      </c>
      <c r="BH10" s="4">
        <f t="shared" ca="1" si="35"/>
        <v>0</v>
      </c>
      <c r="BI10" s="4">
        <f t="shared" ca="1" si="6"/>
        <v>39</v>
      </c>
      <c r="BJ10" s="4">
        <f t="shared" ca="1" si="7"/>
        <v>6</v>
      </c>
      <c r="BK10" s="4">
        <v>7</v>
      </c>
      <c r="BM10" s="4">
        <v>7</v>
      </c>
      <c r="BN10" s="4">
        <f t="shared" ca="1" si="8"/>
        <v>60</v>
      </c>
      <c r="BO10" s="4">
        <f t="shared" ca="1" si="31"/>
        <v>853</v>
      </c>
      <c r="BQ10" s="4">
        <f t="shared" ca="1" si="33"/>
        <v>2</v>
      </c>
      <c r="BR10" s="4">
        <v>7</v>
      </c>
      <c r="BS10" s="7"/>
      <c r="BT10" s="4">
        <f t="shared" ca="1" si="0"/>
        <v>4</v>
      </c>
      <c r="BU10" s="4">
        <f t="shared" ca="1" si="34"/>
        <v>18</v>
      </c>
      <c r="BW10" s="4">
        <v>7</v>
      </c>
      <c r="BX10">
        <f t="shared" ca="1" si="26"/>
        <v>4</v>
      </c>
      <c r="BY10">
        <f t="shared" ca="1" si="27"/>
        <v>60</v>
      </c>
      <c r="CA10" s="4">
        <f t="shared" ca="1" si="32"/>
        <v>4</v>
      </c>
      <c r="CB10" s="4">
        <f t="shared" ca="1" si="9"/>
        <v>4</v>
      </c>
      <c r="CC10" s="4">
        <f t="shared" ca="1" si="9"/>
        <v>4</v>
      </c>
      <c r="CD10" s="4">
        <f t="shared" ca="1" si="9"/>
        <v>4</v>
      </c>
    </row>
    <row r="11" spans="2:91">
      <c r="B11" s="7">
        <v>8</v>
      </c>
      <c r="C11" s="4">
        <f t="shared" ca="1" si="1"/>
        <v>64</v>
      </c>
      <c r="D11" s="4">
        <f t="shared" ca="1" si="12"/>
        <v>23</v>
      </c>
      <c r="E11" s="7">
        <f ca="1">Formulas!C11</f>
        <v>1779</v>
      </c>
      <c r="F11">
        <f t="shared" ca="1" si="13"/>
        <v>20</v>
      </c>
      <c r="G11">
        <f t="shared" ca="1" si="14"/>
        <v>20</v>
      </c>
      <c r="H11">
        <f t="shared" ca="1" si="15"/>
        <v>55</v>
      </c>
      <c r="I11" s="8">
        <f ca="1">IF(Formulas!I11&lt;1,1,ROUND(Formulas!I11,0))</f>
        <v>402</v>
      </c>
      <c r="J11">
        <f t="shared" ca="1" si="16"/>
        <v>1</v>
      </c>
      <c r="K11">
        <f t="shared" ca="1" si="2"/>
        <v>3</v>
      </c>
      <c r="L11" s="7"/>
      <c r="M11" s="4">
        <v>2</v>
      </c>
      <c r="N11" s="4">
        <v>4</v>
      </c>
      <c r="O11" s="4">
        <f t="shared" ca="1" si="17"/>
        <v>0</v>
      </c>
      <c r="P11" s="7"/>
      <c r="Q11" s="7">
        <v>8</v>
      </c>
      <c r="R11" s="4">
        <f t="shared" ca="1" si="3"/>
        <v>53</v>
      </c>
      <c r="S11" s="4">
        <f t="shared" ca="1" si="3"/>
        <v>15</v>
      </c>
      <c r="T11" s="4">
        <f ca="1">Formulas!V11</f>
        <v>6154</v>
      </c>
      <c r="U11" s="7"/>
      <c r="V11" s="7"/>
      <c r="W11" s="7"/>
      <c r="X11" s="7"/>
      <c r="Y11" s="7"/>
      <c r="Z11" s="7"/>
      <c r="AA11" s="7"/>
      <c r="AB11" s="7">
        <v>2</v>
      </c>
      <c r="AC11" s="7">
        <v>4</v>
      </c>
      <c r="AD11" s="4">
        <f t="shared" ca="1" si="18"/>
        <v>728</v>
      </c>
      <c r="AE11" s="7"/>
      <c r="AF11" s="7"/>
      <c r="AL11" s="7"/>
      <c r="AM11" s="14"/>
      <c r="AN11" s="14">
        <v>2</v>
      </c>
      <c r="AO11" s="14">
        <v>4</v>
      </c>
      <c r="AP11" s="4">
        <f t="shared" ca="1" si="4"/>
        <v>0</v>
      </c>
      <c r="AQ11" s="14"/>
      <c r="AR11" s="19">
        <v>1</v>
      </c>
      <c r="AS11" s="14">
        <f ca="1">SUM(AS4)*1.15</f>
        <v>1741.1</v>
      </c>
      <c r="AT11" s="14">
        <f ca="1">ROUNDUP((AS11/3),0)</f>
        <v>581</v>
      </c>
      <c r="AU11" s="14"/>
      <c r="AV11" s="14"/>
      <c r="AW11" s="14"/>
      <c r="AX11" s="14">
        <f t="shared" ca="1" si="22"/>
        <v>1206</v>
      </c>
      <c r="AY11" s="4"/>
      <c r="BC11" s="4">
        <f t="shared" ca="1" si="23"/>
        <v>4</v>
      </c>
      <c r="BD11" s="4" t="str">
        <f t="shared" ca="1" si="5"/>
        <v/>
      </c>
      <c r="BE11" s="4">
        <v>8</v>
      </c>
      <c r="BF11" s="4">
        <f t="shared" ca="1" si="24"/>
        <v>53</v>
      </c>
      <c r="BG11" s="4">
        <f t="shared" ca="1" si="25"/>
        <v>15</v>
      </c>
      <c r="BH11" s="4">
        <f t="shared" ca="1" si="35"/>
        <v>1</v>
      </c>
      <c r="BI11" s="4">
        <f t="shared" ca="1" si="6"/>
        <v>0</v>
      </c>
      <c r="BJ11" s="4">
        <f t="shared" ca="1" si="7"/>
        <v>1</v>
      </c>
      <c r="BK11" s="4">
        <v>8</v>
      </c>
      <c r="BM11" s="4">
        <v>8</v>
      </c>
      <c r="BN11" s="4">
        <f t="shared" ca="1" si="8"/>
        <v>87</v>
      </c>
      <c r="BO11" s="4">
        <f t="shared" ca="1" si="31"/>
        <v>940</v>
      </c>
      <c r="BQ11" s="4">
        <f t="shared" ca="1" si="33"/>
        <v>2</v>
      </c>
      <c r="BR11" s="4">
        <v>8</v>
      </c>
      <c r="BT11" s="4">
        <f t="shared" ca="1" si="0"/>
        <v>4</v>
      </c>
      <c r="BU11" s="4">
        <f t="shared" ca="1" si="34"/>
        <v>18</v>
      </c>
      <c r="BW11" s="4">
        <v>8</v>
      </c>
      <c r="BX11">
        <f t="shared" ca="1" si="26"/>
        <v>3</v>
      </c>
      <c r="BY11">
        <f t="shared" ca="1" si="27"/>
        <v>87</v>
      </c>
      <c r="CA11" s="4">
        <f t="shared" ca="1" si="32"/>
        <v>3</v>
      </c>
      <c r="CB11" s="4">
        <f t="shared" ca="1" si="9"/>
        <v>3</v>
      </c>
      <c r="CC11" s="4">
        <f t="shared" ca="1" si="9"/>
        <v>3</v>
      </c>
      <c r="CD11" s="4">
        <f t="shared" ca="1" si="9"/>
        <v>3</v>
      </c>
    </row>
    <row r="12" spans="2:91">
      <c r="B12" s="7">
        <v>9</v>
      </c>
      <c r="C12" s="4">
        <f t="shared" ca="1" si="1"/>
        <v>98</v>
      </c>
      <c r="D12" s="4">
        <f t="shared" ca="1" si="12"/>
        <v>9</v>
      </c>
      <c r="E12" s="7">
        <f ca="1">Formulas!C12</f>
        <v>1809</v>
      </c>
      <c r="F12">
        <f t="shared" ca="1" si="13"/>
        <v>80</v>
      </c>
      <c r="G12">
        <f t="shared" ca="1" si="14"/>
        <v>80</v>
      </c>
      <c r="H12">
        <f t="shared" ca="1" si="15"/>
        <v>140</v>
      </c>
      <c r="I12" s="8">
        <f ca="1">IF(Formulas!I12&lt;1,1,ROUND(Formulas!I12,0))</f>
        <v>384</v>
      </c>
      <c r="J12">
        <f t="shared" ca="1" si="16"/>
        <v>4</v>
      </c>
      <c r="K12">
        <f t="shared" ca="1" si="2"/>
        <v>3</v>
      </c>
      <c r="L12" s="7"/>
      <c r="M12" s="4">
        <v>3</v>
      </c>
      <c r="N12" s="4">
        <v>1</v>
      </c>
      <c r="O12" s="4">
        <f t="shared" ca="1" si="17"/>
        <v>0</v>
      </c>
      <c r="P12" s="7"/>
      <c r="Q12" s="7">
        <v>9</v>
      </c>
      <c r="R12" s="4">
        <f t="shared" ca="1" si="3"/>
        <v>53</v>
      </c>
      <c r="S12" s="4">
        <f t="shared" ca="1" si="3"/>
        <v>15</v>
      </c>
      <c r="T12" s="4">
        <f ca="1">Formulas!V12</f>
        <v>6578</v>
      </c>
      <c r="U12" s="7"/>
      <c r="V12" s="7"/>
      <c r="W12" s="7"/>
      <c r="X12" s="7"/>
      <c r="Y12" s="7"/>
      <c r="Z12" s="7"/>
      <c r="AA12" s="7"/>
      <c r="AB12" s="7">
        <v>3</v>
      </c>
      <c r="AC12" s="7">
        <v>1</v>
      </c>
      <c r="AD12" s="4">
        <f t="shared" ca="1" si="18"/>
        <v>728</v>
      </c>
      <c r="AE12" s="7"/>
      <c r="AF12" s="7"/>
      <c r="AL12" s="7"/>
      <c r="AM12" s="14"/>
      <c r="AN12" s="14">
        <v>3</v>
      </c>
      <c r="AO12" s="14">
        <v>1</v>
      </c>
      <c r="AP12" s="4">
        <f t="shared" ca="1" si="4"/>
        <v>0</v>
      </c>
      <c r="AQ12" s="14"/>
      <c r="AR12" s="19">
        <v>2</v>
      </c>
      <c r="AS12" s="14">
        <f ca="1">SUM(AS4:AS5)*1.15</f>
        <v>4365.3999999999996</v>
      </c>
      <c r="AT12" s="14">
        <f ca="1">ROUNDUP((AS12/6),0)</f>
        <v>728</v>
      </c>
      <c r="AU12" s="14"/>
      <c r="AV12" s="14"/>
      <c r="AW12" s="14"/>
      <c r="AX12" s="14">
        <f t="shared" ca="1" si="22"/>
        <v>1152</v>
      </c>
      <c r="AY12" s="4"/>
      <c r="BC12" s="4">
        <f ca="1">IF(BH12=0,BC11+1,BC11)</f>
        <v>4</v>
      </c>
      <c r="BD12" s="4" t="str">
        <f t="shared" ca="1" si="5"/>
        <v/>
      </c>
      <c r="BE12" s="4">
        <v>9</v>
      </c>
      <c r="BF12" s="4">
        <f t="shared" ca="1" si="24"/>
        <v>53</v>
      </c>
      <c r="BG12" s="4">
        <f t="shared" ca="1" si="25"/>
        <v>15</v>
      </c>
      <c r="BH12" s="4">
        <f t="shared" ca="1" si="35"/>
        <v>1</v>
      </c>
      <c r="BI12" s="4">
        <f t="shared" ca="1" si="6"/>
        <v>0</v>
      </c>
      <c r="BJ12" s="4">
        <f t="shared" ca="1" si="7"/>
        <v>6</v>
      </c>
      <c r="BK12" s="4">
        <v>9</v>
      </c>
      <c r="BM12" s="4">
        <v>9</v>
      </c>
      <c r="BN12" s="4">
        <f t="shared" ca="1" si="8"/>
        <v>242</v>
      </c>
      <c r="BO12" s="4">
        <f t="shared" ca="1" si="31"/>
        <v>1182</v>
      </c>
      <c r="BQ12" s="4">
        <f t="shared" ca="1" si="33"/>
        <v>3</v>
      </c>
      <c r="BR12" s="4">
        <v>9</v>
      </c>
      <c r="BT12" s="4">
        <f t="shared" ca="1" si="0"/>
        <v>4</v>
      </c>
      <c r="BU12" s="4">
        <f t="shared" ca="1" si="34"/>
        <v>18</v>
      </c>
      <c r="BW12" s="4">
        <v>9</v>
      </c>
      <c r="BX12">
        <f t="shared" ca="1" si="26"/>
        <v>2</v>
      </c>
      <c r="BY12">
        <f t="shared" ca="1" si="27"/>
        <v>242</v>
      </c>
      <c r="CA12" s="4">
        <f t="shared" ca="1" si="32"/>
        <v>2</v>
      </c>
      <c r="CB12" s="4">
        <f t="shared" ca="1" si="9"/>
        <v>2</v>
      </c>
      <c r="CC12" s="4">
        <f t="shared" ca="1" si="9"/>
        <v>2</v>
      </c>
      <c r="CD12" s="4">
        <f t="shared" ca="1" si="9"/>
        <v>2</v>
      </c>
    </row>
    <row r="13" spans="2:91">
      <c r="B13" s="7">
        <v>10</v>
      </c>
      <c r="C13" s="4">
        <f t="shared" ca="1" si="1"/>
        <v>98</v>
      </c>
      <c r="D13" s="4">
        <f t="shared" ca="1" si="12"/>
        <v>9</v>
      </c>
      <c r="E13" s="7">
        <f ca="1">Formulas!C13</f>
        <v>1704</v>
      </c>
      <c r="F13">
        <f t="shared" ca="1" si="13"/>
        <v>0</v>
      </c>
      <c r="G13">
        <f t="shared" ca="1" si="14"/>
        <v>0</v>
      </c>
      <c r="H13">
        <f t="shared" ca="1" si="15"/>
        <v>30</v>
      </c>
      <c r="I13" s="8">
        <f ca="1">IF(Formulas!I13&lt;1,1,ROUND(Formulas!I13,0))</f>
        <v>416</v>
      </c>
      <c r="J13">
        <f t="shared" ca="1" si="16"/>
        <v>2</v>
      </c>
      <c r="K13">
        <f t="shared" ca="1" si="2"/>
        <v>2</v>
      </c>
      <c r="L13" s="7"/>
      <c r="M13" s="4">
        <v>3</v>
      </c>
      <c r="N13" s="7">
        <v>2</v>
      </c>
      <c r="O13" s="4">
        <f t="shared" ca="1" si="17"/>
        <v>261</v>
      </c>
      <c r="P13" s="7"/>
      <c r="Q13" s="7">
        <v>10</v>
      </c>
      <c r="R13" s="4">
        <f t="shared" ca="1" si="3"/>
        <v>125</v>
      </c>
      <c r="S13" s="4">
        <f t="shared" ca="1" si="3"/>
        <v>12</v>
      </c>
      <c r="T13" s="4">
        <f ca="1">Formulas!V13</f>
        <v>6365</v>
      </c>
      <c r="U13" s="7"/>
      <c r="V13" s="7"/>
      <c r="W13" s="7"/>
      <c r="X13" s="7"/>
      <c r="Y13" s="7"/>
      <c r="Z13" s="7"/>
      <c r="AA13" s="7"/>
      <c r="AB13" s="7">
        <v>3</v>
      </c>
      <c r="AC13" s="7">
        <v>2</v>
      </c>
      <c r="AD13" s="4">
        <f t="shared" ca="1" si="18"/>
        <v>728</v>
      </c>
      <c r="AE13" s="7"/>
      <c r="AF13" s="7"/>
      <c r="AL13" s="7"/>
      <c r="AM13" s="14"/>
      <c r="AN13" s="14">
        <v>3</v>
      </c>
      <c r="AO13" s="14">
        <v>2</v>
      </c>
      <c r="AP13" s="4">
        <f t="shared" ca="1" si="4"/>
        <v>0</v>
      </c>
      <c r="AQ13" s="14"/>
      <c r="AR13" s="19">
        <v>3</v>
      </c>
      <c r="AS13" s="14">
        <f ca="1">SUM(AS4:AS6)*1.15</f>
        <v>6060.4999999999991</v>
      </c>
      <c r="AT13" s="14">
        <f ca="1">ROUNDUP((AS13/9),0)</f>
        <v>674</v>
      </c>
      <c r="AU13" s="14"/>
      <c r="AV13" s="14"/>
      <c r="AW13" s="14"/>
      <c r="AX13" s="14">
        <f t="shared" ca="1" si="22"/>
        <v>832</v>
      </c>
      <c r="AY13" s="4"/>
      <c r="BC13" s="4">
        <f ca="1">IF(BH13=0,BC12+1,BC12)</f>
        <v>5</v>
      </c>
      <c r="BD13" s="4">
        <f t="shared" ca="1" si="5"/>
        <v>3</v>
      </c>
      <c r="BE13" s="4">
        <v>10</v>
      </c>
      <c r="BF13" s="4">
        <f t="shared" ca="1" si="24"/>
        <v>125</v>
      </c>
      <c r="BG13" s="4">
        <f t="shared" ca="1" si="25"/>
        <v>12</v>
      </c>
      <c r="BH13" s="4">
        <f t="shared" ca="1" si="35"/>
        <v>0</v>
      </c>
      <c r="BI13" s="4">
        <f t="shared" ca="1" si="6"/>
        <v>53</v>
      </c>
      <c r="BJ13" s="4">
        <f t="shared" ca="1" si="7"/>
        <v>3</v>
      </c>
      <c r="BK13" s="4">
        <v>10</v>
      </c>
      <c r="BM13" s="7">
        <v>10</v>
      </c>
      <c r="BN13" s="4">
        <f t="shared" ca="1" si="8"/>
        <v>15</v>
      </c>
      <c r="BO13" s="4">
        <f t="shared" ca="1" si="31"/>
        <v>1197</v>
      </c>
      <c r="BQ13" s="4">
        <f t="shared" ca="1" si="33"/>
        <v>3</v>
      </c>
      <c r="BR13" s="7">
        <v>10</v>
      </c>
      <c r="BT13" s="4">
        <f t="shared" ca="1" si="0"/>
        <v>5</v>
      </c>
      <c r="BU13" s="4">
        <f t="shared" ca="1" si="34"/>
        <v>21</v>
      </c>
      <c r="BW13" s="7">
        <v>10</v>
      </c>
      <c r="BX13">
        <f t="shared" ca="1" si="26"/>
        <v>2</v>
      </c>
      <c r="BY13">
        <f t="shared" ca="1" si="27"/>
        <v>15</v>
      </c>
      <c r="CA13" s="4">
        <f t="shared" ca="1" si="32"/>
        <v>2</v>
      </c>
      <c r="CB13" s="4">
        <f t="shared" ca="1" si="9"/>
        <v>2</v>
      </c>
      <c r="CC13" s="4">
        <f t="shared" ca="1" si="9"/>
        <v>2</v>
      </c>
      <c r="CD13" s="4">
        <f t="shared" ca="1" si="9"/>
        <v>2</v>
      </c>
    </row>
    <row r="14" spans="2:91">
      <c r="B14" s="7">
        <v>11</v>
      </c>
      <c r="C14" s="4">
        <f t="shared" ca="1" si="1"/>
        <v>98</v>
      </c>
      <c r="D14" s="4">
        <f t="shared" ca="1" si="12"/>
        <v>9</v>
      </c>
      <c r="E14" s="7">
        <f ca="1">Formulas!C14</f>
        <v>1858</v>
      </c>
      <c r="F14">
        <f t="shared" ca="1" si="13"/>
        <v>80</v>
      </c>
      <c r="G14">
        <f t="shared" ca="1" si="14"/>
        <v>80</v>
      </c>
      <c r="H14">
        <f t="shared" ca="1" si="15"/>
        <v>140</v>
      </c>
      <c r="I14" s="8">
        <f ca="1">IF(Formulas!I14&lt;1,1,ROUND(Formulas!I14,0))</f>
        <v>410</v>
      </c>
      <c r="J14">
        <f t="shared" ca="1" si="16"/>
        <v>2</v>
      </c>
      <c r="K14">
        <f t="shared" ca="1" si="2"/>
        <v>1</v>
      </c>
      <c r="L14" s="7"/>
      <c r="M14" s="4">
        <v>3</v>
      </c>
      <c r="N14" s="4">
        <v>3</v>
      </c>
      <c r="O14" s="4">
        <f t="shared" ca="1" si="17"/>
        <v>0</v>
      </c>
      <c r="P14" s="7"/>
      <c r="Q14" s="7">
        <v>11</v>
      </c>
      <c r="R14" s="4">
        <f t="shared" ca="1" si="3"/>
        <v>125</v>
      </c>
      <c r="S14" s="4">
        <f t="shared" ca="1" si="3"/>
        <v>12</v>
      </c>
      <c r="T14" s="4">
        <f ca="1">Formulas!V14</f>
        <v>6600</v>
      </c>
      <c r="U14" s="7"/>
      <c r="V14" s="7"/>
      <c r="W14" s="7"/>
      <c r="X14" s="7"/>
      <c r="Y14" s="7"/>
      <c r="Z14" s="7"/>
      <c r="AA14" s="7"/>
      <c r="AB14" s="7">
        <v>3</v>
      </c>
      <c r="AC14" s="7">
        <v>3</v>
      </c>
      <c r="AD14" s="4">
        <f t="shared" ca="1" si="18"/>
        <v>728</v>
      </c>
      <c r="AE14" s="7"/>
      <c r="AF14" s="7"/>
      <c r="AH14" s="14"/>
      <c r="AI14" s="14"/>
      <c r="AJ14" s="14"/>
      <c r="AK14" s="14"/>
      <c r="AL14" s="14"/>
      <c r="AM14" s="14"/>
      <c r="AN14" s="14">
        <v>3</v>
      </c>
      <c r="AO14" s="14">
        <v>3</v>
      </c>
      <c r="AP14" s="4">
        <f t="shared" ca="1" si="4"/>
        <v>0</v>
      </c>
      <c r="AQ14" s="14"/>
      <c r="AR14" s="19">
        <v>4</v>
      </c>
      <c r="AS14" s="14">
        <f ca="1">SUM(AS4:AS7)*1.15</f>
        <v>8351.2999999999993</v>
      </c>
      <c r="AT14" s="14">
        <f ca="1">ROUNDUP((AS14/12),0)</f>
        <v>696</v>
      </c>
      <c r="AU14" s="14"/>
      <c r="AV14" s="14"/>
      <c r="AW14" s="14"/>
      <c r="AX14" s="14">
        <f t="shared" ca="1" si="22"/>
        <v>410</v>
      </c>
      <c r="BC14" s="4">
        <f t="shared" ca="1" si="23"/>
        <v>5</v>
      </c>
      <c r="BD14" s="4" t="str">
        <f t="shared" ca="1" si="5"/>
        <v/>
      </c>
      <c r="BE14" s="4">
        <v>11</v>
      </c>
      <c r="BF14" s="4">
        <f t="shared" ca="1" si="24"/>
        <v>125</v>
      </c>
      <c r="BG14" s="4">
        <f t="shared" ca="1" si="25"/>
        <v>12</v>
      </c>
      <c r="BH14" s="4">
        <f t="shared" ca="1" si="35"/>
        <v>1</v>
      </c>
      <c r="BI14" s="4">
        <f t="shared" ca="1" si="6"/>
        <v>0</v>
      </c>
      <c r="BJ14" s="4">
        <f t="shared" ca="1" si="7"/>
        <v>7</v>
      </c>
      <c r="BK14" s="4">
        <v>11</v>
      </c>
      <c r="BM14" s="4">
        <v>11</v>
      </c>
      <c r="BN14" s="4">
        <f t="shared" ca="1" si="8"/>
        <v>215</v>
      </c>
      <c r="BO14" s="4">
        <f t="shared" ca="1" si="31"/>
        <v>1412</v>
      </c>
      <c r="BQ14" s="4">
        <f t="shared" ca="1" si="33"/>
        <v>3</v>
      </c>
      <c r="BR14" s="4">
        <v>11</v>
      </c>
      <c r="BT14" s="4">
        <f t="shared" ca="1" si="0"/>
        <v>5</v>
      </c>
      <c r="BU14" s="4">
        <f t="shared" ca="1" si="34"/>
        <v>21</v>
      </c>
      <c r="BW14" s="4">
        <v>11</v>
      </c>
      <c r="BX14">
        <f t="shared" ca="1" si="26"/>
        <v>2</v>
      </c>
      <c r="BY14">
        <f t="shared" ca="1" si="27"/>
        <v>215</v>
      </c>
      <c r="CA14" s="4">
        <f t="shared" ca="1" si="32"/>
        <v>2</v>
      </c>
      <c r="CB14" s="4">
        <f t="shared" ca="1" si="9"/>
        <v>2</v>
      </c>
      <c r="CC14" s="4">
        <f t="shared" ca="1" si="9"/>
        <v>2</v>
      </c>
      <c r="CD14" s="4">
        <f t="shared" ca="1" si="9"/>
        <v>2</v>
      </c>
    </row>
    <row r="15" spans="2:91">
      <c r="B15" s="7">
        <v>12</v>
      </c>
      <c r="C15" s="4">
        <f t="shared" ca="1" si="1"/>
        <v>98</v>
      </c>
      <c r="D15" s="4">
        <f t="shared" ca="1" si="12"/>
        <v>9</v>
      </c>
      <c r="E15" s="7">
        <f ca="1">Formulas!C15</f>
        <v>1771</v>
      </c>
      <c r="F15">
        <f t="shared" ca="1" si="13"/>
        <v>80</v>
      </c>
      <c r="G15">
        <f t="shared" ca="1" si="14"/>
        <v>80</v>
      </c>
      <c r="H15">
        <f t="shared" ca="1" si="15"/>
        <v>140</v>
      </c>
      <c r="I15" s="8">
        <f ca="1">IF(Formulas!I15&lt;1,1,ROUND(Formulas!I15,0))</f>
        <v>416</v>
      </c>
      <c r="J15">
        <f t="shared" ca="1" si="16"/>
        <v>5</v>
      </c>
      <c r="K15">
        <f t="shared" ca="1" si="2"/>
        <v>1</v>
      </c>
      <c r="L15" s="7"/>
      <c r="M15" s="4">
        <v>3</v>
      </c>
      <c r="N15" s="4">
        <v>4</v>
      </c>
      <c r="O15" s="4">
        <f t="shared" ca="1" si="17"/>
        <v>0</v>
      </c>
      <c r="P15" s="7"/>
      <c r="Q15" s="7">
        <v>12</v>
      </c>
      <c r="R15" s="4">
        <f t="shared" ca="1" si="3"/>
        <v>105</v>
      </c>
      <c r="S15" s="4">
        <f t="shared" ca="1" si="3"/>
        <v>22</v>
      </c>
      <c r="T15" s="4">
        <f ca="1">Formulas!V15</f>
        <v>6655</v>
      </c>
      <c r="U15" s="7"/>
      <c r="V15" s="7"/>
      <c r="W15" s="7"/>
      <c r="X15" s="7"/>
      <c r="Y15" s="7"/>
      <c r="Z15" s="7"/>
      <c r="AA15" s="7"/>
      <c r="AB15" s="7">
        <v>3</v>
      </c>
      <c r="AC15" s="7">
        <v>4</v>
      </c>
      <c r="AD15" s="4">
        <f ca="1">MAX($AT$11:$AT$14)</f>
        <v>728</v>
      </c>
      <c r="AE15" s="7"/>
      <c r="AF15" s="7"/>
      <c r="AH15" s="14"/>
      <c r="AI15" s="14"/>
      <c r="AJ15" s="14"/>
      <c r="AK15" s="14"/>
      <c r="AL15" s="14"/>
      <c r="AM15" s="14"/>
      <c r="AN15" s="14">
        <v>3</v>
      </c>
      <c r="AO15" s="14">
        <v>4</v>
      </c>
      <c r="AP15" s="4">
        <f t="shared" ca="1" si="4"/>
        <v>28</v>
      </c>
      <c r="AQ15" s="14"/>
      <c r="AR15" s="14"/>
      <c r="AS15" s="14"/>
      <c r="AT15" s="14"/>
      <c r="AU15" s="14"/>
      <c r="AV15" s="14"/>
      <c r="AW15" s="14"/>
      <c r="AX15" s="14">
        <f t="shared" ca="1" si="22"/>
        <v>416</v>
      </c>
      <c r="BC15" s="4">
        <f t="shared" ca="1" si="23"/>
        <v>6</v>
      </c>
      <c r="BD15" s="4">
        <f t="shared" ca="1" si="5"/>
        <v>4</v>
      </c>
      <c r="BE15" s="4">
        <v>12</v>
      </c>
      <c r="BF15" s="4">
        <f t="shared" ca="1" si="24"/>
        <v>105</v>
      </c>
      <c r="BG15" s="4">
        <f t="shared" ca="1" si="25"/>
        <v>22</v>
      </c>
      <c r="BH15" s="4">
        <f t="shared" ca="1" si="35"/>
        <v>0</v>
      </c>
      <c r="BI15" s="4">
        <f t="shared" ca="1" si="6"/>
        <v>94</v>
      </c>
      <c r="BJ15" s="4">
        <f t="shared" ca="1" si="7"/>
        <v>4</v>
      </c>
      <c r="BK15" s="4">
        <v>12</v>
      </c>
      <c r="BM15" s="4">
        <v>12</v>
      </c>
      <c r="BN15" s="4">
        <f t="shared" ca="1" si="8"/>
        <v>228</v>
      </c>
      <c r="BO15" s="4">
        <f t="shared" ca="1" si="31"/>
        <v>1640</v>
      </c>
      <c r="BQ15" s="4">
        <f t="shared" ca="1" si="33"/>
        <v>3</v>
      </c>
      <c r="BR15" s="4">
        <v>12</v>
      </c>
      <c r="BS15" s="7"/>
      <c r="BT15" s="4">
        <f t="shared" ca="1" si="0"/>
        <v>6</v>
      </c>
      <c r="BU15" s="4">
        <f t="shared" ca="1" si="34"/>
        <v>25</v>
      </c>
      <c r="BW15" s="4">
        <v>12</v>
      </c>
      <c r="BX15">
        <f t="shared" ca="1" si="26"/>
        <v>2</v>
      </c>
      <c r="BY15">
        <f t="shared" ca="1" si="27"/>
        <v>228</v>
      </c>
      <c r="CA15" s="4">
        <f t="shared" ca="1" si="32"/>
        <v>2</v>
      </c>
      <c r="CB15" s="4">
        <f t="shared" ca="1" si="9"/>
        <v>2</v>
      </c>
      <c r="CC15" s="4">
        <f t="shared" ca="1" si="9"/>
        <v>2</v>
      </c>
      <c r="CD15" s="4">
        <f t="shared" ca="1" si="9"/>
        <v>2</v>
      </c>
    </row>
    <row r="16" spans="2:91">
      <c r="B16" s="7">
        <v>13</v>
      </c>
      <c r="C16" s="4">
        <f t="shared" ca="1" si="1"/>
        <v>53</v>
      </c>
      <c r="D16" s="4">
        <f t="shared" ca="1" si="12"/>
        <v>15</v>
      </c>
      <c r="E16" s="7">
        <f ca="1">Formulas!C16</f>
        <v>1745</v>
      </c>
      <c r="F16">
        <f t="shared" ca="1" si="13"/>
        <v>45</v>
      </c>
      <c r="G16">
        <f t="shared" ca="1" si="14"/>
        <v>45</v>
      </c>
      <c r="H16">
        <f t="shared" ca="1" si="15"/>
        <v>90</v>
      </c>
      <c r="I16" s="8">
        <f ca="1">IF(Formulas!I16&lt;1,1,ROUND(Formulas!I16,0))</f>
        <v>390</v>
      </c>
      <c r="J16">
        <f t="shared" ca="1" si="16"/>
        <v>1</v>
      </c>
      <c r="K16">
        <f t="shared" ca="1" si="2"/>
        <v>1</v>
      </c>
      <c r="L16" s="7"/>
      <c r="M16" s="4">
        <v>4</v>
      </c>
      <c r="N16" s="4">
        <v>1</v>
      </c>
      <c r="O16" s="4">
        <f t="shared" ca="1" si="17"/>
        <v>0</v>
      </c>
      <c r="P16" s="7"/>
      <c r="Q16" s="7">
        <v>13</v>
      </c>
      <c r="R16" s="4">
        <f t="shared" ca="1" si="3"/>
        <v>105</v>
      </c>
      <c r="S16" s="4">
        <f t="shared" ca="1" si="3"/>
        <v>22</v>
      </c>
      <c r="T16" s="4">
        <f ca="1">Formulas!V16</f>
        <v>5585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14"/>
      <c r="AI16" s="14"/>
      <c r="AJ16" s="14"/>
      <c r="AK16" s="14"/>
      <c r="AL16" s="14"/>
      <c r="AM16" s="14"/>
      <c r="AN16" s="14">
        <v>4</v>
      </c>
      <c r="AO16" s="14">
        <v>1</v>
      </c>
      <c r="AP16" s="4">
        <f t="shared" ca="1" si="4"/>
        <v>0</v>
      </c>
      <c r="AQ16" s="14"/>
      <c r="AR16" s="19" t="s">
        <v>43</v>
      </c>
      <c r="AS16" s="19" t="s">
        <v>3</v>
      </c>
      <c r="AT16" s="19" t="s">
        <v>4</v>
      </c>
      <c r="AU16" s="19" t="s">
        <v>50</v>
      </c>
      <c r="AV16" s="14"/>
      <c r="AW16" s="14"/>
      <c r="AX16" s="14">
        <f t="shared" ca="1" si="22"/>
        <v>390</v>
      </c>
      <c r="BC16" s="4">
        <f t="shared" ca="1" si="23"/>
        <v>6</v>
      </c>
      <c r="BD16" s="4" t="str">
        <f t="shared" ca="1" si="5"/>
        <v/>
      </c>
      <c r="BE16" s="4">
        <v>13</v>
      </c>
      <c r="BF16" s="4">
        <f t="shared" ca="1" si="24"/>
        <v>105</v>
      </c>
      <c r="BG16" s="4">
        <f t="shared" ca="1" si="25"/>
        <v>22</v>
      </c>
      <c r="BH16" s="4">
        <f t="shared" ca="1" si="35"/>
        <v>1</v>
      </c>
      <c r="BI16" s="4">
        <f t="shared" ca="1" si="6"/>
        <v>0</v>
      </c>
      <c r="BJ16" s="4">
        <f t="shared" ca="1" si="7"/>
        <v>4</v>
      </c>
      <c r="BK16" s="4">
        <v>13</v>
      </c>
      <c r="BM16" s="4">
        <v>13</v>
      </c>
      <c r="BN16" s="4">
        <f t="shared" ca="1" si="8"/>
        <v>191</v>
      </c>
      <c r="BO16" s="4">
        <f t="shared" ca="1" si="31"/>
        <v>1831</v>
      </c>
      <c r="BQ16" s="4">
        <f t="shared" ca="1" si="33"/>
        <v>4</v>
      </c>
      <c r="BR16" s="4">
        <v>13</v>
      </c>
      <c r="BT16" s="4">
        <f t="shared" ca="1" si="0"/>
        <v>6</v>
      </c>
      <c r="BU16" s="4">
        <f t="shared" ca="1" si="34"/>
        <v>25</v>
      </c>
      <c r="BW16" s="4">
        <v>13</v>
      </c>
      <c r="BX16">
        <f t="shared" ca="1" si="26"/>
        <v>4</v>
      </c>
      <c r="BY16">
        <f t="shared" ca="1" si="27"/>
        <v>191</v>
      </c>
      <c r="CA16" s="4">
        <f t="shared" ca="1" si="32"/>
        <v>4</v>
      </c>
      <c r="CB16" s="4">
        <f t="shared" ca="1" si="9"/>
        <v>4</v>
      </c>
      <c r="CC16" s="4">
        <f t="shared" ca="1" si="9"/>
        <v>4</v>
      </c>
      <c r="CD16" s="4">
        <f t="shared" ca="1" si="9"/>
        <v>4</v>
      </c>
    </row>
    <row r="17" spans="2:82">
      <c r="B17" s="7">
        <v>14</v>
      </c>
      <c r="C17" s="4">
        <f t="shared" ca="1" si="1"/>
        <v>53</v>
      </c>
      <c r="D17" s="4">
        <f t="shared" ca="1" si="12"/>
        <v>15</v>
      </c>
      <c r="E17" s="7">
        <f ca="1">Formulas!C17</f>
        <v>1841</v>
      </c>
      <c r="F17">
        <f t="shared" ca="1" si="13"/>
        <v>80</v>
      </c>
      <c r="G17">
        <f t="shared" ca="1" si="14"/>
        <v>80</v>
      </c>
      <c r="H17">
        <f t="shared" ca="1" si="15"/>
        <v>140</v>
      </c>
      <c r="I17" s="8">
        <f ca="1">IF(Formulas!I17&lt;1,1,ROUND(Formulas!I17,0))</f>
        <v>385</v>
      </c>
      <c r="J17">
        <f t="shared" ca="1" si="16"/>
        <v>4</v>
      </c>
      <c r="K17">
        <f t="shared" ca="1" si="2"/>
        <v>3</v>
      </c>
      <c r="L17" s="7"/>
      <c r="M17" s="4">
        <v>4</v>
      </c>
      <c r="N17" s="7">
        <v>2</v>
      </c>
      <c r="O17" s="4">
        <f t="shared" ca="1" si="17"/>
        <v>0</v>
      </c>
      <c r="P17" s="7"/>
      <c r="Q17" s="7">
        <v>14</v>
      </c>
      <c r="R17" s="4">
        <f t="shared" ca="1" si="3"/>
        <v>105</v>
      </c>
      <c r="S17" s="4">
        <f t="shared" ca="1" si="3"/>
        <v>22</v>
      </c>
      <c r="T17" s="4">
        <f ca="1">Formulas!V17</f>
        <v>6645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14"/>
      <c r="AI17" s="14"/>
      <c r="AJ17" s="14"/>
      <c r="AK17" s="14"/>
      <c r="AL17" s="14"/>
      <c r="AM17" s="14"/>
      <c r="AN17" s="14">
        <v>4</v>
      </c>
      <c r="AO17" s="14">
        <v>2</v>
      </c>
      <c r="AP17" s="4">
        <f t="shared" ca="1" si="4"/>
        <v>0</v>
      </c>
      <c r="AQ17" s="14"/>
      <c r="AR17" s="19">
        <v>1</v>
      </c>
      <c r="AS17">
        <f t="shared" ref="AS17:AS21" ca="1" si="36">RANDBETWEEN(1,4)</f>
        <v>4</v>
      </c>
      <c r="AT17">
        <f t="shared" ref="AT17:AT21" ca="1" si="37">RANDBETWEEN(5,40)</f>
        <v>17</v>
      </c>
      <c r="AU17" s="14">
        <f ca="1">AT17*AU24</f>
        <v>272</v>
      </c>
      <c r="AV17" s="14"/>
      <c r="AW17" s="14"/>
      <c r="AX17" s="14">
        <f t="shared" ca="1" si="22"/>
        <v>1155</v>
      </c>
      <c r="BC17" s="4">
        <f t="shared" ca="1" si="23"/>
        <v>6</v>
      </c>
      <c r="BD17" s="4" t="str">
        <f t="shared" ca="1" si="5"/>
        <v/>
      </c>
      <c r="BE17" s="4">
        <v>14</v>
      </c>
      <c r="BF17" s="4">
        <f t="shared" ca="1" si="24"/>
        <v>105</v>
      </c>
      <c r="BG17" s="4">
        <f t="shared" ca="1" si="25"/>
        <v>22</v>
      </c>
      <c r="BH17" s="4">
        <f t="shared" ca="1" si="35"/>
        <v>1</v>
      </c>
      <c r="BI17" s="4">
        <f t="shared" ca="1" si="6"/>
        <v>0</v>
      </c>
      <c r="BJ17" s="4">
        <f t="shared" ca="1" si="7"/>
        <v>5</v>
      </c>
      <c r="BK17" s="4">
        <v>14</v>
      </c>
      <c r="BM17" s="7">
        <v>14</v>
      </c>
      <c r="BN17" s="4">
        <f t="shared" ca="1" si="8"/>
        <v>268</v>
      </c>
      <c r="BO17" s="4">
        <f t="shared" ca="1" si="31"/>
        <v>2099</v>
      </c>
      <c r="BQ17" s="4">
        <f t="shared" ca="1" si="33"/>
        <v>4</v>
      </c>
      <c r="BR17" s="7">
        <v>14</v>
      </c>
      <c r="BT17" s="4">
        <f t="shared" ca="1" si="0"/>
        <v>6</v>
      </c>
      <c r="BU17" s="4">
        <f ca="1">IF(BD17&lt;&gt;"",BU16+BD17,BU16)</f>
        <v>25</v>
      </c>
      <c r="BW17" s="7">
        <v>14</v>
      </c>
      <c r="BX17">
        <f t="shared" ca="1" si="26"/>
        <v>4</v>
      </c>
      <c r="BY17">
        <f t="shared" ca="1" si="27"/>
        <v>268</v>
      </c>
      <c r="CA17" s="4">
        <f t="shared" ca="1" si="32"/>
        <v>4</v>
      </c>
      <c r="CB17" s="4">
        <f t="shared" ca="1" si="9"/>
        <v>4</v>
      </c>
      <c r="CC17" s="4">
        <f t="shared" ca="1" si="9"/>
        <v>4</v>
      </c>
      <c r="CD17" s="4">
        <f t="shared" ca="1" si="9"/>
        <v>4</v>
      </c>
    </row>
    <row r="18" spans="2:82">
      <c r="B18" s="7">
        <v>15</v>
      </c>
      <c r="C18" s="4">
        <f t="shared" ca="1" si="1"/>
        <v>53</v>
      </c>
      <c r="D18" s="4">
        <f t="shared" ca="1" si="12"/>
        <v>15</v>
      </c>
      <c r="E18" s="7">
        <f ca="1">Formulas!C18</f>
        <v>1753</v>
      </c>
      <c r="F18">
        <f t="shared" ca="1" si="13"/>
        <v>80</v>
      </c>
      <c r="G18">
        <f t="shared" ca="1" si="14"/>
        <v>80</v>
      </c>
      <c r="H18">
        <f t="shared" ca="1" si="15"/>
        <v>140</v>
      </c>
      <c r="I18" s="8">
        <f ca="1">IF(Formulas!I18&lt;1,1,ROUND(Formulas!I18,0))</f>
        <v>410</v>
      </c>
      <c r="J18">
        <f t="shared" ca="1" si="16"/>
        <v>5</v>
      </c>
      <c r="K18">
        <f t="shared" ca="1" si="2"/>
        <v>2</v>
      </c>
      <c r="L18" s="7"/>
      <c r="M18" s="4">
        <v>4</v>
      </c>
      <c r="N18" s="4">
        <v>3</v>
      </c>
      <c r="O18" s="4">
        <f t="shared" ca="1" si="17"/>
        <v>19</v>
      </c>
      <c r="P18" s="7"/>
      <c r="Q18" s="7">
        <v>15</v>
      </c>
      <c r="R18" s="4">
        <f t="shared" ca="1" si="3"/>
        <v>102</v>
      </c>
      <c r="S18" s="4">
        <f t="shared" ca="1" si="3"/>
        <v>27</v>
      </c>
      <c r="T18" s="4">
        <f ca="1">Formulas!V18</f>
        <v>5849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14"/>
      <c r="AI18" s="14"/>
      <c r="AJ18" s="14"/>
      <c r="AK18" s="14"/>
      <c r="AL18" s="14"/>
      <c r="AM18" s="14"/>
      <c r="AN18" s="14">
        <v>4</v>
      </c>
      <c r="AO18" s="14">
        <v>3</v>
      </c>
      <c r="AP18" s="4">
        <f t="shared" ca="1" si="4"/>
        <v>0</v>
      </c>
      <c r="AQ18" s="14"/>
      <c r="AR18" s="19">
        <v>2</v>
      </c>
      <c r="AS18">
        <f t="shared" ca="1" si="36"/>
        <v>1</v>
      </c>
      <c r="AT18">
        <f t="shared" ca="1" si="37"/>
        <v>32</v>
      </c>
      <c r="AU18" s="14">
        <f ca="1">AT18*AU25</f>
        <v>544</v>
      </c>
      <c r="AV18" s="14"/>
      <c r="AW18" s="14"/>
      <c r="AX18" s="14">
        <f t="shared" ca="1" si="22"/>
        <v>820</v>
      </c>
      <c r="BC18" s="4">
        <f t="shared" ca="1" si="23"/>
        <v>7</v>
      </c>
      <c r="BD18" s="4">
        <f t="shared" ca="1" si="5"/>
        <v>6</v>
      </c>
      <c r="BE18" s="4">
        <v>15</v>
      </c>
      <c r="BF18" s="4">
        <f t="shared" ca="1" si="24"/>
        <v>102</v>
      </c>
      <c r="BG18" s="4">
        <f t="shared" ca="1" si="25"/>
        <v>27</v>
      </c>
      <c r="BH18" s="4">
        <f t="shared" ca="1" si="35"/>
        <v>0</v>
      </c>
      <c r="BI18" s="4">
        <f t="shared" ca="1" si="6"/>
        <v>16</v>
      </c>
      <c r="BJ18" s="4">
        <f t="shared" ca="1" si="7"/>
        <v>6</v>
      </c>
      <c r="BK18" s="4">
        <v>15</v>
      </c>
      <c r="BM18" s="4">
        <v>15</v>
      </c>
      <c r="BN18" s="4">
        <f t="shared" ca="1" si="8"/>
        <v>274</v>
      </c>
      <c r="BO18" s="4">
        <f t="shared" ca="1" si="31"/>
        <v>2373</v>
      </c>
      <c r="BQ18" s="4">
        <f t="shared" ca="1" si="33"/>
        <v>4</v>
      </c>
      <c r="BR18" s="4">
        <v>15</v>
      </c>
      <c r="BT18" s="4">
        <f ca="1">BC18</f>
        <v>7</v>
      </c>
      <c r="BU18" s="4">
        <f ca="1">IF(BD18&lt;&gt;"",BU17+BD18,BU17)</f>
        <v>31</v>
      </c>
      <c r="BW18" s="4">
        <v>15</v>
      </c>
      <c r="BX18">
        <f t="shared" ca="1" si="26"/>
        <v>3</v>
      </c>
      <c r="BY18">
        <f t="shared" ca="1" si="27"/>
        <v>274</v>
      </c>
      <c r="CA18" s="4">
        <f t="shared" ca="1" si="32"/>
        <v>3</v>
      </c>
      <c r="CB18" s="4">
        <f t="shared" ca="1" si="9"/>
        <v>3</v>
      </c>
      <c r="CC18" s="4">
        <f t="shared" ca="1" si="9"/>
        <v>3</v>
      </c>
      <c r="CD18" s="4">
        <f t="shared" ca="1" si="9"/>
        <v>3</v>
      </c>
    </row>
    <row r="19" spans="2:82">
      <c r="B19" s="7">
        <v>16</v>
      </c>
      <c r="C19" s="4">
        <f t="shared" ca="1" si="1"/>
        <v>53</v>
      </c>
      <c r="D19" s="4">
        <f t="shared" ca="1" si="12"/>
        <v>15</v>
      </c>
      <c r="E19" s="7">
        <f ca="1">Formulas!C19</f>
        <v>1878</v>
      </c>
      <c r="F19">
        <f t="shared" ca="1" si="13"/>
        <v>80</v>
      </c>
      <c r="G19">
        <f t="shared" ca="1" si="14"/>
        <v>80</v>
      </c>
      <c r="H19">
        <f t="shared" ca="1" si="15"/>
        <v>140</v>
      </c>
      <c r="I19" s="8">
        <f ca="1">IF(Formulas!I19&lt;1,1,ROUND(Formulas!I19,0))</f>
        <v>438</v>
      </c>
      <c r="J19">
        <f t="shared" ca="1" si="16"/>
        <v>3</v>
      </c>
      <c r="K19">
        <f t="shared" ca="1" si="2"/>
        <v>1</v>
      </c>
      <c r="L19" s="7"/>
      <c r="M19" s="4">
        <v>4</v>
      </c>
      <c r="N19" s="4">
        <v>4</v>
      </c>
      <c r="O19" s="4">
        <f t="shared" ca="1" si="17"/>
        <v>0</v>
      </c>
      <c r="P19" s="7"/>
      <c r="Q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H19" s="14"/>
      <c r="AI19" s="14"/>
      <c r="AJ19" s="14"/>
      <c r="AK19" s="14"/>
      <c r="AL19" s="14"/>
      <c r="AM19" s="14"/>
      <c r="AN19" s="14">
        <v>4</v>
      </c>
      <c r="AO19" s="14">
        <v>4</v>
      </c>
      <c r="AP19" s="4">
        <f t="shared" ca="1" si="4"/>
        <v>14</v>
      </c>
      <c r="AQ19" s="14"/>
      <c r="AR19" s="19">
        <v>3</v>
      </c>
      <c r="AS19">
        <f t="shared" ca="1" si="36"/>
        <v>4</v>
      </c>
      <c r="AT19">
        <f t="shared" ca="1" si="37"/>
        <v>28</v>
      </c>
      <c r="AU19" s="14">
        <f ca="1">AT19*AU26</f>
        <v>280</v>
      </c>
      <c r="AV19" s="14"/>
      <c r="AW19" s="14"/>
      <c r="AX19" s="14">
        <f t="shared" ca="1" si="22"/>
        <v>438</v>
      </c>
      <c r="BM19" s="4">
        <v>16</v>
      </c>
      <c r="BN19" s="4">
        <f t="shared" ca="1" si="8"/>
        <v>280</v>
      </c>
      <c r="BO19" s="4">
        <f t="shared" ca="1" si="31"/>
        <v>2653</v>
      </c>
      <c r="BQ19" s="4">
        <f t="shared" ca="1" si="33"/>
        <v>4</v>
      </c>
      <c r="BR19" s="4">
        <v>16</v>
      </c>
      <c r="BW19" s="4">
        <v>16</v>
      </c>
      <c r="BX19">
        <f t="shared" ca="1" si="26"/>
        <v>1</v>
      </c>
      <c r="BY19">
        <f t="shared" ca="1" si="27"/>
        <v>280</v>
      </c>
      <c r="CA19" s="4">
        <f t="shared" ca="1" si="32"/>
        <v>1</v>
      </c>
      <c r="CB19" s="4">
        <f t="shared" ca="1" si="9"/>
        <v>1</v>
      </c>
      <c r="CC19" s="4">
        <f t="shared" ca="1" si="9"/>
        <v>1</v>
      </c>
      <c r="CD19" s="4">
        <f t="shared" ca="1" si="9"/>
        <v>1</v>
      </c>
    </row>
    <row r="20" spans="2:82">
      <c r="B20" s="7">
        <v>17</v>
      </c>
      <c r="C20" s="4">
        <f t="shared" ca="1" si="1"/>
        <v>53</v>
      </c>
      <c r="D20" s="4">
        <f t="shared" ca="1" si="12"/>
        <v>15</v>
      </c>
      <c r="E20" s="7">
        <f ca="1">Formulas!C20</f>
        <v>1680</v>
      </c>
      <c r="F20">
        <f t="shared" ca="1" si="13"/>
        <v>45</v>
      </c>
      <c r="G20">
        <f t="shared" ca="1" si="14"/>
        <v>45</v>
      </c>
      <c r="H20">
        <f t="shared" ca="1" si="15"/>
        <v>90</v>
      </c>
      <c r="I20" s="8">
        <f ca="1">IF(Formulas!I20&lt;1,1,ROUND(Formulas!I20,0))</f>
        <v>343</v>
      </c>
      <c r="J20">
        <f t="shared" ca="1" si="16"/>
        <v>3</v>
      </c>
      <c r="K20">
        <f t="shared" ca="1" si="2"/>
        <v>3</v>
      </c>
      <c r="L20" s="7"/>
      <c r="M20" s="4">
        <v>5</v>
      </c>
      <c r="N20" s="4">
        <v>1</v>
      </c>
      <c r="O20" s="4">
        <f t="shared" ca="1" si="17"/>
        <v>0</v>
      </c>
      <c r="P20" s="7"/>
      <c r="Q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H20" s="14"/>
      <c r="AI20" s="14"/>
      <c r="AJ20" s="14"/>
      <c r="AK20" s="14"/>
      <c r="AL20" s="14"/>
      <c r="AM20" s="14"/>
      <c r="AN20" s="14">
        <v>5</v>
      </c>
      <c r="AO20" s="14">
        <v>1</v>
      </c>
      <c r="AP20" s="4">
        <f t="shared" ca="1" si="4"/>
        <v>0</v>
      </c>
      <c r="AQ20" s="14"/>
      <c r="AR20" s="19">
        <v>4</v>
      </c>
      <c r="AS20">
        <f t="shared" ca="1" si="36"/>
        <v>4</v>
      </c>
      <c r="AT20">
        <f t="shared" ca="1" si="37"/>
        <v>14</v>
      </c>
      <c r="AU20" s="14">
        <f ca="1">AT20*AU27</f>
        <v>224</v>
      </c>
      <c r="AV20" s="14"/>
      <c r="AW20" s="14"/>
      <c r="AX20" s="14">
        <f t="shared" ca="1" si="22"/>
        <v>1029</v>
      </c>
      <c r="BM20" s="4">
        <v>17</v>
      </c>
      <c r="BN20" s="4">
        <f t="shared" ca="1" si="8"/>
        <v>132</v>
      </c>
      <c r="BO20" s="4">
        <f t="shared" ca="1" si="31"/>
        <v>2785</v>
      </c>
      <c r="BQ20" s="4">
        <f t="shared" ca="1" si="33"/>
        <v>4</v>
      </c>
      <c r="BR20" s="4">
        <v>17</v>
      </c>
      <c r="BS20" s="7"/>
      <c r="BW20" s="4">
        <v>17</v>
      </c>
      <c r="BX20">
        <f t="shared" ca="1" si="26"/>
        <v>3</v>
      </c>
      <c r="BY20">
        <f t="shared" ca="1" si="27"/>
        <v>132</v>
      </c>
      <c r="CA20" s="4">
        <f t="shared" ca="1" si="32"/>
        <v>3</v>
      </c>
      <c r="CB20" s="4">
        <f t="shared" ca="1" si="9"/>
        <v>3</v>
      </c>
      <c r="CC20" s="4">
        <f t="shared" ca="1" si="9"/>
        <v>3</v>
      </c>
      <c r="CD20" s="4">
        <f t="shared" ca="1" si="9"/>
        <v>3</v>
      </c>
    </row>
    <row r="21" spans="2:82">
      <c r="B21" s="7">
        <v>18</v>
      </c>
      <c r="C21" s="4">
        <f t="shared" ca="1" si="1"/>
        <v>53</v>
      </c>
      <c r="D21" s="4">
        <f t="shared" ca="1" si="12"/>
        <v>15</v>
      </c>
      <c r="E21" s="7">
        <f ca="1">Formulas!C21</f>
        <v>1892</v>
      </c>
      <c r="F21">
        <f t="shared" ca="1" si="13"/>
        <v>0</v>
      </c>
      <c r="G21">
        <f t="shared" ca="1" si="14"/>
        <v>0</v>
      </c>
      <c r="H21">
        <f t="shared" ca="1" si="15"/>
        <v>30</v>
      </c>
      <c r="I21" s="8">
        <f ca="1">IF(Formulas!I21&lt;1,1,ROUND(Formulas!I21,0))</f>
        <v>410</v>
      </c>
      <c r="J21">
        <f t="shared" ca="1" si="16"/>
        <v>4</v>
      </c>
      <c r="K21">
        <f t="shared" ca="1" si="2"/>
        <v>1</v>
      </c>
      <c r="L21" s="7"/>
      <c r="M21" s="4">
        <v>5</v>
      </c>
      <c r="N21" s="7">
        <v>2</v>
      </c>
      <c r="O21" s="4">
        <f t="shared" ca="1" si="17"/>
        <v>163</v>
      </c>
      <c r="P21" s="7"/>
      <c r="Q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H21" s="14"/>
      <c r="AI21" s="14"/>
      <c r="AJ21" s="14"/>
      <c r="AK21" s="14"/>
      <c r="AL21" s="14"/>
      <c r="AM21" s="14"/>
      <c r="AN21" s="14">
        <v>5</v>
      </c>
      <c r="AO21" s="14">
        <v>2</v>
      </c>
      <c r="AP21" s="4">
        <f t="shared" ca="1" si="4"/>
        <v>0</v>
      </c>
      <c r="AQ21" s="14"/>
      <c r="AR21" s="19">
        <v>5</v>
      </c>
      <c r="AS21">
        <f t="shared" ca="1" si="36"/>
        <v>4</v>
      </c>
      <c r="AT21">
        <f t="shared" ca="1" si="37"/>
        <v>24</v>
      </c>
      <c r="AU21" s="14">
        <f ca="1">AT21*AU28</f>
        <v>360</v>
      </c>
      <c r="AV21" s="14"/>
      <c r="AW21" s="14"/>
      <c r="AX21" s="14">
        <f t="shared" ca="1" si="22"/>
        <v>410</v>
      </c>
      <c r="BM21" s="7">
        <v>18</v>
      </c>
      <c r="BN21" s="4">
        <f t="shared" ca="1" si="8"/>
        <v>57</v>
      </c>
      <c r="BO21" s="4">
        <f t="shared" ca="1" si="31"/>
        <v>2842</v>
      </c>
      <c r="BQ21" s="4">
        <f t="shared" ca="1" si="33"/>
        <v>4</v>
      </c>
      <c r="BR21" s="7">
        <v>18</v>
      </c>
      <c r="BW21" s="7">
        <v>18</v>
      </c>
      <c r="BX21">
        <f t="shared" ca="1" si="26"/>
        <v>3</v>
      </c>
      <c r="BY21">
        <f t="shared" ca="1" si="27"/>
        <v>57</v>
      </c>
      <c r="CA21" s="4">
        <f t="shared" ca="1" si="32"/>
        <v>3</v>
      </c>
      <c r="CB21" s="4">
        <f t="shared" ca="1" si="9"/>
        <v>3</v>
      </c>
      <c r="CC21" s="4">
        <f t="shared" ca="1" si="9"/>
        <v>3</v>
      </c>
      <c r="CD21" s="4">
        <f t="shared" ca="1" si="9"/>
        <v>3</v>
      </c>
    </row>
    <row r="22" spans="2:82">
      <c r="B22" s="7">
        <v>19</v>
      </c>
      <c r="C22" s="4">
        <f t="shared" ca="1" si="1"/>
        <v>125</v>
      </c>
      <c r="D22" s="4">
        <f t="shared" ca="1" si="12"/>
        <v>12</v>
      </c>
      <c r="E22" s="7">
        <f ca="1">Formulas!C22</f>
        <v>1645</v>
      </c>
      <c r="F22">
        <f t="shared" ca="1" si="13"/>
        <v>80</v>
      </c>
      <c r="G22">
        <f t="shared" ca="1" si="14"/>
        <v>80</v>
      </c>
      <c r="H22">
        <f t="shared" ca="1" si="15"/>
        <v>140</v>
      </c>
      <c r="I22" s="8">
        <f ca="1">IF(Formulas!I22&lt;1,1,ROUND(Formulas!I22,0))</f>
        <v>401</v>
      </c>
      <c r="J22">
        <f t="shared" ca="1" si="16"/>
        <v>5</v>
      </c>
      <c r="K22">
        <f t="shared" ca="1" si="2"/>
        <v>3</v>
      </c>
      <c r="L22" s="7"/>
      <c r="M22" s="4">
        <v>5</v>
      </c>
      <c r="N22" s="4">
        <v>3</v>
      </c>
      <c r="O22" s="4">
        <f t="shared" ca="1" si="17"/>
        <v>0</v>
      </c>
      <c r="P22" s="7"/>
      <c r="Q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14"/>
      <c r="AI22" s="14"/>
      <c r="AJ22" s="14"/>
      <c r="AK22" s="14"/>
      <c r="AL22" s="14"/>
      <c r="AM22" s="14"/>
      <c r="AN22" s="14">
        <v>5</v>
      </c>
      <c r="AO22" s="14">
        <v>3</v>
      </c>
      <c r="AP22" s="4">
        <f t="shared" ca="1" si="4"/>
        <v>0</v>
      </c>
      <c r="AQ22" s="14"/>
      <c r="AW22" s="14"/>
      <c r="AX22" s="14">
        <f t="shared" ca="1" si="22"/>
        <v>1203</v>
      </c>
      <c r="BM22" s="4">
        <v>19</v>
      </c>
      <c r="BN22" s="4">
        <f t="shared" ca="1" si="8"/>
        <v>261</v>
      </c>
      <c r="BO22" s="4">
        <f t="shared" ca="1" si="31"/>
        <v>3103</v>
      </c>
      <c r="BQ22" s="4">
        <f t="shared" ca="1" si="33"/>
        <v>5</v>
      </c>
      <c r="BR22" s="4">
        <v>19</v>
      </c>
      <c r="BW22" s="4">
        <v>19</v>
      </c>
      <c r="BX22">
        <f t="shared" ca="1" si="26"/>
        <v>2</v>
      </c>
      <c r="BY22">
        <f t="shared" ca="1" si="27"/>
        <v>261</v>
      </c>
      <c r="CA22" s="4">
        <f t="shared" ca="1" si="32"/>
        <v>2</v>
      </c>
      <c r="CB22" s="4">
        <f t="shared" ca="1" si="9"/>
        <v>2</v>
      </c>
      <c r="CC22" s="4">
        <f t="shared" ca="1" si="9"/>
        <v>2</v>
      </c>
      <c r="CD22" s="4">
        <f t="shared" ca="1" si="9"/>
        <v>2</v>
      </c>
    </row>
    <row r="23" spans="2:82">
      <c r="B23" s="7">
        <v>20</v>
      </c>
      <c r="C23" s="4">
        <f t="shared" ca="1" si="1"/>
        <v>125</v>
      </c>
      <c r="D23" s="4">
        <f t="shared" ca="1" si="12"/>
        <v>12</v>
      </c>
      <c r="E23" s="7">
        <f ca="1">Formulas!C23</f>
        <v>1712</v>
      </c>
      <c r="F23">
        <f t="shared" ca="1" si="13"/>
        <v>45</v>
      </c>
      <c r="G23">
        <f t="shared" ca="1" si="14"/>
        <v>45</v>
      </c>
      <c r="H23">
        <f t="shared" ca="1" si="15"/>
        <v>90</v>
      </c>
      <c r="I23" s="8">
        <f ca="1">IF(Formulas!I23&lt;1,1,ROUND(Formulas!I23,0))</f>
        <v>344</v>
      </c>
      <c r="J23">
        <f t="shared" ca="1" si="16"/>
        <v>3</v>
      </c>
      <c r="K23">
        <f t="shared" ca="1" si="2"/>
        <v>3</v>
      </c>
      <c r="L23" s="7"/>
      <c r="M23" s="4">
        <v>5</v>
      </c>
      <c r="N23" s="4">
        <v>4</v>
      </c>
      <c r="O23" s="4">
        <f t="shared" ca="1" si="17"/>
        <v>0</v>
      </c>
      <c r="P23" s="7"/>
      <c r="Q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H23" s="14"/>
      <c r="AI23" s="14"/>
      <c r="AJ23" s="14"/>
      <c r="AK23" s="14"/>
      <c r="AL23" s="14"/>
      <c r="AM23" s="14"/>
      <c r="AN23" s="14">
        <v>5</v>
      </c>
      <c r="AO23" s="14">
        <v>4</v>
      </c>
      <c r="AP23" s="4">
        <f t="shared" ca="1" si="4"/>
        <v>24</v>
      </c>
      <c r="AQ23" s="14"/>
      <c r="AR23" s="19" t="s">
        <v>43</v>
      </c>
      <c r="AS23" s="19" t="s">
        <v>51</v>
      </c>
      <c r="AT23" s="19" t="s">
        <v>52</v>
      </c>
      <c r="AU23" s="19" t="s">
        <v>53</v>
      </c>
      <c r="AV23" s="19" t="s">
        <v>54</v>
      </c>
      <c r="AW23" s="14"/>
      <c r="AX23" s="14">
        <f t="shared" ca="1" si="22"/>
        <v>1032</v>
      </c>
      <c r="BM23" s="4">
        <v>20</v>
      </c>
      <c r="BN23" s="4">
        <f t="shared" ca="1" si="8"/>
        <v>196</v>
      </c>
      <c r="BO23" s="4">
        <f t="shared" ca="1" si="31"/>
        <v>3299</v>
      </c>
      <c r="BQ23" s="4">
        <f t="shared" ca="1" si="33"/>
        <v>5</v>
      </c>
      <c r="BR23" s="4">
        <v>20</v>
      </c>
      <c r="BW23" s="4">
        <v>20</v>
      </c>
      <c r="BX23">
        <f t="shared" ca="1" si="26"/>
        <v>3</v>
      </c>
      <c r="BY23">
        <f t="shared" ca="1" si="27"/>
        <v>196</v>
      </c>
      <c r="CA23" s="4">
        <f t="shared" ca="1" si="32"/>
        <v>3</v>
      </c>
      <c r="CB23" s="4">
        <f t="shared" ca="1" si="9"/>
        <v>3</v>
      </c>
      <c r="CC23" s="4">
        <f t="shared" ca="1" si="9"/>
        <v>3</v>
      </c>
      <c r="CD23" s="4">
        <f t="shared" ca="1" si="9"/>
        <v>3</v>
      </c>
    </row>
    <row r="24" spans="2:82">
      <c r="B24" s="7">
        <v>21</v>
      </c>
      <c r="C24" s="4">
        <f t="shared" ca="1" si="1"/>
        <v>125</v>
      </c>
      <c r="D24" s="4">
        <f t="shared" ca="1" si="12"/>
        <v>12</v>
      </c>
      <c r="E24" s="7">
        <f ca="1">Formulas!C24</f>
        <v>1904</v>
      </c>
      <c r="F24">
        <f t="shared" ca="1" si="13"/>
        <v>20</v>
      </c>
      <c r="G24">
        <f t="shared" ca="1" si="14"/>
        <v>20</v>
      </c>
      <c r="H24">
        <f t="shared" ca="1" si="15"/>
        <v>55</v>
      </c>
      <c r="I24" s="8">
        <f ca="1">IF(Formulas!I24&lt;1,1,ROUND(Formulas!I24,0))</f>
        <v>460</v>
      </c>
      <c r="J24">
        <f t="shared" ca="1" si="16"/>
        <v>1</v>
      </c>
      <c r="K24">
        <f t="shared" ca="1" si="2"/>
        <v>1</v>
      </c>
      <c r="L24" s="7"/>
      <c r="M24" s="4">
        <v>6</v>
      </c>
      <c r="N24" s="4">
        <v>1</v>
      </c>
      <c r="O24" s="4">
        <f t="shared" ca="1" si="17"/>
        <v>0</v>
      </c>
      <c r="P24" s="7"/>
      <c r="Q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H24" s="14"/>
      <c r="AI24" s="14"/>
      <c r="AJ24" s="14"/>
      <c r="AK24" s="14"/>
      <c r="AL24" s="14"/>
      <c r="AM24" s="14"/>
      <c r="AN24" s="4"/>
      <c r="AO24" s="14"/>
      <c r="AP24" s="4"/>
      <c r="AQ24" s="14"/>
      <c r="AR24" s="19">
        <v>1</v>
      </c>
      <c r="AS24" s="15">
        <f t="shared" ref="AS24:AS28" ca="1" si="38">RANDBETWEEN(4,10)</f>
        <v>9</v>
      </c>
      <c r="AT24" s="14">
        <f ca="1">COUNTIF(J:J,AH4)</f>
        <v>7</v>
      </c>
      <c r="AU24" s="14">
        <f ca="1">SUMIF(J:J,AH4,K:K)</f>
        <v>16</v>
      </c>
      <c r="AV24" s="14">
        <f ca="1">35-AS29</f>
        <v>-3</v>
      </c>
      <c r="AW24" s="14"/>
      <c r="AX24" s="14">
        <f t="shared" ca="1" si="22"/>
        <v>460</v>
      </c>
      <c r="BM24" s="4">
        <v>21</v>
      </c>
      <c r="BN24" s="4">
        <f t="shared" ca="1" si="8"/>
        <v>87</v>
      </c>
      <c r="BO24" s="4">
        <f t="shared" ca="1" si="31"/>
        <v>3386</v>
      </c>
      <c r="BQ24" s="4">
        <f t="shared" ca="1" si="33"/>
        <v>5</v>
      </c>
      <c r="BR24" s="4">
        <v>21</v>
      </c>
      <c r="BW24" s="4">
        <v>21</v>
      </c>
      <c r="BX24">
        <f t="shared" ca="1" si="26"/>
        <v>1</v>
      </c>
      <c r="BY24">
        <f t="shared" ca="1" si="27"/>
        <v>87</v>
      </c>
      <c r="CA24" s="4">
        <f t="shared" ca="1" si="32"/>
        <v>1</v>
      </c>
      <c r="CB24" s="4">
        <f t="shared" ca="1" si="32"/>
        <v>1</v>
      </c>
      <c r="CC24" s="4">
        <f t="shared" ca="1" si="32"/>
        <v>1</v>
      </c>
      <c r="CD24" s="4">
        <f t="shared" ca="1" si="32"/>
        <v>1</v>
      </c>
    </row>
    <row r="25" spans="2:82">
      <c r="B25" s="7">
        <v>22</v>
      </c>
      <c r="C25" s="4">
        <f t="shared" ca="1" si="1"/>
        <v>105</v>
      </c>
      <c r="D25" s="4">
        <f t="shared" ca="1" si="12"/>
        <v>22</v>
      </c>
      <c r="E25" s="7">
        <f ca="1">Formulas!C25</f>
        <v>1799</v>
      </c>
      <c r="F25">
        <f t="shared" ca="1" si="13"/>
        <v>45</v>
      </c>
      <c r="G25">
        <f t="shared" ca="1" si="14"/>
        <v>45</v>
      </c>
      <c r="H25">
        <f t="shared" ca="1" si="15"/>
        <v>90</v>
      </c>
      <c r="I25" s="8">
        <f ca="1">IF(Formulas!I25&lt;1,1,ROUND(Formulas!I25,0))</f>
        <v>442</v>
      </c>
      <c r="J25">
        <f t="shared" ca="1" si="16"/>
        <v>4</v>
      </c>
      <c r="K25">
        <f t="shared" ca="1" si="2"/>
        <v>1</v>
      </c>
      <c r="L25" s="7"/>
      <c r="M25" s="4">
        <v>6</v>
      </c>
      <c r="N25" s="7">
        <v>2</v>
      </c>
      <c r="O25" s="4">
        <f t="shared" ca="1" si="17"/>
        <v>0</v>
      </c>
      <c r="P25" s="7"/>
      <c r="Q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14"/>
      <c r="AI25" s="14"/>
      <c r="AJ25" s="14"/>
      <c r="AK25" s="14"/>
      <c r="AL25" s="14"/>
      <c r="AM25" s="14"/>
      <c r="AN25" s="4"/>
      <c r="AO25" s="14"/>
      <c r="AP25" s="4"/>
      <c r="AQ25" s="14"/>
      <c r="AR25" s="19">
        <v>2</v>
      </c>
      <c r="AS25" s="15">
        <f t="shared" ca="1" si="38"/>
        <v>5</v>
      </c>
      <c r="AT25" s="14">
        <f ca="1">COUNTIF(J:J,AH5)</f>
        <v>9</v>
      </c>
      <c r="AU25" s="14">
        <f ca="1">SUMIF(J:J,AH5,K:K)</f>
        <v>17</v>
      </c>
      <c r="AV25">
        <f t="shared" ref="AV25" ca="1" si="39">RANDBETWEEN(1,35)</f>
        <v>25</v>
      </c>
      <c r="AW25" s="14"/>
      <c r="AX25" s="14">
        <f t="shared" ca="1" si="22"/>
        <v>442</v>
      </c>
      <c r="BM25" s="7">
        <v>22</v>
      </c>
      <c r="BN25" s="4">
        <f t="shared" ca="1" si="8"/>
        <v>197</v>
      </c>
      <c r="BO25" s="4">
        <f t="shared" ca="1" si="31"/>
        <v>3583</v>
      </c>
      <c r="BQ25" s="4">
        <f t="shared" ca="1" si="33"/>
        <v>6</v>
      </c>
      <c r="BR25" s="7">
        <v>22</v>
      </c>
      <c r="BS25" s="7"/>
      <c r="BW25" s="7">
        <v>22</v>
      </c>
      <c r="BX25">
        <f t="shared" ca="1" si="26"/>
        <v>4</v>
      </c>
      <c r="BY25">
        <f t="shared" ca="1" si="27"/>
        <v>197</v>
      </c>
      <c r="CA25" s="4">
        <f t="shared" ca="1" si="32"/>
        <v>4</v>
      </c>
      <c r="CB25" s="4">
        <f t="shared" ca="1" si="32"/>
        <v>4</v>
      </c>
      <c r="CC25" s="4">
        <f t="shared" ca="1" si="32"/>
        <v>4</v>
      </c>
      <c r="CD25" s="4">
        <f t="shared" ca="1" si="32"/>
        <v>4</v>
      </c>
    </row>
    <row r="26" spans="2:82">
      <c r="B26" s="7">
        <v>23</v>
      </c>
      <c r="C26" s="4">
        <f t="shared" ca="1" si="1"/>
        <v>105</v>
      </c>
      <c r="D26" s="4">
        <f t="shared" ca="1" si="12"/>
        <v>22</v>
      </c>
      <c r="E26" s="7">
        <f ca="1">Formulas!C26</f>
        <v>1945</v>
      </c>
      <c r="F26">
        <f t="shared" ca="1" si="13"/>
        <v>80</v>
      </c>
      <c r="G26">
        <f t="shared" ca="1" si="14"/>
        <v>80</v>
      </c>
      <c r="H26">
        <f t="shared" ca="1" si="15"/>
        <v>140</v>
      </c>
      <c r="I26" s="8">
        <f ca="1">IF(Formulas!I26&lt;1,1,ROUND(Formulas!I26,0))</f>
        <v>414</v>
      </c>
      <c r="J26">
        <f t="shared" ca="1" si="16"/>
        <v>2</v>
      </c>
      <c r="K26">
        <f t="shared" ca="1" si="2"/>
        <v>1</v>
      </c>
      <c r="L26" s="7"/>
      <c r="M26" s="4">
        <v>6</v>
      </c>
      <c r="N26" s="4">
        <v>3</v>
      </c>
      <c r="O26" s="4">
        <f t="shared" ca="1" si="17"/>
        <v>84</v>
      </c>
      <c r="P26" s="7"/>
      <c r="Q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14"/>
      <c r="AI26" s="14"/>
      <c r="AJ26" s="14"/>
      <c r="AK26" s="14"/>
      <c r="AL26" s="14"/>
      <c r="AM26" s="14"/>
      <c r="AN26" s="4"/>
      <c r="AO26" s="14"/>
      <c r="AP26" s="4"/>
      <c r="AQ26" s="14"/>
      <c r="AR26" s="19">
        <v>3</v>
      </c>
      <c r="AS26" s="15">
        <f t="shared" ca="1" si="38"/>
        <v>6</v>
      </c>
      <c r="AT26" s="14">
        <f ca="1">COUNTIF(J:J,AH6)</f>
        <v>5</v>
      </c>
      <c r="AU26" s="14">
        <f ca="1">SUMIF(J:J,AH6,K:K)</f>
        <v>10</v>
      </c>
      <c r="AV26" s="14"/>
      <c r="AW26" s="14"/>
      <c r="AX26" s="14">
        <f t="shared" ca="1" si="22"/>
        <v>414</v>
      </c>
      <c r="BM26" s="4">
        <v>23</v>
      </c>
      <c r="BN26" s="4">
        <f t="shared" ca="1" si="8"/>
        <v>215</v>
      </c>
      <c r="BO26" s="4">
        <f t="shared" ca="1" si="31"/>
        <v>3798</v>
      </c>
      <c r="BQ26" s="4">
        <f t="shared" ca="1" si="33"/>
        <v>6</v>
      </c>
      <c r="BR26" s="4">
        <v>23</v>
      </c>
      <c r="BW26" s="4">
        <v>23</v>
      </c>
      <c r="BX26">
        <f t="shared" ca="1" si="26"/>
        <v>2</v>
      </c>
      <c r="BY26">
        <f t="shared" ca="1" si="27"/>
        <v>215</v>
      </c>
      <c r="CA26" s="4">
        <f t="shared" ref="CA26:CD38" ca="1" si="40">$BX26</f>
        <v>2</v>
      </c>
      <c r="CB26" s="4">
        <f t="shared" ca="1" si="40"/>
        <v>2</v>
      </c>
      <c r="CC26" s="4">
        <f t="shared" ca="1" si="40"/>
        <v>2</v>
      </c>
      <c r="CD26" s="4">
        <f t="shared" ca="1" si="40"/>
        <v>2</v>
      </c>
    </row>
    <row r="27" spans="2:82">
      <c r="B27" s="7">
        <v>24</v>
      </c>
      <c r="C27" s="4">
        <f t="shared" ca="1" si="1"/>
        <v>105</v>
      </c>
      <c r="D27" s="4">
        <f t="shared" ca="1" si="12"/>
        <v>22</v>
      </c>
      <c r="E27" s="7">
        <f ca="1">Formulas!C27</f>
        <v>1658</v>
      </c>
      <c r="F27">
        <f t="shared" ca="1" si="13"/>
        <v>80</v>
      </c>
      <c r="G27">
        <f t="shared" ca="1" si="14"/>
        <v>80</v>
      </c>
      <c r="H27">
        <f t="shared" ca="1" si="15"/>
        <v>140</v>
      </c>
      <c r="I27" s="8">
        <f ca="1">IF(Formulas!I27&lt;1,1,ROUND(Formulas!I27,0))</f>
        <v>352</v>
      </c>
      <c r="J27">
        <f t="shared" ca="1" si="16"/>
        <v>2</v>
      </c>
      <c r="K27">
        <f t="shared" ca="1" si="2"/>
        <v>3</v>
      </c>
      <c r="L27" s="7"/>
      <c r="M27" s="4">
        <v>6</v>
      </c>
      <c r="N27" s="4">
        <v>4</v>
      </c>
      <c r="O27" s="4">
        <f t="shared" ca="1" si="17"/>
        <v>0</v>
      </c>
      <c r="P27" s="7"/>
      <c r="Q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H27" s="14"/>
      <c r="AI27" s="14"/>
      <c r="AJ27" s="14"/>
      <c r="AK27" s="14"/>
      <c r="AL27" s="14"/>
      <c r="AM27" s="14"/>
      <c r="AN27" s="4"/>
      <c r="AO27" s="14"/>
      <c r="AP27" s="4"/>
      <c r="AQ27" s="14"/>
      <c r="AR27" s="19">
        <v>4</v>
      </c>
      <c r="AS27" s="15">
        <f t="shared" ca="1" si="38"/>
        <v>9</v>
      </c>
      <c r="AT27" s="14">
        <f ca="1">COUNTIF(J:J,AH7)</f>
        <v>7</v>
      </c>
      <c r="AU27" s="14">
        <f ca="1">SUMIF(J:J,AH7,K:K)</f>
        <v>16</v>
      </c>
      <c r="AV27" s="14"/>
      <c r="AW27" s="14"/>
      <c r="AX27" s="14">
        <f t="shared" ca="1" si="22"/>
        <v>1056</v>
      </c>
      <c r="BM27" s="4">
        <v>24</v>
      </c>
      <c r="BN27" s="4">
        <f t="shared" ca="1" si="8"/>
        <v>295</v>
      </c>
      <c r="BO27" s="4">
        <f t="shared" ca="1" si="31"/>
        <v>4093</v>
      </c>
      <c r="BQ27" s="4">
        <f t="shared" ca="1" si="33"/>
        <v>6</v>
      </c>
      <c r="BR27" s="4">
        <v>24</v>
      </c>
      <c r="BW27" s="4">
        <v>24</v>
      </c>
      <c r="BX27">
        <f t="shared" ca="1" si="26"/>
        <v>3</v>
      </c>
      <c r="BY27">
        <f t="shared" ca="1" si="27"/>
        <v>295</v>
      </c>
      <c r="CA27" s="4">
        <f t="shared" ca="1" si="40"/>
        <v>3</v>
      </c>
      <c r="CB27" s="4">
        <f t="shared" ca="1" si="40"/>
        <v>3</v>
      </c>
      <c r="CC27" s="4">
        <f t="shared" ca="1" si="40"/>
        <v>3</v>
      </c>
      <c r="CD27" s="4">
        <f t="shared" ca="1" si="40"/>
        <v>3</v>
      </c>
    </row>
    <row r="28" spans="2:82">
      <c r="B28" s="7">
        <v>25</v>
      </c>
      <c r="C28" s="4">
        <f t="shared" ca="1" si="1"/>
        <v>105</v>
      </c>
      <c r="D28" s="4">
        <f t="shared" ca="1" si="12"/>
        <v>22</v>
      </c>
      <c r="E28" s="7">
        <f ca="1">Formulas!C28</f>
        <v>1765</v>
      </c>
      <c r="F28">
        <f t="shared" ca="1" si="13"/>
        <v>20</v>
      </c>
      <c r="G28">
        <f t="shared" ca="1" si="14"/>
        <v>20</v>
      </c>
      <c r="H28">
        <f t="shared" ca="1" si="15"/>
        <v>55</v>
      </c>
      <c r="I28" s="8">
        <f ca="1">IF(Formulas!I28&lt;1,1,ROUND(Formulas!I28,0))</f>
        <v>358</v>
      </c>
      <c r="J28">
        <f t="shared" ca="1" si="16"/>
        <v>1</v>
      </c>
      <c r="K28">
        <f t="shared" ca="1" si="2"/>
        <v>3</v>
      </c>
      <c r="L28" s="7"/>
      <c r="M28" s="4">
        <v>7</v>
      </c>
      <c r="N28" s="4">
        <v>1</v>
      </c>
      <c r="O28" s="4">
        <f t="shared" ca="1" si="17"/>
        <v>0</v>
      </c>
      <c r="P28" s="7"/>
      <c r="Q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H28" s="14"/>
      <c r="AI28" s="14"/>
      <c r="AJ28" s="14"/>
      <c r="AK28" s="14"/>
      <c r="AL28" s="14"/>
      <c r="AM28" s="14"/>
      <c r="AN28" s="4"/>
      <c r="AO28" s="14"/>
      <c r="AP28" s="4"/>
      <c r="AQ28" s="14"/>
      <c r="AR28" s="19">
        <v>5</v>
      </c>
      <c r="AS28" s="15">
        <f t="shared" ca="1" si="38"/>
        <v>9</v>
      </c>
      <c r="AT28" s="14">
        <f ca="1">COUNTIF(J:J,AH8)</f>
        <v>7</v>
      </c>
      <c r="AU28" s="14">
        <f ca="1">SUMIF(J:J,AH8,K:K)</f>
        <v>15</v>
      </c>
      <c r="AV28" s="14"/>
      <c r="AW28" s="14"/>
      <c r="AX28" s="14">
        <f t="shared" ca="1" si="22"/>
        <v>1074</v>
      </c>
      <c r="BM28" s="4">
        <v>25</v>
      </c>
      <c r="BN28" s="4">
        <f t="shared" ca="1" si="8"/>
        <v>112</v>
      </c>
      <c r="BO28" s="4">
        <f t="shared" ca="1" si="31"/>
        <v>4205</v>
      </c>
      <c r="BQ28" s="4">
        <f t="shared" ca="1" si="33"/>
        <v>6</v>
      </c>
      <c r="BR28" s="4">
        <v>25</v>
      </c>
      <c r="BW28" s="4">
        <v>25</v>
      </c>
      <c r="BX28">
        <f t="shared" ca="1" si="26"/>
        <v>1</v>
      </c>
      <c r="BY28">
        <f t="shared" ca="1" si="27"/>
        <v>112</v>
      </c>
      <c r="CA28" s="4">
        <f t="shared" ca="1" si="40"/>
        <v>1</v>
      </c>
      <c r="CB28" s="4">
        <f t="shared" ca="1" si="40"/>
        <v>1</v>
      </c>
      <c r="CC28" s="4">
        <f t="shared" ca="1" si="40"/>
        <v>1</v>
      </c>
      <c r="CD28" s="4">
        <f t="shared" ca="1" si="40"/>
        <v>1</v>
      </c>
    </row>
    <row r="29" spans="2:82">
      <c r="B29" s="7">
        <v>26</v>
      </c>
      <c r="C29" s="4">
        <f t="shared" ca="1" si="1"/>
        <v>102</v>
      </c>
      <c r="D29" s="4">
        <f t="shared" ca="1" si="12"/>
        <v>27</v>
      </c>
      <c r="E29" s="7">
        <f ca="1">Formulas!C29</f>
        <v>1523</v>
      </c>
      <c r="F29">
        <f t="shared" ca="1" si="13"/>
        <v>0</v>
      </c>
      <c r="G29">
        <f t="shared" ca="1" si="14"/>
        <v>0</v>
      </c>
      <c r="H29">
        <f t="shared" ca="1" si="15"/>
        <v>30</v>
      </c>
      <c r="I29" s="8">
        <f ca="1">IF(Formulas!I29&lt;1,1,ROUND(Formulas!I29,0))</f>
        <v>375</v>
      </c>
      <c r="J29">
        <f t="shared" ca="1" si="16"/>
        <v>5</v>
      </c>
      <c r="K29">
        <f t="shared" ca="1" si="2"/>
        <v>2</v>
      </c>
      <c r="L29" s="7"/>
      <c r="M29" s="4">
        <v>7</v>
      </c>
      <c r="N29" s="7">
        <v>2</v>
      </c>
      <c r="O29" s="4">
        <f t="shared" ca="1" si="17"/>
        <v>0</v>
      </c>
      <c r="P29" s="7"/>
      <c r="Q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H29" s="14"/>
      <c r="AI29" s="14"/>
      <c r="AJ29" s="14"/>
      <c r="AK29" s="14"/>
      <c r="AL29" s="14"/>
      <c r="AM29" s="14"/>
      <c r="AN29" s="4"/>
      <c r="AO29" s="14"/>
      <c r="AP29" s="4"/>
      <c r="AQ29" s="14"/>
      <c r="AR29" s="19" t="s">
        <v>28</v>
      </c>
      <c r="AS29" s="13">
        <f ca="1">SUM(AS24:AS28)</f>
        <v>38</v>
      </c>
      <c r="AT29" s="13">
        <f t="shared" ref="AT29:AU29" ca="1" si="41">SUM(AT24:AT28)</f>
        <v>35</v>
      </c>
      <c r="AU29" s="13">
        <f t="shared" ca="1" si="41"/>
        <v>74</v>
      </c>
      <c r="AW29" s="14"/>
      <c r="AX29" s="14">
        <f t="shared" ca="1" si="22"/>
        <v>750</v>
      </c>
      <c r="BM29" s="7">
        <v>26</v>
      </c>
      <c r="BN29" s="4">
        <f t="shared" ca="1" si="8"/>
        <v>50</v>
      </c>
      <c r="BO29" s="4">
        <f t="shared" ca="1" si="31"/>
        <v>4255</v>
      </c>
      <c r="BQ29" s="4">
        <f t="shared" ca="1" si="33"/>
        <v>7</v>
      </c>
      <c r="BR29" s="7">
        <v>26</v>
      </c>
      <c r="BW29" s="7">
        <v>26</v>
      </c>
      <c r="BX29">
        <f t="shared" ca="1" si="26"/>
        <v>1</v>
      </c>
      <c r="BY29">
        <f t="shared" ca="1" si="27"/>
        <v>50</v>
      </c>
      <c r="CA29" s="4">
        <f t="shared" ca="1" si="40"/>
        <v>1</v>
      </c>
      <c r="CB29" s="4">
        <f t="shared" ca="1" si="40"/>
        <v>1</v>
      </c>
      <c r="CC29" s="4">
        <f t="shared" ca="1" si="40"/>
        <v>1</v>
      </c>
      <c r="CD29" s="4">
        <f t="shared" ca="1" si="40"/>
        <v>1</v>
      </c>
    </row>
    <row r="30" spans="2:82">
      <c r="B30" s="7">
        <v>27</v>
      </c>
      <c r="C30" s="4">
        <f t="shared" ca="1" si="1"/>
        <v>102</v>
      </c>
      <c r="D30" s="4">
        <f t="shared" ca="1" si="12"/>
        <v>27</v>
      </c>
      <c r="E30" s="7">
        <f ca="1">Formulas!C30</f>
        <v>1883</v>
      </c>
      <c r="F30">
        <f t="shared" ca="1" si="13"/>
        <v>0</v>
      </c>
      <c r="G30">
        <f t="shared" ca="1" si="14"/>
        <v>0</v>
      </c>
      <c r="H30">
        <f t="shared" ca="1" si="15"/>
        <v>30</v>
      </c>
      <c r="I30" s="8">
        <f ca="1">IF(Formulas!I30&lt;1,1,ROUND(Formulas!I30,0))</f>
        <v>391</v>
      </c>
      <c r="J30">
        <f t="shared" ca="1" si="16"/>
        <v>5</v>
      </c>
      <c r="K30">
        <f t="shared" ca="1" si="2"/>
        <v>2</v>
      </c>
      <c r="L30" s="7"/>
      <c r="M30" s="4">
        <v>7</v>
      </c>
      <c r="N30" s="4">
        <v>3</v>
      </c>
      <c r="O30" s="4">
        <f t="shared" ca="1" si="17"/>
        <v>0</v>
      </c>
      <c r="P30" s="7"/>
      <c r="Q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14"/>
      <c r="AI30" s="14"/>
      <c r="AJ30" s="14"/>
      <c r="AK30" s="14"/>
      <c r="AL30" s="14"/>
      <c r="AM30" s="14"/>
      <c r="AN30" s="4"/>
      <c r="AO30" s="14"/>
      <c r="AP30" s="4"/>
      <c r="AQ30" s="14"/>
      <c r="AR30" s="14"/>
      <c r="AS30" s="14"/>
      <c r="AT30" s="14"/>
      <c r="AU30" s="14"/>
      <c r="AW30" s="14"/>
      <c r="AX30" s="14">
        <f t="shared" ca="1" si="22"/>
        <v>782</v>
      </c>
      <c r="BM30" s="4">
        <v>27</v>
      </c>
      <c r="BN30" s="4">
        <f t="shared" ca="1" si="8"/>
        <v>13</v>
      </c>
      <c r="BO30" s="4">
        <f t="shared" ca="1" si="31"/>
        <v>4268</v>
      </c>
      <c r="BQ30" s="4">
        <f t="shared" ca="1" si="33"/>
        <v>7</v>
      </c>
      <c r="BR30" s="4">
        <v>27</v>
      </c>
      <c r="BS30" s="7"/>
      <c r="BW30" s="4">
        <v>27</v>
      </c>
      <c r="BX30">
        <f t="shared" ca="1" si="26"/>
        <v>1</v>
      </c>
      <c r="BY30">
        <f t="shared" ca="1" si="27"/>
        <v>13</v>
      </c>
      <c r="CA30" s="4">
        <f t="shared" ca="1" si="40"/>
        <v>1</v>
      </c>
      <c r="CB30" s="4">
        <f t="shared" ca="1" si="40"/>
        <v>1</v>
      </c>
      <c r="CC30" s="4">
        <f t="shared" ca="1" si="40"/>
        <v>1</v>
      </c>
      <c r="CD30" s="4">
        <f t="shared" ca="1" si="40"/>
        <v>1</v>
      </c>
    </row>
    <row r="31" spans="2:82">
      <c r="B31" s="7">
        <v>28</v>
      </c>
      <c r="C31" s="4">
        <f t="shared" ca="1" si="1"/>
        <v>102</v>
      </c>
      <c r="D31" s="4">
        <f t="shared" ca="1" si="12"/>
        <v>27</v>
      </c>
      <c r="E31" s="7">
        <f ca="1">Formulas!C31</f>
        <v>1642</v>
      </c>
      <c r="F31">
        <f t="shared" ca="1" si="13"/>
        <v>45</v>
      </c>
      <c r="G31">
        <f t="shared" ca="1" si="14"/>
        <v>45</v>
      </c>
      <c r="H31">
        <f t="shared" ca="1" si="15"/>
        <v>90</v>
      </c>
      <c r="I31" s="8">
        <f ca="1">IF(Formulas!I31&lt;1,1,ROUND(Formulas!I31,0))</f>
        <v>399</v>
      </c>
      <c r="J31">
        <f t="shared" ca="1" si="16"/>
        <v>3</v>
      </c>
      <c r="K31">
        <f t="shared" ca="1" si="2"/>
        <v>2</v>
      </c>
      <c r="L31" s="7"/>
      <c r="M31" s="4">
        <v>7</v>
      </c>
      <c r="N31" s="4">
        <v>4</v>
      </c>
      <c r="O31" s="4">
        <f t="shared" ca="1" si="17"/>
        <v>60</v>
      </c>
      <c r="P31" s="7"/>
      <c r="Q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H31" s="14"/>
      <c r="AI31" s="14"/>
      <c r="AJ31" s="14"/>
      <c r="AK31" s="14"/>
      <c r="AL31" s="14"/>
      <c r="AM31" s="14"/>
      <c r="AN31" s="4"/>
      <c r="AO31" s="14"/>
      <c r="AP31" s="4"/>
      <c r="AQ31" s="14"/>
      <c r="AS31">
        <f ca="1">SUM(AT32:AT51)</f>
        <v>11</v>
      </c>
      <c r="AT31" s="18">
        <f ca="1">STDEVP(AT32:AT36)</f>
        <v>0.9797958971132712</v>
      </c>
      <c r="AU31" s="13">
        <f ca="1">COUNTIF(AT32:AT36,0)</f>
        <v>0</v>
      </c>
      <c r="AW31" s="14"/>
      <c r="AX31" s="14">
        <f t="shared" ca="1" si="22"/>
        <v>798</v>
      </c>
      <c r="BM31" s="4">
        <v>28</v>
      </c>
      <c r="BN31" s="4">
        <f t="shared" ca="1" si="8"/>
        <v>175</v>
      </c>
      <c r="BO31" s="4">
        <f t="shared" ca="1" si="31"/>
        <v>4443</v>
      </c>
      <c r="BQ31" s="4">
        <f t="shared" ca="1" si="33"/>
        <v>7</v>
      </c>
      <c r="BR31" s="4">
        <v>28</v>
      </c>
      <c r="BW31" s="4">
        <v>28</v>
      </c>
      <c r="BX31">
        <f t="shared" ca="1" si="26"/>
        <v>2</v>
      </c>
      <c r="BY31">
        <f t="shared" ca="1" si="27"/>
        <v>175</v>
      </c>
      <c r="CA31" s="4">
        <f t="shared" ca="1" si="40"/>
        <v>2</v>
      </c>
      <c r="CB31" s="4">
        <f t="shared" ca="1" si="40"/>
        <v>2</v>
      </c>
      <c r="CC31" s="4">
        <f t="shared" ca="1" si="40"/>
        <v>2</v>
      </c>
      <c r="CD31" s="4">
        <f t="shared" ca="1" si="40"/>
        <v>2</v>
      </c>
    </row>
    <row r="32" spans="2:82">
      <c r="B32" s="7">
        <v>29</v>
      </c>
      <c r="C32" s="4">
        <f t="shared" ca="1" si="1"/>
        <v>102</v>
      </c>
      <c r="D32" s="4">
        <f t="shared" ca="1" si="12"/>
        <v>27</v>
      </c>
      <c r="E32" s="7">
        <f ca="1">Formulas!C32</f>
        <v>1818</v>
      </c>
      <c r="F32">
        <f t="shared" ca="1" si="13"/>
        <v>0</v>
      </c>
      <c r="G32">
        <f t="shared" ca="1" si="14"/>
        <v>0</v>
      </c>
      <c r="H32">
        <f t="shared" ca="1" si="15"/>
        <v>30</v>
      </c>
      <c r="I32" s="8">
        <f ca="1">IF(Formulas!I32&lt;1,1,ROUND(Formulas!I32,0))</f>
        <v>398</v>
      </c>
      <c r="J32">
        <f t="shared" ca="1" si="16"/>
        <v>3</v>
      </c>
      <c r="K32">
        <f t="shared" ca="1" si="2"/>
        <v>1</v>
      </c>
      <c r="L32" s="7"/>
      <c r="M32" s="4">
        <v>8</v>
      </c>
      <c r="N32" s="4">
        <v>1</v>
      </c>
      <c r="O32" s="4">
        <f t="shared" ca="1" si="17"/>
        <v>0</v>
      </c>
      <c r="P32" s="7"/>
      <c r="Q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14"/>
      <c r="AI32" s="14"/>
      <c r="AJ32" s="14"/>
      <c r="AK32" s="14"/>
      <c r="AL32" s="14"/>
      <c r="AM32" s="14"/>
      <c r="AN32" s="4"/>
      <c r="AO32" s="14"/>
      <c r="AP32" s="4"/>
      <c r="AQ32" s="14"/>
      <c r="AR32">
        <v>1</v>
      </c>
      <c r="AS32">
        <f ca="1">AS24-AT24</f>
        <v>2</v>
      </c>
      <c r="AT32">
        <f ca="1">IF(AS32&lt;0,AS32*-1,AS32)</f>
        <v>2</v>
      </c>
      <c r="AW32" s="14"/>
      <c r="AX32" s="14">
        <f t="shared" ca="1" si="22"/>
        <v>398</v>
      </c>
      <c r="BM32" s="4">
        <v>29</v>
      </c>
      <c r="BN32" s="4">
        <f t="shared" ca="1" si="8"/>
        <v>16</v>
      </c>
      <c r="BO32" s="4">
        <f t="shared" ca="1" si="31"/>
        <v>4459</v>
      </c>
      <c r="BQ32" s="4">
        <f t="shared" ca="1" si="33"/>
        <v>7</v>
      </c>
      <c r="BR32" s="4">
        <v>29</v>
      </c>
      <c r="BW32" s="4">
        <v>29</v>
      </c>
      <c r="BX32">
        <f t="shared" ca="1" si="26"/>
        <v>2</v>
      </c>
      <c r="BY32">
        <f t="shared" ca="1" si="27"/>
        <v>16</v>
      </c>
      <c r="CA32" s="4">
        <f t="shared" ca="1" si="40"/>
        <v>2</v>
      </c>
      <c r="CB32" s="4">
        <f t="shared" ca="1" si="40"/>
        <v>2</v>
      </c>
      <c r="CC32" s="4">
        <f t="shared" ca="1" si="40"/>
        <v>2</v>
      </c>
      <c r="CD32" s="4">
        <f t="shared" ca="1" si="40"/>
        <v>2</v>
      </c>
    </row>
    <row r="33" spans="2:82">
      <c r="B33" s="7">
        <v>30</v>
      </c>
      <c r="C33" s="4">
        <f t="shared" ca="1" si="1"/>
        <v>102</v>
      </c>
      <c r="D33" s="4">
        <f t="shared" ca="1" si="12"/>
        <v>27</v>
      </c>
      <c r="E33" s="7">
        <f ca="1">Formulas!C33</f>
        <v>1661</v>
      </c>
      <c r="F33">
        <f t="shared" ca="1" si="13"/>
        <v>45</v>
      </c>
      <c r="G33">
        <f t="shared" ca="1" si="14"/>
        <v>45</v>
      </c>
      <c r="H33">
        <f t="shared" ca="1" si="15"/>
        <v>90</v>
      </c>
      <c r="I33" s="8">
        <f ca="1">IF(Formulas!I33&lt;1,1,ROUND(Formulas!I33,0))</f>
        <v>368</v>
      </c>
      <c r="J33">
        <f t="shared" ca="1" si="16"/>
        <v>1</v>
      </c>
      <c r="K33">
        <f t="shared" ca="1" si="2"/>
        <v>3</v>
      </c>
      <c r="L33" s="7"/>
      <c r="M33" s="4">
        <v>8</v>
      </c>
      <c r="N33" s="7">
        <v>2</v>
      </c>
      <c r="O33" s="4">
        <f t="shared" ca="1" si="17"/>
        <v>0</v>
      </c>
      <c r="P33" s="7"/>
      <c r="Q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H33" s="14"/>
      <c r="AI33" s="14"/>
      <c r="AJ33" s="14"/>
      <c r="AK33" s="14"/>
      <c r="AL33" s="14"/>
      <c r="AM33" s="14"/>
      <c r="AN33" s="4"/>
      <c r="AO33" s="14"/>
      <c r="AP33" s="4"/>
      <c r="AQ33" s="14"/>
      <c r="AR33">
        <v>2</v>
      </c>
      <c r="AS33">
        <f ca="1">AS25-AT25</f>
        <v>-4</v>
      </c>
      <c r="AT33">
        <f ca="1">IF(AS33&lt;0,AS33*-1,AS33)</f>
        <v>4</v>
      </c>
      <c r="AW33" s="14"/>
      <c r="AX33" s="14">
        <f t="shared" ca="1" si="22"/>
        <v>1104</v>
      </c>
      <c r="BM33" s="7">
        <v>30</v>
      </c>
      <c r="BN33" s="4">
        <f t="shared" ca="1" si="8"/>
        <v>144</v>
      </c>
      <c r="BO33" s="4">
        <f t="shared" ca="1" si="31"/>
        <v>4603</v>
      </c>
      <c r="BQ33" s="4">
        <f t="shared" ca="1" si="33"/>
        <v>7</v>
      </c>
      <c r="BR33" s="7">
        <v>30</v>
      </c>
      <c r="BW33" s="7">
        <v>30</v>
      </c>
      <c r="BX33">
        <f t="shared" ca="1" si="26"/>
        <v>2</v>
      </c>
      <c r="BY33">
        <f t="shared" ca="1" si="27"/>
        <v>144</v>
      </c>
      <c r="CA33" s="4">
        <f t="shared" ca="1" si="40"/>
        <v>2</v>
      </c>
      <c r="CB33" s="4">
        <f t="shared" ca="1" si="40"/>
        <v>2</v>
      </c>
      <c r="CC33" s="4">
        <f t="shared" ca="1" si="40"/>
        <v>2</v>
      </c>
      <c r="CD33" s="4">
        <f t="shared" ca="1" si="40"/>
        <v>2</v>
      </c>
    </row>
    <row r="34" spans="2:82">
      <c r="B34" s="7">
        <v>31</v>
      </c>
      <c r="C34" s="4">
        <f t="shared" ca="1" si="1"/>
        <v>102</v>
      </c>
      <c r="D34" s="4">
        <f t="shared" ca="1" si="12"/>
        <v>27</v>
      </c>
      <c r="E34" s="7">
        <f ca="1">Formulas!C34</f>
        <v>1884</v>
      </c>
      <c r="F34">
        <f t="shared" ca="1" si="13"/>
        <v>0</v>
      </c>
      <c r="G34">
        <f t="shared" ca="1" si="14"/>
        <v>0</v>
      </c>
      <c r="H34">
        <f t="shared" ca="1" si="15"/>
        <v>30</v>
      </c>
      <c r="I34" s="8">
        <f ca="1">IF(Formulas!I34&lt;1,1,ROUND(Formulas!I34,0))</f>
        <v>468</v>
      </c>
      <c r="J34">
        <f t="shared" ca="1" si="16"/>
        <v>2</v>
      </c>
      <c r="K34">
        <f t="shared" ca="1" si="2"/>
        <v>2</v>
      </c>
      <c r="L34" s="7"/>
      <c r="M34" s="4">
        <v>8</v>
      </c>
      <c r="N34" s="4">
        <v>3</v>
      </c>
      <c r="O34" s="4">
        <f t="shared" ca="1" si="17"/>
        <v>87</v>
      </c>
      <c r="P34" s="7"/>
      <c r="Q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14"/>
      <c r="AI34" s="14"/>
      <c r="AJ34" s="14"/>
      <c r="AK34" s="14"/>
      <c r="AL34" s="14"/>
      <c r="AM34" s="14"/>
      <c r="AN34" s="4"/>
      <c r="AO34" s="14"/>
      <c r="AP34" s="4"/>
      <c r="AQ34" s="14"/>
      <c r="AR34">
        <v>3</v>
      </c>
      <c r="AS34">
        <f ca="1">AS26-AT26</f>
        <v>1</v>
      </c>
      <c r="AT34">
        <f ca="1">IF(AS34&lt;0,AS34*-1,AS34)</f>
        <v>1</v>
      </c>
      <c r="AV34" s="14"/>
      <c r="AX34" s="14">
        <f t="shared" ca="1" si="22"/>
        <v>936</v>
      </c>
      <c r="BM34" s="4">
        <v>31</v>
      </c>
      <c r="BN34" s="4">
        <f t="shared" ca="1" si="8"/>
        <v>51</v>
      </c>
      <c r="BO34" s="4">
        <f t="shared" ca="1" si="31"/>
        <v>4654</v>
      </c>
      <c r="BQ34" s="4">
        <f t="shared" ca="1" si="33"/>
        <v>7</v>
      </c>
      <c r="BR34" s="4">
        <v>31</v>
      </c>
      <c r="BW34" s="4">
        <v>31</v>
      </c>
      <c r="BX34">
        <f t="shared" ca="1" si="26"/>
        <v>3</v>
      </c>
      <c r="BY34">
        <f t="shared" ca="1" si="27"/>
        <v>51</v>
      </c>
      <c r="CA34" s="4">
        <f t="shared" ca="1" si="40"/>
        <v>3</v>
      </c>
      <c r="CB34" s="4">
        <f t="shared" ca="1" si="40"/>
        <v>3</v>
      </c>
      <c r="CC34" s="4">
        <f t="shared" ca="1" si="40"/>
        <v>3</v>
      </c>
      <c r="CD34" s="4">
        <f t="shared" ca="1" si="40"/>
        <v>3</v>
      </c>
    </row>
    <row r="35" spans="2:82">
      <c r="B35" s="7">
        <v>32</v>
      </c>
      <c r="C35" s="4" t="e">
        <f t="shared" ca="1" si="1"/>
        <v>#N/A</v>
      </c>
      <c r="D35" s="4" t="e">
        <f t="shared" ca="1" si="12"/>
        <v>#N/A</v>
      </c>
      <c r="E35" s="7">
        <f ca="1">Formulas!C35</f>
        <v>1508</v>
      </c>
      <c r="F35">
        <f t="shared" ca="1" si="13"/>
        <v>80</v>
      </c>
      <c r="G35">
        <f t="shared" ca="1" si="14"/>
        <v>80</v>
      </c>
      <c r="H35">
        <f t="shared" ca="1" si="15"/>
        <v>140</v>
      </c>
      <c r="I35" s="8">
        <f ca="1">IF(Formulas!I35&lt;1,1,ROUND(Formulas!I35,0))</f>
        <v>363</v>
      </c>
      <c r="J35">
        <f t="shared" ca="1" si="16"/>
        <v>4</v>
      </c>
      <c r="K35">
        <f t="shared" ca="1" si="2"/>
        <v>3</v>
      </c>
      <c r="L35" s="7"/>
      <c r="M35" s="4">
        <v>8</v>
      </c>
      <c r="N35" s="4">
        <v>4</v>
      </c>
      <c r="O35" s="4">
        <f t="shared" ca="1" si="17"/>
        <v>0</v>
      </c>
      <c r="P35" s="7"/>
      <c r="Q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H35" s="14"/>
      <c r="AI35" s="14"/>
      <c r="AJ35" s="14"/>
      <c r="AK35" s="14"/>
      <c r="AL35" s="14"/>
      <c r="AM35" s="14"/>
      <c r="AN35" s="4"/>
      <c r="AO35" s="14"/>
      <c r="AP35" s="4"/>
      <c r="AQ35" s="14"/>
      <c r="AR35">
        <v>4</v>
      </c>
      <c r="AS35">
        <f ca="1">AS27-AT27</f>
        <v>2</v>
      </c>
      <c r="AT35">
        <f ca="1">IF(AS35&lt;0,AS35*-1,AS35)</f>
        <v>2</v>
      </c>
      <c r="AV35" s="14"/>
      <c r="AX35" s="14">
        <f t="shared" ca="1" si="22"/>
        <v>1089</v>
      </c>
      <c r="BM35" s="4">
        <v>32</v>
      </c>
      <c r="BN35" s="4">
        <f t="shared" ca="1" si="8"/>
        <v>292</v>
      </c>
      <c r="BO35" s="4">
        <f t="shared" ca="1" si="31"/>
        <v>4946</v>
      </c>
      <c r="BQ35" s="4">
        <f t="shared" ca="1" si="33"/>
        <v>8</v>
      </c>
      <c r="BR35" s="4">
        <v>32</v>
      </c>
      <c r="BS35" s="7"/>
      <c r="BW35" s="4">
        <v>32</v>
      </c>
      <c r="BX35">
        <f t="shared" ca="1" si="26"/>
        <v>1</v>
      </c>
      <c r="BY35">
        <f t="shared" ca="1" si="27"/>
        <v>292</v>
      </c>
      <c r="CA35" s="4">
        <f t="shared" ca="1" si="40"/>
        <v>1</v>
      </c>
      <c r="CB35" s="4">
        <f t="shared" ca="1" si="40"/>
        <v>1</v>
      </c>
      <c r="CC35" s="4">
        <f t="shared" ca="1" si="40"/>
        <v>1</v>
      </c>
      <c r="CD35" s="4">
        <f t="shared" ca="1" si="40"/>
        <v>1</v>
      </c>
    </row>
    <row r="36" spans="2:82">
      <c r="B36" s="7">
        <v>33</v>
      </c>
      <c r="C36" s="4" t="e">
        <f t="shared" ca="1" si="1"/>
        <v>#N/A</v>
      </c>
      <c r="D36" s="4" t="e">
        <f t="shared" ca="1" si="12"/>
        <v>#N/A</v>
      </c>
      <c r="E36" s="7">
        <f ca="1">Formulas!C36</f>
        <v>1816</v>
      </c>
      <c r="F36">
        <f t="shared" ca="1" si="13"/>
        <v>80</v>
      </c>
      <c r="G36">
        <f t="shared" ca="1" si="14"/>
        <v>80</v>
      </c>
      <c r="H36">
        <f t="shared" ca="1" si="15"/>
        <v>140</v>
      </c>
      <c r="I36" s="8">
        <f ca="1">IF(Formulas!I36&lt;1,1,ROUND(Formulas!I36,0))</f>
        <v>378</v>
      </c>
      <c r="J36">
        <f t="shared" ca="1" si="16"/>
        <v>4</v>
      </c>
      <c r="K36">
        <f t="shared" ca="1" si="2"/>
        <v>2</v>
      </c>
      <c r="L36" s="7"/>
      <c r="M36" s="4">
        <v>9</v>
      </c>
      <c r="N36" s="4">
        <v>1</v>
      </c>
      <c r="O36" s="4">
        <f t="shared" ca="1" si="17"/>
        <v>0</v>
      </c>
      <c r="P36" s="7"/>
      <c r="Q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14"/>
      <c r="AI36" s="14"/>
      <c r="AJ36" s="14"/>
      <c r="AK36" s="14"/>
      <c r="AL36" s="14"/>
      <c r="AM36" s="14"/>
      <c r="AN36" s="4"/>
      <c r="AO36" s="14"/>
      <c r="AP36" s="4"/>
      <c r="AQ36" s="14"/>
      <c r="AR36">
        <v>5</v>
      </c>
      <c r="AS36">
        <f ca="1">AS28-AT28</f>
        <v>2</v>
      </c>
      <c r="AT36">
        <f ca="1">IF(AS36&lt;0,AS36*-1,AS36)</f>
        <v>2</v>
      </c>
      <c r="AV36" s="14"/>
      <c r="AX36" s="14">
        <f t="shared" ca="1" si="22"/>
        <v>756</v>
      </c>
      <c r="BM36" s="4">
        <v>33</v>
      </c>
      <c r="BN36" s="4">
        <f t="shared" ca="1" si="8"/>
        <v>217</v>
      </c>
      <c r="BO36" s="4">
        <f t="shared" ca="1" si="31"/>
        <v>5163</v>
      </c>
      <c r="BQ36" s="4" t="e">
        <f t="shared" ca="1" si="33"/>
        <v>#N/A</v>
      </c>
      <c r="BR36" s="4">
        <v>33</v>
      </c>
      <c r="BW36" s="4">
        <v>33</v>
      </c>
      <c r="BX36">
        <f t="shared" ca="1" si="26"/>
        <v>2</v>
      </c>
      <c r="BY36">
        <f t="shared" ca="1" si="27"/>
        <v>217</v>
      </c>
      <c r="CA36" s="4">
        <f t="shared" ca="1" si="40"/>
        <v>2</v>
      </c>
      <c r="CB36" s="4">
        <f t="shared" ca="1" si="40"/>
        <v>2</v>
      </c>
      <c r="CC36" s="4">
        <f t="shared" ca="1" si="40"/>
        <v>2</v>
      </c>
      <c r="CD36" s="4">
        <f t="shared" ca="1" si="40"/>
        <v>2</v>
      </c>
    </row>
    <row r="37" spans="2:82">
      <c r="B37" s="7">
        <v>34</v>
      </c>
      <c r="C37" s="4" t="e">
        <f t="shared" ca="1" si="1"/>
        <v>#N/A</v>
      </c>
      <c r="D37" s="4" t="e">
        <f t="shared" ca="1" si="12"/>
        <v>#N/A</v>
      </c>
      <c r="E37" s="7">
        <f ca="1">Formulas!C37</f>
        <v>1544</v>
      </c>
      <c r="F37">
        <f t="shared" ca="1" si="13"/>
        <v>45</v>
      </c>
      <c r="G37">
        <f t="shared" ca="1" si="14"/>
        <v>45</v>
      </c>
      <c r="H37">
        <f t="shared" ca="1" si="15"/>
        <v>90</v>
      </c>
      <c r="I37" s="8">
        <f ca="1">IF(Formulas!I37&lt;1,1,ROUND(Formulas!I37,0))</f>
        <v>339</v>
      </c>
      <c r="J37">
        <f t="shared" ca="1" si="16"/>
        <v>2</v>
      </c>
      <c r="K37">
        <f t="shared" ca="1" si="2"/>
        <v>1</v>
      </c>
      <c r="L37" s="7"/>
      <c r="M37" s="4">
        <v>9</v>
      </c>
      <c r="N37" s="7">
        <v>2</v>
      </c>
      <c r="O37" s="4">
        <f t="shared" ca="1" si="17"/>
        <v>242</v>
      </c>
      <c r="P37" s="7"/>
      <c r="Q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14"/>
      <c r="AI37" s="14"/>
      <c r="AJ37" s="14"/>
      <c r="AK37" s="14"/>
      <c r="AL37" s="14"/>
      <c r="AM37" s="14"/>
      <c r="AN37" s="4"/>
      <c r="AO37" s="14"/>
      <c r="AP37" s="4"/>
      <c r="AQ37" s="14"/>
      <c r="AV37" s="14"/>
      <c r="AX37" s="14">
        <f t="shared" ca="1" si="22"/>
        <v>339</v>
      </c>
      <c r="BM37" s="7">
        <v>34</v>
      </c>
      <c r="BN37" s="4">
        <f t="shared" ca="1" si="8"/>
        <v>140</v>
      </c>
      <c r="BO37" s="4">
        <f t="shared" ca="1" si="31"/>
        <v>5303</v>
      </c>
      <c r="BQ37" s="4" t="e">
        <f t="shared" ca="1" si="33"/>
        <v>#N/A</v>
      </c>
      <c r="BR37" s="7">
        <v>34</v>
      </c>
      <c r="BW37" s="7">
        <v>34</v>
      </c>
      <c r="BX37">
        <f t="shared" ca="1" si="26"/>
        <v>4</v>
      </c>
      <c r="BY37">
        <f t="shared" ca="1" si="27"/>
        <v>140</v>
      </c>
      <c r="CA37" s="4">
        <f t="shared" ca="1" si="40"/>
        <v>4</v>
      </c>
      <c r="CB37" s="4">
        <f t="shared" ca="1" si="40"/>
        <v>4</v>
      </c>
      <c r="CC37" s="4">
        <f t="shared" ca="1" si="40"/>
        <v>4</v>
      </c>
      <c r="CD37" s="4">
        <f t="shared" ca="1" si="40"/>
        <v>4</v>
      </c>
    </row>
    <row r="38" spans="2:82">
      <c r="B38" s="7">
        <v>35</v>
      </c>
      <c r="C38" s="4" t="e">
        <f t="shared" ca="1" si="1"/>
        <v>#N/A</v>
      </c>
      <c r="D38" s="4" t="e">
        <f t="shared" ca="1" si="12"/>
        <v>#N/A</v>
      </c>
      <c r="E38" s="7">
        <f ca="1">Formulas!C38</f>
        <v>1717</v>
      </c>
      <c r="F38">
        <f t="shared" ca="1" si="13"/>
        <v>80</v>
      </c>
      <c r="G38">
        <f t="shared" ca="1" si="14"/>
        <v>80</v>
      </c>
      <c r="H38">
        <f t="shared" ca="1" si="15"/>
        <v>140</v>
      </c>
      <c r="I38" s="8">
        <f ca="1">IF(Formulas!I38&lt;1,1,ROUND(Formulas!I38,0))</f>
        <v>353</v>
      </c>
      <c r="J38">
        <f t="shared" ca="1" si="16"/>
        <v>4</v>
      </c>
      <c r="K38">
        <f t="shared" ca="1" si="2"/>
        <v>3</v>
      </c>
      <c r="L38" s="7"/>
      <c r="M38" s="4">
        <v>9</v>
      </c>
      <c r="N38" s="4">
        <v>3</v>
      </c>
      <c r="O38" s="4">
        <f t="shared" ca="1" si="17"/>
        <v>0</v>
      </c>
      <c r="P38" s="7"/>
      <c r="Q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14"/>
      <c r="AI38" s="14"/>
      <c r="AJ38" s="14"/>
      <c r="AK38" s="14"/>
      <c r="AL38" s="14"/>
      <c r="AM38" s="14"/>
      <c r="AN38" s="4"/>
      <c r="AO38" s="14"/>
      <c r="AP38" s="4"/>
      <c r="AQ38" s="14"/>
      <c r="AV38" s="14"/>
      <c r="AX38" s="14">
        <f t="shared" ca="1" si="22"/>
        <v>1059</v>
      </c>
      <c r="BM38" s="4">
        <v>35</v>
      </c>
      <c r="BN38" s="4">
        <f t="shared" ca="1" si="8"/>
        <v>279</v>
      </c>
      <c r="BO38" s="4">
        <f t="shared" ca="1" si="31"/>
        <v>5582</v>
      </c>
      <c r="BQ38" s="4" t="e">
        <f t="shared" ca="1" si="33"/>
        <v>#N/A</v>
      </c>
      <c r="BR38" s="4">
        <v>35</v>
      </c>
      <c r="BW38" s="4">
        <v>35</v>
      </c>
      <c r="BX38">
        <f t="shared" ca="1" si="26"/>
        <v>3</v>
      </c>
      <c r="BY38">
        <f t="shared" ca="1" si="27"/>
        <v>279</v>
      </c>
      <c r="CA38" s="4">
        <f t="shared" ca="1" si="40"/>
        <v>3</v>
      </c>
      <c r="CB38" s="4">
        <f t="shared" ca="1" si="40"/>
        <v>3</v>
      </c>
      <c r="CC38" s="4">
        <f t="shared" ca="1" si="40"/>
        <v>3</v>
      </c>
      <c r="CD38" s="4">
        <f t="shared" ca="1" si="40"/>
        <v>3</v>
      </c>
    </row>
    <row r="39" spans="2:82">
      <c r="B39" s="7"/>
      <c r="E39" s="7"/>
      <c r="F39"/>
      <c r="G39"/>
      <c r="H39"/>
      <c r="I39" s="8"/>
      <c r="J39"/>
      <c r="K39"/>
      <c r="L39" s="7"/>
      <c r="M39" s="4">
        <v>9</v>
      </c>
      <c r="N39" s="4">
        <v>4</v>
      </c>
      <c r="O39" s="4">
        <f t="shared" ca="1" si="17"/>
        <v>0</v>
      </c>
      <c r="P39" s="7"/>
      <c r="Q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N39" s="4"/>
      <c r="AO39" s="14"/>
      <c r="AP39" s="4"/>
      <c r="AV39" s="14"/>
      <c r="AW39" s="14"/>
      <c r="AX39" s="14"/>
      <c r="BX39"/>
      <c r="BY39"/>
    </row>
    <row r="40" spans="2:82">
      <c r="B40" s="7"/>
      <c r="E40" s="7"/>
      <c r="F40"/>
      <c r="G40"/>
      <c r="H40"/>
      <c r="I40" s="8"/>
      <c r="J40"/>
      <c r="K40"/>
      <c r="L40" s="7"/>
      <c r="M40" s="4">
        <v>10</v>
      </c>
      <c r="N40" s="4">
        <v>1</v>
      </c>
      <c r="O40" s="4">
        <f t="shared" ca="1" si="17"/>
        <v>0</v>
      </c>
      <c r="P40" s="7"/>
      <c r="Q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N40" s="4"/>
      <c r="AO40" s="14"/>
      <c r="AP40" s="4"/>
      <c r="AV40" s="14"/>
      <c r="AW40" s="14"/>
      <c r="AX40" s="14"/>
      <c r="BS40" s="7"/>
      <c r="BX40"/>
      <c r="BY40"/>
    </row>
    <row r="41" spans="2:82">
      <c r="B41" s="7"/>
      <c r="E41" s="7"/>
      <c r="F41"/>
      <c r="G41"/>
      <c r="H41"/>
      <c r="I41" s="8"/>
      <c r="J41"/>
      <c r="K41"/>
      <c r="L41" s="7"/>
      <c r="M41" s="4">
        <v>10</v>
      </c>
      <c r="N41" s="7">
        <v>2</v>
      </c>
      <c r="O41" s="4">
        <f t="shared" ca="1" si="17"/>
        <v>15</v>
      </c>
      <c r="P41" s="7"/>
      <c r="Q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N41" s="4"/>
      <c r="AO41" s="14"/>
      <c r="AP41" s="4"/>
      <c r="AV41" s="14"/>
      <c r="AW41" s="14"/>
      <c r="AX41" s="14"/>
      <c r="BM41" s="7"/>
      <c r="BR41" s="7"/>
      <c r="BW41" s="7"/>
      <c r="BX41"/>
      <c r="BY41"/>
    </row>
    <row r="42" spans="2:82">
      <c r="B42" s="7"/>
      <c r="E42" s="7"/>
      <c r="F42"/>
      <c r="G42"/>
      <c r="H42"/>
      <c r="I42" s="8"/>
      <c r="J42"/>
      <c r="K42"/>
      <c r="L42" s="7"/>
      <c r="M42" s="4">
        <v>10</v>
      </c>
      <c r="N42" s="4">
        <v>3</v>
      </c>
      <c r="O42" s="4">
        <f t="shared" ca="1" si="17"/>
        <v>0</v>
      </c>
      <c r="P42" s="7"/>
      <c r="Q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N42" s="4"/>
      <c r="AO42" s="14"/>
      <c r="AP42" s="4"/>
      <c r="AW42" s="14"/>
      <c r="AX42" s="14"/>
      <c r="BX42"/>
      <c r="BY42"/>
    </row>
    <row r="43" spans="2:82">
      <c r="B43" s="7"/>
      <c r="E43" s="7"/>
      <c r="F43"/>
      <c r="G43"/>
      <c r="H43"/>
      <c r="I43" s="8"/>
      <c r="J43"/>
      <c r="K43"/>
      <c r="L43" s="7"/>
      <c r="M43" s="4">
        <v>10</v>
      </c>
      <c r="N43" s="4">
        <v>4</v>
      </c>
      <c r="O43" s="4">
        <f t="shared" ca="1" si="17"/>
        <v>0</v>
      </c>
      <c r="P43" s="7"/>
      <c r="Q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N43" s="4"/>
      <c r="AO43" s="14"/>
      <c r="AP43" s="4"/>
      <c r="AW43" s="14"/>
      <c r="AX43" s="14"/>
      <c r="BX43"/>
      <c r="BY43"/>
    </row>
    <row r="44" spans="2:82">
      <c r="B44" s="7"/>
      <c r="E44" s="7"/>
      <c r="F44"/>
      <c r="G44"/>
      <c r="H44"/>
      <c r="I44" s="8"/>
      <c r="J44"/>
      <c r="K44"/>
      <c r="L44" s="7"/>
      <c r="M44" s="4">
        <v>11</v>
      </c>
      <c r="N44" s="4">
        <v>1</v>
      </c>
      <c r="O44" s="4">
        <f t="shared" ca="1" si="17"/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X44" s="14"/>
      <c r="BX44"/>
      <c r="BY44"/>
    </row>
    <row r="45" spans="2:82">
      <c r="B45" s="7"/>
      <c r="E45" s="7"/>
      <c r="F45"/>
      <c r="G45"/>
      <c r="H45"/>
      <c r="I45" s="8"/>
      <c r="J45"/>
      <c r="K45"/>
      <c r="L45" s="7"/>
      <c r="M45" s="4">
        <v>11</v>
      </c>
      <c r="N45" s="7">
        <v>2</v>
      </c>
      <c r="O45" s="4">
        <f t="shared" ca="1" si="17"/>
        <v>215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X45" s="14"/>
      <c r="BM45" s="7"/>
      <c r="BR45" s="7"/>
      <c r="BS45" s="7"/>
      <c r="BW45" s="7"/>
      <c r="BX45"/>
      <c r="BY45"/>
    </row>
    <row r="46" spans="2:82">
      <c r="B46" s="7"/>
      <c r="E46" s="7"/>
      <c r="F46"/>
      <c r="G46"/>
      <c r="H46"/>
      <c r="I46" s="8"/>
      <c r="J46"/>
      <c r="K46"/>
      <c r="L46" s="7"/>
      <c r="M46" s="4">
        <v>11</v>
      </c>
      <c r="N46" s="4">
        <v>3</v>
      </c>
      <c r="O46" s="4">
        <f t="shared" ca="1" si="17"/>
        <v>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X46" s="14"/>
      <c r="BX46"/>
      <c r="BY46"/>
    </row>
    <row r="47" spans="2:82">
      <c r="B47" s="7"/>
      <c r="E47" s="7"/>
      <c r="F47"/>
      <c r="G47"/>
      <c r="H47"/>
      <c r="I47" s="8"/>
      <c r="J47"/>
      <c r="K47"/>
      <c r="L47" s="7"/>
      <c r="M47" s="4">
        <v>11</v>
      </c>
      <c r="N47" s="4">
        <v>4</v>
      </c>
      <c r="O47" s="4">
        <f t="shared" ca="1" si="17"/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X47" s="14"/>
      <c r="BX47"/>
      <c r="BY47"/>
    </row>
    <row r="48" spans="2:82">
      <c r="B48" s="7"/>
      <c r="E48" s="7"/>
      <c r="F48"/>
      <c r="G48"/>
      <c r="H48"/>
      <c r="I48" s="8"/>
      <c r="J48"/>
      <c r="K48"/>
      <c r="L48" s="7"/>
      <c r="M48" s="4">
        <v>12</v>
      </c>
      <c r="N48" s="4">
        <v>1</v>
      </c>
      <c r="O48" s="4">
        <f t="shared" ca="1" si="17"/>
        <v>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X48" s="14"/>
      <c r="BX48"/>
      <c r="BY48"/>
    </row>
    <row r="49" spans="2:77">
      <c r="B49" s="7"/>
      <c r="E49" s="7"/>
      <c r="F49"/>
      <c r="G49"/>
      <c r="H49"/>
      <c r="I49" s="8"/>
      <c r="J49"/>
      <c r="K49"/>
      <c r="L49" s="7"/>
      <c r="M49" s="4">
        <v>12</v>
      </c>
      <c r="N49" s="7">
        <v>2</v>
      </c>
      <c r="O49" s="4">
        <f t="shared" ca="1" si="17"/>
        <v>228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X49" s="14"/>
      <c r="BM49" s="7"/>
      <c r="BR49" s="7"/>
      <c r="BW49" s="7"/>
      <c r="BX49"/>
      <c r="BY49"/>
    </row>
    <row r="50" spans="2:77">
      <c r="B50" s="7"/>
      <c r="E50" s="7"/>
      <c r="F50"/>
      <c r="G50"/>
      <c r="H50"/>
      <c r="I50" s="8"/>
      <c r="J50"/>
      <c r="K50"/>
      <c r="M50" s="4">
        <v>12</v>
      </c>
      <c r="N50" s="4">
        <v>3</v>
      </c>
      <c r="O50" s="4">
        <f t="shared" ca="1" si="17"/>
        <v>0</v>
      </c>
      <c r="AX50" s="14"/>
      <c r="BS50" s="7"/>
      <c r="BX50"/>
      <c r="BY50"/>
    </row>
    <row r="51" spans="2:77">
      <c r="B51" s="7"/>
      <c r="E51" s="7"/>
      <c r="F51"/>
      <c r="G51"/>
      <c r="H51"/>
      <c r="I51" s="8"/>
      <c r="J51"/>
      <c r="K51"/>
      <c r="M51" s="4">
        <v>12</v>
      </c>
      <c r="N51" s="4">
        <v>4</v>
      </c>
      <c r="O51" s="4">
        <f t="shared" ca="1" si="17"/>
        <v>0</v>
      </c>
      <c r="AX51" s="14"/>
      <c r="BX51"/>
      <c r="BY51"/>
    </row>
    <row r="52" spans="2:77">
      <c r="B52" s="7"/>
      <c r="E52" s="7"/>
      <c r="F52"/>
      <c r="G52"/>
      <c r="H52"/>
      <c r="I52" s="8"/>
      <c r="J52"/>
      <c r="K52"/>
      <c r="M52" s="4">
        <v>13</v>
      </c>
      <c r="N52" s="4">
        <v>1</v>
      </c>
      <c r="O52" s="4">
        <f t="shared" ca="1" si="17"/>
        <v>0</v>
      </c>
      <c r="AX52" s="14"/>
      <c r="BX52"/>
      <c r="BY52"/>
    </row>
    <row r="53" spans="2:77">
      <c r="B53" s="7"/>
      <c r="E53" s="7"/>
      <c r="F53"/>
      <c r="G53"/>
      <c r="H53"/>
      <c r="I53" s="8"/>
      <c r="J53"/>
      <c r="K53"/>
      <c r="M53" s="4">
        <v>13</v>
      </c>
      <c r="N53" s="7">
        <v>2</v>
      </c>
      <c r="O53" s="4">
        <f t="shared" ca="1" si="17"/>
        <v>0</v>
      </c>
      <c r="AX53" s="14"/>
      <c r="BM53" s="7"/>
      <c r="BR53" s="7"/>
      <c r="BW53" s="7"/>
      <c r="BX53"/>
      <c r="BY53"/>
    </row>
    <row r="54" spans="2:77">
      <c r="B54" s="7"/>
      <c r="E54" s="7"/>
      <c r="F54"/>
      <c r="G54"/>
      <c r="H54"/>
      <c r="I54" s="8"/>
      <c r="J54"/>
      <c r="K54"/>
      <c r="M54" s="4">
        <v>13</v>
      </c>
      <c r="N54" s="4">
        <v>3</v>
      </c>
      <c r="O54" s="4">
        <f t="shared" ca="1" si="17"/>
        <v>0</v>
      </c>
      <c r="AX54" s="14"/>
      <c r="BX54"/>
      <c r="BY54"/>
    </row>
    <row r="55" spans="2:77">
      <c r="B55" s="7"/>
      <c r="E55" s="7"/>
      <c r="F55"/>
      <c r="G55"/>
      <c r="H55"/>
      <c r="I55" s="8"/>
      <c r="J55"/>
      <c r="K55"/>
      <c r="M55" s="4">
        <v>13</v>
      </c>
      <c r="N55" s="4">
        <v>4</v>
      </c>
      <c r="O55" s="4">
        <f t="shared" ca="1" si="17"/>
        <v>191</v>
      </c>
      <c r="AX55" s="14"/>
      <c r="BS55" s="7"/>
      <c r="BX55"/>
      <c r="BY55"/>
    </row>
    <row r="56" spans="2:77">
      <c r="B56" s="7"/>
      <c r="E56" s="7"/>
      <c r="F56"/>
      <c r="G56"/>
      <c r="H56"/>
      <c r="I56" s="8"/>
      <c r="J56"/>
      <c r="K56"/>
      <c r="M56" s="4">
        <v>14</v>
      </c>
      <c r="N56" s="4">
        <v>1</v>
      </c>
      <c r="O56" s="4">
        <f t="shared" ca="1" si="17"/>
        <v>0</v>
      </c>
      <c r="AX56" s="14"/>
      <c r="BX56"/>
      <c r="BY56"/>
    </row>
    <row r="57" spans="2:77">
      <c r="B57" s="7"/>
      <c r="E57" s="7"/>
      <c r="F57"/>
      <c r="G57"/>
      <c r="H57"/>
      <c r="I57" s="8"/>
      <c r="J57"/>
      <c r="K57"/>
      <c r="M57" s="4">
        <v>14</v>
      </c>
      <c r="N57" s="7">
        <v>2</v>
      </c>
      <c r="O57" s="4">
        <f t="shared" ca="1" si="17"/>
        <v>0</v>
      </c>
      <c r="AX57" s="14"/>
      <c r="BM57" s="7"/>
      <c r="BR57" s="7"/>
      <c r="BW57" s="7"/>
      <c r="BX57"/>
      <c r="BY57"/>
    </row>
    <row r="58" spans="2:77">
      <c r="B58" s="7"/>
      <c r="E58" s="7"/>
      <c r="F58"/>
      <c r="G58"/>
      <c r="H58"/>
      <c r="I58" s="8"/>
      <c r="J58"/>
      <c r="K58"/>
      <c r="M58" s="4">
        <v>14</v>
      </c>
      <c r="N58" s="4">
        <v>3</v>
      </c>
      <c r="O58" s="4">
        <f t="shared" ca="1" si="17"/>
        <v>0</v>
      </c>
      <c r="AX58" s="14"/>
      <c r="BX58"/>
      <c r="BY58"/>
    </row>
    <row r="59" spans="2:77">
      <c r="B59" s="7"/>
      <c r="E59" s="7"/>
      <c r="F59"/>
      <c r="G59"/>
      <c r="H59"/>
      <c r="I59" s="8"/>
      <c r="J59"/>
      <c r="K59"/>
      <c r="M59" s="4">
        <v>14</v>
      </c>
      <c r="N59" s="4">
        <v>4</v>
      </c>
      <c r="O59" s="4">
        <f t="shared" ca="1" si="17"/>
        <v>268</v>
      </c>
      <c r="AX59" s="14"/>
      <c r="BX59"/>
      <c r="BY59"/>
    </row>
    <row r="60" spans="2:77">
      <c r="B60" s="7"/>
      <c r="E60" s="7"/>
      <c r="F60"/>
      <c r="G60"/>
      <c r="H60"/>
      <c r="I60" s="8"/>
      <c r="J60"/>
      <c r="K60"/>
      <c r="M60" s="4">
        <v>15</v>
      </c>
      <c r="N60" s="4">
        <v>1</v>
      </c>
      <c r="O60" s="4">
        <f t="shared" ca="1" si="17"/>
        <v>0</v>
      </c>
      <c r="AX60" s="14"/>
      <c r="BS60" s="7"/>
      <c r="BX60"/>
      <c r="BY60"/>
    </row>
    <row r="61" spans="2:77">
      <c r="B61" s="7"/>
      <c r="E61" s="7"/>
      <c r="F61"/>
      <c r="G61"/>
      <c r="H61"/>
      <c r="I61" s="8"/>
      <c r="J61"/>
      <c r="K61"/>
      <c r="M61" s="4">
        <v>15</v>
      </c>
      <c r="N61" s="7">
        <v>2</v>
      </c>
      <c r="O61" s="4">
        <f t="shared" ca="1" si="17"/>
        <v>0</v>
      </c>
      <c r="AX61" s="14"/>
      <c r="BM61" s="7"/>
      <c r="BR61" s="7"/>
      <c r="BW61" s="7"/>
      <c r="BX61"/>
      <c r="BY61"/>
    </row>
    <row r="62" spans="2:77">
      <c r="B62" s="7"/>
      <c r="E62" s="7"/>
      <c r="F62"/>
      <c r="G62"/>
      <c r="H62"/>
      <c r="I62" s="8"/>
      <c r="J62"/>
      <c r="K62"/>
      <c r="M62" s="4">
        <v>15</v>
      </c>
      <c r="N62" s="4">
        <v>3</v>
      </c>
      <c r="O62" s="4">
        <f t="shared" ca="1" si="17"/>
        <v>274</v>
      </c>
      <c r="AX62" s="14"/>
      <c r="BX62"/>
      <c r="BY62"/>
    </row>
    <row r="63" spans="2:77">
      <c r="B63" s="7"/>
      <c r="E63" s="7"/>
      <c r="F63"/>
      <c r="G63"/>
      <c r="H63"/>
      <c r="I63" s="8"/>
      <c r="J63"/>
      <c r="K63"/>
      <c r="M63" s="4">
        <v>15</v>
      </c>
      <c r="N63" s="4">
        <v>4</v>
      </c>
      <c r="O63" s="4">
        <f t="shared" ca="1" si="17"/>
        <v>0</v>
      </c>
      <c r="AX63" s="14"/>
      <c r="BX63"/>
      <c r="BY63"/>
    </row>
    <row r="64" spans="2:77">
      <c r="B64" s="7"/>
      <c r="E64" s="7"/>
      <c r="F64"/>
      <c r="G64"/>
      <c r="H64"/>
      <c r="I64" s="8"/>
      <c r="J64"/>
      <c r="K64"/>
      <c r="M64" s="4">
        <v>16</v>
      </c>
      <c r="N64" s="4">
        <v>1</v>
      </c>
      <c r="O64" s="4">
        <f t="shared" ca="1" si="17"/>
        <v>280</v>
      </c>
      <c r="AX64" s="14"/>
      <c r="BX64"/>
      <c r="BY64"/>
    </row>
    <row r="65" spans="2:77">
      <c r="B65" s="7"/>
      <c r="E65" s="7"/>
      <c r="F65"/>
      <c r="G65"/>
      <c r="H65"/>
      <c r="I65" s="8"/>
      <c r="J65"/>
      <c r="K65"/>
      <c r="M65" s="4">
        <v>16</v>
      </c>
      <c r="N65" s="7">
        <v>2</v>
      </c>
      <c r="O65" s="4">
        <f t="shared" ca="1" si="17"/>
        <v>0</v>
      </c>
      <c r="AX65" s="14"/>
      <c r="BM65" s="7"/>
      <c r="BR65" s="7"/>
      <c r="BS65" s="7"/>
      <c r="BW65" s="7"/>
      <c r="BX65"/>
      <c r="BY65"/>
    </row>
    <row r="66" spans="2:77">
      <c r="B66" s="7"/>
      <c r="E66" s="7"/>
      <c r="F66"/>
      <c r="G66"/>
      <c r="H66"/>
      <c r="I66" s="8"/>
      <c r="J66"/>
      <c r="K66"/>
      <c r="M66" s="4">
        <v>16</v>
      </c>
      <c r="N66" s="4">
        <v>3</v>
      </c>
      <c r="O66" s="4">
        <f t="shared" ca="1" si="17"/>
        <v>0</v>
      </c>
      <c r="AX66" s="14"/>
      <c r="BX66"/>
      <c r="BY66"/>
    </row>
    <row r="67" spans="2:77">
      <c r="B67" s="7"/>
      <c r="E67" s="7"/>
      <c r="F67"/>
      <c r="G67"/>
      <c r="H67"/>
      <c r="I67" s="8"/>
      <c r="J67"/>
      <c r="K67"/>
      <c r="M67" s="4">
        <v>16</v>
      </c>
      <c r="N67" s="4">
        <v>4</v>
      </c>
      <c r="O67" s="4">
        <f t="shared" ca="1" si="17"/>
        <v>0</v>
      </c>
      <c r="AX67" s="14"/>
      <c r="BX67"/>
      <c r="BY67"/>
    </row>
    <row r="68" spans="2:77">
      <c r="B68" s="7"/>
      <c r="E68" s="7"/>
      <c r="F68"/>
      <c r="G68"/>
      <c r="H68"/>
      <c r="I68" s="8"/>
      <c r="J68"/>
      <c r="K68"/>
      <c r="M68" s="4">
        <v>17</v>
      </c>
      <c r="N68" s="4">
        <v>1</v>
      </c>
      <c r="O68" s="4">
        <f t="shared" ca="1" si="17"/>
        <v>0</v>
      </c>
      <c r="AX68" s="14"/>
      <c r="BX68"/>
      <c r="BY68"/>
    </row>
    <row r="69" spans="2:77">
      <c r="B69" s="7"/>
      <c r="E69" s="7"/>
      <c r="F69"/>
      <c r="G69"/>
      <c r="H69"/>
      <c r="I69" s="8"/>
      <c r="J69"/>
      <c r="K69"/>
      <c r="M69" s="4">
        <v>17</v>
      </c>
      <c r="N69" s="7">
        <v>2</v>
      </c>
      <c r="O69" s="4">
        <f t="shared" ref="O69:O132" ca="1" si="42">IF(HLOOKUP(N69,$CA$3:$CD$73,M69+1,0)=N69,VLOOKUP(M69,BW:BY,3,0),0)</f>
        <v>0</v>
      </c>
      <c r="AX69" s="14"/>
      <c r="BM69" s="7"/>
      <c r="BR69" s="7"/>
      <c r="BW69" s="7"/>
      <c r="BX69"/>
      <c r="BY69"/>
    </row>
    <row r="70" spans="2:77">
      <c r="B70" s="7"/>
      <c r="E70" s="7"/>
      <c r="F70"/>
      <c r="G70"/>
      <c r="H70"/>
      <c r="I70" s="8"/>
      <c r="J70"/>
      <c r="K70"/>
      <c r="M70" s="4">
        <v>17</v>
      </c>
      <c r="N70" s="4">
        <v>3</v>
      </c>
      <c r="O70" s="4">
        <f t="shared" ca="1" si="42"/>
        <v>132</v>
      </c>
      <c r="AX70" s="14"/>
      <c r="BS70" s="7"/>
      <c r="BX70"/>
      <c r="BY70"/>
    </row>
    <row r="71" spans="2:77">
      <c r="B71" s="7"/>
      <c r="E71" s="7"/>
      <c r="F71"/>
      <c r="G71"/>
      <c r="H71"/>
      <c r="I71" s="8"/>
      <c r="J71"/>
      <c r="K71"/>
      <c r="M71" s="4">
        <v>17</v>
      </c>
      <c r="N71" s="4">
        <v>4</v>
      </c>
      <c r="O71" s="4">
        <f t="shared" ca="1" si="42"/>
        <v>0</v>
      </c>
      <c r="AX71" s="14"/>
      <c r="BX71"/>
      <c r="BY71"/>
    </row>
    <row r="72" spans="2:77">
      <c r="B72" s="7"/>
      <c r="E72" s="7"/>
      <c r="F72"/>
      <c r="G72"/>
      <c r="H72"/>
      <c r="I72" s="8"/>
      <c r="J72"/>
      <c r="K72"/>
      <c r="M72" s="4">
        <v>18</v>
      </c>
      <c r="N72" s="4">
        <v>1</v>
      </c>
      <c r="O72" s="4">
        <f t="shared" ca="1" si="42"/>
        <v>0</v>
      </c>
      <c r="AX72" s="14"/>
      <c r="BX72"/>
      <c r="BY72"/>
    </row>
    <row r="73" spans="2:77">
      <c r="B73" s="7"/>
      <c r="E73" s="7"/>
      <c r="F73"/>
      <c r="G73"/>
      <c r="H73"/>
      <c r="I73" s="8"/>
      <c r="J73"/>
      <c r="K73"/>
      <c r="M73" s="4">
        <v>18</v>
      </c>
      <c r="N73" s="7">
        <v>2</v>
      </c>
      <c r="O73" s="4">
        <f t="shared" ca="1" si="42"/>
        <v>0</v>
      </c>
      <c r="AX73" s="14"/>
      <c r="BM73" s="7"/>
      <c r="BR73" s="7"/>
      <c r="BW73" s="7"/>
      <c r="BX73"/>
      <c r="BY73"/>
    </row>
    <row r="74" spans="2:77">
      <c r="B74" s="7"/>
      <c r="E74" s="7"/>
      <c r="H74" s="8"/>
      <c r="I74" s="8"/>
      <c r="J74" s="8"/>
      <c r="K74" s="8"/>
      <c r="M74" s="4">
        <v>18</v>
      </c>
      <c r="N74" s="4">
        <v>3</v>
      </c>
      <c r="O74" s="4">
        <f t="shared" ca="1" si="42"/>
        <v>57</v>
      </c>
    </row>
    <row r="75" spans="2:77">
      <c r="B75" s="7"/>
      <c r="E75" s="7"/>
      <c r="H75" s="8"/>
      <c r="I75" s="8"/>
      <c r="J75" s="8"/>
      <c r="K75" s="8"/>
      <c r="M75" s="4">
        <v>18</v>
      </c>
      <c r="N75" s="4">
        <v>4</v>
      </c>
      <c r="O75" s="4">
        <f t="shared" ca="1" si="42"/>
        <v>0</v>
      </c>
      <c r="BS75" s="7"/>
    </row>
    <row r="76" spans="2:77">
      <c r="B76" s="7"/>
      <c r="E76" s="7"/>
      <c r="H76" s="8"/>
      <c r="I76" s="8"/>
      <c r="J76" s="8"/>
      <c r="K76" s="8"/>
      <c r="M76" s="4">
        <v>19</v>
      </c>
      <c r="N76" s="4">
        <v>1</v>
      </c>
      <c r="O76" s="4">
        <f t="shared" ca="1" si="42"/>
        <v>0</v>
      </c>
    </row>
    <row r="77" spans="2:77">
      <c r="B77" s="7"/>
      <c r="E77" s="7"/>
      <c r="H77" s="8"/>
      <c r="I77" s="8"/>
      <c r="J77" s="8"/>
      <c r="K77" s="8"/>
      <c r="M77" s="4">
        <v>19</v>
      </c>
      <c r="N77" s="7">
        <v>2</v>
      </c>
      <c r="O77" s="4">
        <f t="shared" ca="1" si="42"/>
        <v>261</v>
      </c>
      <c r="BM77" s="7"/>
      <c r="BR77" s="7"/>
    </row>
    <row r="78" spans="2:77">
      <c r="B78" s="7"/>
      <c r="E78" s="7"/>
      <c r="H78" s="8"/>
      <c r="I78" s="8"/>
      <c r="J78" s="8"/>
      <c r="K78" s="8"/>
      <c r="M78" s="4">
        <v>19</v>
      </c>
      <c r="N78" s="4">
        <v>3</v>
      </c>
      <c r="O78" s="4">
        <f t="shared" ca="1" si="42"/>
        <v>0</v>
      </c>
    </row>
    <row r="79" spans="2:77">
      <c r="B79" s="7"/>
      <c r="E79" s="7"/>
      <c r="H79" s="8"/>
      <c r="I79" s="8"/>
      <c r="J79" s="8"/>
      <c r="K79" s="8"/>
      <c r="M79" s="4">
        <v>19</v>
      </c>
      <c r="N79" s="4">
        <v>4</v>
      </c>
      <c r="O79" s="4">
        <f t="shared" ca="1" si="42"/>
        <v>0</v>
      </c>
    </row>
    <row r="80" spans="2:77">
      <c r="B80" s="7"/>
      <c r="E80" s="7"/>
      <c r="H80" s="8"/>
      <c r="I80" s="8"/>
      <c r="J80" s="8"/>
      <c r="K80" s="8"/>
      <c r="M80" s="4">
        <v>20</v>
      </c>
      <c r="N80" s="4">
        <v>1</v>
      </c>
      <c r="O80" s="4">
        <f t="shared" ca="1" si="42"/>
        <v>0</v>
      </c>
      <c r="BS80" s="7"/>
    </row>
    <row r="81" spans="2:71">
      <c r="B81" s="7"/>
      <c r="E81" s="7"/>
      <c r="H81" s="8"/>
      <c r="I81" s="8"/>
      <c r="J81" s="8"/>
      <c r="K81" s="8"/>
      <c r="M81" s="4">
        <v>20</v>
      </c>
      <c r="N81" s="7">
        <v>2</v>
      </c>
      <c r="O81" s="4">
        <f t="shared" ca="1" si="42"/>
        <v>0</v>
      </c>
      <c r="BM81" s="7"/>
      <c r="BR81" s="7"/>
    </row>
    <row r="82" spans="2:71">
      <c r="B82" s="7"/>
      <c r="E82" s="7"/>
      <c r="H82" s="8"/>
      <c r="I82" s="8"/>
      <c r="J82" s="8"/>
      <c r="K82" s="8"/>
      <c r="M82" s="4">
        <v>20</v>
      </c>
      <c r="N82" s="4">
        <v>3</v>
      </c>
      <c r="O82" s="4">
        <f t="shared" ca="1" si="42"/>
        <v>196</v>
      </c>
    </row>
    <row r="83" spans="2:71">
      <c r="B83" s="7"/>
      <c r="E83" s="7"/>
      <c r="H83" s="8"/>
      <c r="I83" s="8"/>
      <c r="J83" s="8"/>
      <c r="K83" s="8"/>
      <c r="M83" s="4">
        <v>20</v>
      </c>
      <c r="N83" s="4">
        <v>4</v>
      </c>
      <c r="O83" s="4">
        <f t="shared" ca="1" si="42"/>
        <v>0</v>
      </c>
    </row>
    <row r="84" spans="2:71">
      <c r="B84" s="7"/>
      <c r="E84" s="7"/>
      <c r="H84" s="8"/>
      <c r="I84" s="8"/>
      <c r="J84" s="8"/>
      <c r="K84" s="8"/>
      <c r="M84" s="4">
        <v>21</v>
      </c>
      <c r="N84" s="4">
        <v>1</v>
      </c>
      <c r="O84" s="4">
        <f t="shared" ca="1" si="42"/>
        <v>87</v>
      </c>
    </row>
    <row r="85" spans="2:71">
      <c r="B85" s="7"/>
      <c r="E85" s="7"/>
      <c r="H85" s="8"/>
      <c r="I85" s="8"/>
      <c r="J85" s="8"/>
      <c r="K85" s="8"/>
      <c r="M85" s="4">
        <v>21</v>
      </c>
      <c r="N85" s="7">
        <v>2</v>
      </c>
      <c r="O85" s="4">
        <f t="shared" ca="1" si="42"/>
        <v>0</v>
      </c>
      <c r="BM85" s="7"/>
      <c r="BR85" s="7"/>
      <c r="BS85" s="7"/>
    </row>
    <row r="86" spans="2:71">
      <c r="B86" s="7"/>
      <c r="E86" s="7"/>
      <c r="H86" s="8"/>
      <c r="I86" s="8"/>
      <c r="J86" s="8"/>
      <c r="K86" s="8"/>
      <c r="M86" s="4">
        <v>21</v>
      </c>
      <c r="N86" s="4">
        <v>3</v>
      </c>
      <c r="O86" s="4">
        <f t="shared" ca="1" si="42"/>
        <v>0</v>
      </c>
    </row>
    <row r="87" spans="2:71">
      <c r="B87" s="7"/>
      <c r="E87" s="7"/>
      <c r="H87" s="8"/>
      <c r="I87" s="8"/>
      <c r="J87" s="8"/>
      <c r="K87" s="8"/>
      <c r="M87" s="4">
        <v>21</v>
      </c>
      <c r="N87" s="4">
        <v>4</v>
      </c>
      <c r="O87" s="4">
        <f t="shared" ca="1" si="42"/>
        <v>0</v>
      </c>
    </row>
    <row r="88" spans="2:71">
      <c r="B88" s="7"/>
      <c r="E88" s="7"/>
      <c r="H88" s="8"/>
      <c r="I88" s="8"/>
      <c r="J88" s="8"/>
      <c r="K88" s="8"/>
      <c r="M88" s="4">
        <v>22</v>
      </c>
      <c r="N88" s="4">
        <v>1</v>
      </c>
      <c r="O88" s="4">
        <f t="shared" ca="1" si="42"/>
        <v>0</v>
      </c>
    </row>
    <row r="89" spans="2:71">
      <c r="B89" s="7"/>
      <c r="E89" s="7"/>
      <c r="H89" s="8"/>
      <c r="I89" s="8"/>
      <c r="J89" s="8"/>
      <c r="K89" s="8"/>
      <c r="M89" s="4">
        <v>22</v>
      </c>
      <c r="N89" s="7">
        <v>2</v>
      </c>
      <c r="O89" s="4">
        <f t="shared" ca="1" si="42"/>
        <v>0</v>
      </c>
      <c r="BM89" s="7"/>
      <c r="BR89" s="7"/>
    </row>
    <row r="90" spans="2:71">
      <c r="B90" s="7"/>
      <c r="E90" s="7"/>
      <c r="H90" s="8"/>
      <c r="I90" s="8"/>
      <c r="J90" s="8"/>
      <c r="K90" s="8"/>
      <c r="M90" s="4">
        <v>22</v>
      </c>
      <c r="N90" s="4">
        <v>3</v>
      </c>
      <c r="O90" s="4">
        <f t="shared" ca="1" si="42"/>
        <v>0</v>
      </c>
      <c r="BS90" s="7"/>
    </row>
    <row r="91" spans="2:71">
      <c r="B91" s="7"/>
      <c r="E91" s="7"/>
      <c r="H91" s="8"/>
      <c r="I91" s="8"/>
      <c r="J91" s="8"/>
      <c r="K91" s="8"/>
      <c r="M91" s="4">
        <v>22</v>
      </c>
      <c r="N91" s="4">
        <v>4</v>
      </c>
      <c r="O91" s="4">
        <f t="shared" ca="1" si="42"/>
        <v>197</v>
      </c>
    </row>
    <row r="92" spans="2:71">
      <c r="B92" s="7"/>
      <c r="E92" s="7"/>
      <c r="H92" s="8"/>
      <c r="I92" s="8"/>
      <c r="J92" s="8"/>
      <c r="K92" s="8"/>
      <c r="M92" s="4">
        <v>23</v>
      </c>
      <c r="N92" s="4">
        <v>1</v>
      </c>
      <c r="O92" s="4">
        <f t="shared" ca="1" si="42"/>
        <v>0</v>
      </c>
    </row>
    <row r="93" spans="2:71">
      <c r="B93" s="7"/>
      <c r="E93" s="7"/>
      <c r="H93" s="8"/>
      <c r="I93" s="8"/>
      <c r="J93" s="8"/>
      <c r="K93" s="8"/>
      <c r="M93" s="4">
        <v>23</v>
      </c>
      <c r="N93" s="7">
        <v>2</v>
      </c>
      <c r="O93" s="4">
        <f t="shared" ca="1" si="42"/>
        <v>215</v>
      </c>
      <c r="BM93" s="7"/>
      <c r="BR93" s="7"/>
    </row>
    <row r="94" spans="2:71">
      <c r="B94" s="7"/>
      <c r="E94" s="7"/>
      <c r="H94" s="8"/>
      <c r="I94" s="8"/>
      <c r="J94" s="8"/>
      <c r="K94" s="8"/>
      <c r="M94" s="4">
        <v>23</v>
      </c>
      <c r="N94" s="4">
        <v>3</v>
      </c>
      <c r="O94" s="4">
        <f t="shared" ca="1" si="42"/>
        <v>0</v>
      </c>
    </row>
    <row r="95" spans="2:71">
      <c r="B95" s="7"/>
      <c r="E95" s="7"/>
      <c r="H95" s="8"/>
      <c r="I95" s="8"/>
      <c r="J95" s="8"/>
      <c r="K95" s="8"/>
      <c r="M95" s="4">
        <v>23</v>
      </c>
      <c r="N95" s="4">
        <v>4</v>
      </c>
      <c r="O95" s="4">
        <f t="shared" ca="1" si="42"/>
        <v>0</v>
      </c>
      <c r="BS95" s="7"/>
    </row>
    <row r="96" spans="2:71">
      <c r="B96" s="7"/>
      <c r="E96" s="7"/>
      <c r="H96" s="8"/>
      <c r="I96" s="8"/>
      <c r="J96" s="8"/>
      <c r="K96" s="8"/>
      <c r="M96" s="4">
        <v>24</v>
      </c>
      <c r="N96" s="4">
        <v>1</v>
      </c>
      <c r="O96" s="4">
        <f t="shared" ca="1" si="42"/>
        <v>0</v>
      </c>
    </row>
    <row r="97" spans="2:71">
      <c r="B97" s="7"/>
      <c r="E97" s="7"/>
      <c r="H97" s="8"/>
      <c r="I97" s="8"/>
      <c r="J97" s="8"/>
      <c r="K97" s="8"/>
      <c r="M97" s="4">
        <v>24</v>
      </c>
      <c r="N97" s="7">
        <v>2</v>
      </c>
      <c r="O97" s="4">
        <f t="shared" ca="1" si="42"/>
        <v>0</v>
      </c>
      <c r="BM97" s="7"/>
      <c r="BR97" s="7"/>
    </row>
    <row r="98" spans="2:71">
      <c r="B98" s="7"/>
      <c r="E98" s="7"/>
      <c r="H98" s="8"/>
      <c r="I98" s="8"/>
      <c r="J98" s="8"/>
      <c r="K98" s="8"/>
      <c r="M98" s="4">
        <v>24</v>
      </c>
      <c r="N98" s="4">
        <v>3</v>
      </c>
      <c r="O98" s="4">
        <f t="shared" ca="1" si="42"/>
        <v>295</v>
      </c>
    </row>
    <row r="99" spans="2:71">
      <c r="B99" s="7"/>
      <c r="E99" s="7"/>
      <c r="H99" s="8"/>
      <c r="I99" s="8"/>
      <c r="J99" s="8"/>
      <c r="K99" s="8"/>
      <c r="M99" s="4">
        <v>24</v>
      </c>
      <c r="N99" s="4">
        <v>4</v>
      </c>
      <c r="O99" s="4">
        <f t="shared" ca="1" si="42"/>
        <v>0</v>
      </c>
    </row>
    <row r="100" spans="2:71">
      <c r="B100" s="7"/>
      <c r="E100" s="7"/>
      <c r="H100" s="8"/>
      <c r="I100" s="8"/>
      <c r="J100" s="8"/>
      <c r="K100" s="8"/>
      <c r="M100" s="4">
        <v>25</v>
      </c>
      <c r="N100" s="4">
        <v>1</v>
      </c>
      <c r="O100" s="4">
        <f t="shared" ca="1" si="42"/>
        <v>112</v>
      </c>
      <c r="BS100" s="7"/>
    </row>
    <row r="101" spans="2:71">
      <c r="B101" s="7"/>
      <c r="E101" s="7"/>
      <c r="H101" s="8"/>
      <c r="I101" s="8"/>
      <c r="J101" s="8"/>
      <c r="K101" s="8"/>
      <c r="M101" s="4">
        <v>25</v>
      </c>
      <c r="N101" s="7">
        <v>2</v>
      </c>
      <c r="O101" s="4">
        <f t="shared" ca="1" si="42"/>
        <v>0</v>
      </c>
      <c r="BM101" s="7"/>
      <c r="BR101" s="7"/>
    </row>
    <row r="102" spans="2:71">
      <c r="B102" s="7"/>
      <c r="E102" s="7"/>
      <c r="H102" s="8"/>
      <c r="I102" s="8"/>
      <c r="J102" s="8"/>
      <c r="K102" s="8"/>
      <c r="M102" s="4">
        <v>25</v>
      </c>
      <c r="N102" s="4">
        <v>3</v>
      </c>
      <c r="O102" s="4">
        <f t="shared" ca="1" si="42"/>
        <v>0</v>
      </c>
    </row>
    <row r="103" spans="2:71">
      <c r="B103" s="7"/>
      <c r="E103" s="7"/>
      <c r="H103" s="8"/>
      <c r="I103" s="8"/>
      <c r="J103" s="8"/>
      <c r="K103" s="8"/>
      <c r="M103" s="4">
        <v>25</v>
      </c>
      <c r="N103" s="4">
        <v>4</v>
      </c>
      <c r="O103" s="4">
        <f t="shared" ca="1" si="42"/>
        <v>0</v>
      </c>
    </row>
    <row r="104" spans="2:71">
      <c r="M104" s="4">
        <v>26</v>
      </c>
      <c r="N104" s="4">
        <v>1</v>
      </c>
      <c r="O104" s="4">
        <f t="shared" ca="1" si="42"/>
        <v>50</v>
      </c>
    </row>
    <row r="105" spans="2:71">
      <c r="M105" s="4">
        <v>26</v>
      </c>
      <c r="N105" s="7">
        <v>2</v>
      </c>
      <c r="O105" s="4">
        <f t="shared" ca="1" si="42"/>
        <v>0</v>
      </c>
    </row>
    <row r="106" spans="2:71">
      <c r="M106" s="4">
        <v>26</v>
      </c>
      <c r="N106" s="4">
        <v>3</v>
      </c>
      <c r="O106" s="4">
        <f t="shared" ca="1" si="42"/>
        <v>0</v>
      </c>
    </row>
    <row r="107" spans="2:71">
      <c r="M107" s="4">
        <v>26</v>
      </c>
      <c r="N107" s="4">
        <v>4</v>
      </c>
      <c r="O107" s="4">
        <f t="shared" ca="1" si="42"/>
        <v>0</v>
      </c>
    </row>
    <row r="108" spans="2:71">
      <c r="M108" s="4">
        <v>27</v>
      </c>
      <c r="N108" s="4">
        <v>1</v>
      </c>
      <c r="O108" s="4">
        <f t="shared" ca="1" si="42"/>
        <v>13</v>
      </c>
    </row>
    <row r="109" spans="2:71">
      <c r="M109" s="4">
        <v>27</v>
      </c>
      <c r="N109" s="7">
        <v>2</v>
      </c>
      <c r="O109" s="4">
        <f t="shared" ca="1" si="42"/>
        <v>0</v>
      </c>
    </row>
    <row r="110" spans="2:71">
      <c r="M110" s="4">
        <v>27</v>
      </c>
      <c r="N110" s="4">
        <v>3</v>
      </c>
      <c r="O110" s="4">
        <f t="shared" ca="1" si="42"/>
        <v>0</v>
      </c>
    </row>
    <row r="111" spans="2:71">
      <c r="M111" s="4">
        <v>27</v>
      </c>
      <c r="N111" s="4">
        <v>4</v>
      </c>
      <c r="O111" s="4">
        <f t="shared" ca="1" si="42"/>
        <v>0</v>
      </c>
    </row>
    <row r="112" spans="2:71">
      <c r="M112" s="4">
        <v>28</v>
      </c>
      <c r="N112" s="4">
        <v>1</v>
      </c>
      <c r="O112" s="4">
        <f t="shared" ca="1" si="42"/>
        <v>0</v>
      </c>
    </row>
    <row r="113" spans="13:15">
      <c r="M113" s="4">
        <v>28</v>
      </c>
      <c r="N113" s="7">
        <v>2</v>
      </c>
      <c r="O113" s="4">
        <f t="shared" ca="1" si="42"/>
        <v>175</v>
      </c>
    </row>
    <row r="114" spans="13:15">
      <c r="M114" s="4">
        <v>28</v>
      </c>
      <c r="N114" s="4">
        <v>3</v>
      </c>
      <c r="O114" s="4">
        <f t="shared" ca="1" si="42"/>
        <v>0</v>
      </c>
    </row>
    <row r="115" spans="13:15">
      <c r="M115" s="4">
        <v>28</v>
      </c>
      <c r="N115" s="4">
        <v>4</v>
      </c>
      <c r="O115" s="4">
        <f t="shared" ca="1" si="42"/>
        <v>0</v>
      </c>
    </row>
    <row r="116" spans="13:15">
      <c r="M116" s="4">
        <v>29</v>
      </c>
      <c r="N116" s="4">
        <v>1</v>
      </c>
      <c r="O116" s="4">
        <f t="shared" ca="1" si="42"/>
        <v>0</v>
      </c>
    </row>
    <row r="117" spans="13:15">
      <c r="M117" s="4">
        <v>29</v>
      </c>
      <c r="N117" s="7">
        <v>2</v>
      </c>
      <c r="O117" s="4">
        <f t="shared" ca="1" si="42"/>
        <v>16</v>
      </c>
    </row>
    <row r="118" spans="13:15">
      <c r="M118" s="4">
        <v>29</v>
      </c>
      <c r="N118" s="4">
        <v>3</v>
      </c>
      <c r="O118" s="4">
        <f t="shared" ca="1" si="42"/>
        <v>0</v>
      </c>
    </row>
    <row r="119" spans="13:15">
      <c r="M119" s="4">
        <v>29</v>
      </c>
      <c r="N119" s="4">
        <v>4</v>
      </c>
      <c r="O119" s="4">
        <f t="shared" ca="1" si="42"/>
        <v>0</v>
      </c>
    </row>
    <row r="120" spans="13:15">
      <c r="M120" s="4">
        <v>30</v>
      </c>
      <c r="N120" s="4">
        <v>1</v>
      </c>
      <c r="O120" s="4">
        <f t="shared" ca="1" si="42"/>
        <v>0</v>
      </c>
    </row>
    <row r="121" spans="13:15">
      <c r="M121" s="4">
        <v>30</v>
      </c>
      <c r="N121" s="7">
        <v>2</v>
      </c>
      <c r="O121" s="4">
        <f t="shared" ca="1" si="42"/>
        <v>144</v>
      </c>
    </row>
    <row r="122" spans="13:15">
      <c r="M122" s="4">
        <v>30</v>
      </c>
      <c r="N122" s="4">
        <v>3</v>
      </c>
      <c r="O122" s="4">
        <f t="shared" ca="1" si="42"/>
        <v>0</v>
      </c>
    </row>
    <row r="123" spans="13:15">
      <c r="M123" s="4">
        <v>30</v>
      </c>
      <c r="N123" s="4">
        <v>4</v>
      </c>
      <c r="O123" s="4">
        <f t="shared" ca="1" si="42"/>
        <v>0</v>
      </c>
    </row>
    <row r="124" spans="13:15">
      <c r="M124" s="4">
        <v>31</v>
      </c>
      <c r="N124" s="4">
        <v>1</v>
      </c>
      <c r="O124" s="4">
        <f t="shared" ca="1" si="42"/>
        <v>0</v>
      </c>
    </row>
    <row r="125" spans="13:15">
      <c r="M125" s="4">
        <v>31</v>
      </c>
      <c r="N125" s="7">
        <v>2</v>
      </c>
      <c r="O125" s="4">
        <f t="shared" ca="1" si="42"/>
        <v>0</v>
      </c>
    </row>
    <row r="126" spans="13:15">
      <c r="M126" s="4">
        <v>31</v>
      </c>
      <c r="N126" s="4">
        <v>3</v>
      </c>
      <c r="O126" s="4">
        <f t="shared" ca="1" si="42"/>
        <v>51</v>
      </c>
    </row>
    <row r="127" spans="13:15">
      <c r="M127" s="4">
        <v>31</v>
      </c>
      <c r="N127" s="4">
        <v>4</v>
      </c>
      <c r="O127" s="4">
        <f t="shared" ca="1" si="42"/>
        <v>0</v>
      </c>
    </row>
    <row r="128" spans="13:15">
      <c r="M128" s="4">
        <v>32</v>
      </c>
      <c r="N128" s="4">
        <v>1</v>
      </c>
      <c r="O128" s="4">
        <f t="shared" ca="1" si="42"/>
        <v>292</v>
      </c>
    </row>
    <row r="129" spans="13:15">
      <c r="M129" s="4">
        <v>32</v>
      </c>
      <c r="N129" s="7">
        <v>2</v>
      </c>
      <c r="O129" s="4">
        <f t="shared" ca="1" si="42"/>
        <v>0</v>
      </c>
    </row>
    <row r="130" spans="13:15">
      <c r="M130" s="4">
        <v>32</v>
      </c>
      <c r="N130" s="4">
        <v>3</v>
      </c>
      <c r="O130" s="4">
        <f t="shared" ca="1" si="42"/>
        <v>0</v>
      </c>
    </row>
    <row r="131" spans="13:15">
      <c r="M131" s="4">
        <v>32</v>
      </c>
      <c r="N131" s="4">
        <v>4</v>
      </c>
      <c r="O131" s="4">
        <f t="shared" ca="1" si="42"/>
        <v>0</v>
      </c>
    </row>
    <row r="132" spans="13:15">
      <c r="M132" s="4">
        <v>33</v>
      </c>
      <c r="N132" s="4">
        <v>1</v>
      </c>
      <c r="O132" s="4">
        <f t="shared" ca="1" si="42"/>
        <v>0</v>
      </c>
    </row>
    <row r="133" spans="13:15">
      <c r="M133" s="4">
        <v>33</v>
      </c>
      <c r="N133" s="7">
        <v>2</v>
      </c>
      <c r="O133" s="4">
        <f t="shared" ref="O133:O143" ca="1" si="43">IF(HLOOKUP(N133,$CA$3:$CD$73,M133+1,0)=N133,VLOOKUP(M133,BW:BY,3,0),0)</f>
        <v>217</v>
      </c>
    </row>
    <row r="134" spans="13:15">
      <c r="M134" s="4">
        <v>33</v>
      </c>
      <c r="N134" s="4">
        <v>3</v>
      </c>
      <c r="O134" s="4">
        <f t="shared" ca="1" si="43"/>
        <v>0</v>
      </c>
    </row>
    <row r="135" spans="13:15">
      <c r="M135" s="4">
        <v>33</v>
      </c>
      <c r="N135" s="4">
        <v>4</v>
      </c>
      <c r="O135" s="4">
        <f t="shared" ca="1" si="43"/>
        <v>0</v>
      </c>
    </row>
    <row r="136" spans="13:15">
      <c r="M136" s="4">
        <v>34</v>
      </c>
      <c r="N136" s="4">
        <v>1</v>
      </c>
      <c r="O136" s="4">
        <f t="shared" ca="1" si="43"/>
        <v>0</v>
      </c>
    </row>
    <row r="137" spans="13:15">
      <c r="M137" s="4">
        <v>34</v>
      </c>
      <c r="N137" s="7">
        <v>2</v>
      </c>
      <c r="O137" s="4">
        <f t="shared" ca="1" si="43"/>
        <v>0</v>
      </c>
    </row>
    <row r="138" spans="13:15">
      <c r="M138" s="4">
        <v>34</v>
      </c>
      <c r="N138" s="4">
        <v>3</v>
      </c>
      <c r="O138" s="4">
        <f t="shared" ca="1" si="43"/>
        <v>0</v>
      </c>
    </row>
    <row r="139" spans="13:15">
      <c r="M139" s="4">
        <v>34</v>
      </c>
      <c r="N139" s="4">
        <v>4</v>
      </c>
      <c r="O139" s="4">
        <f t="shared" ca="1" si="43"/>
        <v>140</v>
      </c>
    </row>
    <row r="140" spans="13:15">
      <c r="M140" s="4">
        <v>35</v>
      </c>
      <c r="N140" s="4">
        <v>1</v>
      </c>
      <c r="O140" s="4">
        <f t="shared" ca="1" si="43"/>
        <v>0</v>
      </c>
    </row>
    <row r="141" spans="13:15">
      <c r="M141" s="4">
        <v>35</v>
      </c>
      <c r="N141" s="7">
        <v>2</v>
      </c>
      <c r="O141" s="4">
        <f t="shared" ca="1" si="43"/>
        <v>0</v>
      </c>
    </row>
    <row r="142" spans="13:15">
      <c r="M142" s="4">
        <v>35</v>
      </c>
      <c r="N142" s="4">
        <v>3</v>
      </c>
      <c r="O142" s="4">
        <f t="shared" ca="1" si="43"/>
        <v>279</v>
      </c>
    </row>
    <row r="143" spans="13:15">
      <c r="M143" s="4">
        <v>35</v>
      </c>
      <c r="N143" s="4">
        <v>4</v>
      </c>
      <c r="O143" s="4">
        <f t="shared" ca="1" si="43"/>
        <v>0</v>
      </c>
    </row>
    <row r="145" spans="14:14">
      <c r="N145" s="7"/>
    </row>
    <row r="149" spans="14:14">
      <c r="N149" s="7"/>
    </row>
    <row r="153" spans="14:14">
      <c r="N153" s="7"/>
    </row>
    <row r="157" spans="14:14">
      <c r="N157" s="7"/>
    </row>
    <row r="161" spans="14:14">
      <c r="N161" s="7"/>
    </row>
    <row r="165" spans="14:14">
      <c r="N165" s="7"/>
    </row>
    <row r="169" spans="14:14">
      <c r="N169" s="7"/>
    </row>
    <row r="173" spans="14:14">
      <c r="N173" s="7"/>
    </row>
    <row r="177" spans="14:14">
      <c r="N177" s="7"/>
    </row>
    <row r="181" spans="14:14">
      <c r="N181" s="7"/>
    </row>
    <row r="185" spans="14:14">
      <c r="N185" s="7"/>
    </row>
    <row r="189" spans="14:14">
      <c r="N189" s="7"/>
    </row>
    <row r="193" spans="14:14">
      <c r="N193" s="7"/>
    </row>
    <row r="197" spans="14:14">
      <c r="N197" s="7"/>
    </row>
    <row r="201" spans="14:14">
      <c r="N201" s="7"/>
    </row>
    <row r="205" spans="14:14">
      <c r="N205" s="7"/>
    </row>
    <row r="209" spans="14:14">
      <c r="N209" s="7"/>
    </row>
    <row r="213" spans="14:14">
      <c r="N213" s="7"/>
    </row>
    <row r="217" spans="14:14">
      <c r="N217" s="7"/>
    </row>
    <row r="221" spans="14:14">
      <c r="N221" s="7"/>
    </row>
    <row r="225" spans="14:14">
      <c r="N225" s="7"/>
    </row>
    <row r="229" spans="14:14">
      <c r="N229" s="7"/>
    </row>
    <row r="233" spans="14:14">
      <c r="N233" s="7"/>
    </row>
    <row r="237" spans="14:14">
      <c r="N237" s="7"/>
    </row>
    <row r="241" spans="14:14">
      <c r="N241" s="7"/>
    </row>
    <row r="245" spans="14:14">
      <c r="N245" s="7"/>
    </row>
    <row r="249" spans="14:14">
      <c r="N249" s="7"/>
    </row>
    <row r="253" spans="14:14">
      <c r="N253" s="7"/>
    </row>
    <row r="257" spans="14:14">
      <c r="N257" s="7"/>
    </row>
    <row r="261" spans="14:14">
      <c r="N261" s="7"/>
    </row>
    <row r="265" spans="14:14">
      <c r="N265" s="7"/>
    </row>
    <row r="269" spans="14:14">
      <c r="N269" s="7"/>
    </row>
    <row r="273" spans="14:14">
      <c r="N273" s="7"/>
    </row>
    <row r="277" spans="14:14">
      <c r="N277" s="7"/>
    </row>
    <row r="281" spans="14:14">
      <c r="N281" s="7"/>
    </row>
    <row r="285" spans="14:14">
      <c r="N285" s="7"/>
    </row>
    <row r="289" spans="14:14">
      <c r="N289" s="7"/>
    </row>
    <row r="293" spans="14:14">
      <c r="N293" s="7"/>
    </row>
    <row r="297" spans="14:14">
      <c r="N297" s="7"/>
    </row>
    <row r="301" spans="14:14">
      <c r="N301" s="7"/>
    </row>
    <row r="305" spans="14:14">
      <c r="N305" s="7"/>
    </row>
    <row r="309" spans="14:14">
      <c r="N309" s="7"/>
    </row>
    <row r="313" spans="14:14">
      <c r="N313" s="7"/>
    </row>
    <row r="317" spans="14:14">
      <c r="N317" s="7"/>
    </row>
    <row r="321" spans="14:14">
      <c r="N321" s="7"/>
    </row>
    <row r="325" spans="14:14">
      <c r="N325" s="7"/>
    </row>
    <row r="329" spans="14:14">
      <c r="N329" s="7"/>
    </row>
    <row r="333" spans="14:14">
      <c r="N333" s="7"/>
    </row>
    <row r="337" spans="14:14">
      <c r="N337" s="7"/>
    </row>
    <row r="341" spans="14:14">
      <c r="N341" s="7"/>
    </row>
    <row r="345" spans="14:14">
      <c r="N345" s="7"/>
    </row>
    <row r="349" spans="14:14">
      <c r="N349" s="7"/>
    </row>
    <row r="353" spans="14:14">
      <c r="N353" s="7"/>
    </row>
    <row r="357" spans="14:14">
      <c r="N357" s="7"/>
    </row>
    <row r="361" spans="14:14">
      <c r="N361" s="7"/>
    </row>
    <row r="365" spans="14:14">
      <c r="N365" s="7"/>
    </row>
    <row r="369" spans="14:14">
      <c r="N369" s="7"/>
    </row>
    <row r="373" spans="14:14">
      <c r="N373" s="7"/>
    </row>
    <row r="377" spans="14:14">
      <c r="N377" s="7"/>
    </row>
    <row r="381" spans="14:14">
      <c r="N381" s="7"/>
    </row>
    <row r="385" spans="14:14">
      <c r="N385" s="7"/>
    </row>
    <row r="389" spans="14:14">
      <c r="N389" s="7"/>
    </row>
    <row r="393" spans="14:14">
      <c r="N393" s="7"/>
    </row>
    <row r="397" spans="14:14">
      <c r="N397" s="7"/>
    </row>
    <row r="401" spans="14:14">
      <c r="N401" s="7"/>
    </row>
  </sheetData>
  <mergeCells count="7">
    <mergeCell ref="AN2:AP2"/>
    <mergeCell ref="B2:K2"/>
    <mergeCell ref="M2:O2"/>
    <mergeCell ref="Q2:T2"/>
    <mergeCell ref="V2:Z2"/>
    <mergeCell ref="AB2:AD2"/>
    <mergeCell ref="AH2:A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M401"/>
  <sheetViews>
    <sheetView zoomScale="90" zoomScaleNormal="90" workbookViewId="0">
      <selection activeCell="A5" sqref="A5"/>
    </sheetView>
  </sheetViews>
  <sheetFormatPr defaultRowHeight="15"/>
  <cols>
    <col min="1" max="1" width="1.28515625" style="4" customWidth="1"/>
    <col min="2" max="2" width="4.42578125" style="4" bestFit="1" customWidth="1"/>
    <col min="3" max="3" width="8.28515625" style="4" bestFit="1" customWidth="1"/>
    <col min="4" max="4" width="10.7109375" style="4" bestFit="1" customWidth="1"/>
    <col min="5" max="5" width="7.5703125" style="4" bestFit="1" customWidth="1"/>
    <col min="6" max="6" width="7.42578125" style="4" customWidth="1"/>
    <col min="7" max="7" width="7.140625" style="4" bestFit="1" customWidth="1"/>
    <col min="8" max="8" width="7.7109375" style="4" bestFit="1" customWidth="1"/>
    <col min="9" max="9" width="9" style="4" bestFit="1" customWidth="1"/>
    <col min="10" max="10" width="6.28515625" style="4" bestFit="1" customWidth="1"/>
    <col min="11" max="11" width="4.5703125" style="4" bestFit="1" customWidth="1"/>
    <col min="12" max="12" width="1.28515625" style="4" customWidth="1"/>
    <col min="13" max="13" width="5" style="4" bestFit="1" customWidth="1"/>
    <col min="14" max="14" width="8.140625" style="4" bestFit="1" customWidth="1"/>
    <col min="15" max="15" width="9.7109375" style="4" bestFit="1" customWidth="1"/>
    <col min="16" max="16" width="1.28515625" style="4" customWidth="1"/>
    <col min="17" max="17" width="3.28515625" style="4" bestFit="1" customWidth="1"/>
    <col min="18" max="18" width="8.28515625" style="4" bestFit="1" customWidth="1"/>
    <col min="19" max="19" width="10.7109375" style="4" bestFit="1" customWidth="1"/>
    <col min="20" max="20" width="8.5703125" style="4" bestFit="1" customWidth="1"/>
    <col min="21" max="21" width="1.28515625" style="4" customWidth="1"/>
    <col min="22" max="22" width="3" style="4" bestFit="1" customWidth="1"/>
    <col min="23" max="23" width="9.14062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.28515625" style="4" customWidth="1"/>
    <col min="28" max="28" width="3" style="4" bestFit="1" customWidth="1"/>
    <col min="29" max="29" width="8.140625" style="4" bestFit="1" customWidth="1"/>
    <col min="30" max="30" width="11.85546875" style="4" bestFit="1" customWidth="1"/>
    <col min="31" max="31" width="1.5703125" style="4" customWidth="1"/>
    <col min="32" max="32" width="9.140625" style="4" bestFit="1" customWidth="1"/>
    <col min="33" max="33" width="1.5703125" customWidth="1"/>
    <col min="34" max="34" width="3.28515625" bestFit="1" customWidth="1"/>
    <col min="35" max="35" width="7" bestFit="1" customWidth="1"/>
    <col min="36" max="36" width="7.7109375" bestFit="1" customWidth="1"/>
    <col min="37" max="37" width="8.140625" bestFit="1" customWidth="1"/>
    <col min="39" max="39" width="1.5703125" customWidth="1"/>
    <col min="40" max="40" width="6.28515625" bestFit="1" customWidth="1"/>
    <col min="41" max="41" width="8.28515625" bestFit="1" customWidth="1"/>
    <col min="42" max="42" width="9.7109375" bestFit="1" customWidth="1"/>
    <col min="43" max="43" width="1.5703125" customWidth="1"/>
    <col min="44" max="44" width="12.140625" bestFit="1" customWidth="1"/>
    <col min="45" max="45" width="10.42578125" bestFit="1" customWidth="1"/>
    <col min="46" max="46" width="9.7109375" bestFit="1" customWidth="1"/>
    <col min="47" max="47" width="11.28515625" bestFit="1" customWidth="1"/>
    <col min="48" max="48" width="5.28515625" bestFit="1" customWidth="1"/>
    <col min="49" max="49" width="1.5703125" customWidth="1"/>
    <col min="50" max="50" width="11.28515625" bestFit="1" customWidth="1"/>
    <col min="51" max="51" width="1.5703125" customWidth="1"/>
    <col min="52" max="53" width="11.42578125" style="4" customWidth="1"/>
    <col min="54" max="54" width="1.28515625" style="4" customWidth="1"/>
    <col min="55" max="55" width="9.42578125" style="4" bestFit="1" customWidth="1"/>
    <col min="56" max="56" width="9.85546875" style="4" bestFit="1" customWidth="1"/>
    <col min="57" max="57" width="6" style="4" bestFit="1" customWidth="1"/>
    <col min="58" max="58" width="4.5703125" style="4" bestFit="1" customWidth="1"/>
    <col min="59" max="59" width="4.42578125" style="4" bestFit="1" customWidth="1"/>
    <col min="60" max="60" width="6.42578125" style="4" bestFit="1" customWidth="1"/>
    <col min="61" max="61" width="7.42578125" style="4" bestFit="1" customWidth="1"/>
    <col min="62" max="62" width="11" style="4" bestFit="1" customWidth="1"/>
    <col min="63" max="63" width="6" style="4" customWidth="1"/>
    <col min="64" max="64" width="1.28515625" style="4" customWidth="1"/>
    <col min="65" max="65" width="5.140625" style="4" bestFit="1" customWidth="1"/>
    <col min="66" max="66" width="9.42578125" style="4" bestFit="1" customWidth="1"/>
    <col min="67" max="67" width="5.85546875" style="4" bestFit="1" customWidth="1"/>
    <col min="68" max="68" width="1" style="4" customWidth="1"/>
    <col min="69" max="69" width="9.42578125" style="4" bestFit="1" customWidth="1"/>
    <col min="70" max="70" width="5.140625" style="4" bestFit="1" customWidth="1"/>
    <col min="71" max="71" width="1.28515625" style="4" customWidth="1"/>
    <col min="72" max="72" width="9.42578125" style="4" bestFit="1" customWidth="1"/>
    <col min="73" max="73" width="9.85546875" style="4" bestFit="1" customWidth="1"/>
    <col min="74" max="74" width="0.85546875" style="4" customWidth="1"/>
    <col min="75" max="75" width="5" style="4" bestFit="1" customWidth="1"/>
    <col min="76" max="76" width="8" style="4" bestFit="1" customWidth="1"/>
    <col min="77" max="77" width="9.7109375" style="4" bestFit="1" customWidth="1"/>
    <col min="78" max="78" width="1.28515625" style="4" customWidth="1"/>
    <col min="79" max="82" width="2.140625" style="4" bestFit="1" customWidth="1"/>
    <col min="83" max="83" width="0.85546875" style="4" customWidth="1"/>
    <col min="84" max="84" width="6.140625" style="4" bestFit="1" customWidth="1"/>
    <col min="85" max="85" width="8" style="4" bestFit="1" customWidth="1"/>
    <col min="86" max="86" width="9.7109375" style="4" bestFit="1" customWidth="1"/>
    <col min="87" max="87" width="0.85546875" style="4" customWidth="1"/>
    <col min="88" max="91" width="2.140625" style="4" bestFit="1" customWidth="1"/>
    <col min="92" max="92" width="0.85546875" style="4" customWidth="1"/>
    <col min="93" max="16384" width="9.140625" style="4"/>
  </cols>
  <sheetData>
    <row r="2" spans="2:91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1"/>
      <c r="M2" s="25" t="s">
        <v>17</v>
      </c>
      <c r="N2" s="25"/>
      <c r="O2" s="25"/>
      <c r="P2" s="1"/>
      <c r="Q2" s="25" t="s">
        <v>16</v>
      </c>
      <c r="R2" s="25"/>
      <c r="S2" s="25"/>
      <c r="T2" s="25"/>
      <c r="U2" s="1"/>
      <c r="V2" s="25" t="s">
        <v>15</v>
      </c>
      <c r="W2" s="25"/>
      <c r="X2" s="25"/>
      <c r="Y2" s="25"/>
      <c r="Z2" s="25"/>
      <c r="AA2" s="1"/>
      <c r="AB2" s="25" t="s">
        <v>2</v>
      </c>
      <c r="AC2" s="25"/>
      <c r="AD2" s="25"/>
      <c r="AE2" s="1"/>
      <c r="AF2" s="20" t="s">
        <v>14</v>
      </c>
      <c r="AH2" s="24" t="s">
        <v>43</v>
      </c>
      <c r="AI2" s="24"/>
      <c r="AJ2" s="24"/>
      <c r="AK2" s="24"/>
      <c r="AL2" s="24"/>
      <c r="AM2" s="13"/>
      <c r="AN2" s="24" t="s">
        <v>44</v>
      </c>
      <c r="AO2" s="24"/>
      <c r="AP2" s="24"/>
      <c r="AQ2" s="14"/>
      <c r="AR2" s="14"/>
      <c r="AS2" s="14"/>
      <c r="AT2" s="14"/>
      <c r="AU2" s="14"/>
      <c r="AV2" s="14"/>
      <c r="AW2" s="14"/>
      <c r="AX2" s="14"/>
      <c r="BH2" s="4" t="s">
        <v>46</v>
      </c>
      <c r="BI2" s="4">
        <f ca="1">MAX(BC4:BC43)</f>
        <v>6</v>
      </c>
    </row>
    <row r="3" spans="2:91">
      <c r="B3" s="3" t="s">
        <v>1</v>
      </c>
      <c r="C3" s="3" t="s">
        <v>12</v>
      </c>
      <c r="D3" s="3" t="s">
        <v>11</v>
      </c>
      <c r="E3" s="3" t="s">
        <v>10</v>
      </c>
      <c r="F3" s="3" t="s">
        <v>9</v>
      </c>
      <c r="G3" s="20" t="s">
        <v>8</v>
      </c>
      <c r="H3" s="20" t="s">
        <v>7</v>
      </c>
      <c r="I3" s="20" t="s">
        <v>6</v>
      </c>
      <c r="J3" s="19" t="s">
        <v>43</v>
      </c>
      <c r="K3" s="19" t="s">
        <v>45</v>
      </c>
      <c r="L3" s="1"/>
      <c r="M3" s="20" t="s">
        <v>13</v>
      </c>
      <c r="N3" s="20" t="s">
        <v>3</v>
      </c>
      <c r="O3" s="20" t="s">
        <v>4</v>
      </c>
      <c r="P3" s="1"/>
      <c r="Q3" s="20" t="s">
        <v>1</v>
      </c>
      <c r="R3" s="20" t="s">
        <v>12</v>
      </c>
      <c r="S3" s="20" t="s">
        <v>11</v>
      </c>
      <c r="T3" s="20" t="s">
        <v>10</v>
      </c>
      <c r="U3" s="1"/>
      <c r="V3" s="20" t="s">
        <v>1</v>
      </c>
      <c r="W3" s="20" t="s">
        <v>35</v>
      </c>
      <c r="X3" s="20" t="s">
        <v>36</v>
      </c>
      <c r="Y3" s="20" t="s">
        <v>37</v>
      </c>
      <c r="Z3" s="20" t="s">
        <v>38</v>
      </c>
      <c r="AA3" s="1"/>
      <c r="AB3" s="20" t="s">
        <v>1</v>
      </c>
      <c r="AC3" s="20" t="s">
        <v>3</v>
      </c>
      <c r="AD3" s="20" t="s">
        <v>2</v>
      </c>
      <c r="AE3" s="1"/>
      <c r="AF3" s="20" t="s">
        <v>1</v>
      </c>
      <c r="AH3" s="19" t="s">
        <v>1</v>
      </c>
      <c r="AI3" s="19" t="s">
        <v>9</v>
      </c>
      <c r="AJ3" s="19" t="s">
        <v>8</v>
      </c>
      <c r="AK3" s="19" t="s">
        <v>7</v>
      </c>
      <c r="AL3" s="19" t="s">
        <v>6</v>
      </c>
      <c r="AM3" s="13"/>
      <c r="AN3" s="19" t="s">
        <v>43</v>
      </c>
      <c r="AO3" s="19" t="s">
        <v>3</v>
      </c>
      <c r="AP3" s="19" t="s">
        <v>4</v>
      </c>
      <c r="AQ3" s="14"/>
      <c r="AR3" s="19" t="s">
        <v>4</v>
      </c>
      <c r="AS3" s="19" t="s">
        <v>46</v>
      </c>
      <c r="AT3" s="19" t="s">
        <v>47</v>
      </c>
      <c r="AU3" s="14"/>
      <c r="AV3" s="14"/>
      <c r="AW3" s="14"/>
      <c r="AX3" s="19" t="s">
        <v>48</v>
      </c>
      <c r="BC3" s="4" t="s">
        <v>34</v>
      </c>
      <c r="BD3" s="4" t="s">
        <v>25</v>
      </c>
      <c r="BE3" s="4" t="s">
        <v>5</v>
      </c>
      <c r="BF3" s="20" t="s">
        <v>22</v>
      </c>
      <c r="BG3" s="20" t="s">
        <v>23</v>
      </c>
      <c r="BH3" s="4" t="s">
        <v>24</v>
      </c>
      <c r="BI3" s="4" t="s">
        <v>41</v>
      </c>
      <c r="BJ3" s="4" t="s">
        <v>42</v>
      </c>
      <c r="BK3" s="4" t="s">
        <v>5</v>
      </c>
      <c r="BM3" s="4" t="s">
        <v>33</v>
      </c>
      <c r="BN3" s="4" t="s">
        <v>4</v>
      </c>
      <c r="BO3" s="4" t="s">
        <v>55</v>
      </c>
      <c r="BQ3" s="4" t="s">
        <v>34</v>
      </c>
      <c r="BR3" s="4" t="s">
        <v>33</v>
      </c>
      <c r="BT3" s="4" t="str">
        <f t="shared" ref="BT3:BT17" si="0">BC3</f>
        <v>Subgrupo</v>
      </c>
      <c r="BU3" s="4" t="s">
        <v>55</v>
      </c>
      <c r="BW3" s="20" t="s">
        <v>33</v>
      </c>
      <c r="BX3" s="20" t="s">
        <v>19</v>
      </c>
      <c r="BY3" s="20" t="s">
        <v>4</v>
      </c>
      <c r="CA3" s="4">
        <v>1</v>
      </c>
      <c r="CB3" s="4">
        <v>2</v>
      </c>
      <c r="CC3" s="4">
        <v>3</v>
      </c>
      <c r="CD3" s="4">
        <v>4</v>
      </c>
      <c r="CF3" s="20" t="s">
        <v>43</v>
      </c>
      <c r="CG3" s="20" t="s">
        <v>19</v>
      </c>
      <c r="CH3" s="20" t="s">
        <v>4</v>
      </c>
      <c r="CJ3" s="4">
        <v>1</v>
      </c>
      <c r="CK3" s="4">
        <v>2</v>
      </c>
      <c r="CL3" s="4">
        <v>3</v>
      </c>
      <c r="CM3" s="4">
        <v>4</v>
      </c>
    </row>
    <row r="4" spans="2:91">
      <c r="B4" s="7">
        <v>1</v>
      </c>
      <c r="C4" s="4">
        <f t="shared" ref="C4:C38" ca="1" si="1">VLOOKUP(BQ4,BC:BG,4,0)</f>
        <v>64</v>
      </c>
      <c r="D4" s="4">
        <f ca="1">VLOOKUP(BQ4,BC:BG,5,0)</f>
        <v>5</v>
      </c>
      <c r="E4" s="7">
        <f ca="1">Formulas!C4</f>
        <v>1854</v>
      </c>
      <c r="F4">
        <f ca="1">G4</f>
        <v>80</v>
      </c>
      <c r="G4">
        <f ca="1">IF(BY4&lt;61,0,IF(BY4&lt;121,20,IF(BY4&lt;201,45,IF(BY4&lt;301,80,"X"))))</f>
        <v>80</v>
      </c>
      <c r="H4">
        <f ca="1">IF(BY4&lt;61,30,IF(BY4&lt;121,55,IF(BY4&lt;201,90,IF(BY4&lt;301,140,"X"))))</f>
        <v>140</v>
      </c>
      <c r="I4" s="8">
        <f ca="1">IF(Formulas!I4&lt;1,1,ROUND(Formulas!I4,0))</f>
        <v>394</v>
      </c>
      <c r="J4">
        <f ca="1">RANDBETWEEN(1,5)</f>
        <v>1</v>
      </c>
      <c r="K4">
        <f t="shared" ref="K4:K38" ca="1" si="2">RANDBETWEEN(1,3)</f>
        <v>3</v>
      </c>
      <c r="L4" s="7"/>
      <c r="M4" s="4">
        <v>1</v>
      </c>
      <c r="N4" s="4">
        <v>1</v>
      </c>
      <c r="O4" s="4">
        <f ca="1">IF(HLOOKUP(N4,$CA$3:$CD$73,M4+1,0)=N4,VLOOKUP(M4,BW:BY,3,0),0)</f>
        <v>255</v>
      </c>
      <c r="P4" s="7"/>
      <c r="Q4" s="7">
        <v>1</v>
      </c>
      <c r="R4" s="4">
        <f t="shared" ref="R4:S18" ca="1" si="3">BF4</f>
        <v>64</v>
      </c>
      <c r="S4" s="4">
        <f t="shared" ca="1" si="3"/>
        <v>5</v>
      </c>
      <c r="T4" s="4">
        <f ca="1">Formulas!V4</f>
        <v>6752</v>
      </c>
      <c r="U4" s="7"/>
      <c r="V4" s="4">
        <v>1</v>
      </c>
      <c r="W4" s="4">
        <v>35</v>
      </c>
      <c r="X4" s="4">
        <v>0</v>
      </c>
      <c r="Y4" s="4">
        <v>9999</v>
      </c>
      <c r="Z4" s="4">
        <v>3</v>
      </c>
      <c r="AA4" s="7"/>
      <c r="AB4" s="7">
        <v>1</v>
      </c>
      <c r="AC4" s="7">
        <v>1</v>
      </c>
      <c r="AD4" s="4">
        <f ca="1">MAX($AT$11:$AT$14)</f>
        <v>713</v>
      </c>
      <c r="AE4" s="7"/>
      <c r="AF4" s="7">
        <v>1</v>
      </c>
      <c r="AH4">
        <v>1</v>
      </c>
      <c r="AI4">
        <f ca="1">RANDBETWEEN(0,10)</f>
        <v>7</v>
      </c>
      <c r="AJ4">
        <f ca="1">AI4</f>
        <v>7</v>
      </c>
      <c r="AK4">
        <f ca="1">RANDBETWEEN(15,20)</f>
        <v>15</v>
      </c>
      <c r="AL4" s="7">
        <f ca="1">ROUND(1.1*(SUMIF(J:J,AH4,AX:AX)),0)</f>
        <v>8308</v>
      </c>
      <c r="AM4" s="14"/>
      <c r="AN4" s="14">
        <v>1</v>
      </c>
      <c r="AO4" s="14">
        <v>1</v>
      </c>
      <c r="AP4" s="4">
        <f t="shared" ref="AP4:AP23" ca="1" si="4">IF(HLOOKUP(AO4,$CJ$3:$CM$13,AN4+1,0)=AO4,VLOOKUP(AN4,CF:CH,3,0),0)</f>
        <v>0</v>
      </c>
      <c r="AQ4" s="14"/>
      <c r="AR4" s="19">
        <v>1</v>
      </c>
      <c r="AS4" s="14">
        <f ca="1">SUMIF(N:N,AR4,O:O)+SUMIF($AS$17:$AS$21,AR4,$AU$17:$AU$21)</f>
        <v>1860</v>
      </c>
      <c r="AT4" s="14">
        <f ca="1">AS4*1.15</f>
        <v>2139</v>
      </c>
      <c r="AU4" s="14"/>
      <c r="AV4" s="14"/>
      <c r="AW4" s="14"/>
      <c r="AX4" s="14">
        <f ca="1">I4*K4</f>
        <v>1182</v>
      </c>
      <c r="AY4" s="4"/>
      <c r="BC4" s="4">
        <v>1</v>
      </c>
      <c r="BD4" s="4">
        <f t="shared" ref="BD4:BD18" ca="1" si="5">IF(BH4=0,BJ4,"")</f>
        <v>4</v>
      </c>
      <c r="BE4" s="4">
        <v>1</v>
      </c>
      <c r="BF4" s="4">
        <f ca="1">RANDBETWEEN(40,130)</f>
        <v>64</v>
      </c>
      <c r="BG4" s="4">
        <f ca="1">RANDBETWEEN(5,31)</f>
        <v>5</v>
      </c>
      <c r="BH4" s="4">
        <v>0</v>
      </c>
      <c r="BI4" s="4">
        <f t="shared" ref="BI4:BI18" ca="1" si="6">IF(BH4=0,RANDBETWEEN(0,100),0)</f>
        <v>23</v>
      </c>
      <c r="BJ4" s="4">
        <f t="shared" ref="BJ4:BJ18" ca="1" si="7">RANDBETWEEN(1,7)</f>
        <v>4</v>
      </c>
      <c r="BK4" s="4">
        <v>1</v>
      </c>
      <c r="BM4" s="4">
        <v>1</v>
      </c>
      <c r="BN4" s="4">
        <f t="shared" ref="BN4:BN38" ca="1" si="8">SUMIF(M:M,BM4,O:O)</f>
        <v>255</v>
      </c>
      <c r="BO4" s="4">
        <f ca="1">BN4</f>
        <v>255</v>
      </c>
      <c r="BQ4" s="4">
        <v>1</v>
      </c>
      <c r="BR4" s="4">
        <v>1</v>
      </c>
      <c r="BT4" s="4">
        <f t="shared" si="0"/>
        <v>1</v>
      </c>
      <c r="BU4" s="4">
        <f ca="1">BD4</f>
        <v>4</v>
      </c>
      <c r="BW4" s="4">
        <v>1</v>
      </c>
      <c r="BX4">
        <f ca="1">RANDBETWEEN(1,4)</f>
        <v>1</v>
      </c>
      <c r="BY4">
        <f ca="1">RANDBETWEEN(10,300)</f>
        <v>255</v>
      </c>
      <c r="CA4" s="4">
        <f t="shared" ref="CA4:CD23" ca="1" si="9">$BX4</f>
        <v>1</v>
      </c>
      <c r="CB4" s="4">
        <f t="shared" ca="1" si="9"/>
        <v>1</v>
      </c>
      <c r="CC4" s="4">
        <f t="shared" ca="1" si="9"/>
        <v>1</v>
      </c>
      <c r="CD4" s="4">
        <f t="shared" ca="1" si="9"/>
        <v>1</v>
      </c>
      <c r="CF4" s="4">
        <f>AR17</f>
        <v>1</v>
      </c>
      <c r="CG4" s="4">
        <f t="shared" ref="CG4:CH8" ca="1" si="10">AS17</f>
        <v>4</v>
      </c>
      <c r="CH4" s="4">
        <f t="shared" ca="1" si="10"/>
        <v>15</v>
      </c>
      <c r="CJ4" s="4">
        <f ca="1">$CG4</f>
        <v>4</v>
      </c>
      <c r="CK4" s="4">
        <f t="shared" ref="CK4:CM8" ca="1" si="11">$CG4</f>
        <v>4</v>
      </c>
      <c r="CL4" s="4">
        <f t="shared" ca="1" si="11"/>
        <v>4</v>
      </c>
      <c r="CM4" s="4">
        <f t="shared" ca="1" si="11"/>
        <v>4</v>
      </c>
    </row>
    <row r="5" spans="2:91">
      <c r="B5" s="7">
        <v>2</v>
      </c>
      <c r="C5" s="4">
        <f t="shared" ca="1" si="1"/>
        <v>64</v>
      </c>
      <c r="D5" s="4">
        <f t="shared" ref="D5:D38" ca="1" si="12">VLOOKUP(BQ5,BC:BG,5,0)</f>
        <v>5</v>
      </c>
      <c r="E5" s="7">
        <f ca="1">Formulas!C5</f>
        <v>1761</v>
      </c>
      <c r="F5">
        <f t="shared" ref="F5:F38" ca="1" si="13">G5</f>
        <v>20</v>
      </c>
      <c r="G5">
        <f t="shared" ref="G5:G38" ca="1" si="14">IF(BY5&lt;61,0,IF(BY5&lt;121,20,IF(BY5&lt;201,45,IF(BY5&lt;301,80,"X"))))</f>
        <v>20</v>
      </c>
      <c r="H5">
        <f t="shared" ref="H5:H38" ca="1" si="15">IF(BY5&lt;61,30,IF(BY5&lt;121,55,IF(BY5&lt;201,90,IF(BY5&lt;301,140,"X"))))</f>
        <v>55</v>
      </c>
      <c r="I5" s="8">
        <f ca="1">IF(Formulas!I5&lt;1,1,ROUND(Formulas!I5,0))</f>
        <v>365</v>
      </c>
      <c r="J5">
        <f t="shared" ref="J5:J38" ca="1" si="16">RANDBETWEEN(1,5)</f>
        <v>1</v>
      </c>
      <c r="K5">
        <f t="shared" ca="1" si="2"/>
        <v>3</v>
      </c>
      <c r="L5" s="7"/>
      <c r="M5" s="7">
        <v>1</v>
      </c>
      <c r="N5" s="7">
        <v>2</v>
      </c>
      <c r="O5" s="4">
        <f t="shared" ref="O5:O68" ca="1" si="17">IF(HLOOKUP(N5,$CA$3:$CD$73,M5+1,0)=N5,VLOOKUP(M5,BW:BY,3,0),0)</f>
        <v>0</v>
      </c>
      <c r="P5" s="7"/>
      <c r="Q5" s="7">
        <v>2</v>
      </c>
      <c r="R5" s="4">
        <f t="shared" ca="1" si="3"/>
        <v>64</v>
      </c>
      <c r="S5" s="4">
        <f t="shared" ca="1" si="3"/>
        <v>5</v>
      </c>
      <c r="T5" s="4">
        <f ca="1">Formulas!V5</f>
        <v>5530</v>
      </c>
      <c r="U5" s="7"/>
      <c r="V5" s="4">
        <v>2</v>
      </c>
      <c r="W5" s="4">
        <v>20</v>
      </c>
      <c r="X5" s="4">
        <v>0</v>
      </c>
      <c r="Y5" s="4">
        <v>9999</v>
      </c>
      <c r="Z5" s="4">
        <v>3</v>
      </c>
      <c r="AA5" s="7"/>
      <c r="AB5" s="7">
        <v>1</v>
      </c>
      <c r="AC5" s="7">
        <v>2</v>
      </c>
      <c r="AD5" s="4">
        <f t="shared" ref="AD5:AD14" ca="1" si="18">MAX($AT$11:$AT$14)</f>
        <v>713</v>
      </c>
      <c r="AE5" s="7"/>
      <c r="AF5" s="7">
        <v>2</v>
      </c>
      <c r="AH5">
        <v>2</v>
      </c>
      <c r="AI5">
        <f t="shared" ref="AI5:AI8" ca="1" si="19">RANDBETWEEN(0,10)</f>
        <v>8</v>
      </c>
      <c r="AJ5">
        <f t="shared" ref="AJ5:AJ8" ca="1" si="20">AI5</f>
        <v>8</v>
      </c>
      <c r="AK5">
        <f t="shared" ref="AK5:AK8" ca="1" si="21">RANDBETWEEN(15,20)</f>
        <v>15</v>
      </c>
      <c r="AL5" s="7">
        <f ca="1">ROUND(1.1*(SUMIF(J:J,AH5,AX:AX)),0)</f>
        <v>2660</v>
      </c>
      <c r="AM5" s="14"/>
      <c r="AN5" s="14">
        <v>1</v>
      </c>
      <c r="AO5" s="14">
        <v>2</v>
      </c>
      <c r="AP5" s="4">
        <f t="shared" ca="1" si="4"/>
        <v>0</v>
      </c>
      <c r="AQ5" s="14"/>
      <c r="AR5" s="19">
        <v>2</v>
      </c>
      <c r="AS5" s="14">
        <f ca="1">SUMIF(N:N,AR5,O:O)+SUMIF($AS$17:$AS$21,AR5,$AU$17:$AU$21)</f>
        <v>1576</v>
      </c>
      <c r="AT5" s="14">
        <f ca="1">AS5*1.15</f>
        <v>1812.3999999999999</v>
      </c>
      <c r="AU5" s="14"/>
      <c r="AV5" s="14"/>
      <c r="AW5" s="14"/>
      <c r="AX5" s="14">
        <f t="shared" ref="AX5:AX38" ca="1" si="22">I5*K5</f>
        <v>1095</v>
      </c>
      <c r="AY5" s="4"/>
      <c r="BC5" s="4">
        <f t="shared" ref="BC5:BC18" ca="1" si="23">IF(BH5=0,BC4+1,BC4)</f>
        <v>1</v>
      </c>
      <c r="BD5" s="4" t="str">
        <f t="shared" ca="1" si="5"/>
        <v/>
      </c>
      <c r="BE5" s="4">
        <v>2</v>
      </c>
      <c r="BF5" s="4">
        <f t="shared" ref="BF5:BF18" ca="1" si="24">IF(BH5=1,BF4,RANDBETWEEN(40,130))</f>
        <v>64</v>
      </c>
      <c r="BG5" s="4">
        <f t="shared" ref="BG5:BG18" ca="1" si="25">IF(BC5=BC4,BG4,RANDBETWEEN(5,31))</f>
        <v>5</v>
      </c>
      <c r="BH5" s="4">
        <f ca="1">RANDBETWEEN(0,1)</f>
        <v>1</v>
      </c>
      <c r="BI5" s="4">
        <f t="shared" ca="1" si="6"/>
        <v>0</v>
      </c>
      <c r="BJ5" s="4">
        <f t="shared" ca="1" si="7"/>
        <v>2</v>
      </c>
      <c r="BK5" s="4">
        <v>2</v>
      </c>
      <c r="BM5" s="7">
        <v>2</v>
      </c>
      <c r="BN5" s="4">
        <f t="shared" ca="1" si="8"/>
        <v>65</v>
      </c>
      <c r="BO5" s="4">
        <f ca="1">BN5+BO4</f>
        <v>320</v>
      </c>
      <c r="BQ5" s="4">
        <f ca="1">IF(BR5&gt;(VLOOKUP(BQ4,BT:BU,2,FALSE)),BQ4+1,BQ4)</f>
        <v>1</v>
      </c>
      <c r="BR5" s="7">
        <v>2</v>
      </c>
      <c r="BS5" s="7"/>
      <c r="BT5" s="4">
        <f t="shared" ca="1" si="0"/>
        <v>1</v>
      </c>
      <c r="BU5" s="4">
        <f ca="1">IF(BD5&lt;&gt;"",BU4+BD5,BU4)</f>
        <v>4</v>
      </c>
      <c r="BW5" s="7">
        <v>2</v>
      </c>
      <c r="BX5">
        <f t="shared" ref="BX5:BX38" ca="1" si="26">RANDBETWEEN(1,4)</f>
        <v>1</v>
      </c>
      <c r="BY5">
        <f t="shared" ref="BY5:BY38" ca="1" si="27">RANDBETWEEN(10,300)</f>
        <v>65</v>
      </c>
      <c r="CA5" s="4">
        <f ca="1">$BX5</f>
        <v>1</v>
      </c>
      <c r="CB5" s="4">
        <f t="shared" ca="1" si="9"/>
        <v>1</v>
      </c>
      <c r="CC5" s="4">
        <f t="shared" ca="1" si="9"/>
        <v>1</v>
      </c>
      <c r="CD5" s="4">
        <f t="shared" ca="1" si="9"/>
        <v>1</v>
      </c>
      <c r="CF5" s="4">
        <f t="shared" ref="CF5:CF8" si="28">AR18</f>
        <v>2</v>
      </c>
      <c r="CG5" s="4">
        <f t="shared" ca="1" si="10"/>
        <v>4</v>
      </c>
      <c r="CH5" s="4">
        <f t="shared" ca="1" si="10"/>
        <v>23</v>
      </c>
      <c r="CJ5" s="4">
        <f t="shared" ref="CJ5:CJ8" ca="1" si="29">$CG5</f>
        <v>4</v>
      </c>
      <c r="CK5" s="4">
        <f t="shared" ca="1" si="11"/>
        <v>4</v>
      </c>
      <c r="CL5" s="4">
        <f t="shared" ca="1" si="11"/>
        <v>4</v>
      </c>
      <c r="CM5" s="4">
        <f t="shared" ca="1" si="11"/>
        <v>4</v>
      </c>
    </row>
    <row r="6" spans="2:91">
      <c r="B6" s="7">
        <v>3</v>
      </c>
      <c r="C6" s="4">
        <f t="shared" ca="1" si="1"/>
        <v>64</v>
      </c>
      <c r="D6" s="4">
        <f t="shared" ca="1" si="12"/>
        <v>5</v>
      </c>
      <c r="E6" s="7">
        <f ca="1">Formulas!C6</f>
        <v>1570</v>
      </c>
      <c r="F6">
        <f t="shared" ca="1" si="13"/>
        <v>20</v>
      </c>
      <c r="G6">
        <f t="shared" ca="1" si="14"/>
        <v>20</v>
      </c>
      <c r="H6">
        <f t="shared" ca="1" si="15"/>
        <v>55</v>
      </c>
      <c r="I6" s="8">
        <f ca="1">IF(Formulas!I6&lt;1,1,ROUND(Formulas!I6,0))</f>
        <v>321</v>
      </c>
      <c r="J6">
        <f t="shared" ca="1" si="16"/>
        <v>5</v>
      </c>
      <c r="K6">
        <f t="shared" ca="1" si="2"/>
        <v>2</v>
      </c>
      <c r="L6" s="7"/>
      <c r="M6" s="4">
        <v>1</v>
      </c>
      <c r="N6" s="4">
        <v>3</v>
      </c>
      <c r="O6" s="4">
        <f t="shared" ca="1" si="17"/>
        <v>0</v>
      </c>
      <c r="P6" s="7"/>
      <c r="Q6" s="7">
        <v>3</v>
      </c>
      <c r="R6" s="4">
        <f t="shared" ca="1" si="3"/>
        <v>64</v>
      </c>
      <c r="S6" s="4">
        <f t="shared" ca="1" si="3"/>
        <v>5</v>
      </c>
      <c r="T6" s="4">
        <f ca="1">Formulas!V6</f>
        <v>6277</v>
      </c>
      <c r="U6" s="7"/>
      <c r="V6" s="4">
        <v>3</v>
      </c>
      <c r="W6" s="4">
        <v>30</v>
      </c>
      <c r="X6" s="4">
        <v>500</v>
      </c>
      <c r="Y6" s="4">
        <v>2000</v>
      </c>
      <c r="Z6" s="4">
        <v>4</v>
      </c>
      <c r="AA6" s="7"/>
      <c r="AB6" s="7">
        <v>1</v>
      </c>
      <c r="AC6" s="7">
        <v>3</v>
      </c>
      <c r="AD6" s="4">
        <f t="shared" ca="1" si="18"/>
        <v>713</v>
      </c>
      <c r="AE6" s="7"/>
      <c r="AF6" s="7">
        <v>3</v>
      </c>
      <c r="AH6">
        <v>3</v>
      </c>
      <c r="AI6">
        <f t="shared" ca="1" si="19"/>
        <v>3</v>
      </c>
      <c r="AJ6">
        <f t="shared" ca="1" si="20"/>
        <v>3</v>
      </c>
      <c r="AK6">
        <f t="shared" ca="1" si="21"/>
        <v>18</v>
      </c>
      <c r="AL6" s="7">
        <f t="shared" ref="AL6:AL8" ca="1" si="30">ROUND(1.1*(SUMIF(J:J,AH6,AX:AX)),0)</f>
        <v>10173</v>
      </c>
      <c r="AM6" s="14"/>
      <c r="AN6" s="14">
        <v>1</v>
      </c>
      <c r="AO6" s="14">
        <v>3</v>
      </c>
      <c r="AP6" s="4">
        <f t="shared" ca="1" si="4"/>
        <v>0</v>
      </c>
      <c r="AQ6" s="14"/>
      <c r="AR6" s="19">
        <v>3</v>
      </c>
      <c r="AS6" s="14">
        <f ca="1">SUMIF(N:N,AR6,O:O)+SUMIF($AS$17:$AS$21,AR6,$AU$17:$AU$21)</f>
        <v>1145</v>
      </c>
      <c r="AT6" s="14">
        <f ca="1">AS6*1.15</f>
        <v>1316.75</v>
      </c>
      <c r="AU6" s="14"/>
      <c r="AV6" s="14"/>
      <c r="AW6" s="14"/>
      <c r="AX6" s="14">
        <f ca="1">I6*K6</f>
        <v>642</v>
      </c>
      <c r="AY6" s="4"/>
      <c r="AZ6" s="4" t="s">
        <v>56</v>
      </c>
      <c r="BC6" s="4">
        <f t="shared" ca="1" si="23"/>
        <v>1</v>
      </c>
      <c r="BD6" s="4" t="str">
        <f t="shared" ca="1" si="5"/>
        <v/>
      </c>
      <c r="BE6" s="4">
        <v>3</v>
      </c>
      <c r="BF6" s="4">
        <f t="shared" ca="1" si="24"/>
        <v>64</v>
      </c>
      <c r="BG6" s="4">
        <f t="shared" ca="1" si="25"/>
        <v>5</v>
      </c>
      <c r="BH6" s="4">
        <f ca="1">RANDBETWEEN(0,1)</f>
        <v>1</v>
      </c>
      <c r="BI6" s="4">
        <f t="shared" ca="1" si="6"/>
        <v>0</v>
      </c>
      <c r="BJ6" s="4">
        <f t="shared" ca="1" si="7"/>
        <v>6</v>
      </c>
      <c r="BK6" s="4">
        <v>3</v>
      </c>
      <c r="BM6" s="4">
        <v>3</v>
      </c>
      <c r="BN6" s="4">
        <f t="shared" ca="1" si="8"/>
        <v>100</v>
      </c>
      <c r="BO6" s="4">
        <f t="shared" ref="BO6:BO38" ca="1" si="31">BN6+BO5</f>
        <v>420</v>
      </c>
      <c r="BQ6" s="4">
        <f ca="1">IF(BR6&gt;(VLOOKUP(BQ5,BT:BU,2,FALSE)),BQ5+1,BQ5)</f>
        <v>1</v>
      </c>
      <c r="BR6" s="4">
        <v>3</v>
      </c>
      <c r="BT6" s="4">
        <f t="shared" ca="1" si="0"/>
        <v>1</v>
      </c>
      <c r="BU6" s="4">
        <f ca="1">IF(BD6&lt;&gt;"",BU5+BD6,BU5)</f>
        <v>4</v>
      </c>
      <c r="BW6" s="4">
        <v>3</v>
      </c>
      <c r="BX6">
        <f t="shared" ca="1" si="26"/>
        <v>3</v>
      </c>
      <c r="BY6">
        <f t="shared" ca="1" si="27"/>
        <v>100</v>
      </c>
      <c r="CA6" s="4">
        <f t="shared" ref="CA6:CD25" ca="1" si="32">$BX6</f>
        <v>3</v>
      </c>
      <c r="CB6" s="4">
        <f t="shared" ca="1" si="9"/>
        <v>3</v>
      </c>
      <c r="CC6" s="4">
        <f t="shared" ca="1" si="9"/>
        <v>3</v>
      </c>
      <c r="CD6" s="4">
        <f t="shared" ca="1" si="9"/>
        <v>3</v>
      </c>
      <c r="CF6" s="4">
        <f t="shared" si="28"/>
        <v>3</v>
      </c>
      <c r="CG6" s="4">
        <f t="shared" ca="1" si="10"/>
        <v>1</v>
      </c>
      <c r="CH6" s="4">
        <f t="shared" ca="1" si="10"/>
        <v>14</v>
      </c>
      <c r="CJ6" s="4">
        <f t="shared" ca="1" si="29"/>
        <v>1</v>
      </c>
      <c r="CK6" s="4">
        <f t="shared" ca="1" si="11"/>
        <v>1</v>
      </c>
      <c r="CL6" s="4">
        <f t="shared" ca="1" si="11"/>
        <v>1</v>
      </c>
      <c r="CM6" s="4">
        <f t="shared" ca="1" si="11"/>
        <v>1</v>
      </c>
    </row>
    <row r="7" spans="2:91">
      <c r="B7" s="7">
        <v>4</v>
      </c>
      <c r="C7" s="4">
        <f t="shared" ca="1" si="1"/>
        <v>64</v>
      </c>
      <c r="D7" s="4">
        <f t="shared" ca="1" si="12"/>
        <v>5</v>
      </c>
      <c r="E7" s="7">
        <f ca="1">Formulas!C7</f>
        <v>1973</v>
      </c>
      <c r="F7">
        <f t="shared" ca="1" si="13"/>
        <v>20</v>
      </c>
      <c r="G7">
        <f t="shared" ca="1" si="14"/>
        <v>20</v>
      </c>
      <c r="H7">
        <f t="shared" ca="1" si="15"/>
        <v>55</v>
      </c>
      <c r="I7" s="8">
        <f ca="1">IF(Formulas!I7&lt;1,1,ROUND(Formulas!I7,0))</f>
        <v>438</v>
      </c>
      <c r="J7">
        <f t="shared" ca="1" si="16"/>
        <v>3</v>
      </c>
      <c r="K7">
        <f t="shared" ca="1" si="2"/>
        <v>2</v>
      </c>
      <c r="L7" s="7"/>
      <c r="M7" s="4">
        <v>1</v>
      </c>
      <c r="N7" s="4">
        <v>4</v>
      </c>
      <c r="O7" s="4">
        <f t="shared" ca="1" si="17"/>
        <v>0</v>
      </c>
      <c r="P7" s="7"/>
      <c r="Q7" s="7">
        <v>4</v>
      </c>
      <c r="R7" s="4">
        <f t="shared" ca="1" si="3"/>
        <v>60</v>
      </c>
      <c r="S7" s="4">
        <f t="shared" ca="1" si="3"/>
        <v>18</v>
      </c>
      <c r="T7" s="4">
        <f ca="1">Formulas!V7</f>
        <v>5592</v>
      </c>
      <c r="U7" s="7"/>
      <c r="V7" s="7"/>
      <c r="W7" s="7"/>
      <c r="X7" s="7"/>
      <c r="Y7" s="7"/>
      <c r="Z7" s="7"/>
      <c r="AA7" s="7"/>
      <c r="AB7" s="7">
        <v>1</v>
      </c>
      <c r="AC7" s="7">
        <v>4</v>
      </c>
      <c r="AD7" s="4">
        <f t="shared" ca="1" si="18"/>
        <v>713</v>
      </c>
      <c r="AE7" s="7"/>
      <c r="AF7" s="7">
        <v>4</v>
      </c>
      <c r="AH7">
        <v>4</v>
      </c>
      <c r="AI7">
        <f t="shared" ca="1" si="19"/>
        <v>5</v>
      </c>
      <c r="AJ7">
        <f t="shared" ca="1" si="20"/>
        <v>5</v>
      </c>
      <c r="AK7">
        <f t="shared" ca="1" si="21"/>
        <v>17</v>
      </c>
      <c r="AL7" s="7">
        <f t="shared" ca="1" si="30"/>
        <v>2626</v>
      </c>
      <c r="AM7" s="14"/>
      <c r="AN7" s="14">
        <v>1</v>
      </c>
      <c r="AO7" s="14">
        <v>4</v>
      </c>
      <c r="AP7" s="4">
        <f t="shared" ca="1" si="4"/>
        <v>15</v>
      </c>
      <c r="AQ7" s="14"/>
      <c r="AR7" s="19">
        <v>4</v>
      </c>
      <c r="AS7" s="14">
        <f ca="1">SUMIF(N:N,AR7,O:O)+SUMIF($AS$17:$AS$21,AR7,$AU$17:$AU$21)</f>
        <v>1891</v>
      </c>
      <c r="AT7" s="14">
        <f ca="1">AS7*1.15</f>
        <v>2174.6499999999996</v>
      </c>
      <c r="AU7" s="14"/>
      <c r="AV7" s="14"/>
      <c r="AW7" s="14"/>
      <c r="AX7" s="14">
        <f t="shared" ca="1" si="22"/>
        <v>876</v>
      </c>
      <c r="AY7" s="4"/>
      <c r="AZ7" s="4">
        <f ca="1">SUM(BD:BD)</f>
        <v>16</v>
      </c>
      <c r="BC7" s="4">
        <f t="shared" ca="1" si="23"/>
        <v>2</v>
      </c>
      <c r="BD7" s="4">
        <f t="shared" ca="1" si="5"/>
        <v>3</v>
      </c>
      <c r="BE7" s="4">
        <v>4</v>
      </c>
      <c r="BF7" s="4">
        <f t="shared" ca="1" si="24"/>
        <v>60</v>
      </c>
      <c r="BG7" s="4">
        <f t="shared" ca="1" si="25"/>
        <v>18</v>
      </c>
      <c r="BH7" s="4">
        <f ca="1">RANDBETWEEN(0,1)</f>
        <v>0</v>
      </c>
      <c r="BI7" s="4">
        <f t="shared" ca="1" si="6"/>
        <v>44</v>
      </c>
      <c r="BJ7" s="4">
        <f t="shared" ca="1" si="7"/>
        <v>3</v>
      </c>
      <c r="BK7" s="4">
        <v>4</v>
      </c>
      <c r="BM7" s="4">
        <v>4</v>
      </c>
      <c r="BN7" s="4">
        <f t="shared" ca="1" si="8"/>
        <v>85</v>
      </c>
      <c r="BO7" s="4">
        <f t="shared" ca="1" si="31"/>
        <v>505</v>
      </c>
      <c r="BQ7" s="4">
        <f t="shared" ref="BQ7:BQ38" ca="1" si="33">IF(BR7&gt;(VLOOKUP(BQ6,BT:BU,2,FALSE)),BQ6+1,BQ6)</f>
        <v>1</v>
      </c>
      <c r="BR7" s="4">
        <v>4</v>
      </c>
      <c r="BT7" s="4">
        <f t="shared" ca="1" si="0"/>
        <v>2</v>
      </c>
      <c r="BU7" s="4">
        <f t="shared" ref="BU7:BU16" ca="1" si="34">IF(BD7&lt;&gt;"",BU6+BD7,BU6)</f>
        <v>7</v>
      </c>
      <c r="BW7" s="4">
        <v>4</v>
      </c>
      <c r="BX7">
        <f t="shared" ca="1" si="26"/>
        <v>4</v>
      </c>
      <c r="BY7">
        <f t="shared" ca="1" si="27"/>
        <v>85</v>
      </c>
      <c r="CA7" s="4">
        <f t="shared" ca="1" si="32"/>
        <v>4</v>
      </c>
      <c r="CB7" s="4">
        <f t="shared" ca="1" si="9"/>
        <v>4</v>
      </c>
      <c r="CC7" s="4">
        <f t="shared" ca="1" si="9"/>
        <v>4</v>
      </c>
      <c r="CD7" s="4">
        <f t="shared" ca="1" si="9"/>
        <v>4</v>
      </c>
      <c r="CF7" s="4">
        <f t="shared" si="28"/>
        <v>4</v>
      </c>
      <c r="CG7" s="4">
        <f t="shared" ca="1" si="10"/>
        <v>1</v>
      </c>
      <c r="CH7" s="4">
        <f t="shared" ca="1" si="10"/>
        <v>14</v>
      </c>
      <c r="CJ7" s="4">
        <f t="shared" ca="1" si="29"/>
        <v>1</v>
      </c>
      <c r="CK7" s="4">
        <f t="shared" ca="1" si="11"/>
        <v>1</v>
      </c>
      <c r="CL7" s="4">
        <f t="shared" ca="1" si="11"/>
        <v>1</v>
      </c>
      <c r="CM7" s="4">
        <f t="shared" ca="1" si="11"/>
        <v>1</v>
      </c>
    </row>
    <row r="8" spans="2:91">
      <c r="B8" s="7">
        <v>5</v>
      </c>
      <c r="C8" s="4">
        <f t="shared" ca="1" si="1"/>
        <v>60</v>
      </c>
      <c r="D8" s="4">
        <f t="shared" ca="1" si="12"/>
        <v>18</v>
      </c>
      <c r="E8" s="7">
        <f ca="1">Formulas!C8</f>
        <v>1815</v>
      </c>
      <c r="F8">
        <f t="shared" ca="1" si="13"/>
        <v>80</v>
      </c>
      <c r="G8">
        <f t="shared" ca="1" si="14"/>
        <v>80</v>
      </c>
      <c r="H8">
        <f t="shared" ca="1" si="15"/>
        <v>140</v>
      </c>
      <c r="I8" s="8">
        <f ca="1">IF(Formulas!I8&lt;1,1,ROUND(Formulas!I8,0))</f>
        <v>420</v>
      </c>
      <c r="J8">
        <f t="shared" ca="1" si="16"/>
        <v>3</v>
      </c>
      <c r="K8">
        <f t="shared" ca="1" si="2"/>
        <v>2</v>
      </c>
      <c r="L8" s="7"/>
      <c r="M8" s="4">
        <v>2</v>
      </c>
      <c r="N8" s="4">
        <v>1</v>
      </c>
      <c r="O8" s="4">
        <f t="shared" ca="1" si="17"/>
        <v>65</v>
      </c>
      <c r="P8" s="7"/>
      <c r="Q8" s="7">
        <v>5</v>
      </c>
      <c r="R8" s="4">
        <f t="shared" ca="1" si="3"/>
        <v>51</v>
      </c>
      <c r="S8" s="4">
        <f t="shared" ca="1" si="3"/>
        <v>28</v>
      </c>
      <c r="T8" s="4">
        <f ca="1">Formulas!V8</f>
        <v>5769</v>
      </c>
      <c r="U8" s="7"/>
      <c r="V8" s="7"/>
      <c r="W8" s="7"/>
      <c r="X8" s="7"/>
      <c r="Y8" s="7"/>
      <c r="Z8" s="7"/>
      <c r="AA8" s="7"/>
      <c r="AB8" s="7">
        <v>2</v>
      </c>
      <c r="AC8" s="7">
        <v>1</v>
      </c>
      <c r="AD8" s="4">
        <f t="shared" ca="1" si="18"/>
        <v>713</v>
      </c>
      <c r="AE8" s="7"/>
      <c r="AF8" s="7"/>
      <c r="AH8">
        <v>5</v>
      </c>
      <c r="AI8">
        <f t="shared" ca="1" si="19"/>
        <v>5</v>
      </c>
      <c r="AJ8">
        <f t="shared" ca="1" si="20"/>
        <v>5</v>
      </c>
      <c r="AK8">
        <f t="shared" ca="1" si="21"/>
        <v>20</v>
      </c>
      <c r="AL8" s="7">
        <f t="shared" ca="1" si="30"/>
        <v>6542</v>
      </c>
      <c r="AM8" s="14"/>
      <c r="AN8" s="14">
        <v>2</v>
      </c>
      <c r="AO8" s="14">
        <v>1</v>
      </c>
      <c r="AP8" s="4">
        <f t="shared" ca="1" si="4"/>
        <v>0</v>
      </c>
      <c r="AQ8" s="14"/>
      <c r="AR8" s="19" t="s">
        <v>28</v>
      </c>
      <c r="AS8" s="14">
        <f ca="1">SUM(AS4:AS7)</f>
        <v>6472</v>
      </c>
      <c r="AT8" s="14">
        <f ca="1">SUM(AT4:AT7)</f>
        <v>7442.7999999999993</v>
      </c>
      <c r="AU8" s="14"/>
      <c r="AV8" s="14"/>
      <c r="AW8" s="14"/>
      <c r="AX8" s="14">
        <f t="shared" ca="1" si="22"/>
        <v>840</v>
      </c>
      <c r="AY8" s="4"/>
      <c r="BC8" s="4">
        <f t="shared" ca="1" si="23"/>
        <v>3</v>
      </c>
      <c r="BD8" s="4">
        <f t="shared" ca="1" si="5"/>
        <v>3</v>
      </c>
      <c r="BE8" s="4">
        <v>5</v>
      </c>
      <c r="BF8" s="4">
        <f t="shared" ca="1" si="24"/>
        <v>51</v>
      </c>
      <c r="BG8" s="4">
        <f t="shared" ca="1" si="25"/>
        <v>28</v>
      </c>
      <c r="BH8" s="4">
        <f t="shared" ref="BH8:BH18" ca="1" si="35">RANDBETWEEN(0,1)</f>
        <v>0</v>
      </c>
      <c r="BI8" s="4">
        <f t="shared" ca="1" si="6"/>
        <v>32</v>
      </c>
      <c r="BJ8" s="4">
        <f t="shared" ca="1" si="7"/>
        <v>3</v>
      </c>
      <c r="BK8" s="4">
        <v>5</v>
      </c>
      <c r="BM8" s="4">
        <v>5</v>
      </c>
      <c r="BN8" s="4">
        <f t="shared" ca="1" si="8"/>
        <v>221</v>
      </c>
      <c r="BO8" s="4">
        <f t="shared" ca="1" si="31"/>
        <v>726</v>
      </c>
      <c r="BQ8" s="4">
        <f t="shared" ca="1" si="33"/>
        <v>2</v>
      </c>
      <c r="BR8" s="4">
        <v>5</v>
      </c>
      <c r="BT8" s="4">
        <f t="shared" ca="1" si="0"/>
        <v>3</v>
      </c>
      <c r="BU8" s="4">
        <f ca="1">IF(BD8&lt;&gt;"",BU7+BD8,BU7)</f>
        <v>10</v>
      </c>
      <c r="BW8" s="4">
        <v>5</v>
      </c>
      <c r="BX8">
        <f t="shared" ca="1" si="26"/>
        <v>2</v>
      </c>
      <c r="BY8">
        <f t="shared" ca="1" si="27"/>
        <v>221</v>
      </c>
      <c r="CA8" s="4">
        <f t="shared" ca="1" si="32"/>
        <v>2</v>
      </c>
      <c r="CB8" s="4">
        <f t="shared" ca="1" si="9"/>
        <v>2</v>
      </c>
      <c r="CC8" s="4">
        <f t="shared" ca="1" si="9"/>
        <v>2</v>
      </c>
      <c r="CD8" s="4">
        <f t="shared" ca="1" si="9"/>
        <v>2</v>
      </c>
      <c r="CF8" s="4">
        <f t="shared" si="28"/>
        <v>5</v>
      </c>
      <c r="CG8" s="4">
        <f t="shared" ca="1" si="10"/>
        <v>4</v>
      </c>
      <c r="CH8" s="4">
        <f t="shared" ca="1" si="10"/>
        <v>23</v>
      </c>
      <c r="CJ8" s="4">
        <f t="shared" ca="1" si="29"/>
        <v>4</v>
      </c>
      <c r="CK8" s="4">
        <f t="shared" ca="1" si="11"/>
        <v>4</v>
      </c>
      <c r="CL8" s="4">
        <f t="shared" ca="1" si="11"/>
        <v>4</v>
      </c>
      <c r="CM8" s="4">
        <f t="shared" ca="1" si="11"/>
        <v>4</v>
      </c>
    </row>
    <row r="9" spans="2:91">
      <c r="B9" s="7">
        <v>6</v>
      </c>
      <c r="C9" s="4">
        <f t="shared" ca="1" si="1"/>
        <v>60</v>
      </c>
      <c r="D9" s="4">
        <f t="shared" ca="1" si="12"/>
        <v>18</v>
      </c>
      <c r="E9" s="7">
        <f ca="1">Formulas!C9</f>
        <v>1654</v>
      </c>
      <c r="F9">
        <f t="shared" ca="1" si="13"/>
        <v>80</v>
      </c>
      <c r="G9">
        <f t="shared" ca="1" si="14"/>
        <v>80</v>
      </c>
      <c r="H9">
        <f t="shared" ca="1" si="15"/>
        <v>140</v>
      </c>
      <c r="I9" s="8">
        <f ca="1">IF(Formulas!I9&lt;1,1,ROUND(Formulas!I9,0))</f>
        <v>391</v>
      </c>
      <c r="J9">
        <f t="shared" ca="1" si="16"/>
        <v>1</v>
      </c>
      <c r="K9">
        <f t="shared" ca="1" si="2"/>
        <v>2</v>
      </c>
      <c r="L9" s="7"/>
      <c r="M9" s="7">
        <v>2</v>
      </c>
      <c r="N9" s="7">
        <v>2</v>
      </c>
      <c r="O9" s="4">
        <f t="shared" ca="1" si="17"/>
        <v>0</v>
      </c>
      <c r="P9" s="7"/>
      <c r="Q9" s="7">
        <v>6</v>
      </c>
      <c r="R9" s="4">
        <f t="shared" ca="1" si="3"/>
        <v>51</v>
      </c>
      <c r="S9" s="4">
        <f t="shared" ca="1" si="3"/>
        <v>28</v>
      </c>
      <c r="T9" s="4">
        <f ca="1">Formulas!V9</f>
        <v>6425</v>
      </c>
      <c r="U9" s="7"/>
      <c r="V9" s="7"/>
      <c r="W9" s="7"/>
      <c r="X9" s="7"/>
      <c r="Y9" s="7"/>
      <c r="Z9" s="7"/>
      <c r="AA9" s="7"/>
      <c r="AB9" s="7">
        <v>2</v>
      </c>
      <c r="AC9" s="7">
        <v>2</v>
      </c>
      <c r="AD9" s="4">
        <f t="shared" ca="1" si="18"/>
        <v>713</v>
      </c>
      <c r="AE9" s="7"/>
      <c r="AF9" s="7"/>
      <c r="AL9" s="7"/>
      <c r="AM9" s="14"/>
      <c r="AN9" s="14">
        <v>2</v>
      </c>
      <c r="AO9" s="14">
        <v>2</v>
      </c>
      <c r="AP9" s="4">
        <f t="shared" ca="1" si="4"/>
        <v>0</v>
      </c>
      <c r="AQ9" s="14"/>
      <c r="AR9" s="14"/>
      <c r="AS9" s="14"/>
      <c r="AT9" s="14"/>
      <c r="AU9" s="14"/>
      <c r="AV9" s="14"/>
      <c r="AW9" s="14"/>
      <c r="AX9" s="14">
        <f t="shared" ca="1" si="22"/>
        <v>782</v>
      </c>
      <c r="AY9" s="4"/>
      <c r="AZ9" s="4" t="s">
        <v>57</v>
      </c>
      <c r="BA9" s="4">
        <f ca="1">MAX(BI:BI)</f>
        <v>69</v>
      </c>
      <c r="BC9" s="4">
        <f t="shared" ca="1" si="23"/>
        <v>3</v>
      </c>
      <c r="BD9" s="4" t="str">
        <f t="shared" ca="1" si="5"/>
        <v/>
      </c>
      <c r="BE9" s="4">
        <v>6</v>
      </c>
      <c r="BF9" s="4">
        <f t="shared" ca="1" si="24"/>
        <v>51</v>
      </c>
      <c r="BG9" s="4">
        <f t="shared" ca="1" si="25"/>
        <v>28</v>
      </c>
      <c r="BH9" s="4">
        <f t="shared" ca="1" si="35"/>
        <v>1</v>
      </c>
      <c r="BI9" s="4">
        <f t="shared" ca="1" si="6"/>
        <v>0</v>
      </c>
      <c r="BJ9" s="4">
        <f t="shared" ca="1" si="7"/>
        <v>5</v>
      </c>
      <c r="BK9" s="4">
        <v>6</v>
      </c>
      <c r="BM9" s="7">
        <v>6</v>
      </c>
      <c r="BN9" s="4">
        <f t="shared" ca="1" si="8"/>
        <v>213</v>
      </c>
      <c r="BO9" s="4">
        <f t="shared" ca="1" si="31"/>
        <v>939</v>
      </c>
      <c r="BQ9" s="4">
        <f t="shared" ca="1" si="33"/>
        <v>2</v>
      </c>
      <c r="BR9" s="7">
        <v>6</v>
      </c>
      <c r="BT9" s="4">
        <f t="shared" ca="1" si="0"/>
        <v>3</v>
      </c>
      <c r="BU9" s="4">
        <f t="shared" ca="1" si="34"/>
        <v>10</v>
      </c>
      <c r="BW9" s="7">
        <v>6</v>
      </c>
      <c r="BX9">
        <f t="shared" ca="1" si="26"/>
        <v>1</v>
      </c>
      <c r="BY9">
        <f t="shared" ca="1" si="27"/>
        <v>213</v>
      </c>
      <c r="CA9" s="4">
        <f t="shared" ca="1" si="32"/>
        <v>1</v>
      </c>
      <c r="CB9" s="4">
        <f t="shared" ca="1" si="9"/>
        <v>1</v>
      </c>
      <c r="CC9" s="4">
        <f t="shared" ca="1" si="9"/>
        <v>1</v>
      </c>
      <c r="CD9" s="4">
        <f t="shared" ca="1" si="9"/>
        <v>1</v>
      </c>
    </row>
    <row r="10" spans="2:91">
      <c r="B10" s="7">
        <v>7</v>
      </c>
      <c r="C10" s="4">
        <f t="shared" ca="1" si="1"/>
        <v>60</v>
      </c>
      <c r="D10" s="4">
        <f t="shared" ca="1" si="12"/>
        <v>18</v>
      </c>
      <c r="E10" s="7">
        <f ca="1">Formulas!C10</f>
        <v>1599</v>
      </c>
      <c r="F10">
        <f t="shared" ca="1" si="13"/>
        <v>0</v>
      </c>
      <c r="G10">
        <f t="shared" ca="1" si="14"/>
        <v>0</v>
      </c>
      <c r="H10">
        <f t="shared" ca="1" si="15"/>
        <v>30</v>
      </c>
      <c r="I10" s="8">
        <f ca="1">IF(Formulas!I10&lt;1,1,ROUND(Formulas!I10,0))</f>
        <v>389</v>
      </c>
      <c r="J10">
        <f t="shared" ca="1" si="16"/>
        <v>3</v>
      </c>
      <c r="K10">
        <f t="shared" ca="1" si="2"/>
        <v>1</v>
      </c>
      <c r="L10" s="7"/>
      <c r="M10" s="4">
        <v>2</v>
      </c>
      <c r="N10" s="4">
        <v>3</v>
      </c>
      <c r="O10" s="4">
        <f t="shared" ca="1" si="17"/>
        <v>0</v>
      </c>
      <c r="P10" s="7"/>
      <c r="Q10" s="7">
        <v>7</v>
      </c>
      <c r="R10" s="4">
        <f t="shared" ca="1" si="3"/>
        <v>51</v>
      </c>
      <c r="S10" s="4">
        <f t="shared" ca="1" si="3"/>
        <v>28</v>
      </c>
      <c r="T10" s="4">
        <f ca="1">Formulas!V10</f>
        <v>6403</v>
      </c>
      <c r="U10" s="7"/>
      <c r="V10" s="7"/>
      <c r="W10" s="7"/>
      <c r="X10" s="7"/>
      <c r="Y10" s="7"/>
      <c r="Z10" s="7"/>
      <c r="AA10" s="7"/>
      <c r="AB10" s="7">
        <v>2</v>
      </c>
      <c r="AC10" s="7">
        <v>3</v>
      </c>
      <c r="AD10" s="4">
        <f t="shared" ca="1" si="18"/>
        <v>713</v>
      </c>
      <c r="AE10" s="7"/>
      <c r="AF10" s="7"/>
      <c r="AL10" s="7"/>
      <c r="AM10" s="14"/>
      <c r="AN10" s="14">
        <v>2</v>
      </c>
      <c r="AO10" s="14">
        <v>3</v>
      </c>
      <c r="AP10" s="4">
        <f t="shared" ca="1" si="4"/>
        <v>0</v>
      </c>
      <c r="AQ10" s="14"/>
      <c r="AR10" s="19" t="s">
        <v>49</v>
      </c>
      <c r="AS10" s="19">
        <f ca="1">MAX(AT11:AT14)</f>
        <v>713</v>
      </c>
      <c r="AT10" s="14"/>
      <c r="AU10" s="14"/>
      <c r="AV10" s="14"/>
      <c r="AW10" s="14"/>
      <c r="AX10" s="14">
        <f t="shared" ca="1" si="22"/>
        <v>389</v>
      </c>
      <c r="AZ10" s="4" t="s">
        <v>5</v>
      </c>
      <c r="BA10" s="4">
        <f ca="1">IF(LARGE(BI:BI,2)=BA9,"Não",VLOOKUP(BA9,BI:BK,3,0))</f>
        <v>15</v>
      </c>
      <c r="BC10" s="4">
        <f t="shared" ca="1" si="23"/>
        <v>3</v>
      </c>
      <c r="BD10" s="4" t="str">
        <f t="shared" ca="1" si="5"/>
        <v/>
      </c>
      <c r="BE10" s="4">
        <v>7</v>
      </c>
      <c r="BF10" s="4">
        <f t="shared" ca="1" si="24"/>
        <v>51</v>
      </c>
      <c r="BG10" s="4">
        <f t="shared" ca="1" si="25"/>
        <v>28</v>
      </c>
      <c r="BH10" s="4">
        <f t="shared" ca="1" si="35"/>
        <v>1</v>
      </c>
      <c r="BI10" s="4">
        <f t="shared" ca="1" si="6"/>
        <v>0</v>
      </c>
      <c r="BJ10" s="4">
        <f t="shared" ca="1" si="7"/>
        <v>2</v>
      </c>
      <c r="BK10" s="4">
        <v>7</v>
      </c>
      <c r="BM10" s="4">
        <v>7</v>
      </c>
      <c r="BN10" s="4">
        <f t="shared" ca="1" si="8"/>
        <v>39</v>
      </c>
      <c r="BO10" s="4">
        <f t="shared" ca="1" si="31"/>
        <v>978</v>
      </c>
      <c r="BQ10" s="4">
        <f t="shared" ca="1" si="33"/>
        <v>2</v>
      </c>
      <c r="BR10" s="4">
        <v>7</v>
      </c>
      <c r="BS10" s="7"/>
      <c r="BT10" s="4">
        <f t="shared" ca="1" si="0"/>
        <v>3</v>
      </c>
      <c r="BU10" s="4">
        <f t="shared" ca="1" si="34"/>
        <v>10</v>
      </c>
      <c r="BW10" s="4">
        <v>7</v>
      </c>
      <c r="BX10">
        <f t="shared" ca="1" si="26"/>
        <v>1</v>
      </c>
      <c r="BY10">
        <f t="shared" ca="1" si="27"/>
        <v>39</v>
      </c>
      <c r="CA10" s="4">
        <f t="shared" ca="1" si="32"/>
        <v>1</v>
      </c>
      <c r="CB10" s="4">
        <f t="shared" ca="1" si="9"/>
        <v>1</v>
      </c>
      <c r="CC10" s="4">
        <f t="shared" ca="1" si="9"/>
        <v>1</v>
      </c>
      <c r="CD10" s="4">
        <f t="shared" ca="1" si="9"/>
        <v>1</v>
      </c>
    </row>
    <row r="11" spans="2:91">
      <c r="B11" s="7">
        <v>8</v>
      </c>
      <c r="C11" s="4">
        <f t="shared" ca="1" si="1"/>
        <v>51</v>
      </c>
      <c r="D11" s="4">
        <f t="shared" ca="1" si="12"/>
        <v>28</v>
      </c>
      <c r="E11" s="7">
        <f ca="1">Formulas!C11</f>
        <v>1779</v>
      </c>
      <c r="F11">
        <f t="shared" ca="1" si="13"/>
        <v>80</v>
      </c>
      <c r="G11">
        <f t="shared" ca="1" si="14"/>
        <v>80</v>
      </c>
      <c r="H11">
        <f t="shared" ca="1" si="15"/>
        <v>140</v>
      </c>
      <c r="I11" s="8">
        <f ca="1">IF(Formulas!I11&lt;1,1,ROUND(Formulas!I11,0))</f>
        <v>402</v>
      </c>
      <c r="J11">
        <f t="shared" ca="1" si="16"/>
        <v>3</v>
      </c>
      <c r="K11">
        <f t="shared" ca="1" si="2"/>
        <v>3</v>
      </c>
      <c r="L11" s="7"/>
      <c r="M11" s="4">
        <v>2</v>
      </c>
      <c r="N11" s="4">
        <v>4</v>
      </c>
      <c r="O11" s="4">
        <f t="shared" ca="1" si="17"/>
        <v>0</v>
      </c>
      <c r="P11" s="7"/>
      <c r="Q11" s="7">
        <v>8</v>
      </c>
      <c r="R11" s="4">
        <f t="shared" ca="1" si="3"/>
        <v>51</v>
      </c>
      <c r="S11" s="4">
        <f t="shared" ca="1" si="3"/>
        <v>28</v>
      </c>
      <c r="T11" s="4">
        <f ca="1">Formulas!V11</f>
        <v>6154</v>
      </c>
      <c r="U11" s="7"/>
      <c r="V11" s="7"/>
      <c r="W11" s="7"/>
      <c r="X11" s="7"/>
      <c r="Y11" s="7"/>
      <c r="Z11" s="7"/>
      <c r="AA11" s="7"/>
      <c r="AB11" s="7">
        <v>2</v>
      </c>
      <c r="AC11" s="7">
        <v>4</v>
      </c>
      <c r="AD11" s="4">
        <f t="shared" ca="1" si="18"/>
        <v>713</v>
      </c>
      <c r="AE11" s="7"/>
      <c r="AF11" s="7"/>
      <c r="AL11" s="7"/>
      <c r="AM11" s="14"/>
      <c r="AN11" s="14">
        <v>2</v>
      </c>
      <c r="AO11" s="14">
        <v>4</v>
      </c>
      <c r="AP11" s="4">
        <f t="shared" ca="1" si="4"/>
        <v>23</v>
      </c>
      <c r="AQ11" s="14"/>
      <c r="AR11" s="19">
        <v>1</v>
      </c>
      <c r="AS11" s="14">
        <f ca="1">SUM(AS4)*1.15</f>
        <v>2139</v>
      </c>
      <c r="AT11" s="14">
        <f ca="1">ROUNDUP((AS11/3),0)</f>
        <v>713</v>
      </c>
      <c r="AU11" s="14"/>
      <c r="AV11" s="14"/>
      <c r="AW11" s="14"/>
      <c r="AX11" s="14">
        <f t="shared" ca="1" si="22"/>
        <v>1206</v>
      </c>
      <c r="AY11" s="4"/>
      <c r="BC11" s="4">
        <f t="shared" ca="1" si="23"/>
        <v>3</v>
      </c>
      <c r="BD11" s="4" t="str">
        <f t="shared" ca="1" si="5"/>
        <v/>
      </c>
      <c r="BE11" s="4">
        <v>8</v>
      </c>
      <c r="BF11" s="4">
        <f t="shared" ca="1" si="24"/>
        <v>51</v>
      </c>
      <c r="BG11" s="4">
        <f t="shared" ca="1" si="25"/>
        <v>28</v>
      </c>
      <c r="BH11" s="4">
        <f t="shared" ca="1" si="35"/>
        <v>1</v>
      </c>
      <c r="BI11" s="4">
        <f t="shared" ca="1" si="6"/>
        <v>0</v>
      </c>
      <c r="BJ11" s="4">
        <f t="shared" ca="1" si="7"/>
        <v>6</v>
      </c>
      <c r="BK11" s="4">
        <v>8</v>
      </c>
      <c r="BM11" s="4">
        <v>8</v>
      </c>
      <c r="BN11" s="4">
        <f t="shared" ca="1" si="8"/>
        <v>202</v>
      </c>
      <c r="BO11" s="4">
        <f t="shared" ca="1" si="31"/>
        <v>1180</v>
      </c>
      <c r="BQ11" s="4">
        <f t="shared" ca="1" si="33"/>
        <v>3</v>
      </c>
      <c r="BR11" s="4">
        <v>8</v>
      </c>
      <c r="BT11" s="4">
        <f t="shared" ca="1" si="0"/>
        <v>3</v>
      </c>
      <c r="BU11" s="4">
        <f t="shared" ca="1" si="34"/>
        <v>10</v>
      </c>
      <c r="BW11" s="4">
        <v>8</v>
      </c>
      <c r="BX11">
        <f t="shared" ca="1" si="26"/>
        <v>2</v>
      </c>
      <c r="BY11">
        <f t="shared" ca="1" si="27"/>
        <v>202</v>
      </c>
      <c r="CA11" s="4">
        <f t="shared" ca="1" si="32"/>
        <v>2</v>
      </c>
      <c r="CB11" s="4">
        <f t="shared" ca="1" si="9"/>
        <v>2</v>
      </c>
      <c r="CC11" s="4">
        <f t="shared" ca="1" si="9"/>
        <v>2</v>
      </c>
      <c r="CD11" s="4">
        <f t="shared" ca="1" si="9"/>
        <v>2</v>
      </c>
    </row>
    <row r="12" spans="2:91">
      <c r="B12" s="7">
        <v>9</v>
      </c>
      <c r="C12" s="4">
        <f t="shared" ca="1" si="1"/>
        <v>51</v>
      </c>
      <c r="D12" s="4">
        <f t="shared" ca="1" si="12"/>
        <v>28</v>
      </c>
      <c r="E12" s="7">
        <f ca="1">Formulas!C12</f>
        <v>1809</v>
      </c>
      <c r="F12">
        <f t="shared" ca="1" si="13"/>
        <v>45</v>
      </c>
      <c r="G12">
        <f t="shared" ca="1" si="14"/>
        <v>45</v>
      </c>
      <c r="H12">
        <f t="shared" ca="1" si="15"/>
        <v>90</v>
      </c>
      <c r="I12" s="8">
        <f ca="1">IF(Formulas!I12&lt;1,1,ROUND(Formulas!I12,0))</f>
        <v>384</v>
      </c>
      <c r="J12">
        <f t="shared" ca="1" si="16"/>
        <v>1</v>
      </c>
      <c r="K12">
        <f t="shared" ca="1" si="2"/>
        <v>1</v>
      </c>
      <c r="L12" s="7"/>
      <c r="M12" s="4">
        <v>3</v>
      </c>
      <c r="N12" s="4">
        <v>1</v>
      </c>
      <c r="O12" s="4">
        <f t="shared" ca="1" si="17"/>
        <v>0</v>
      </c>
      <c r="P12" s="7"/>
      <c r="Q12" s="7">
        <v>9</v>
      </c>
      <c r="R12" s="4">
        <f t="shared" ca="1" si="3"/>
        <v>116</v>
      </c>
      <c r="S12" s="4">
        <f t="shared" ca="1" si="3"/>
        <v>26</v>
      </c>
      <c r="T12" s="4">
        <f ca="1">Formulas!V12</f>
        <v>6578</v>
      </c>
      <c r="U12" s="7"/>
      <c r="V12" s="7"/>
      <c r="W12" s="7"/>
      <c r="X12" s="7"/>
      <c r="Y12" s="7"/>
      <c r="Z12" s="7"/>
      <c r="AA12" s="7"/>
      <c r="AB12" s="7">
        <v>3</v>
      </c>
      <c r="AC12" s="7">
        <v>1</v>
      </c>
      <c r="AD12" s="4">
        <f t="shared" ca="1" si="18"/>
        <v>713</v>
      </c>
      <c r="AE12" s="7"/>
      <c r="AF12" s="7"/>
      <c r="AL12" s="7"/>
      <c r="AM12" s="14"/>
      <c r="AN12" s="14">
        <v>3</v>
      </c>
      <c r="AO12" s="14">
        <v>1</v>
      </c>
      <c r="AP12" s="4">
        <f t="shared" ca="1" si="4"/>
        <v>14</v>
      </c>
      <c r="AQ12" s="14"/>
      <c r="AR12" s="19">
        <v>2</v>
      </c>
      <c r="AS12" s="14">
        <f ca="1">SUM(AS4:AS5)*1.15</f>
        <v>3951.3999999999996</v>
      </c>
      <c r="AT12" s="14">
        <f ca="1">ROUNDUP((AS12/6),0)</f>
        <v>659</v>
      </c>
      <c r="AU12" s="14"/>
      <c r="AV12" s="14"/>
      <c r="AW12" s="14"/>
      <c r="AX12" s="14">
        <f t="shared" ca="1" si="22"/>
        <v>384</v>
      </c>
      <c r="AY12" s="4"/>
      <c r="BC12" s="4">
        <f ca="1">IF(BH12=0,BC11+1,BC11)</f>
        <v>4</v>
      </c>
      <c r="BD12" s="4">
        <f t="shared" ca="1" si="5"/>
        <v>1</v>
      </c>
      <c r="BE12" s="4">
        <v>9</v>
      </c>
      <c r="BF12" s="4">
        <f t="shared" ca="1" si="24"/>
        <v>116</v>
      </c>
      <c r="BG12" s="4">
        <f t="shared" ca="1" si="25"/>
        <v>26</v>
      </c>
      <c r="BH12" s="4">
        <f t="shared" ca="1" si="35"/>
        <v>0</v>
      </c>
      <c r="BI12" s="4">
        <f t="shared" ca="1" si="6"/>
        <v>21</v>
      </c>
      <c r="BJ12" s="4">
        <f t="shared" ca="1" si="7"/>
        <v>1</v>
      </c>
      <c r="BK12" s="4">
        <v>9</v>
      </c>
      <c r="BM12" s="4">
        <v>9</v>
      </c>
      <c r="BN12" s="4">
        <f t="shared" ca="1" si="8"/>
        <v>172</v>
      </c>
      <c r="BO12" s="4">
        <f t="shared" ca="1" si="31"/>
        <v>1352</v>
      </c>
      <c r="BQ12" s="4">
        <f t="shared" ca="1" si="33"/>
        <v>3</v>
      </c>
      <c r="BR12" s="4">
        <v>9</v>
      </c>
      <c r="BT12" s="4">
        <f t="shared" ca="1" si="0"/>
        <v>4</v>
      </c>
      <c r="BU12" s="4">
        <f t="shared" ca="1" si="34"/>
        <v>11</v>
      </c>
      <c r="BW12" s="4">
        <v>9</v>
      </c>
      <c r="BX12">
        <f t="shared" ca="1" si="26"/>
        <v>1</v>
      </c>
      <c r="BY12">
        <f t="shared" ca="1" si="27"/>
        <v>172</v>
      </c>
      <c r="CA12" s="4">
        <f t="shared" ca="1" si="32"/>
        <v>1</v>
      </c>
      <c r="CB12" s="4">
        <f t="shared" ca="1" si="9"/>
        <v>1</v>
      </c>
      <c r="CC12" s="4">
        <f t="shared" ca="1" si="9"/>
        <v>1</v>
      </c>
      <c r="CD12" s="4">
        <f t="shared" ca="1" si="9"/>
        <v>1</v>
      </c>
    </row>
    <row r="13" spans="2:91">
      <c r="B13" s="7">
        <v>10</v>
      </c>
      <c r="C13" s="4">
        <f t="shared" ca="1" si="1"/>
        <v>51</v>
      </c>
      <c r="D13" s="4">
        <f t="shared" ca="1" si="12"/>
        <v>28</v>
      </c>
      <c r="E13" s="7">
        <f ca="1">Formulas!C13</f>
        <v>1704</v>
      </c>
      <c r="F13">
        <f t="shared" ca="1" si="13"/>
        <v>20</v>
      </c>
      <c r="G13">
        <f t="shared" ca="1" si="14"/>
        <v>20</v>
      </c>
      <c r="H13">
        <f t="shared" ca="1" si="15"/>
        <v>55</v>
      </c>
      <c r="I13" s="8">
        <f ca="1">IF(Formulas!I13&lt;1,1,ROUND(Formulas!I13,0))</f>
        <v>416</v>
      </c>
      <c r="J13">
        <f t="shared" ca="1" si="16"/>
        <v>3</v>
      </c>
      <c r="K13">
        <f t="shared" ca="1" si="2"/>
        <v>2</v>
      </c>
      <c r="L13" s="7"/>
      <c r="M13" s="4">
        <v>3</v>
      </c>
      <c r="N13" s="7">
        <v>2</v>
      </c>
      <c r="O13" s="4">
        <f t="shared" ca="1" si="17"/>
        <v>0</v>
      </c>
      <c r="P13" s="7"/>
      <c r="Q13" s="7">
        <v>10</v>
      </c>
      <c r="R13" s="4">
        <f t="shared" ca="1" si="3"/>
        <v>116</v>
      </c>
      <c r="S13" s="4">
        <f t="shared" ca="1" si="3"/>
        <v>26</v>
      </c>
      <c r="T13" s="4">
        <f ca="1">Formulas!V13</f>
        <v>6365</v>
      </c>
      <c r="U13" s="7"/>
      <c r="V13" s="7"/>
      <c r="W13" s="7"/>
      <c r="X13" s="7"/>
      <c r="Y13" s="7"/>
      <c r="Z13" s="7"/>
      <c r="AA13" s="7"/>
      <c r="AB13" s="7">
        <v>3</v>
      </c>
      <c r="AC13" s="7">
        <v>2</v>
      </c>
      <c r="AD13" s="4">
        <f t="shared" ca="1" si="18"/>
        <v>713</v>
      </c>
      <c r="AE13" s="7"/>
      <c r="AF13" s="7"/>
      <c r="AL13" s="7"/>
      <c r="AM13" s="14"/>
      <c r="AN13" s="14">
        <v>3</v>
      </c>
      <c r="AO13" s="14">
        <v>2</v>
      </c>
      <c r="AP13" s="4">
        <f t="shared" ca="1" si="4"/>
        <v>0</v>
      </c>
      <c r="AQ13" s="14"/>
      <c r="AR13" s="19">
        <v>3</v>
      </c>
      <c r="AS13" s="14">
        <f ca="1">SUM(AS4:AS6)*1.15</f>
        <v>5268.15</v>
      </c>
      <c r="AT13" s="14">
        <f ca="1">ROUNDUP((AS13/9),0)</f>
        <v>586</v>
      </c>
      <c r="AU13" s="14"/>
      <c r="AV13" s="14"/>
      <c r="AW13" s="14"/>
      <c r="AX13" s="14">
        <f t="shared" ca="1" si="22"/>
        <v>832</v>
      </c>
      <c r="AY13" s="4"/>
      <c r="BC13" s="4">
        <f ca="1">IF(BH13=0,BC12+1,BC12)</f>
        <v>4</v>
      </c>
      <c r="BD13" s="4" t="str">
        <f t="shared" ca="1" si="5"/>
        <v/>
      </c>
      <c r="BE13" s="4">
        <v>10</v>
      </c>
      <c r="BF13" s="4">
        <f t="shared" ca="1" si="24"/>
        <v>116</v>
      </c>
      <c r="BG13" s="4">
        <f t="shared" ca="1" si="25"/>
        <v>26</v>
      </c>
      <c r="BH13" s="4">
        <f t="shared" ca="1" si="35"/>
        <v>1</v>
      </c>
      <c r="BI13" s="4">
        <f t="shared" ca="1" si="6"/>
        <v>0</v>
      </c>
      <c r="BJ13" s="4">
        <f t="shared" ca="1" si="7"/>
        <v>6</v>
      </c>
      <c r="BK13" s="4">
        <v>10</v>
      </c>
      <c r="BM13" s="7">
        <v>10</v>
      </c>
      <c r="BN13" s="4">
        <f t="shared" ca="1" si="8"/>
        <v>106</v>
      </c>
      <c r="BO13" s="4">
        <f t="shared" ca="1" si="31"/>
        <v>1458</v>
      </c>
      <c r="BQ13" s="4">
        <f t="shared" ca="1" si="33"/>
        <v>3</v>
      </c>
      <c r="BR13" s="7">
        <v>10</v>
      </c>
      <c r="BT13" s="4">
        <f t="shared" ca="1" si="0"/>
        <v>4</v>
      </c>
      <c r="BU13" s="4">
        <f t="shared" ca="1" si="34"/>
        <v>11</v>
      </c>
      <c r="BW13" s="7">
        <v>10</v>
      </c>
      <c r="BX13">
        <f t="shared" ca="1" si="26"/>
        <v>1</v>
      </c>
      <c r="BY13">
        <f t="shared" ca="1" si="27"/>
        <v>106</v>
      </c>
      <c r="CA13" s="4">
        <f t="shared" ca="1" si="32"/>
        <v>1</v>
      </c>
      <c r="CB13" s="4">
        <f t="shared" ca="1" si="9"/>
        <v>1</v>
      </c>
      <c r="CC13" s="4">
        <f t="shared" ca="1" si="9"/>
        <v>1</v>
      </c>
      <c r="CD13" s="4">
        <f t="shared" ca="1" si="9"/>
        <v>1</v>
      </c>
    </row>
    <row r="14" spans="2:91">
      <c r="B14" s="7">
        <v>11</v>
      </c>
      <c r="C14" s="4">
        <f t="shared" ca="1" si="1"/>
        <v>116</v>
      </c>
      <c r="D14" s="4">
        <f t="shared" ca="1" si="12"/>
        <v>26</v>
      </c>
      <c r="E14" s="7">
        <f ca="1">Formulas!C14</f>
        <v>1858</v>
      </c>
      <c r="F14">
        <f t="shared" ca="1" si="13"/>
        <v>80</v>
      </c>
      <c r="G14">
        <f t="shared" ca="1" si="14"/>
        <v>80</v>
      </c>
      <c r="H14">
        <f t="shared" ca="1" si="15"/>
        <v>140</v>
      </c>
      <c r="I14" s="8">
        <f ca="1">IF(Formulas!I14&lt;1,1,ROUND(Formulas!I14,0))</f>
        <v>410</v>
      </c>
      <c r="J14">
        <f t="shared" ca="1" si="16"/>
        <v>3</v>
      </c>
      <c r="K14">
        <f t="shared" ca="1" si="2"/>
        <v>3</v>
      </c>
      <c r="L14" s="7"/>
      <c r="M14" s="4">
        <v>3</v>
      </c>
      <c r="N14" s="4">
        <v>3</v>
      </c>
      <c r="O14" s="4">
        <f t="shared" ca="1" si="17"/>
        <v>100</v>
      </c>
      <c r="P14" s="7"/>
      <c r="Q14" s="7">
        <v>11</v>
      </c>
      <c r="R14" s="4">
        <f t="shared" ca="1" si="3"/>
        <v>116</v>
      </c>
      <c r="S14" s="4">
        <f t="shared" ca="1" si="3"/>
        <v>26</v>
      </c>
      <c r="T14" s="4">
        <f ca="1">Formulas!V14</f>
        <v>6600</v>
      </c>
      <c r="U14" s="7"/>
      <c r="V14" s="7"/>
      <c r="W14" s="7"/>
      <c r="X14" s="7"/>
      <c r="Y14" s="7"/>
      <c r="Z14" s="7"/>
      <c r="AA14" s="7"/>
      <c r="AB14" s="7">
        <v>3</v>
      </c>
      <c r="AC14" s="7">
        <v>3</v>
      </c>
      <c r="AD14" s="4">
        <f t="shared" ca="1" si="18"/>
        <v>713</v>
      </c>
      <c r="AE14" s="7"/>
      <c r="AF14" s="7"/>
      <c r="AH14" s="14"/>
      <c r="AI14" s="14"/>
      <c r="AJ14" s="14"/>
      <c r="AK14" s="14"/>
      <c r="AL14" s="14"/>
      <c r="AM14" s="14"/>
      <c r="AN14" s="14">
        <v>3</v>
      </c>
      <c r="AO14" s="14">
        <v>3</v>
      </c>
      <c r="AP14" s="4">
        <f t="shared" ca="1" si="4"/>
        <v>0</v>
      </c>
      <c r="AQ14" s="14"/>
      <c r="AR14" s="19">
        <v>4</v>
      </c>
      <c r="AS14" s="14">
        <f ca="1">SUM(AS4:AS7)*1.15</f>
        <v>7442.7999999999993</v>
      </c>
      <c r="AT14" s="14">
        <f ca="1">ROUNDUP((AS14/12),0)</f>
        <v>621</v>
      </c>
      <c r="AU14" s="14"/>
      <c r="AV14" s="14"/>
      <c r="AW14" s="14"/>
      <c r="AX14" s="14">
        <f t="shared" ca="1" si="22"/>
        <v>1230</v>
      </c>
      <c r="BC14" s="4">
        <f t="shared" ca="1" si="23"/>
        <v>4</v>
      </c>
      <c r="BD14" s="4" t="str">
        <f t="shared" ca="1" si="5"/>
        <v/>
      </c>
      <c r="BE14" s="4">
        <v>11</v>
      </c>
      <c r="BF14" s="4">
        <f t="shared" ca="1" si="24"/>
        <v>116</v>
      </c>
      <c r="BG14" s="4">
        <f t="shared" ca="1" si="25"/>
        <v>26</v>
      </c>
      <c r="BH14" s="4">
        <f t="shared" ca="1" si="35"/>
        <v>1</v>
      </c>
      <c r="BI14" s="4">
        <f t="shared" ca="1" si="6"/>
        <v>0</v>
      </c>
      <c r="BJ14" s="4">
        <f t="shared" ca="1" si="7"/>
        <v>7</v>
      </c>
      <c r="BK14" s="4">
        <v>11</v>
      </c>
      <c r="BM14" s="4">
        <v>11</v>
      </c>
      <c r="BN14" s="4">
        <f t="shared" ca="1" si="8"/>
        <v>248</v>
      </c>
      <c r="BO14" s="4">
        <f t="shared" ca="1" si="31"/>
        <v>1706</v>
      </c>
      <c r="BQ14" s="4">
        <f t="shared" ca="1" si="33"/>
        <v>4</v>
      </c>
      <c r="BR14" s="4">
        <v>11</v>
      </c>
      <c r="BT14" s="4">
        <f t="shared" ca="1" si="0"/>
        <v>4</v>
      </c>
      <c r="BU14" s="4">
        <f t="shared" ca="1" si="34"/>
        <v>11</v>
      </c>
      <c r="BW14" s="4">
        <v>11</v>
      </c>
      <c r="BX14">
        <f t="shared" ca="1" si="26"/>
        <v>2</v>
      </c>
      <c r="BY14">
        <f t="shared" ca="1" si="27"/>
        <v>248</v>
      </c>
      <c r="CA14" s="4">
        <f t="shared" ca="1" si="32"/>
        <v>2</v>
      </c>
      <c r="CB14" s="4">
        <f t="shared" ca="1" si="9"/>
        <v>2</v>
      </c>
      <c r="CC14" s="4">
        <f t="shared" ca="1" si="9"/>
        <v>2</v>
      </c>
      <c r="CD14" s="4">
        <f t="shared" ca="1" si="9"/>
        <v>2</v>
      </c>
    </row>
    <row r="15" spans="2:91">
      <c r="B15" s="7">
        <v>12</v>
      </c>
      <c r="C15" s="4">
        <f t="shared" ca="1" si="1"/>
        <v>54</v>
      </c>
      <c r="D15" s="4">
        <f t="shared" ca="1" si="12"/>
        <v>7</v>
      </c>
      <c r="E15" s="7">
        <f ca="1">Formulas!C15</f>
        <v>1771</v>
      </c>
      <c r="F15">
        <f t="shared" ca="1" si="13"/>
        <v>0</v>
      </c>
      <c r="G15">
        <f t="shared" ca="1" si="14"/>
        <v>0</v>
      </c>
      <c r="H15">
        <f t="shared" ca="1" si="15"/>
        <v>30</v>
      </c>
      <c r="I15" s="8">
        <f ca="1">IF(Formulas!I15&lt;1,1,ROUND(Formulas!I15,0))</f>
        <v>416</v>
      </c>
      <c r="J15">
        <f t="shared" ca="1" si="16"/>
        <v>1</v>
      </c>
      <c r="K15">
        <f t="shared" ca="1" si="2"/>
        <v>1</v>
      </c>
      <c r="L15" s="7"/>
      <c r="M15" s="4">
        <v>3</v>
      </c>
      <c r="N15" s="4">
        <v>4</v>
      </c>
      <c r="O15" s="4">
        <f t="shared" ca="1" si="17"/>
        <v>0</v>
      </c>
      <c r="P15" s="7"/>
      <c r="Q15" s="7">
        <v>12</v>
      </c>
      <c r="R15" s="4">
        <f t="shared" ca="1" si="3"/>
        <v>116</v>
      </c>
      <c r="S15" s="4">
        <f t="shared" ca="1" si="3"/>
        <v>26</v>
      </c>
      <c r="T15" s="4">
        <f ca="1">Formulas!V15</f>
        <v>6655</v>
      </c>
      <c r="U15" s="7"/>
      <c r="V15" s="7"/>
      <c r="W15" s="7"/>
      <c r="X15" s="7"/>
      <c r="Y15" s="7"/>
      <c r="Z15" s="7"/>
      <c r="AA15" s="7"/>
      <c r="AB15" s="7">
        <v>3</v>
      </c>
      <c r="AC15" s="7">
        <v>4</v>
      </c>
      <c r="AD15" s="4">
        <f ca="1">MAX($AT$11:$AT$14)</f>
        <v>713</v>
      </c>
      <c r="AE15" s="7"/>
      <c r="AF15" s="7"/>
      <c r="AH15" s="14"/>
      <c r="AI15" s="14"/>
      <c r="AJ15" s="14"/>
      <c r="AK15" s="14"/>
      <c r="AL15" s="14"/>
      <c r="AM15" s="14"/>
      <c r="AN15" s="14">
        <v>3</v>
      </c>
      <c r="AO15" s="14">
        <v>4</v>
      </c>
      <c r="AP15" s="4">
        <f t="shared" ca="1" si="4"/>
        <v>0</v>
      </c>
      <c r="AQ15" s="14"/>
      <c r="AR15" s="14"/>
      <c r="AS15" s="14"/>
      <c r="AT15" s="14"/>
      <c r="AU15" s="14"/>
      <c r="AV15" s="14"/>
      <c r="AW15" s="14"/>
      <c r="AX15" s="14">
        <f t="shared" ca="1" si="22"/>
        <v>416</v>
      </c>
      <c r="BC15" s="4">
        <f t="shared" ca="1" si="23"/>
        <v>4</v>
      </c>
      <c r="BD15" s="4" t="str">
        <f t="shared" ca="1" si="5"/>
        <v/>
      </c>
      <c r="BE15" s="4">
        <v>12</v>
      </c>
      <c r="BF15" s="4">
        <f t="shared" ca="1" si="24"/>
        <v>116</v>
      </c>
      <c r="BG15" s="4">
        <f t="shared" ca="1" si="25"/>
        <v>26</v>
      </c>
      <c r="BH15" s="4">
        <f t="shared" ca="1" si="35"/>
        <v>1</v>
      </c>
      <c r="BI15" s="4">
        <f t="shared" ca="1" si="6"/>
        <v>0</v>
      </c>
      <c r="BJ15" s="4">
        <f t="shared" ca="1" si="7"/>
        <v>1</v>
      </c>
      <c r="BK15" s="4">
        <v>12</v>
      </c>
      <c r="BM15" s="4">
        <v>12</v>
      </c>
      <c r="BN15" s="4">
        <f t="shared" ca="1" si="8"/>
        <v>54</v>
      </c>
      <c r="BO15" s="4">
        <f t="shared" ca="1" si="31"/>
        <v>1760</v>
      </c>
      <c r="BQ15" s="4">
        <f t="shared" ca="1" si="33"/>
        <v>5</v>
      </c>
      <c r="BR15" s="4">
        <v>12</v>
      </c>
      <c r="BS15" s="7"/>
      <c r="BT15" s="4">
        <f t="shared" ca="1" si="0"/>
        <v>4</v>
      </c>
      <c r="BU15" s="4">
        <f t="shared" ca="1" si="34"/>
        <v>11</v>
      </c>
      <c r="BW15" s="4">
        <v>12</v>
      </c>
      <c r="BX15">
        <f t="shared" ca="1" si="26"/>
        <v>2</v>
      </c>
      <c r="BY15">
        <f t="shared" ca="1" si="27"/>
        <v>54</v>
      </c>
      <c r="CA15" s="4">
        <f t="shared" ca="1" si="32"/>
        <v>2</v>
      </c>
      <c r="CB15" s="4">
        <f t="shared" ca="1" si="9"/>
        <v>2</v>
      </c>
      <c r="CC15" s="4">
        <f t="shared" ca="1" si="9"/>
        <v>2</v>
      </c>
      <c r="CD15" s="4">
        <f t="shared" ca="1" si="9"/>
        <v>2</v>
      </c>
    </row>
    <row r="16" spans="2:91">
      <c r="B16" s="7">
        <v>13</v>
      </c>
      <c r="C16" s="4">
        <f t="shared" ca="1" si="1"/>
        <v>115</v>
      </c>
      <c r="D16" s="4">
        <f t="shared" ca="1" si="12"/>
        <v>12</v>
      </c>
      <c r="E16" s="7">
        <f ca="1">Formulas!C16</f>
        <v>1745</v>
      </c>
      <c r="F16">
        <f t="shared" ca="1" si="13"/>
        <v>80</v>
      </c>
      <c r="G16">
        <f t="shared" ca="1" si="14"/>
        <v>80</v>
      </c>
      <c r="H16">
        <f t="shared" ca="1" si="15"/>
        <v>140</v>
      </c>
      <c r="I16" s="8">
        <f ca="1">IF(Formulas!I16&lt;1,1,ROUND(Formulas!I16,0))</f>
        <v>390</v>
      </c>
      <c r="J16">
        <f t="shared" ca="1" si="16"/>
        <v>5</v>
      </c>
      <c r="K16">
        <f t="shared" ca="1" si="2"/>
        <v>1</v>
      </c>
      <c r="L16" s="7"/>
      <c r="M16" s="4">
        <v>4</v>
      </c>
      <c r="N16" s="4">
        <v>1</v>
      </c>
      <c r="O16" s="4">
        <f t="shared" ca="1" si="17"/>
        <v>0</v>
      </c>
      <c r="P16" s="7"/>
      <c r="Q16" s="7">
        <v>13</v>
      </c>
      <c r="R16" s="4">
        <f t="shared" ca="1" si="3"/>
        <v>116</v>
      </c>
      <c r="S16" s="4">
        <f t="shared" ca="1" si="3"/>
        <v>26</v>
      </c>
      <c r="T16" s="4">
        <f ca="1">Formulas!V16</f>
        <v>5585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14"/>
      <c r="AI16" s="14"/>
      <c r="AJ16" s="14"/>
      <c r="AK16" s="14"/>
      <c r="AL16" s="14"/>
      <c r="AM16" s="14"/>
      <c r="AN16" s="14">
        <v>4</v>
      </c>
      <c r="AO16" s="14">
        <v>1</v>
      </c>
      <c r="AP16" s="4">
        <f t="shared" ca="1" si="4"/>
        <v>14</v>
      </c>
      <c r="AQ16" s="14"/>
      <c r="AR16" s="19" t="s">
        <v>43</v>
      </c>
      <c r="AS16" s="19" t="s">
        <v>3</v>
      </c>
      <c r="AT16" s="19" t="s">
        <v>4</v>
      </c>
      <c r="AU16" s="19" t="s">
        <v>50</v>
      </c>
      <c r="AV16" s="14"/>
      <c r="AW16" s="14"/>
      <c r="AX16" s="14">
        <f t="shared" ca="1" si="22"/>
        <v>390</v>
      </c>
      <c r="BC16" s="4">
        <f t="shared" ca="1" si="23"/>
        <v>4</v>
      </c>
      <c r="BD16" s="4" t="str">
        <f t="shared" ca="1" si="5"/>
        <v/>
      </c>
      <c r="BE16" s="4">
        <v>13</v>
      </c>
      <c r="BF16" s="4">
        <f t="shared" ca="1" si="24"/>
        <v>116</v>
      </c>
      <c r="BG16" s="4">
        <f t="shared" ca="1" si="25"/>
        <v>26</v>
      </c>
      <c r="BH16" s="4">
        <f t="shared" ca="1" si="35"/>
        <v>1</v>
      </c>
      <c r="BI16" s="4">
        <f t="shared" ca="1" si="6"/>
        <v>0</v>
      </c>
      <c r="BJ16" s="4">
        <f t="shared" ca="1" si="7"/>
        <v>7</v>
      </c>
      <c r="BK16" s="4">
        <v>13</v>
      </c>
      <c r="BM16" s="4">
        <v>13</v>
      </c>
      <c r="BN16" s="4">
        <f t="shared" ca="1" si="8"/>
        <v>287</v>
      </c>
      <c r="BO16" s="4">
        <f t="shared" ca="1" si="31"/>
        <v>2047</v>
      </c>
      <c r="BQ16" s="4">
        <f t="shared" ca="1" si="33"/>
        <v>6</v>
      </c>
      <c r="BR16" s="4">
        <v>13</v>
      </c>
      <c r="BT16" s="4">
        <f t="shared" ca="1" si="0"/>
        <v>4</v>
      </c>
      <c r="BU16" s="4">
        <f t="shared" ca="1" si="34"/>
        <v>11</v>
      </c>
      <c r="BW16" s="4">
        <v>13</v>
      </c>
      <c r="BX16">
        <f t="shared" ca="1" si="26"/>
        <v>3</v>
      </c>
      <c r="BY16">
        <f t="shared" ca="1" si="27"/>
        <v>287</v>
      </c>
      <c r="CA16" s="4">
        <f t="shared" ca="1" si="32"/>
        <v>3</v>
      </c>
      <c r="CB16" s="4">
        <f t="shared" ca="1" si="9"/>
        <v>3</v>
      </c>
      <c r="CC16" s="4">
        <f t="shared" ca="1" si="9"/>
        <v>3</v>
      </c>
      <c r="CD16" s="4">
        <f t="shared" ca="1" si="9"/>
        <v>3</v>
      </c>
    </row>
    <row r="17" spans="2:82">
      <c r="B17" s="7">
        <v>14</v>
      </c>
      <c r="C17" s="4">
        <f t="shared" ca="1" si="1"/>
        <v>115</v>
      </c>
      <c r="D17" s="4">
        <f t="shared" ca="1" si="12"/>
        <v>12</v>
      </c>
      <c r="E17" s="7">
        <f ca="1">Formulas!C17</f>
        <v>1841</v>
      </c>
      <c r="F17">
        <f t="shared" ca="1" si="13"/>
        <v>45</v>
      </c>
      <c r="G17">
        <f t="shared" ca="1" si="14"/>
        <v>45</v>
      </c>
      <c r="H17">
        <f t="shared" ca="1" si="15"/>
        <v>90</v>
      </c>
      <c r="I17" s="8">
        <f ca="1">IF(Formulas!I17&lt;1,1,ROUND(Formulas!I17,0))</f>
        <v>385</v>
      </c>
      <c r="J17">
        <f t="shared" ca="1" si="16"/>
        <v>1</v>
      </c>
      <c r="K17">
        <f t="shared" ca="1" si="2"/>
        <v>1</v>
      </c>
      <c r="L17" s="7"/>
      <c r="M17" s="4">
        <v>4</v>
      </c>
      <c r="N17" s="7">
        <v>2</v>
      </c>
      <c r="O17" s="4">
        <f t="shared" ca="1" si="17"/>
        <v>0</v>
      </c>
      <c r="P17" s="7"/>
      <c r="Q17" s="7">
        <v>14</v>
      </c>
      <c r="R17" s="4">
        <f t="shared" ca="1" si="3"/>
        <v>54</v>
      </c>
      <c r="S17" s="4">
        <f t="shared" ca="1" si="3"/>
        <v>7</v>
      </c>
      <c r="T17" s="4">
        <f ca="1">Formulas!V17</f>
        <v>6645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14"/>
      <c r="AI17" s="14"/>
      <c r="AJ17" s="14"/>
      <c r="AK17" s="14"/>
      <c r="AL17" s="14"/>
      <c r="AM17" s="14"/>
      <c r="AN17" s="14">
        <v>4</v>
      </c>
      <c r="AO17" s="14">
        <v>2</v>
      </c>
      <c r="AP17" s="4">
        <f t="shared" ca="1" si="4"/>
        <v>0</v>
      </c>
      <c r="AQ17" s="14"/>
      <c r="AR17" s="19">
        <v>1</v>
      </c>
      <c r="AS17">
        <f t="shared" ref="AS17:AS21" ca="1" si="36">RANDBETWEEN(1,4)</f>
        <v>4</v>
      </c>
      <c r="AT17">
        <f t="shared" ref="AT17:AT21" ca="1" si="37">RANDBETWEEN(5,40)</f>
        <v>15</v>
      </c>
      <c r="AU17" s="14">
        <f ca="1">AT17*AU24</f>
        <v>285</v>
      </c>
      <c r="AV17" s="14"/>
      <c r="AW17" s="14"/>
      <c r="AX17" s="14">
        <f t="shared" ca="1" si="22"/>
        <v>385</v>
      </c>
      <c r="BC17" s="4">
        <f t="shared" ca="1" si="23"/>
        <v>5</v>
      </c>
      <c r="BD17" s="4">
        <f t="shared" ca="1" si="5"/>
        <v>1</v>
      </c>
      <c r="BE17" s="4">
        <v>14</v>
      </c>
      <c r="BF17" s="4">
        <f t="shared" ca="1" si="24"/>
        <v>54</v>
      </c>
      <c r="BG17" s="4">
        <f t="shared" ca="1" si="25"/>
        <v>7</v>
      </c>
      <c r="BH17" s="4">
        <f t="shared" ca="1" si="35"/>
        <v>0</v>
      </c>
      <c r="BI17" s="4">
        <f t="shared" ca="1" si="6"/>
        <v>53</v>
      </c>
      <c r="BJ17" s="4">
        <f t="shared" ca="1" si="7"/>
        <v>1</v>
      </c>
      <c r="BK17" s="4">
        <v>14</v>
      </c>
      <c r="BM17" s="7">
        <v>14</v>
      </c>
      <c r="BN17" s="4">
        <f t="shared" ca="1" si="8"/>
        <v>159</v>
      </c>
      <c r="BO17" s="4">
        <f t="shared" ca="1" si="31"/>
        <v>2206</v>
      </c>
      <c r="BQ17" s="4">
        <f t="shared" ca="1" si="33"/>
        <v>6</v>
      </c>
      <c r="BR17" s="7">
        <v>14</v>
      </c>
      <c r="BT17" s="4">
        <f t="shared" ca="1" si="0"/>
        <v>5</v>
      </c>
      <c r="BU17" s="4">
        <f ca="1">IF(BD17&lt;&gt;"",BU16+BD17,BU16)</f>
        <v>12</v>
      </c>
      <c r="BW17" s="7">
        <v>14</v>
      </c>
      <c r="BX17">
        <f t="shared" ca="1" si="26"/>
        <v>4</v>
      </c>
      <c r="BY17">
        <f t="shared" ca="1" si="27"/>
        <v>159</v>
      </c>
      <c r="CA17" s="4">
        <f t="shared" ca="1" si="32"/>
        <v>4</v>
      </c>
      <c r="CB17" s="4">
        <f t="shared" ca="1" si="9"/>
        <v>4</v>
      </c>
      <c r="CC17" s="4">
        <f t="shared" ca="1" si="9"/>
        <v>4</v>
      </c>
      <c r="CD17" s="4">
        <f t="shared" ca="1" si="9"/>
        <v>4</v>
      </c>
    </row>
    <row r="18" spans="2:82">
      <c r="B18" s="7">
        <v>15</v>
      </c>
      <c r="C18" s="4">
        <f t="shared" ca="1" si="1"/>
        <v>115</v>
      </c>
      <c r="D18" s="4">
        <f t="shared" ca="1" si="12"/>
        <v>12</v>
      </c>
      <c r="E18" s="7">
        <f ca="1">Formulas!C18</f>
        <v>1753</v>
      </c>
      <c r="F18">
        <f t="shared" ca="1" si="13"/>
        <v>20</v>
      </c>
      <c r="G18">
        <f t="shared" ca="1" si="14"/>
        <v>20</v>
      </c>
      <c r="H18">
        <f t="shared" ca="1" si="15"/>
        <v>55</v>
      </c>
      <c r="I18" s="8">
        <f ca="1">IF(Formulas!I18&lt;1,1,ROUND(Formulas!I18,0))</f>
        <v>410</v>
      </c>
      <c r="J18">
        <f t="shared" ca="1" si="16"/>
        <v>1</v>
      </c>
      <c r="K18">
        <f t="shared" ca="1" si="2"/>
        <v>2</v>
      </c>
      <c r="L18" s="7"/>
      <c r="M18" s="4">
        <v>4</v>
      </c>
      <c r="N18" s="4">
        <v>3</v>
      </c>
      <c r="O18" s="4">
        <f t="shared" ca="1" si="17"/>
        <v>0</v>
      </c>
      <c r="P18" s="7"/>
      <c r="Q18" s="7">
        <v>15</v>
      </c>
      <c r="R18" s="4">
        <f t="shared" ca="1" si="3"/>
        <v>115</v>
      </c>
      <c r="S18" s="4">
        <f t="shared" ca="1" si="3"/>
        <v>12</v>
      </c>
      <c r="T18" s="4">
        <f ca="1">Formulas!V18</f>
        <v>5849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14"/>
      <c r="AI18" s="14"/>
      <c r="AJ18" s="14"/>
      <c r="AK18" s="14"/>
      <c r="AL18" s="14"/>
      <c r="AM18" s="14"/>
      <c r="AN18" s="14">
        <v>4</v>
      </c>
      <c r="AO18" s="14">
        <v>3</v>
      </c>
      <c r="AP18" s="4">
        <f t="shared" ca="1" si="4"/>
        <v>0</v>
      </c>
      <c r="AQ18" s="14"/>
      <c r="AR18" s="19">
        <v>2</v>
      </c>
      <c r="AS18">
        <f t="shared" ca="1" si="36"/>
        <v>4</v>
      </c>
      <c r="AT18">
        <f t="shared" ca="1" si="37"/>
        <v>23</v>
      </c>
      <c r="AU18" s="14">
        <f ca="1">AT18*AU25</f>
        <v>138</v>
      </c>
      <c r="AV18" s="14"/>
      <c r="AW18" s="14"/>
      <c r="AX18" s="14">
        <f t="shared" ca="1" si="22"/>
        <v>820</v>
      </c>
      <c r="BC18" s="4">
        <f t="shared" ca="1" si="23"/>
        <v>6</v>
      </c>
      <c r="BD18" s="4">
        <f t="shared" ca="1" si="5"/>
        <v>4</v>
      </c>
      <c r="BE18" s="4">
        <v>15</v>
      </c>
      <c r="BF18" s="4">
        <f t="shared" ca="1" si="24"/>
        <v>115</v>
      </c>
      <c r="BG18" s="4">
        <f t="shared" ca="1" si="25"/>
        <v>12</v>
      </c>
      <c r="BH18" s="4">
        <f t="shared" ca="1" si="35"/>
        <v>0</v>
      </c>
      <c r="BI18" s="4">
        <f t="shared" ca="1" si="6"/>
        <v>69</v>
      </c>
      <c r="BJ18" s="4">
        <f t="shared" ca="1" si="7"/>
        <v>4</v>
      </c>
      <c r="BK18" s="4">
        <v>15</v>
      </c>
      <c r="BM18" s="4">
        <v>15</v>
      </c>
      <c r="BN18" s="4">
        <f t="shared" ca="1" si="8"/>
        <v>80</v>
      </c>
      <c r="BO18" s="4">
        <f t="shared" ca="1" si="31"/>
        <v>2286</v>
      </c>
      <c r="BQ18" s="4">
        <f t="shared" ca="1" si="33"/>
        <v>6</v>
      </c>
      <c r="BR18" s="4">
        <v>15</v>
      </c>
      <c r="BT18" s="4">
        <f ca="1">BC18</f>
        <v>6</v>
      </c>
      <c r="BU18" s="4">
        <f ca="1">IF(BD18&lt;&gt;"",BU17+BD18,BU17)</f>
        <v>16</v>
      </c>
      <c r="BW18" s="4">
        <v>15</v>
      </c>
      <c r="BX18">
        <f t="shared" ca="1" si="26"/>
        <v>3</v>
      </c>
      <c r="BY18">
        <f t="shared" ca="1" si="27"/>
        <v>80</v>
      </c>
      <c r="CA18" s="4">
        <f t="shared" ca="1" si="32"/>
        <v>3</v>
      </c>
      <c r="CB18" s="4">
        <f t="shared" ca="1" si="9"/>
        <v>3</v>
      </c>
      <c r="CC18" s="4">
        <f t="shared" ca="1" si="9"/>
        <v>3</v>
      </c>
      <c r="CD18" s="4">
        <f t="shared" ca="1" si="9"/>
        <v>3</v>
      </c>
    </row>
    <row r="19" spans="2:82">
      <c r="B19" s="7">
        <v>16</v>
      </c>
      <c r="C19" s="4">
        <f t="shared" ca="1" si="1"/>
        <v>115</v>
      </c>
      <c r="D19" s="4">
        <f t="shared" ca="1" si="12"/>
        <v>12</v>
      </c>
      <c r="E19" s="7">
        <f ca="1">Formulas!C19</f>
        <v>1878</v>
      </c>
      <c r="F19">
        <f t="shared" ca="1" si="13"/>
        <v>80</v>
      </c>
      <c r="G19">
        <f t="shared" ca="1" si="14"/>
        <v>80</v>
      </c>
      <c r="H19">
        <f t="shared" ca="1" si="15"/>
        <v>140</v>
      </c>
      <c r="I19" s="8">
        <f ca="1">IF(Formulas!I19&lt;1,1,ROUND(Formulas!I19,0))</f>
        <v>438</v>
      </c>
      <c r="J19">
        <f t="shared" ca="1" si="16"/>
        <v>2</v>
      </c>
      <c r="K19">
        <f t="shared" ca="1" si="2"/>
        <v>3</v>
      </c>
      <c r="L19" s="7"/>
      <c r="M19" s="4">
        <v>4</v>
      </c>
      <c r="N19" s="4">
        <v>4</v>
      </c>
      <c r="O19" s="4">
        <f t="shared" ca="1" si="17"/>
        <v>85</v>
      </c>
      <c r="P19" s="7"/>
      <c r="Q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H19" s="14"/>
      <c r="AI19" s="14"/>
      <c r="AJ19" s="14"/>
      <c r="AK19" s="14"/>
      <c r="AL19" s="14"/>
      <c r="AM19" s="14"/>
      <c r="AN19" s="14">
        <v>4</v>
      </c>
      <c r="AO19" s="14">
        <v>4</v>
      </c>
      <c r="AP19" s="4">
        <f t="shared" ca="1" si="4"/>
        <v>0</v>
      </c>
      <c r="AQ19" s="14"/>
      <c r="AR19" s="19">
        <v>3</v>
      </c>
      <c r="AS19">
        <f t="shared" ca="1" si="36"/>
        <v>1</v>
      </c>
      <c r="AT19">
        <f t="shared" ca="1" si="37"/>
        <v>14</v>
      </c>
      <c r="AU19" s="14">
        <f ca="1">AT19*AU26</f>
        <v>336</v>
      </c>
      <c r="AV19" s="14"/>
      <c r="AW19" s="14"/>
      <c r="AX19" s="14">
        <f t="shared" ca="1" si="22"/>
        <v>1314</v>
      </c>
      <c r="BM19" s="4">
        <v>16</v>
      </c>
      <c r="BN19" s="4">
        <f t="shared" ca="1" si="8"/>
        <v>213</v>
      </c>
      <c r="BO19" s="4">
        <f t="shared" ca="1" si="31"/>
        <v>2499</v>
      </c>
      <c r="BQ19" s="4">
        <f t="shared" ca="1" si="33"/>
        <v>6</v>
      </c>
      <c r="BR19" s="4">
        <v>16</v>
      </c>
      <c r="BW19" s="4">
        <v>16</v>
      </c>
      <c r="BX19">
        <f t="shared" ca="1" si="26"/>
        <v>2</v>
      </c>
      <c r="BY19">
        <f t="shared" ca="1" si="27"/>
        <v>213</v>
      </c>
      <c r="CA19" s="4">
        <f t="shared" ca="1" si="32"/>
        <v>2</v>
      </c>
      <c r="CB19" s="4">
        <f t="shared" ca="1" si="9"/>
        <v>2</v>
      </c>
      <c r="CC19" s="4">
        <f t="shared" ca="1" si="9"/>
        <v>2</v>
      </c>
      <c r="CD19" s="4">
        <f t="shared" ca="1" si="9"/>
        <v>2</v>
      </c>
    </row>
    <row r="20" spans="2:82">
      <c r="B20" s="7">
        <v>17</v>
      </c>
      <c r="C20" s="4" t="e">
        <f t="shared" ca="1" si="1"/>
        <v>#N/A</v>
      </c>
      <c r="D20" s="4" t="e">
        <f t="shared" ca="1" si="12"/>
        <v>#N/A</v>
      </c>
      <c r="E20" s="7">
        <f ca="1">Formulas!C20</f>
        <v>1680</v>
      </c>
      <c r="F20">
        <f t="shared" ca="1" si="13"/>
        <v>0</v>
      </c>
      <c r="G20">
        <f t="shared" ca="1" si="14"/>
        <v>0</v>
      </c>
      <c r="H20">
        <f t="shared" ca="1" si="15"/>
        <v>30</v>
      </c>
      <c r="I20" s="8">
        <f ca="1">IF(Formulas!I20&lt;1,1,ROUND(Formulas!I20,0))</f>
        <v>343</v>
      </c>
      <c r="J20">
        <f t="shared" ca="1" si="16"/>
        <v>4</v>
      </c>
      <c r="K20">
        <f t="shared" ca="1" si="2"/>
        <v>1</v>
      </c>
      <c r="L20" s="7"/>
      <c r="M20" s="4">
        <v>5</v>
      </c>
      <c r="N20" s="4">
        <v>1</v>
      </c>
      <c r="O20" s="4">
        <f t="shared" ca="1" si="17"/>
        <v>0</v>
      </c>
      <c r="P20" s="7"/>
      <c r="Q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H20" s="14"/>
      <c r="AI20" s="14"/>
      <c r="AJ20" s="14"/>
      <c r="AK20" s="14"/>
      <c r="AL20" s="14"/>
      <c r="AM20" s="14"/>
      <c r="AN20" s="14">
        <v>5</v>
      </c>
      <c r="AO20" s="14">
        <v>1</v>
      </c>
      <c r="AP20" s="4">
        <f t="shared" ca="1" si="4"/>
        <v>0</v>
      </c>
      <c r="AQ20" s="14"/>
      <c r="AR20" s="19">
        <v>4</v>
      </c>
      <c r="AS20">
        <f t="shared" ca="1" si="36"/>
        <v>1</v>
      </c>
      <c r="AT20">
        <f t="shared" ca="1" si="37"/>
        <v>14</v>
      </c>
      <c r="AU20" s="14">
        <f ca="1">AT20*AU27</f>
        <v>84</v>
      </c>
      <c r="AV20" s="14"/>
      <c r="AW20" s="14"/>
      <c r="AX20" s="14">
        <f t="shared" ca="1" si="22"/>
        <v>343</v>
      </c>
      <c r="BM20" s="4">
        <v>17</v>
      </c>
      <c r="BN20" s="4">
        <f t="shared" ca="1" si="8"/>
        <v>56</v>
      </c>
      <c r="BO20" s="4">
        <f t="shared" ca="1" si="31"/>
        <v>2555</v>
      </c>
      <c r="BQ20" s="4">
        <f t="shared" ca="1" si="33"/>
        <v>7</v>
      </c>
      <c r="BR20" s="4">
        <v>17</v>
      </c>
      <c r="BS20" s="7"/>
      <c r="BW20" s="4">
        <v>17</v>
      </c>
      <c r="BX20">
        <f t="shared" ca="1" si="26"/>
        <v>1</v>
      </c>
      <c r="BY20">
        <f t="shared" ca="1" si="27"/>
        <v>56</v>
      </c>
      <c r="CA20" s="4">
        <f t="shared" ca="1" si="32"/>
        <v>1</v>
      </c>
      <c r="CB20" s="4">
        <f t="shared" ca="1" si="9"/>
        <v>1</v>
      </c>
      <c r="CC20" s="4">
        <f t="shared" ca="1" si="9"/>
        <v>1</v>
      </c>
      <c r="CD20" s="4">
        <f t="shared" ca="1" si="9"/>
        <v>1</v>
      </c>
    </row>
    <row r="21" spans="2:82">
      <c r="B21" s="7">
        <v>18</v>
      </c>
      <c r="C21" s="4" t="e">
        <f t="shared" ca="1" si="1"/>
        <v>#N/A</v>
      </c>
      <c r="D21" s="4" t="e">
        <f t="shared" ca="1" si="12"/>
        <v>#N/A</v>
      </c>
      <c r="E21" s="7">
        <f ca="1">Formulas!C21</f>
        <v>1892</v>
      </c>
      <c r="F21">
        <f t="shared" ca="1" si="13"/>
        <v>80</v>
      </c>
      <c r="G21">
        <f t="shared" ca="1" si="14"/>
        <v>80</v>
      </c>
      <c r="H21">
        <f t="shared" ca="1" si="15"/>
        <v>140</v>
      </c>
      <c r="I21" s="8">
        <f ca="1">IF(Formulas!I21&lt;1,1,ROUND(Formulas!I21,0))</f>
        <v>410</v>
      </c>
      <c r="J21">
        <f t="shared" ca="1" si="16"/>
        <v>5</v>
      </c>
      <c r="K21">
        <f t="shared" ca="1" si="2"/>
        <v>1</v>
      </c>
      <c r="L21" s="7"/>
      <c r="M21" s="4">
        <v>5</v>
      </c>
      <c r="N21" s="7">
        <v>2</v>
      </c>
      <c r="O21" s="4">
        <f t="shared" ca="1" si="17"/>
        <v>221</v>
      </c>
      <c r="P21" s="7"/>
      <c r="Q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H21" s="14"/>
      <c r="AI21" s="14"/>
      <c r="AJ21" s="14"/>
      <c r="AK21" s="14"/>
      <c r="AL21" s="14"/>
      <c r="AM21" s="14"/>
      <c r="AN21" s="14">
        <v>5</v>
      </c>
      <c r="AO21" s="14">
        <v>2</v>
      </c>
      <c r="AP21" s="4">
        <f t="shared" ca="1" si="4"/>
        <v>0</v>
      </c>
      <c r="AQ21" s="14"/>
      <c r="AR21" s="19">
        <v>5</v>
      </c>
      <c r="AS21">
        <f t="shared" ca="1" si="36"/>
        <v>4</v>
      </c>
      <c r="AT21">
        <f t="shared" ca="1" si="37"/>
        <v>23</v>
      </c>
      <c r="AU21" s="14">
        <f ca="1">AT21*AU28</f>
        <v>345</v>
      </c>
      <c r="AV21" s="14"/>
      <c r="AW21" s="14"/>
      <c r="AX21" s="14">
        <f t="shared" ca="1" si="22"/>
        <v>410</v>
      </c>
      <c r="BM21" s="7">
        <v>18</v>
      </c>
      <c r="BN21" s="4">
        <f t="shared" ca="1" si="8"/>
        <v>235</v>
      </c>
      <c r="BO21" s="4">
        <f t="shared" ca="1" si="31"/>
        <v>2790</v>
      </c>
      <c r="BQ21" s="4" t="e">
        <f t="shared" ca="1" si="33"/>
        <v>#N/A</v>
      </c>
      <c r="BR21" s="7">
        <v>18</v>
      </c>
      <c r="BW21" s="7">
        <v>18</v>
      </c>
      <c r="BX21">
        <f t="shared" ca="1" si="26"/>
        <v>4</v>
      </c>
      <c r="BY21">
        <f t="shared" ca="1" si="27"/>
        <v>235</v>
      </c>
      <c r="CA21" s="4">
        <f t="shared" ca="1" si="32"/>
        <v>4</v>
      </c>
      <c r="CB21" s="4">
        <f t="shared" ca="1" si="9"/>
        <v>4</v>
      </c>
      <c r="CC21" s="4">
        <f t="shared" ca="1" si="9"/>
        <v>4</v>
      </c>
      <c r="CD21" s="4">
        <f t="shared" ca="1" si="9"/>
        <v>4</v>
      </c>
    </row>
    <row r="22" spans="2:82">
      <c r="B22" s="7">
        <v>19</v>
      </c>
      <c r="C22" s="4" t="e">
        <f t="shared" ca="1" si="1"/>
        <v>#N/A</v>
      </c>
      <c r="D22" s="4" t="e">
        <f t="shared" ca="1" si="12"/>
        <v>#N/A</v>
      </c>
      <c r="E22" s="7">
        <f ca="1">Formulas!C22</f>
        <v>1645</v>
      </c>
      <c r="F22">
        <f t="shared" ca="1" si="13"/>
        <v>45</v>
      </c>
      <c r="G22">
        <f t="shared" ca="1" si="14"/>
        <v>45</v>
      </c>
      <c r="H22">
        <f t="shared" ca="1" si="15"/>
        <v>90</v>
      </c>
      <c r="I22" s="8">
        <f ca="1">IF(Formulas!I22&lt;1,1,ROUND(Formulas!I22,0))</f>
        <v>401</v>
      </c>
      <c r="J22">
        <f t="shared" ca="1" si="16"/>
        <v>4</v>
      </c>
      <c r="K22">
        <f t="shared" ca="1" si="2"/>
        <v>2</v>
      </c>
      <c r="L22" s="7"/>
      <c r="M22" s="4">
        <v>5</v>
      </c>
      <c r="N22" s="4">
        <v>3</v>
      </c>
      <c r="O22" s="4">
        <f t="shared" ca="1" si="17"/>
        <v>0</v>
      </c>
      <c r="P22" s="7"/>
      <c r="Q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14"/>
      <c r="AI22" s="14"/>
      <c r="AJ22" s="14"/>
      <c r="AK22" s="14"/>
      <c r="AL22" s="14"/>
      <c r="AM22" s="14"/>
      <c r="AN22" s="14">
        <v>5</v>
      </c>
      <c r="AO22" s="14">
        <v>3</v>
      </c>
      <c r="AP22" s="4">
        <f t="shared" ca="1" si="4"/>
        <v>0</v>
      </c>
      <c r="AQ22" s="14"/>
      <c r="AW22" s="14"/>
      <c r="AX22" s="14">
        <f t="shared" ca="1" si="22"/>
        <v>802</v>
      </c>
      <c r="BM22" s="4">
        <v>19</v>
      </c>
      <c r="BN22" s="4">
        <f t="shared" ca="1" si="8"/>
        <v>162</v>
      </c>
      <c r="BO22" s="4">
        <f t="shared" ca="1" si="31"/>
        <v>2952</v>
      </c>
      <c r="BQ22" s="4" t="e">
        <f t="shared" ca="1" si="33"/>
        <v>#N/A</v>
      </c>
      <c r="BR22" s="4">
        <v>19</v>
      </c>
      <c r="BW22" s="4">
        <v>19</v>
      </c>
      <c r="BX22">
        <f t="shared" ca="1" si="26"/>
        <v>2</v>
      </c>
      <c r="BY22">
        <f t="shared" ca="1" si="27"/>
        <v>162</v>
      </c>
      <c r="CA22" s="4">
        <f t="shared" ca="1" si="32"/>
        <v>2</v>
      </c>
      <c r="CB22" s="4">
        <f t="shared" ca="1" si="9"/>
        <v>2</v>
      </c>
      <c r="CC22" s="4">
        <f t="shared" ca="1" si="9"/>
        <v>2</v>
      </c>
      <c r="CD22" s="4">
        <f t="shared" ca="1" si="9"/>
        <v>2</v>
      </c>
    </row>
    <row r="23" spans="2:82">
      <c r="B23" s="7">
        <v>20</v>
      </c>
      <c r="C23" s="4" t="e">
        <f t="shared" ca="1" si="1"/>
        <v>#N/A</v>
      </c>
      <c r="D23" s="4" t="e">
        <f t="shared" ca="1" si="12"/>
        <v>#N/A</v>
      </c>
      <c r="E23" s="7">
        <f ca="1">Formulas!C23</f>
        <v>1712</v>
      </c>
      <c r="F23">
        <f t="shared" ca="1" si="13"/>
        <v>45</v>
      </c>
      <c r="G23">
        <f t="shared" ca="1" si="14"/>
        <v>45</v>
      </c>
      <c r="H23">
        <f t="shared" ca="1" si="15"/>
        <v>90</v>
      </c>
      <c r="I23" s="8">
        <f ca="1">IF(Formulas!I23&lt;1,1,ROUND(Formulas!I23,0))</f>
        <v>344</v>
      </c>
      <c r="J23">
        <f t="shared" ca="1" si="16"/>
        <v>3</v>
      </c>
      <c r="K23">
        <f t="shared" ca="1" si="2"/>
        <v>2</v>
      </c>
      <c r="L23" s="7"/>
      <c r="M23" s="4">
        <v>5</v>
      </c>
      <c r="N23" s="4">
        <v>4</v>
      </c>
      <c r="O23" s="4">
        <f t="shared" ca="1" si="17"/>
        <v>0</v>
      </c>
      <c r="P23" s="7"/>
      <c r="Q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H23" s="14"/>
      <c r="AI23" s="14"/>
      <c r="AJ23" s="14"/>
      <c r="AK23" s="14"/>
      <c r="AL23" s="14"/>
      <c r="AM23" s="14"/>
      <c r="AN23" s="14">
        <v>5</v>
      </c>
      <c r="AO23" s="14">
        <v>4</v>
      </c>
      <c r="AP23" s="4">
        <f t="shared" ca="1" si="4"/>
        <v>23</v>
      </c>
      <c r="AQ23" s="14"/>
      <c r="AR23" s="19" t="s">
        <v>43</v>
      </c>
      <c r="AS23" s="19" t="s">
        <v>51</v>
      </c>
      <c r="AT23" s="19" t="s">
        <v>52</v>
      </c>
      <c r="AU23" s="19" t="s">
        <v>53</v>
      </c>
      <c r="AV23" s="19" t="s">
        <v>54</v>
      </c>
      <c r="AW23" s="14"/>
      <c r="AX23" s="14">
        <f t="shared" ca="1" si="22"/>
        <v>688</v>
      </c>
      <c r="BM23" s="4">
        <v>20</v>
      </c>
      <c r="BN23" s="4">
        <f t="shared" ca="1" si="8"/>
        <v>153</v>
      </c>
      <c r="BO23" s="4">
        <f t="shared" ca="1" si="31"/>
        <v>3105</v>
      </c>
      <c r="BQ23" s="4" t="e">
        <f t="shared" ca="1" si="33"/>
        <v>#N/A</v>
      </c>
      <c r="BR23" s="4">
        <v>20</v>
      </c>
      <c r="BW23" s="4">
        <v>20</v>
      </c>
      <c r="BX23">
        <f t="shared" ca="1" si="26"/>
        <v>2</v>
      </c>
      <c r="BY23">
        <f t="shared" ca="1" si="27"/>
        <v>153</v>
      </c>
      <c r="CA23" s="4">
        <f t="shared" ca="1" si="32"/>
        <v>2</v>
      </c>
      <c r="CB23" s="4">
        <f t="shared" ca="1" si="9"/>
        <v>2</v>
      </c>
      <c r="CC23" s="4">
        <f t="shared" ca="1" si="9"/>
        <v>2</v>
      </c>
      <c r="CD23" s="4">
        <f t="shared" ca="1" si="9"/>
        <v>2</v>
      </c>
    </row>
    <row r="24" spans="2:82">
      <c r="B24" s="7">
        <v>21</v>
      </c>
      <c r="C24" s="4" t="e">
        <f t="shared" ca="1" si="1"/>
        <v>#N/A</v>
      </c>
      <c r="D24" s="4" t="e">
        <f t="shared" ca="1" si="12"/>
        <v>#N/A</v>
      </c>
      <c r="E24" s="7">
        <f ca="1">Formulas!C24</f>
        <v>1904</v>
      </c>
      <c r="F24">
        <f t="shared" ca="1" si="13"/>
        <v>0</v>
      </c>
      <c r="G24">
        <f t="shared" ca="1" si="14"/>
        <v>0</v>
      </c>
      <c r="H24">
        <f t="shared" ca="1" si="15"/>
        <v>30</v>
      </c>
      <c r="I24" s="8">
        <f ca="1">IF(Formulas!I24&lt;1,1,ROUND(Formulas!I24,0))</f>
        <v>460</v>
      </c>
      <c r="J24">
        <f t="shared" ca="1" si="16"/>
        <v>1</v>
      </c>
      <c r="K24">
        <f t="shared" ca="1" si="2"/>
        <v>3</v>
      </c>
      <c r="L24" s="7"/>
      <c r="M24" s="4">
        <v>6</v>
      </c>
      <c r="N24" s="4">
        <v>1</v>
      </c>
      <c r="O24" s="4">
        <f t="shared" ca="1" si="17"/>
        <v>213</v>
      </c>
      <c r="P24" s="7"/>
      <c r="Q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H24" s="14"/>
      <c r="AI24" s="14"/>
      <c r="AJ24" s="14"/>
      <c r="AK24" s="14"/>
      <c r="AL24" s="14"/>
      <c r="AM24" s="14"/>
      <c r="AN24" s="4"/>
      <c r="AO24" s="14"/>
      <c r="AP24" s="4"/>
      <c r="AQ24" s="14"/>
      <c r="AR24" s="19">
        <v>1</v>
      </c>
      <c r="AS24" s="15">
        <f t="shared" ref="AS24:AS28" ca="1" si="38">RANDBETWEEN(4,10)</f>
        <v>10</v>
      </c>
      <c r="AT24" s="14">
        <f ca="1">COUNTIF(J:J,AH4)</f>
        <v>10</v>
      </c>
      <c r="AU24" s="14">
        <f ca="1">SUMIF(J:J,AH4,K:K)</f>
        <v>19</v>
      </c>
      <c r="AV24" s="14">
        <f ca="1">35-AS29</f>
        <v>2</v>
      </c>
      <c r="AW24" s="14"/>
      <c r="AX24" s="14">
        <f t="shared" ca="1" si="22"/>
        <v>1380</v>
      </c>
      <c r="BM24" s="4">
        <v>21</v>
      </c>
      <c r="BN24" s="4">
        <f t="shared" ca="1" si="8"/>
        <v>29</v>
      </c>
      <c r="BO24" s="4">
        <f t="shared" ca="1" si="31"/>
        <v>3134</v>
      </c>
      <c r="BQ24" s="4" t="e">
        <f t="shared" ca="1" si="33"/>
        <v>#N/A</v>
      </c>
      <c r="BR24" s="4">
        <v>21</v>
      </c>
      <c r="BW24" s="4">
        <v>21</v>
      </c>
      <c r="BX24">
        <f t="shared" ca="1" si="26"/>
        <v>4</v>
      </c>
      <c r="BY24">
        <f t="shared" ca="1" si="27"/>
        <v>29</v>
      </c>
      <c r="CA24" s="4">
        <f t="shared" ca="1" si="32"/>
        <v>4</v>
      </c>
      <c r="CB24" s="4">
        <f t="shared" ca="1" si="32"/>
        <v>4</v>
      </c>
      <c r="CC24" s="4">
        <f t="shared" ca="1" si="32"/>
        <v>4</v>
      </c>
      <c r="CD24" s="4">
        <f t="shared" ca="1" si="32"/>
        <v>4</v>
      </c>
    </row>
    <row r="25" spans="2:82">
      <c r="B25" s="7">
        <v>22</v>
      </c>
      <c r="C25" s="4" t="e">
        <f t="shared" ca="1" si="1"/>
        <v>#N/A</v>
      </c>
      <c r="D25" s="4" t="e">
        <f t="shared" ca="1" si="12"/>
        <v>#N/A</v>
      </c>
      <c r="E25" s="7">
        <f ca="1">Formulas!C25</f>
        <v>1799</v>
      </c>
      <c r="F25">
        <f t="shared" ca="1" si="13"/>
        <v>45</v>
      </c>
      <c r="G25">
        <f t="shared" ca="1" si="14"/>
        <v>45</v>
      </c>
      <c r="H25">
        <f t="shared" ca="1" si="15"/>
        <v>90</v>
      </c>
      <c r="I25" s="8">
        <f ca="1">IF(Formulas!I25&lt;1,1,ROUND(Formulas!I25,0))</f>
        <v>442</v>
      </c>
      <c r="J25">
        <f t="shared" ca="1" si="16"/>
        <v>5</v>
      </c>
      <c r="K25">
        <f t="shared" ca="1" si="2"/>
        <v>1</v>
      </c>
      <c r="L25" s="7"/>
      <c r="M25" s="4">
        <v>6</v>
      </c>
      <c r="N25" s="7">
        <v>2</v>
      </c>
      <c r="O25" s="4">
        <f t="shared" ca="1" si="17"/>
        <v>0</v>
      </c>
      <c r="P25" s="7"/>
      <c r="Q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14"/>
      <c r="AI25" s="14"/>
      <c r="AJ25" s="14"/>
      <c r="AK25" s="14"/>
      <c r="AL25" s="14"/>
      <c r="AM25" s="14"/>
      <c r="AN25" s="4"/>
      <c r="AO25" s="14"/>
      <c r="AP25" s="4"/>
      <c r="AQ25" s="14"/>
      <c r="AR25" s="19">
        <v>2</v>
      </c>
      <c r="AS25" s="15">
        <f t="shared" ca="1" si="38"/>
        <v>7</v>
      </c>
      <c r="AT25" s="14">
        <f ca="1">COUNTIF(J:J,AH5)</f>
        <v>2</v>
      </c>
      <c r="AU25" s="14">
        <f ca="1">SUMIF(J:J,AH5,K:K)</f>
        <v>6</v>
      </c>
      <c r="AV25">
        <f t="shared" ref="AV25" ca="1" si="39">RANDBETWEEN(1,35)</f>
        <v>24</v>
      </c>
      <c r="AW25" s="14"/>
      <c r="AX25" s="14">
        <f t="shared" ca="1" si="22"/>
        <v>442</v>
      </c>
      <c r="BM25" s="7">
        <v>22</v>
      </c>
      <c r="BN25" s="4">
        <f t="shared" ca="1" si="8"/>
        <v>137</v>
      </c>
      <c r="BO25" s="4">
        <f t="shared" ca="1" si="31"/>
        <v>3271</v>
      </c>
      <c r="BQ25" s="4" t="e">
        <f t="shared" ca="1" si="33"/>
        <v>#N/A</v>
      </c>
      <c r="BR25" s="7">
        <v>22</v>
      </c>
      <c r="BS25" s="7"/>
      <c r="BW25" s="7">
        <v>22</v>
      </c>
      <c r="BX25">
        <f t="shared" ca="1" si="26"/>
        <v>3</v>
      </c>
      <c r="BY25">
        <f t="shared" ca="1" si="27"/>
        <v>137</v>
      </c>
      <c r="CA25" s="4">
        <f t="shared" ca="1" si="32"/>
        <v>3</v>
      </c>
      <c r="CB25" s="4">
        <f t="shared" ca="1" si="32"/>
        <v>3</v>
      </c>
      <c r="CC25" s="4">
        <f t="shared" ca="1" si="32"/>
        <v>3</v>
      </c>
      <c r="CD25" s="4">
        <f t="shared" ca="1" si="32"/>
        <v>3</v>
      </c>
    </row>
    <row r="26" spans="2:82">
      <c r="B26" s="7">
        <v>23</v>
      </c>
      <c r="C26" s="4" t="e">
        <f t="shared" ca="1" si="1"/>
        <v>#N/A</v>
      </c>
      <c r="D26" s="4" t="e">
        <f t="shared" ca="1" si="12"/>
        <v>#N/A</v>
      </c>
      <c r="E26" s="7">
        <f ca="1">Formulas!C26</f>
        <v>1945</v>
      </c>
      <c r="F26">
        <f t="shared" ca="1" si="13"/>
        <v>80</v>
      </c>
      <c r="G26">
        <f t="shared" ca="1" si="14"/>
        <v>80</v>
      </c>
      <c r="H26">
        <f t="shared" ca="1" si="15"/>
        <v>140</v>
      </c>
      <c r="I26" s="8">
        <f ca="1">IF(Formulas!I26&lt;1,1,ROUND(Formulas!I26,0))</f>
        <v>414</v>
      </c>
      <c r="J26">
        <f t="shared" ca="1" si="16"/>
        <v>4</v>
      </c>
      <c r="K26">
        <f t="shared" ca="1" si="2"/>
        <v>3</v>
      </c>
      <c r="L26" s="7"/>
      <c r="M26" s="4">
        <v>6</v>
      </c>
      <c r="N26" s="4">
        <v>3</v>
      </c>
      <c r="O26" s="4">
        <f t="shared" ca="1" si="17"/>
        <v>0</v>
      </c>
      <c r="P26" s="7"/>
      <c r="Q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14"/>
      <c r="AI26" s="14"/>
      <c r="AJ26" s="14"/>
      <c r="AK26" s="14"/>
      <c r="AL26" s="14"/>
      <c r="AM26" s="14"/>
      <c r="AN26" s="4"/>
      <c r="AO26" s="14"/>
      <c r="AP26" s="4"/>
      <c r="AQ26" s="14"/>
      <c r="AR26" s="19">
        <v>3</v>
      </c>
      <c r="AS26" s="15">
        <f t="shared" ca="1" si="38"/>
        <v>7</v>
      </c>
      <c r="AT26" s="14">
        <f ca="1">COUNTIF(J:J,AH6)</f>
        <v>11</v>
      </c>
      <c r="AU26" s="14">
        <f ca="1">SUMIF(J:J,AH6,K:K)</f>
        <v>24</v>
      </c>
      <c r="AV26" s="14"/>
      <c r="AW26" s="14"/>
      <c r="AX26" s="14">
        <f t="shared" ca="1" si="22"/>
        <v>1242</v>
      </c>
      <c r="BM26" s="4">
        <v>23</v>
      </c>
      <c r="BN26" s="4">
        <f t="shared" ca="1" si="8"/>
        <v>210</v>
      </c>
      <c r="BO26" s="4">
        <f t="shared" ca="1" si="31"/>
        <v>3481</v>
      </c>
      <c r="BQ26" s="4" t="e">
        <f t="shared" ca="1" si="33"/>
        <v>#N/A</v>
      </c>
      <c r="BR26" s="4">
        <v>23</v>
      </c>
      <c r="BW26" s="4">
        <v>23</v>
      </c>
      <c r="BX26">
        <f t="shared" ca="1" si="26"/>
        <v>4</v>
      </c>
      <c r="BY26">
        <f t="shared" ca="1" si="27"/>
        <v>210</v>
      </c>
      <c r="CA26" s="4">
        <f t="shared" ref="CA26:CD38" ca="1" si="40">$BX26</f>
        <v>4</v>
      </c>
      <c r="CB26" s="4">
        <f t="shared" ca="1" si="40"/>
        <v>4</v>
      </c>
      <c r="CC26" s="4">
        <f t="shared" ca="1" si="40"/>
        <v>4</v>
      </c>
      <c r="CD26" s="4">
        <f t="shared" ca="1" si="40"/>
        <v>4</v>
      </c>
    </row>
    <row r="27" spans="2:82">
      <c r="B27" s="7">
        <v>24</v>
      </c>
      <c r="C27" s="4" t="e">
        <f t="shared" ca="1" si="1"/>
        <v>#N/A</v>
      </c>
      <c r="D27" s="4" t="e">
        <f t="shared" ca="1" si="12"/>
        <v>#N/A</v>
      </c>
      <c r="E27" s="7">
        <f ca="1">Formulas!C27</f>
        <v>1658</v>
      </c>
      <c r="F27">
        <f t="shared" ca="1" si="13"/>
        <v>80</v>
      </c>
      <c r="G27">
        <f t="shared" ca="1" si="14"/>
        <v>80</v>
      </c>
      <c r="H27">
        <f t="shared" ca="1" si="15"/>
        <v>140</v>
      </c>
      <c r="I27" s="8">
        <f ca="1">IF(Formulas!I27&lt;1,1,ROUND(Formulas!I27,0))</f>
        <v>352</v>
      </c>
      <c r="J27">
        <f t="shared" ca="1" si="16"/>
        <v>3</v>
      </c>
      <c r="K27">
        <f t="shared" ca="1" si="2"/>
        <v>2</v>
      </c>
      <c r="L27" s="7"/>
      <c r="M27" s="4">
        <v>6</v>
      </c>
      <c r="N27" s="4">
        <v>4</v>
      </c>
      <c r="O27" s="4">
        <f t="shared" ca="1" si="17"/>
        <v>0</v>
      </c>
      <c r="P27" s="7"/>
      <c r="Q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H27" s="14"/>
      <c r="AI27" s="14"/>
      <c r="AJ27" s="14"/>
      <c r="AK27" s="14"/>
      <c r="AL27" s="14"/>
      <c r="AM27" s="14"/>
      <c r="AN27" s="4"/>
      <c r="AO27" s="14"/>
      <c r="AP27" s="4"/>
      <c r="AQ27" s="14"/>
      <c r="AR27" s="19">
        <v>4</v>
      </c>
      <c r="AS27" s="15">
        <f t="shared" ca="1" si="38"/>
        <v>4</v>
      </c>
      <c r="AT27" s="14">
        <f ca="1">COUNTIF(J:J,AH7)</f>
        <v>3</v>
      </c>
      <c r="AU27" s="14">
        <f ca="1">SUMIF(J:J,AH7,K:K)</f>
        <v>6</v>
      </c>
      <c r="AV27" s="14"/>
      <c r="AW27" s="14"/>
      <c r="AX27" s="14">
        <f t="shared" ca="1" si="22"/>
        <v>704</v>
      </c>
      <c r="BM27" s="4">
        <v>24</v>
      </c>
      <c r="BN27" s="4">
        <f t="shared" ca="1" si="8"/>
        <v>201</v>
      </c>
      <c r="BO27" s="4">
        <f t="shared" ca="1" si="31"/>
        <v>3682</v>
      </c>
      <c r="BQ27" s="4" t="e">
        <f t="shared" ca="1" si="33"/>
        <v>#N/A</v>
      </c>
      <c r="BR27" s="4">
        <v>24</v>
      </c>
      <c r="BW27" s="4">
        <v>24</v>
      </c>
      <c r="BX27">
        <f t="shared" ca="1" si="26"/>
        <v>2</v>
      </c>
      <c r="BY27">
        <f t="shared" ca="1" si="27"/>
        <v>201</v>
      </c>
      <c r="CA27" s="4">
        <f t="shared" ca="1" si="40"/>
        <v>2</v>
      </c>
      <c r="CB27" s="4">
        <f t="shared" ca="1" si="40"/>
        <v>2</v>
      </c>
      <c r="CC27" s="4">
        <f t="shared" ca="1" si="40"/>
        <v>2</v>
      </c>
      <c r="CD27" s="4">
        <f t="shared" ca="1" si="40"/>
        <v>2</v>
      </c>
    </row>
    <row r="28" spans="2:82">
      <c r="B28" s="7">
        <v>25</v>
      </c>
      <c r="C28" s="4" t="e">
        <f t="shared" ca="1" si="1"/>
        <v>#N/A</v>
      </c>
      <c r="D28" s="4" t="e">
        <f t="shared" ca="1" si="12"/>
        <v>#N/A</v>
      </c>
      <c r="E28" s="7">
        <f ca="1">Formulas!C28</f>
        <v>1765</v>
      </c>
      <c r="F28">
        <f t="shared" ca="1" si="13"/>
        <v>0</v>
      </c>
      <c r="G28">
        <f t="shared" ca="1" si="14"/>
        <v>0</v>
      </c>
      <c r="H28">
        <f t="shared" ca="1" si="15"/>
        <v>30</v>
      </c>
      <c r="I28" s="8">
        <f ca="1">IF(Formulas!I28&lt;1,1,ROUND(Formulas!I28,0))</f>
        <v>358</v>
      </c>
      <c r="J28">
        <f t="shared" ca="1" si="16"/>
        <v>3</v>
      </c>
      <c r="K28">
        <f t="shared" ca="1" si="2"/>
        <v>2</v>
      </c>
      <c r="L28" s="7"/>
      <c r="M28" s="4">
        <v>7</v>
      </c>
      <c r="N28" s="4">
        <v>1</v>
      </c>
      <c r="O28" s="4">
        <f t="shared" ca="1" si="17"/>
        <v>39</v>
      </c>
      <c r="P28" s="7"/>
      <c r="Q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H28" s="14"/>
      <c r="AI28" s="14"/>
      <c r="AJ28" s="14"/>
      <c r="AK28" s="14"/>
      <c r="AL28" s="14"/>
      <c r="AM28" s="14"/>
      <c r="AN28" s="4"/>
      <c r="AO28" s="14"/>
      <c r="AP28" s="4"/>
      <c r="AQ28" s="14"/>
      <c r="AR28" s="19">
        <v>5</v>
      </c>
      <c r="AS28" s="15">
        <f t="shared" ca="1" si="38"/>
        <v>5</v>
      </c>
      <c r="AT28" s="14">
        <f ca="1">COUNTIF(J:J,AH8)</f>
        <v>9</v>
      </c>
      <c r="AU28" s="14">
        <f ca="1">SUMIF(J:J,AH8,K:K)</f>
        <v>15</v>
      </c>
      <c r="AV28" s="14"/>
      <c r="AW28" s="14"/>
      <c r="AX28" s="14">
        <f t="shared" ca="1" si="22"/>
        <v>716</v>
      </c>
      <c r="BM28" s="4">
        <v>25</v>
      </c>
      <c r="BN28" s="4">
        <f t="shared" ca="1" si="8"/>
        <v>39</v>
      </c>
      <c r="BO28" s="4">
        <f t="shared" ca="1" si="31"/>
        <v>3721</v>
      </c>
      <c r="BQ28" s="4" t="e">
        <f t="shared" ca="1" si="33"/>
        <v>#N/A</v>
      </c>
      <c r="BR28" s="4">
        <v>25</v>
      </c>
      <c r="BW28" s="4">
        <v>25</v>
      </c>
      <c r="BX28">
        <f t="shared" ca="1" si="26"/>
        <v>4</v>
      </c>
      <c r="BY28">
        <f t="shared" ca="1" si="27"/>
        <v>39</v>
      </c>
      <c r="CA28" s="4">
        <f t="shared" ca="1" si="40"/>
        <v>4</v>
      </c>
      <c r="CB28" s="4">
        <f t="shared" ca="1" si="40"/>
        <v>4</v>
      </c>
      <c r="CC28" s="4">
        <f t="shared" ca="1" si="40"/>
        <v>4</v>
      </c>
      <c r="CD28" s="4">
        <f t="shared" ca="1" si="40"/>
        <v>4</v>
      </c>
    </row>
    <row r="29" spans="2:82">
      <c r="B29" s="7">
        <v>26</v>
      </c>
      <c r="C29" s="4" t="e">
        <f t="shared" ca="1" si="1"/>
        <v>#N/A</v>
      </c>
      <c r="D29" s="4" t="e">
        <f t="shared" ca="1" si="12"/>
        <v>#N/A</v>
      </c>
      <c r="E29" s="7">
        <f ca="1">Formulas!C29</f>
        <v>1523</v>
      </c>
      <c r="F29">
        <f t="shared" ca="1" si="13"/>
        <v>80</v>
      </c>
      <c r="G29">
        <f t="shared" ca="1" si="14"/>
        <v>80</v>
      </c>
      <c r="H29">
        <f t="shared" ca="1" si="15"/>
        <v>140</v>
      </c>
      <c r="I29" s="8">
        <f ca="1">IF(Formulas!I29&lt;1,1,ROUND(Formulas!I29,0))</f>
        <v>375</v>
      </c>
      <c r="J29">
        <f t="shared" ca="1" si="16"/>
        <v>5</v>
      </c>
      <c r="K29">
        <f t="shared" ca="1" si="2"/>
        <v>2</v>
      </c>
      <c r="L29" s="7"/>
      <c r="M29" s="4">
        <v>7</v>
      </c>
      <c r="N29" s="7">
        <v>2</v>
      </c>
      <c r="O29" s="4">
        <f t="shared" ca="1" si="17"/>
        <v>0</v>
      </c>
      <c r="P29" s="7"/>
      <c r="Q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H29" s="14"/>
      <c r="AI29" s="14"/>
      <c r="AJ29" s="14"/>
      <c r="AK29" s="14"/>
      <c r="AL29" s="14"/>
      <c r="AM29" s="14"/>
      <c r="AN29" s="4"/>
      <c r="AO29" s="14"/>
      <c r="AP29" s="4"/>
      <c r="AQ29" s="14"/>
      <c r="AR29" s="19" t="s">
        <v>28</v>
      </c>
      <c r="AS29" s="13">
        <f ca="1">SUM(AS24:AS28)</f>
        <v>33</v>
      </c>
      <c r="AT29" s="13">
        <f t="shared" ref="AT29:AU29" ca="1" si="41">SUM(AT24:AT28)</f>
        <v>35</v>
      </c>
      <c r="AU29" s="13">
        <f t="shared" ca="1" si="41"/>
        <v>70</v>
      </c>
      <c r="AW29" s="14"/>
      <c r="AX29" s="14">
        <f t="shared" ca="1" si="22"/>
        <v>750</v>
      </c>
      <c r="BM29" s="7">
        <v>26</v>
      </c>
      <c r="BN29" s="4">
        <f t="shared" ca="1" si="8"/>
        <v>201</v>
      </c>
      <c r="BO29" s="4">
        <f t="shared" ca="1" si="31"/>
        <v>3922</v>
      </c>
      <c r="BQ29" s="4" t="e">
        <f t="shared" ca="1" si="33"/>
        <v>#N/A</v>
      </c>
      <c r="BR29" s="7">
        <v>26</v>
      </c>
      <c r="BW29" s="7">
        <v>26</v>
      </c>
      <c r="BX29">
        <f t="shared" ca="1" si="26"/>
        <v>4</v>
      </c>
      <c r="BY29">
        <f t="shared" ca="1" si="27"/>
        <v>201</v>
      </c>
      <c r="CA29" s="4">
        <f t="shared" ca="1" si="40"/>
        <v>4</v>
      </c>
      <c r="CB29" s="4">
        <f t="shared" ca="1" si="40"/>
        <v>4</v>
      </c>
      <c r="CC29" s="4">
        <f t="shared" ca="1" si="40"/>
        <v>4</v>
      </c>
      <c r="CD29" s="4">
        <f t="shared" ca="1" si="40"/>
        <v>4</v>
      </c>
    </row>
    <row r="30" spans="2:82">
      <c r="B30" s="7">
        <v>27</v>
      </c>
      <c r="C30" s="4" t="e">
        <f t="shared" ca="1" si="1"/>
        <v>#N/A</v>
      </c>
      <c r="D30" s="4" t="e">
        <f t="shared" ca="1" si="12"/>
        <v>#N/A</v>
      </c>
      <c r="E30" s="7">
        <f ca="1">Formulas!C30</f>
        <v>1883</v>
      </c>
      <c r="F30">
        <f t="shared" ca="1" si="13"/>
        <v>0</v>
      </c>
      <c r="G30">
        <f t="shared" ca="1" si="14"/>
        <v>0</v>
      </c>
      <c r="H30">
        <f t="shared" ca="1" si="15"/>
        <v>30</v>
      </c>
      <c r="I30" s="8">
        <f ca="1">IF(Formulas!I30&lt;1,1,ROUND(Formulas!I30,0))</f>
        <v>391</v>
      </c>
      <c r="J30">
        <f t="shared" ca="1" si="16"/>
        <v>5</v>
      </c>
      <c r="K30">
        <f t="shared" ca="1" si="2"/>
        <v>2</v>
      </c>
      <c r="L30" s="7"/>
      <c r="M30" s="4">
        <v>7</v>
      </c>
      <c r="N30" s="4">
        <v>3</v>
      </c>
      <c r="O30" s="4">
        <f t="shared" ca="1" si="17"/>
        <v>0</v>
      </c>
      <c r="P30" s="7"/>
      <c r="Q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14"/>
      <c r="AI30" s="14"/>
      <c r="AJ30" s="14"/>
      <c r="AK30" s="14"/>
      <c r="AL30" s="14"/>
      <c r="AM30" s="14"/>
      <c r="AN30" s="4"/>
      <c r="AO30" s="14"/>
      <c r="AP30" s="4"/>
      <c r="AQ30" s="14"/>
      <c r="AR30" s="14"/>
      <c r="AS30" s="14"/>
      <c r="AT30" s="14"/>
      <c r="AU30" s="14"/>
      <c r="AW30" s="14"/>
      <c r="AX30" s="14">
        <f t="shared" ca="1" si="22"/>
        <v>782</v>
      </c>
      <c r="BM30" s="4">
        <v>27</v>
      </c>
      <c r="BN30" s="4">
        <f t="shared" ca="1" si="8"/>
        <v>25</v>
      </c>
      <c r="BO30" s="4">
        <f t="shared" ca="1" si="31"/>
        <v>3947</v>
      </c>
      <c r="BQ30" s="4" t="e">
        <f t="shared" ca="1" si="33"/>
        <v>#N/A</v>
      </c>
      <c r="BR30" s="4">
        <v>27</v>
      </c>
      <c r="BS30" s="7"/>
      <c r="BW30" s="4">
        <v>27</v>
      </c>
      <c r="BX30">
        <f t="shared" ca="1" si="26"/>
        <v>4</v>
      </c>
      <c r="BY30">
        <f t="shared" ca="1" si="27"/>
        <v>25</v>
      </c>
      <c r="CA30" s="4">
        <f t="shared" ca="1" si="40"/>
        <v>4</v>
      </c>
      <c r="CB30" s="4">
        <f t="shared" ca="1" si="40"/>
        <v>4</v>
      </c>
      <c r="CC30" s="4">
        <f t="shared" ca="1" si="40"/>
        <v>4</v>
      </c>
      <c r="CD30" s="4">
        <f t="shared" ca="1" si="40"/>
        <v>4</v>
      </c>
    </row>
    <row r="31" spans="2:82">
      <c r="B31" s="7">
        <v>28</v>
      </c>
      <c r="C31" s="4" t="e">
        <f t="shared" ca="1" si="1"/>
        <v>#N/A</v>
      </c>
      <c r="D31" s="4" t="e">
        <f t="shared" ca="1" si="12"/>
        <v>#N/A</v>
      </c>
      <c r="E31" s="7">
        <f ca="1">Formulas!C31</f>
        <v>1642</v>
      </c>
      <c r="F31">
        <f t="shared" ca="1" si="13"/>
        <v>0</v>
      </c>
      <c r="G31">
        <f t="shared" ca="1" si="14"/>
        <v>0</v>
      </c>
      <c r="H31">
        <f t="shared" ca="1" si="15"/>
        <v>30</v>
      </c>
      <c r="I31" s="8">
        <f ca="1">IF(Formulas!I31&lt;1,1,ROUND(Formulas!I31,0))</f>
        <v>399</v>
      </c>
      <c r="J31">
        <f t="shared" ca="1" si="16"/>
        <v>5</v>
      </c>
      <c r="K31">
        <f t="shared" ca="1" si="2"/>
        <v>3</v>
      </c>
      <c r="L31" s="7"/>
      <c r="M31" s="4">
        <v>7</v>
      </c>
      <c r="N31" s="4">
        <v>4</v>
      </c>
      <c r="O31" s="4">
        <f t="shared" ca="1" si="17"/>
        <v>0</v>
      </c>
      <c r="P31" s="7"/>
      <c r="Q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H31" s="14"/>
      <c r="AI31" s="14"/>
      <c r="AJ31" s="14"/>
      <c r="AK31" s="14"/>
      <c r="AL31" s="14"/>
      <c r="AM31" s="14"/>
      <c r="AN31" s="4"/>
      <c r="AO31" s="14"/>
      <c r="AP31" s="4"/>
      <c r="AQ31" s="14"/>
      <c r="AS31">
        <f ca="1">SUM(AT32:AT51)</f>
        <v>14</v>
      </c>
      <c r="AT31" s="18">
        <f ca="1">STDEVP(AT32:AT36)</f>
        <v>1.9390719429665315</v>
      </c>
      <c r="AU31" s="13">
        <f ca="1">COUNTIF(AT32:AT36,0)</f>
        <v>1</v>
      </c>
      <c r="AW31" s="14"/>
      <c r="AX31" s="14">
        <f t="shared" ca="1" si="22"/>
        <v>1197</v>
      </c>
      <c r="BM31" s="4">
        <v>28</v>
      </c>
      <c r="BN31" s="4">
        <f t="shared" ca="1" si="8"/>
        <v>41</v>
      </c>
      <c r="BO31" s="4">
        <f t="shared" ca="1" si="31"/>
        <v>3988</v>
      </c>
      <c r="BQ31" s="4" t="e">
        <f t="shared" ca="1" si="33"/>
        <v>#N/A</v>
      </c>
      <c r="BR31" s="4">
        <v>28</v>
      </c>
      <c r="BW31" s="4">
        <v>28</v>
      </c>
      <c r="BX31">
        <f t="shared" ca="1" si="26"/>
        <v>1</v>
      </c>
      <c r="BY31">
        <f t="shared" ca="1" si="27"/>
        <v>41</v>
      </c>
      <c r="CA31" s="4">
        <f t="shared" ca="1" si="40"/>
        <v>1</v>
      </c>
      <c r="CB31" s="4">
        <f t="shared" ca="1" si="40"/>
        <v>1</v>
      </c>
      <c r="CC31" s="4">
        <f t="shared" ca="1" si="40"/>
        <v>1</v>
      </c>
      <c r="CD31" s="4">
        <f t="shared" ca="1" si="40"/>
        <v>1</v>
      </c>
    </row>
    <row r="32" spans="2:82">
      <c r="B32" s="7">
        <v>29</v>
      </c>
      <c r="C32" s="4" t="e">
        <f t="shared" ca="1" si="1"/>
        <v>#N/A</v>
      </c>
      <c r="D32" s="4" t="e">
        <f t="shared" ca="1" si="12"/>
        <v>#N/A</v>
      </c>
      <c r="E32" s="7">
        <f ca="1">Formulas!C32</f>
        <v>1818</v>
      </c>
      <c r="F32">
        <f t="shared" ca="1" si="13"/>
        <v>45</v>
      </c>
      <c r="G32">
        <f t="shared" ca="1" si="14"/>
        <v>45</v>
      </c>
      <c r="H32">
        <f t="shared" ca="1" si="15"/>
        <v>90</v>
      </c>
      <c r="I32" s="8">
        <f ca="1">IF(Formulas!I32&lt;1,1,ROUND(Formulas!I32,0))</f>
        <v>398</v>
      </c>
      <c r="J32">
        <f t="shared" ca="1" si="16"/>
        <v>5</v>
      </c>
      <c r="K32">
        <f t="shared" ca="1" si="2"/>
        <v>1</v>
      </c>
      <c r="L32" s="7"/>
      <c r="M32" s="4">
        <v>8</v>
      </c>
      <c r="N32" s="4">
        <v>1</v>
      </c>
      <c r="O32" s="4">
        <f t="shared" ca="1" si="17"/>
        <v>0</v>
      </c>
      <c r="P32" s="7"/>
      <c r="Q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14"/>
      <c r="AI32" s="14"/>
      <c r="AJ32" s="14"/>
      <c r="AK32" s="14"/>
      <c r="AL32" s="14"/>
      <c r="AM32" s="14"/>
      <c r="AN32" s="4"/>
      <c r="AO32" s="14"/>
      <c r="AP32" s="4"/>
      <c r="AQ32" s="14"/>
      <c r="AR32">
        <v>1</v>
      </c>
      <c r="AS32">
        <f ca="1">AS24-AT24</f>
        <v>0</v>
      </c>
      <c r="AT32">
        <f ca="1">IF(AS32&lt;0,AS32*-1,AS32)</f>
        <v>0</v>
      </c>
      <c r="AW32" s="14"/>
      <c r="AX32" s="14">
        <f t="shared" ca="1" si="22"/>
        <v>398</v>
      </c>
      <c r="BM32" s="4">
        <v>29</v>
      </c>
      <c r="BN32" s="4">
        <f t="shared" ca="1" si="8"/>
        <v>140</v>
      </c>
      <c r="BO32" s="4">
        <f t="shared" ca="1" si="31"/>
        <v>4128</v>
      </c>
      <c r="BQ32" s="4" t="e">
        <f t="shared" ca="1" si="33"/>
        <v>#N/A</v>
      </c>
      <c r="BR32" s="4">
        <v>29</v>
      </c>
      <c r="BW32" s="4">
        <v>29</v>
      </c>
      <c r="BX32">
        <f t="shared" ca="1" si="26"/>
        <v>4</v>
      </c>
      <c r="BY32">
        <f t="shared" ca="1" si="27"/>
        <v>140</v>
      </c>
      <c r="CA32" s="4">
        <f t="shared" ca="1" si="40"/>
        <v>4</v>
      </c>
      <c r="CB32" s="4">
        <f t="shared" ca="1" si="40"/>
        <v>4</v>
      </c>
      <c r="CC32" s="4">
        <f t="shared" ca="1" si="40"/>
        <v>4</v>
      </c>
      <c r="CD32" s="4">
        <f t="shared" ca="1" si="40"/>
        <v>4</v>
      </c>
    </row>
    <row r="33" spans="2:82">
      <c r="B33" s="7">
        <v>30</v>
      </c>
      <c r="C33" s="4" t="e">
        <f t="shared" ca="1" si="1"/>
        <v>#N/A</v>
      </c>
      <c r="D33" s="4" t="e">
        <f t="shared" ca="1" si="12"/>
        <v>#N/A</v>
      </c>
      <c r="E33" s="7">
        <f ca="1">Formulas!C33</f>
        <v>1661</v>
      </c>
      <c r="F33">
        <f t="shared" ca="1" si="13"/>
        <v>80</v>
      </c>
      <c r="G33">
        <f t="shared" ca="1" si="14"/>
        <v>80</v>
      </c>
      <c r="H33">
        <f t="shared" ca="1" si="15"/>
        <v>140</v>
      </c>
      <c r="I33" s="8">
        <f ca="1">IF(Formulas!I33&lt;1,1,ROUND(Formulas!I33,0))</f>
        <v>368</v>
      </c>
      <c r="J33">
        <f t="shared" ca="1" si="16"/>
        <v>2</v>
      </c>
      <c r="K33">
        <f t="shared" ca="1" si="2"/>
        <v>3</v>
      </c>
      <c r="L33" s="7"/>
      <c r="M33" s="4">
        <v>8</v>
      </c>
      <c r="N33" s="7">
        <v>2</v>
      </c>
      <c r="O33" s="4">
        <f t="shared" ca="1" si="17"/>
        <v>202</v>
      </c>
      <c r="P33" s="7"/>
      <c r="Q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H33" s="14"/>
      <c r="AI33" s="14"/>
      <c r="AJ33" s="14"/>
      <c r="AK33" s="14"/>
      <c r="AL33" s="14"/>
      <c r="AM33" s="14"/>
      <c r="AN33" s="4"/>
      <c r="AO33" s="14"/>
      <c r="AP33" s="4"/>
      <c r="AQ33" s="14"/>
      <c r="AR33">
        <v>2</v>
      </c>
      <c r="AS33">
        <f ca="1">AS25-AT25</f>
        <v>5</v>
      </c>
      <c r="AT33">
        <f ca="1">IF(AS33&lt;0,AS33*-1,AS33)</f>
        <v>5</v>
      </c>
      <c r="AW33" s="14"/>
      <c r="AX33" s="14">
        <f t="shared" ca="1" si="22"/>
        <v>1104</v>
      </c>
      <c r="BM33" s="7">
        <v>30</v>
      </c>
      <c r="BN33" s="4">
        <f t="shared" ca="1" si="8"/>
        <v>216</v>
      </c>
      <c r="BO33" s="4">
        <f t="shared" ca="1" si="31"/>
        <v>4344</v>
      </c>
      <c r="BQ33" s="4" t="e">
        <f t="shared" ca="1" si="33"/>
        <v>#N/A</v>
      </c>
      <c r="BR33" s="7">
        <v>30</v>
      </c>
      <c r="BW33" s="7">
        <v>30</v>
      </c>
      <c r="BX33">
        <f t="shared" ca="1" si="26"/>
        <v>1</v>
      </c>
      <c r="BY33">
        <f t="shared" ca="1" si="27"/>
        <v>216</v>
      </c>
      <c r="CA33" s="4">
        <f t="shared" ca="1" si="40"/>
        <v>1</v>
      </c>
      <c r="CB33" s="4">
        <f t="shared" ca="1" si="40"/>
        <v>1</v>
      </c>
      <c r="CC33" s="4">
        <f t="shared" ca="1" si="40"/>
        <v>1</v>
      </c>
      <c r="CD33" s="4">
        <f t="shared" ca="1" si="40"/>
        <v>1</v>
      </c>
    </row>
    <row r="34" spans="2:82">
      <c r="B34" s="7">
        <v>31</v>
      </c>
      <c r="C34" s="4" t="e">
        <f t="shared" ca="1" si="1"/>
        <v>#N/A</v>
      </c>
      <c r="D34" s="4" t="e">
        <f t="shared" ca="1" si="12"/>
        <v>#N/A</v>
      </c>
      <c r="E34" s="7">
        <f ca="1">Formulas!C34</f>
        <v>1884</v>
      </c>
      <c r="F34">
        <f t="shared" ca="1" si="13"/>
        <v>80</v>
      </c>
      <c r="G34">
        <f t="shared" ca="1" si="14"/>
        <v>80</v>
      </c>
      <c r="H34">
        <f t="shared" ca="1" si="15"/>
        <v>140</v>
      </c>
      <c r="I34" s="8">
        <f ca="1">IF(Formulas!I34&lt;1,1,ROUND(Formulas!I34,0))</f>
        <v>468</v>
      </c>
      <c r="J34">
        <f t="shared" ca="1" si="16"/>
        <v>5</v>
      </c>
      <c r="K34">
        <f t="shared" ca="1" si="2"/>
        <v>2</v>
      </c>
      <c r="L34" s="7"/>
      <c r="M34" s="4">
        <v>8</v>
      </c>
      <c r="N34" s="4">
        <v>3</v>
      </c>
      <c r="O34" s="4">
        <f t="shared" ca="1" si="17"/>
        <v>0</v>
      </c>
      <c r="P34" s="7"/>
      <c r="Q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14"/>
      <c r="AI34" s="14"/>
      <c r="AJ34" s="14"/>
      <c r="AK34" s="14"/>
      <c r="AL34" s="14"/>
      <c r="AM34" s="14"/>
      <c r="AN34" s="4"/>
      <c r="AO34" s="14"/>
      <c r="AP34" s="4"/>
      <c r="AQ34" s="14"/>
      <c r="AR34">
        <v>3</v>
      </c>
      <c r="AS34">
        <f ca="1">AS26-AT26</f>
        <v>-4</v>
      </c>
      <c r="AT34">
        <f ca="1">IF(AS34&lt;0,AS34*-1,AS34)</f>
        <v>4</v>
      </c>
      <c r="AV34" s="14"/>
      <c r="AX34" s="14">
        <f t="shared" ca="1" si="22"/>
        <v>936</v>
      </c>
      <c r="BM34" s="4">
        <v>31</v>
      </c>
      <c r="BN34" s="4">
        <f t="shared" ca="1" si="8"/>
        <v>286</v>
      </c>
      <c r="BO34" s="4">
        <f t="shared" ca="1" si="31"/>
        <v>4630</v>
      </c>
      <c r="BQ34" s="4" t="e">
        <f t="shared" ca="1" si="33"/>
        <v>#N/A</v>
      </c>
      <c r="BR34" s="4">
        <v>31</v>
      </c>
      <c r="BW34" s="4">
        <v>31</v>
      </c>
      <c r="BX34">
        <f t="shared" ca="1" si="26"/>
        <v>3</v>
      </c>
      <c r="BY34">
        <f t="shared" ca="1" si="27"/>
        <v>286</v>
      </c>
      <c r="CA34" s="4">
        <f t="shared" ca="1" si="40"/>
        <v>3</v>
      </c>
      <c r="CB34" s="4">
        <f t="shared" ca="1" si="40"/>
        <v>3</v>
      </c>
      <c r="CC34" s="4">
        <f t="shared" ca="1" si="40"/>
        <v>3</v>
      </c>
      <c r="CD34" s="4">
        <f t="shared" ca="1" si="40"/>
        <v>3</v>
      </c>
    </row>
    <row r="35" spans="2:82">
      <c r="B35" s="7">
        <v>32</v>
      </c>
      <c r="C35" s="4" t="e">
        <f t="shared" ca="1" si="1"/>
        <v>#N/A</v>
      </c>
      <c r="D35" s="4" t="e">
        <f t="shared" ca="1" si="12"/>
        <v>#N/A</v>
      </c>
      <c r="E35" s="7">
        <f ca="1">Formulas!C35</f>
        <v>1508</v>
      </c>
      <c r="F35">
        <f t="shared" ca="1" si="13"/>
        <v>80</v>
      </c>
      <c r="G35">
        <f t="shared" ca="1" si="14"/>
        <v>80</v>
      </c>
      <c r="H35">
        <f t="shared" ca="1" si="15"/>
        <v>140</v>
      </c>
      <c r="I35" s="8">
        <f ca="1">IF(Formulas!I35&lt;1,1,ROUND(Formulas!I35,0))</f>
        <v>363</v>
      </c>
      <c r="J35">
        <f t="shared" ca="1" si="16"/>
        <v>3</v>
      </c>
      <c r="K35">
        <f t="shared" ca="1" si="2"/>
        <v>3</v>
      </c>
      <c r="L35" s="7"/>
      <c r="M35" s="4">
        <v>8</v>
      </c>
      <c r="N35" s="4">
        <v>4</v>
      </c>
      <c r="O35" s="4">
        <f t="shared" ca="1" si="17"/>
        <v>0</v>
      </c>
      <c r="P35" s="7"/>
      <c r="Q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H35" s="14"/>
      <c r="AI35" s="14"/>
      <c r="AJ35" s="14"/>
      <c r="AK35" s="14"/>
      <c r="AL35" s="14"/>
      <c r="AM35" s="14"/>
      <c r="AN35" s="4"/>
      <c r="AO35" s="14"/>
      <c r="AP35" s="4"/>
      <c r="AQ35" s="14"/>
      <c r="AR35">
        <v>4</v>
      </c>
      <c r="AS35">
        <f ca="1">AS27-AT27</f>
        <v>1</v>
      </c>
      <c r="AT35">
        <f ca="1">IF(AS35&lt;0,AS35*-1,AS35)</f>
        <v>1</v>
      </c>
      <c r="AV35" s="14"/>
      <c r="AX35" s="14">
        <f t="shared" ca="1" si="22"/>
        <v>1089</v>
      </c>
      <c r="BM35" s="4">
        <v>32</v>
      </c>
      <c r="BN35" s="4">
        <f t="shared" ca="1" si="8"/>
        <v>277</v>
      </c>
      <c r="BO35" s="4">
        <f t="shared" ca="1" si="31"/>
        <v>4907</v>
      </c>
      <c r="BQ35" s="4" t="e">
        <f t="shared" ca="1" si="33"/>
        <v>#N/A</v>
      </c>
      <c r="BR35" s="4">
        <v>32</v>
      </c>
      <c r="BS35" s="7"/>
      <c r="BW35" s="4">
        <v>32</v>
      </c>
      <c r="BX35">
        <f t="shared" ca="1" si="26"/>
        <v>1</v>
      </c>
      <c r="BY35">
        <f t="shared" ca="1" si="27"/>
        <v>277</v>
      </c>
      <c r="CA35" s="4">
        <f t="shared" ca="1" si="40"/>
        <v>1</v>
      </c>
      <c r="CB35" s="4">
        <f t="shared" ca="1" si="40"/>
        <v>1</v>
      </c>
      <c r="CC35" s="4">
        <f t="shared" ca="1" si="40"/>
        <v>1</v>
      </c>
      <c r="CD35" s="4">
        <f t="shared" ca="1" si="40"/>
        <v>1</v>
      </c>
    </row>
    <row r="36" spans="2:82">
      <c r="B36" s="7">
        <v>33</v>
      </c>
      <c r="C36" s="4" t="e">
        <f t="shared" ca="1" si="1"/>
        <v>#N/A</v>
      </c>
      <c r="D36" s="4" t="e">
        <f t="shared" ca="1" si="12"/>
        <v>#N/A</v>
      </c>
      <c r="E36" s="7">
        <f ca="1">Formulas!C36</f>
        <v>1816</v>
      </c>
      <c r="F36">
        <f t="shared" ca="1" si="13"/>
        <v>20</v>
      </c>
      <c r="G36">
        <f t="shared" ca="1" si="14"/>
        <v>20</v>
      </c>
      <c r="H36">
        <f t="shared" ca="1" si="15"/>
        <v>55</v>
      </c>
      <c r="I36" s="8">
        <f ca="1">IF(Formulas!I36&lt;1,1,ROUND(Formulas!I36,0))</f>
        <v>378</v>
      </c>
      <c r="J36">
        <f t="shared" ca="1" si="16"/>
        <v>1</v>
      </c>
      <c r="K36">
        <f t="shared" ca="1" si="2"/>
        <v>2</v>
      </c>
      <c r="L36" s="7"/>
      <c r="M36" s="4">
        <v>9</v>
      </c>
      <c r="N36" s="4">
        <v>1</v>
      </c>
      <c r="O36" s="4">
        <f t="shared" ca="1" si="17"/>
        <v>172</v>
      </c>
      <c r="P36" s="7"/>
      <c r="Q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14"/>
      <c r="AI36" s="14"/>
      <c r="AJ36" s="14"/>
      <c r="AK36" s="14"/>
      <c r="AL36" s="14"/>
      <c r="AM36" s="14"/>
      <c r="AN36" s="4"/>
      <c r="AO36" s="14"/>
      <c r="AP36" s="4"/>
      <c r="AQ36" s="14"/>
      <c r="AR36">
        <v>5</v>
      </c>
      <c r="AS36">
        <f ca="1">AS28-AT28</f>
        <v>-4</v>
      </c>
      <c r="AT36">
        <f ca="1">IF(AS36&lt;0,AS36*-1,AS36)</f>
        <v>4</v>
      </c>
      <c r="AV36" s="14"/>
      <c r="AX36" s="14">
        <f t="shared" ca="1" si="22"/>
        <v>756</v>
      </c>
      <c r="BM36" s="4">
        <v>33</v>
      </c>
      <c r="BN36" s="4">
        <f t="shared" ca="1" si="8"/>
        <v>101</v>
      </c>
      <c r="BO36" s="4">
        <f t="shared" ca="1" si="31"/>
        <v>5008</v>
      </c>
      <c r="BQ36" s="4" t="e">
        <f t="shared" ca="1" si="33"/>
        <v>#N/A</v>
      </c>
      <c r="BR36" s="4">
        <v>33</v>
      </c>
      <c r="BW36" s="4">
        <v>33</v>
      </c>
      <c r="BX36">
        <f t="shared" ca="1" si="26"/>
        <v>2</v>
      </c>
      <c r="BY36">
        <f t="shared" ca="1" si="27"/>
        <v>101</v>
      </c>
      <c r="CA36" s="4">
        <f t="shared" ca="1" si="40"/>
        <v>2</v>
      </c>
      <c r="CB36" s="4">
        <f t="shared" ca="1" si="40"/>
        <v>2</v>
      </c>
      <c r="CC36" s="4">
        <f t="shared" ca="1" si="40"/>
        <v>2</v>
      </c>
      <c r="CD36" s="4">
        <f t="shared" ca="1" si="40"/>
        <v>2</v>
      </c>
    </row>
    <row r="37" spans="2:82">
      <c r="B37" s="7">
        <v>34</v>
      </c>
      <c r="C37" s="4" t="e">
        <f t="shared" ca="1" si="1"/>
        <v>#N/A</v>
      </c>
      <c r="D37" s="4" t="e">
        <f t="shared" ca="1" si="12"/>
        <v>#N/A</v>
      </c>
      <c r="E37" s="7">
        <f ca="1">Formulas!C37</f>
        <v>1544</v>
      </c>
      <c r="F37">
        <f t="shared" ca="1" si="13"/>
        <v>0</v>
      </c>
      <c r="G37">
        <f t="shared" ca="1" si="14"/>
        <v>0</v>
      </c>
      <c r="H37">
        <f t="shared" ca="1" si="15"/>
        <v>30</v>
      </c>
      <c r="I37" s="8">
        <f ca="1">IF(Formulas!I37&lt;1,1,ROUND(Formulas!I37,0))</f>
        <v>339</v>
      </c>
      <c r="J37">
        <f t="shared" ca="1" si="16"/>
        <v>3</v>
      </c>
      <c r="K37">
        <f t="shared" ca="1" si="2"/>
        <v>2</v>
      </c>
      <c r="L37" s="7"/>
      <c r="M37" s="4">
        <v>9</v>
      </c>
      <c r="N37" s="7">
        <v>2</v>
      </c>
      <c r="O37" s="4">
        <f t="shared" ca="1" si="17"/>
        <v>0</v>
      </c>
      <c r="P37" s="7"/>
      <c r="Q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14"/>
      <c r="AI37" s="14"/>
      <c r="AJ37" s="14"/>
      <c r="AK37" s="14"/>
      <c r="AL37" s="14"/>
      <c r="AM37" s="14"/>
      <c r="AN37" s="4"/>
      <c r="AO37" s="14"/>
      <c r="AP37" s="4"/>
      <c r="AQ37" s="14"/>
      <c r="AV37" s="14"/>
      <c r="AX37" s="14">
        <f t="shared" ca="1" si="22"/>
        <v>678</v>
      </c>
      <c r="BM37" s="7">
        <v>34</v>
      </c>
      <c r="BN37" s="4">
        <f t="shared" ca="1" si="8"/>
        <v>21</v>
      </c>
      <c r="BO37" s="4">
        <f t="shared" ca="1" si="31"/>
        <v>5029</v>
      </c>
      <c r="BQ37" s="4" t="e">
        <f t="shared" ca="1" si="33"/>
        <v>#N/A</v>
      </c>
      <c r="BR37" s="7">
        <v>34</v>
      </c>
      <c r="BW37" s="7">
        <v>34</v>
      </c>
      <c r="BX37">
        <f t="shared" ca="1" si="26"/>
        <v>2</v>
      </c>
      <c r="BY37">
        <f t="shared" ca="1" si="27"/>
        <v>21</v>
      </c>
      <c r="CA37" s="4">
        <f t="shared" ca="1" si="40"/>
        <v>2</v>
      </c>
      <c r="CB37" s="4">
        <f t="shared" ca="1" si="40"/>
        <v>2</v>
      </c>
      <c r="CC37" s="4">
        <f t="shared" ca="1" si="40"/>
        <v>2</v>
      </c>
      <c r="CD37" s="4">
        <f t="shared" ca="1" si="40"/>
        <v>2</v>
      </c>
    </row>
    <row r="38" spans="2:82">
      <c r="B38" s="7">
        <v>35</v>
      </c>
      <c r="C38" s="4" t="e">
        <f t="shared" ca="1" si="1"/>
        <v>#N/A</v>
      </c>
      <c r="D38" s="4" t="e">
        <f t="shared" ca="1" si="12"/>
        <v>#N/A</v>
      </c>
      <c r="E38" s="7">
        <f ca="1">Formulas!C38</f>
        <v>1717</v>
      </c>
      <c r="F38">
        <f t="shared" ca="1" si="13"/>
        <v>80</v>
      </c>
      <c r="G38">
        <f t="shared" ca="1" si="14"/>
        <v>80</v>
      </c>
      <c r="H38">
        <f t="shared" ca="1" si="15"/>
        <v>140</v>
      </c>
      <c r="I38" s="8">
        <f ca="1">IF(Formulas!I38&lt;1,1,ROUND(Formulas!I38,0))</f>
        <v>353</v>
      </c>
      <c r="J38">
        <f t="shared" ca="1" si="16"/>
        <v>1</v>
      </c>
      <c r="K38">
        <f t="shared" ca="1" si="2"/>
        <v>1</v>
      </c>
      <c r="L38" s="7"/>
      <c r="M38" s="4">
        <v>9</v>
      </c>
      <c r="N38" s="4">
        <v>3</v>
      </c>
      <c r="O38" s="4">
        <f t="shared" ca="1" si="17"/>
        <v>0</v>
      </c>
      <c r="P38" s="7"/>
      <c r="Q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14"/>
      <c r="AI38" s="14"/>
      <c r="AJ38" s="14"/>
      <c r="AK38" s="14"/>
      <c r="AL38" s="14"/>
      <c r="AM38" s="14"/>
      <c r="AN38" s="4"/>
      <c r="AO38" s="14"/>
      <c r="AP38" s="4"/>
      <c r="AQ38" s="14"/>
      <c r="AV38" s="14"/>
      <c r="AX38" s="14">
        <f t="shared" ca="1" si="22"/>
        <v>353</v>
      </c>
      <c r="BM38" s="4">
        <v>35</v>
      </c>
      <c r="BN38" s="4">
        <f t="shared" ca="1" si="8"/>
        <v>255</v>
      </c>
      <c r="BO38" s="4">
        <f t="shared" ca="1" si="31"/>
        <v>5284</v>
      </c>
      <c r="BQ38" s="4" t="e">
        <f t="shared" ca="1" si="33"/>
        <v>#N/A</v>
      </c>
      <c r="BR38" s="4">
        <v>35</v>
      </c>
      <c r="BW38" s="4">
        <v>35</v>
      </c>
      <c r="BX38">
        <f t="shared" ca="1" si="26"/>
        <v>3</v>
      </c>
      <c r="BY38">
        <f t="shared" ca="1" si="27"/>
        <v>255</v>
      </c>
      <c r="CA38" s="4">
        <f t="shared" ca="1" si="40"/>
        <v>3</v>
      </c>
      <c r="CB38" s="4">
        <f t="shared" ca="1" si="40"/>
        <v>3</v>
      </c>
      <c r="CC38" s="4">
        <f t="shared" ca="1" si="40"/>
        <v>3</v>
      </c>
      <c r="CD38" s="4">
        <f t="shared" ca="1" si="40"/>
        <v>3</v>
      </c>
    </row>
    <row r="39" spans="2:82">
      <c r="B39" s="7"/>
      <c r="E39" s="7"/>
      <c r="F39"/>
      <c r="G39"/>
      <c r="H39"/>
      <c r="I39" s="8"/>
      <c r="J39"/>
      <c r="K39"/>
      <c r="L39" s="7"/>
      <c r="M39" s="4">
        <v>9</v>
      </c>
      <c r="N39" s="4">
        <v>4</v>
      </c>
      <c r="O39" s="4">
        <f t="shared" ca="1" si="17"/>
        <v>0</v>
      </c>
      <c r="P39" s="7"/>
      <c r="Q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N39" s="4"/>
      <c r="AO39" s="14"/>
      <c r="AP39" s="4"/>
      <c r="AV39" s="14"/>
      <c r="AW39" s="14"/>
      <c r="AX39" s="14"/>
      <c r="BX39"/>
      <c r="BY39"/>
    </row>
    <row r="40" spans="2:82">
      <c r="B40" s="7"/>
      <c r="E40" s="7"/>
      <c r="F40"/>
      <c r="G40"/>
      <c r="H40"/>
      <c r="I40" s="8"/>
      <c r="J40"/>
      <c r="K40"/>
      <c r="L40" s="7"/>
      <c r="M40" s="4">
        <v>10</v>
      </c>
      <c r="N40" s="4">
        <v>1</v>
      </c>
      <c r="O40" s="4">
        <f t="shared" ca="1" si="17"/>
        <v>106</v>
      </c>
      <c r="P40" s="7"/>
      <c r="Q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N40" s="4"/>
      <c r="AO40" s="14"/>
      <c r="AP40" s="4"/>
      <c r="AV40" s="14"/>
      <c r="AW40" s="14"/>
      <c r="AX40" s="14"/>
      <c r="BS40" s="7"/>
      <c r="BX40"/>
      <c r="BY40"/>
    </row>
    <row r="41" spans="2:82">
      <c r="B41" s="7"/>
      <c r="E41" s="7"/>
      <c r="F41"/>
      <c r="G41"/>
      <c r="H41"/>
      <c r="I41" s="8"/>
      <c r="J41"/>
      <c r="K41"/>
      <c r="L41" s="7"/>
      <c r="M41" s="4">
        <v>10</v>
      </c>
      <c r="N41" s="7">
        <v>2</v>
      </c>
      <c r="O41" s="4">
        <f t="shared" ca="1" si="17"/>
        <v>0</v>
      </c>
      <c r="P41" s="7"/>
      <c r="Q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N41" s="4"/>
      <c r="AO41" s="14"/>
      <c r="AP41" s="4"/>
      <c r="AV41" s="14"/>
      <c r="AW41" s="14"/>
      <c r="AX41" s="14"/>
      <c r="BM41" s="7"/>
      <c r="BR41" s="7"/>
      <c r="BW41" s="7"/>
      <c r="BX41"/>
      <c r="BY41"/>
    </row>
    <row r="42" spans="2:82">
      <c r="B42" s="7"/>
      <c r="E42" s="7"/>
      <c r="F42"/>
      <c r="G42"/>
      <c r="H42"/>
      <c r="I42" s="8"/>
      <c r="J42"/>
      <c r="K42"/>
      <c r="L42" s="7"/>
      <c r="M42" s="4">
        <v>10</v>
      </c>
      <c r="N42" s="4">
        <v>3</v>
      </c>
      <c r="O42" s="4">
        <f t="shared" ca="1" si="17"/>
        <v>0</v>
      </c>
      <c r="P42" s="7"/>
      <c r="Q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N42" s="4"/>
      <c r="AO42" s="14"/>
      <c r="AP42" s="4"/>
      <c r="AW42" s="14"/>
      <c r="AX42" s="14"/>
      <c r="BX42"/>
      <c r="BY42"/>
    </row>
    <row r="43" spans="2:82">
      <c r="B43" s="7"/>
      <c r="E43" s="7"/>
      <c r="F43"/>
      <c r="G43"/>
      <c r="H43"/>
      <c r="I43" s="8"/>
      <c r="J43"/>
      <c r="K43"/>
      <c r="L43" s="7"/>
      <c r="M43" s="4">
        <v>10</v>
      </c>
      <c r="N43" s="4">
        <v>4</v>
      </c>
      <c r="O43" s="4">
        <f t="shared" ca="1" si="17"/>
        <v>0</v>
      </c>
      <c r="P43" s="7"/>
      <c r="Q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N43" s="4"/>
      <c r="AO43" s="14"/>
      <c r="AP43" s="4"/>
      <c r="AW43" s="14"/>
      <c r="AX43" s="14"/>
      <c r="BX43"/>
      <c r="BY43"/>
    </row>
    <row r="44" spans="2:82">
      <c r="B44" s="7"/>
      <c r="E44" s="7"/>
      <c r="F44"/>
      <c r="G44"/>
      <c r="H44"/>
      <c r="I44" s="8"/>
      <c r="J44"/>
      <c r="K44"/>
      <c r="L44" s="7"/>
      <c r="M44" s="4">
        <v>11</v>
      </c>
      <c r="N44" s="4">
        <v>1</v>
      </c>
      <c r="O44" s="4">
        <f t="shared" ca="1" si="17"/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X44" s="14"/>
      <c r="BX44"/>
      <c r="BY44"/>
    </row>
    <row r="45" spans="2:82">
      <c r="B45" s="7"/>
      <c r="E45" s="7"/>
      <c r="F45"/>
      <c r="G45"/>
      <c r="H45"/>
      <c r="I45" s="8"/>
      <c r="J45"/>
      <c r="K45"/>
      <c r="L45" s="7"/>
      <c r="M45" s="4">
        <v>11</v>
      </c>
      <c r="N45" s="7">
        <v>2</v>
      </c>
      <c r="O45" s="4">
        <f t="shared" ca="1" si="17"/>
        <v>248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X45" s="14"/>
      <c r="BM45" s="7"/>
      <c r="BR45" s="7"/>
      <c r="BS45" s="7"/>
      <c r="BW45" s="7"/>
      <c r="BX45"/>
      <c r="BY45"/>
    </row>
    <row r="46" spans="2:82">
      <c r="B46" s="7"/>
      <c r="E46" s="7"/>
      <c r="F46"/>
      <c r="G46"/>
      <c r="H46"/>
      <c r="I46" s="8"/>
      <c r="J46"/>
      <c r="K46"/>
      <c r="L46" s="7"/>
      <c r="M46" s="4">
        <v>11</v>
      </c>
      <c r="N46" s="4">
        <v>3</v>
      </c>
      <c r="O46" s="4">
        <f t="shared" ca="1" si="17"/>
        <v>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X46" s="14"/>
      <c r="BX46"/>
      <c r="BY46"/>
    </row>
    <row r="47" spans="2:82">
      <c r="B47" s="7"/>
      <c r="E47" s="7"/>
      <c r="F47"/>
      <c r="G47"/>
      <c r="H47"/>
      <c r="I47" s="8"/>
      <c r="J47"/>
      <c r="K47"/>
      <c r="L47" s="7"/>
      <c r="M47" s="4">
        <v>11</v>
      </c>
      <c r="N47" s="4">
        <v>4</v>
      </c>
      <c r="O47" s="4">
        <f t="shared" ca="1" si="17"/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X47" s="14"/>
      <c r="BX47"/>
      <c r="BY47"/>
    </row>
    <row r="48" spans="2:82">
      <c r="B48" s="7"/>
      <c r="E48" s="7"/>
      <c r="F48"/>
      <c r="G48"/>
      <c r="H48"/>
      <c r="I48" s="8"/>
      <c r="J48"/>
      <c r="K48"/>
      <c r="L48" s="7"/>
      <c r="M48" s="4">
        <v>12</v>
      </c>
      <c r="N48" s="4">
        <v>1</v>
      </c>
      <c r="O48" s="4">
        <f t="shared" ca="1" si="17"/>
        <v>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X48" s="14"/>
      <c r="BX48"/>
      <c r="BY48"/>
    </row>
    <row r="49" spans="2:77">
      <c r="B49" s="7"/>
      <c r="E49" s="7"/>
      <c r="F49"/>
      <c r="G49"/>
      <c r="H49"/>
      <c r="I49" s="8"/>
      <c r="J49"/>
      <c r="K49"/>
      <c r="L49" s="7"/>
      <c r="M49" s="4">
        <v>12</v>
      </c>
      <c r="N49" s="7">
        <v>2</v>
      </c>
      <c r="O49" s="4">
        <f t="shared" ca="1" si="17"/>
        <v>54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X49" s="14"/>
      <c r="BM49" s="7"/>
      <c r="BR49" s="7"/>
      <c r="BW49" s="7"/>
      <c r="BX49"/>
      <c r="BY49"/>
    </row>
    <row r="50" spans="2:77">
      <c r="B50" s="7"/>
      <c r="E50" s="7"/>
      <c r="F50"/>
      <c r="G50"/>
      <c r="H50"/>
      <c r="I50" s="8"/>
      <c r="J50"/>
      <c r="K50"/>
      <c r="M50" s="4">
        <v>12</v>
      </c>
      <c r="N50" s="4">
        <v>3</v>
      </c>
      <c r="O50" s="4">
        <f t="shared" ca="1" si="17"/>
        <v>0</v>
      </c>
      <c r="AX50" s="14"/>
      <c r="BS50" s="7"/>
      <c r="BX50"/>
      <c r="BY50"/>
    </row>
    <row r="51" spans="2:77">
      <c r="B51" s="7"/>
      <c r="E51" s="7"/>
      <c r="F51"/>
      <c r="G51"/>
      <c r="H51"/>
      <c r="I51" s="8"/>
      <c r="J51"/>
      <c r="K51"/>
      <c r="M51" s="4">
        <v>12</v>
      </c>
      <c r="N51" s="4">
        <v>4</v>
      </c>
      <c r="O51" s="4">
        <f t="shared" ca="1" si="17"/>
        <v>0</v>
      </c>
      <c r="AX51" s="14"/>
      <c r="BX51"/>
      <c r="BY51"/>
    </row>
    <row r="52" spans="2:77">
      <c r="B52" s="7"/>
      <c r="E52" s="7"/>
      <c r="F52"/>
      <c r="G52"/>
      <c r="H52"/>
      <c r="I52" s="8"/>
      <c r="J52"/>
      <c r="K52"/>
      <c r="M52" s="4">
        <v>13</v>
      </c>
      <c r="N52" s="4">
        <v>1</v>
      </c>
      <c r="O52" s="4">
        <f t="shared" ca="1" si="17"/>
        <v>0</v>
      </c>
      <c r="AX52" s="14"/>
      <c r="BX52"/>
      <c r="BY52"/>
    </row>
    <row r="53" spans="2:77">
      <c r="B53" s="7"/>
      <c r="E53" s="7"/>
      <c r="F53"/>
      <c r="G53"/>
      <c r="H53"/>
      <c r="I53" s="8"/>
      <c r="J53"/>
      <c r="K53"/>
      <c r="M53" s="4">
        <v>13</v>
      </c>
      <c r="N53" s="7">
        <v>2</v>
      </c>
      <c r="O53" s="4">
        <f t="shared" ca="1" si="17"/>
        <v>0</v>
      </c>
      <c r="AX53" s="14"/>
      <c r="BM53" s="7"/>
      <c r="BR53" s="7"/>
      <c r="BW53" s="7"/>
      <c r="BX53"/>
      <c r="BY53"/>
    </row>
    <row r="54" spans="2:77">
      <c r="B54" s="7"/>
      <c r="E54" s="7"/>
      <c r="F54"/>
      <c r="G54"/>
      <c r="H54"/>
      <c r="I54" s="8"/>
      <c r="J54"/>
      <c r="K54"/>
      <c r="M54" s="4">
        <v>13</v>
      </c>
      <c r="N54" s="4">
        <v>3</v>
      </c>
      <c r="O54" s="4">
        <f t="shared" ca="1" si="17"/>
        <v>287</v>
      </c>
      <c r="AX54" s="14"/>
      <c r="BX54"/>
      <c r="BY54"/>
    </row>
    <row r="55" spans="2:77">
      <c r="B55" s="7"/>
      <c r="E55" s="7"/>
      <c r="F55"/>
      <c r="G55"/>
      <c r="H55"/>
      <c r="I55" s="8"/>
      <c r="J55"/>
      <c r="K55"/>
      <c r="M55" s="4">
        <v>13</v>
      </c>
      <c r="N55" s="4">
        <v>4</v>
      </c>
      <c r="O55" s="4">
        <f t="shared" ca="1" si="17"/>
        <v>0</v>
      </c>
      <c r="AX55" s="14"/>
      <c r="BS55" s="7"/>
      <c r="BX55"/>
      <c r="BY55"/>
    </row>
    <row r="56" spans="2:77">
      <c r="B56" s="7"/>
      <c r="E56" s="7"/>
      <c r="F56"/>
      <c r="G56"/>
      <c r="H56"/>
      <c r="I56" s="8"/>
      <c r="J56"/>
      <c r="K56"/>
      <c r="M56" s="4">
        <v>14</v>
      </c>
      <c r="N56" s="4">
        <v>1</v>
      </c>
      <c r="O56" s="4">
        <f t="shared" ca="1" si="17"/>
        <v>0</v>
      </c>
      <c r="AX56" s="14"/>
      <c r="BX56"/>
      <c r="BY56"/>
    </row>
    <row r="57" spans="2:77">
      <c r="B57" s="7"/>
      <c r="E57" s="7"/>
      <c r="F57"/>
      <c r="G57"/>
      <c r="H57"/>
      <c r="I57" s="8"/>
      <c r="J57"/>
      <c r="K57"/>
      <c r="M57" s="4">
        <v>14</v>
      </c>
      <c r="N57" s="7">
        <v>2</v>
      </c>
      <c r="O57" s="4">
        <f t="shared" ca="1" si="17"/>
        <v>0</v>
      </c>
      <c r="AX57" s="14"/>
      <c r="BM57" s="7"/>
      <c r="BR57" s="7"/>
      <c r="BW57" s="7"/>
      <c r="BX57"/>
      <c r="BY57"/>
    </row>
    <row r="58" spans="2:77">
      <c r="B58" s="7"/>
      <c r="E58" s="7"/>
      <c r="F58"/>
      <c r="G58"/>
      <c r="H58"/>
      <c r="I58" s="8"/>
      <c r="J58"/>
      <c r="K58"/>
      <c r="M58" s="4">
        <v>14</v>
      </c>
      <c r="N58" s="4">
        <v>3</v>
      </c>
      <c r="O58" s="4">
        <f t="shared" ca="1" si="17"/>
        <v>0</v>
      </c>
      <c r="AX58" s="14"/>
      <c r="BX58"/>
      <c r="BY58"/>
    </row>
    <row r="59" spans="2:77">
      <c r="B59" s="7"/>
      <c r="E59" s="7"/>
      <c r="F59"/>
      <c r="G59"/>
      <c r="H59"/>
      <c r="I59" s="8"/>
      <c r="J59"/>
      <c r="K59"/>
      <c r="M59" s="4">
        <v>14</v>
      </c>
      <c r="N59" s="4">
        <v>4</v>
      </c>
      <c r="O59" s="4">
        <f t="shared" ca="1" si="17"/>
        <v>159</v>
      </c>
      <c r="AX59" s="14"/>
      <c r="BX59"/>
      <c r="BY59"/>
    </row>
    <row r="60" spans="2:77">
      <c r="B60" s="7"/>
      <c r="E60" s="7"/>
      <c r="F60"/>
      <c r="G60"/>
      <c r="H60"/>
      <c r="I60" s="8"/>
      <c r="J60"/>
      <c r="K60"/>
      <c r="M60" s="4">
        <v>15</v>
      </c>
      <c r="N60" s="4">
        <v>1</v>
      </c>
      <c r="O60" s="4">
        <f t="shared" ca="1" si="17"/>
        <v>0</v>
      </c>
      <c r="AX60" s="14"/>
      <c r="BS60" s="7"/>
      <c r="BX60"/>
      <c r="BY60"/>
    </row>
    <row r="61" spans="2:77">
      <c r="B61" s="7"/>
      <c r="E61" s="7"/>
      <c r="F61"/>
      <c r="G61"/>
      <c r="H61"/>
      <c r="I61" s="8"/>
      <c r="J61"/>
      <c r="K61"/>
      <c r="M61" s="4">
        <v>15</v>
      </c>
      <c r="N61" s="7">
        <v>2</v>
      </c>
      <c r="O61" s="4">
        <f t="shared" ca="1" si="17"/>
        <v>0</v>
      </c>
      <c r="AX61" s="14"/>
      <c r="BM61" s="7"/>
      <c r="BR61" s="7"/>
      <c r="BW61" s="7"/>
      <c r="BX61"/>
      <c r="BY61"/>
    </row>
    <row r="62" spans="2:77">
      <c r="B62" s="7"/>
      <c r="E62" s="7"/>
      <c r="F62"/>
      <c r="G62"/>
      <c r="H62"/>
      <c r="I62" s="8"/>
      <c r="J62"/>
      <c r="K62"/>
      <c r="M62" s="4">
        <v>15</v>
      </c>
      <c r="N62" s="4">
        <v>3</v>
      </c>
      <c r="O62" s="4">
        <f t="shared" ca="1" si="17"/>
        <v>80</v>
      </c>
      <c r="AX62" s="14"/>
      <c r="BX62"/>
      <c r="BY62"/>
    </row>
    <row r="63" spans="2:77">
      <c r="B63" s="7"/>
      <c r="E63" s="7"/>
      <c r="F63"/>
      <c r="G63"/>
      <c r="H63"/>
      <c r="I63" s="8"/>
      <c r="J63"/>
      <c r="K63"/>
      <c r="M63" s="4">
        <v>15</v>
      </c>
      <c r="N63" s="4">
        <v>4</v>
      </c>
      <c r="O63" s="4">
        <f t="shared" ca="1" si="17"/>
        <v>0</v>
      </c>
      <c r="AX63" s="14"/>
      <c r="BX63"/>
      <c r="BY63"/>
    </row>
    <row r="64" spans="2:77">
      <c r="B64" s="7"/>
      <c r="E64" s="7"/>
      <c r="F64"/>
      <c r="G64"/>
      <c r="H64"/>
      <c r="I64" s="8"/>
      <c r="J64"/>
      <c r="K64"/>
      <c r="M64" s="4">
        <v>16</v>
      </c>
      <c r="N64" s="4">
        <v>1</v>
      </c>
      <c r="O64" s="4">
        <f t="shared" ca="1" si="17"/>
        <v>0</v>
      </c>
      <c r="AX64" s="14"/>
      <c r="BX64"/>
      <c r="BY64"/>
    </row>
    <row r="65" spans="2:77">
      <c r="B65" s="7"/>
      <c r="E65" s="7"/>
      <c r="F65"/>
      <c r="G65"/>
      <c r="H65"/>
      <c r="I65" s="8"/>
      <c r="J65"/>
      <c r="K65"/>
      <c r="M65" s="4">
        <v>16</v>
      </c>
      <c r="N65" s="7">
        <v>2</v>
      </c>
      <c r="O65" s="4">
        <f t="shared" ca="1" si="17"/>
        <v>213</v>
      </c>
      <c r="AX65" s="14"/>
      <c r="BM65" s="7"/>
      <c r="BR65" s="7"/>
      <c r="BS65" s="7"/>
      <c r="BW65" s="7"/>
      <c r="BX65"/>
      <c r="BY65"/>
    </row>
    <row r="66" spans="2:77">
      <c r="B66" s="7"/>
      <c r="E66" s="7"/>
      <c r="F66"/>
      <c r="G66"/>
      <c r="H66"/>
      <c r="I66" s="8"/>
      <c r="J66"/>
      <c r="K66"/>
      <c r="M66" s="4">
        <v>16</v>
      </c>
      <c r="N66" s="4">
        <v>3</v>
      </c>
      <c r="O66" s="4">
        <f t="shared" ca="1" si="17"/>
        <v>0</v>
      </c>
      <c r="AX66" s="14"/>
      <c r="BX66"/>
      <c r="BY66"/>
    </row>
    <row r="67" spans="2:77">
      <c r="B67" s="7"/>
      <c r="E67" s="7"/>
      <c r="F67"/>
      <c r="G67"/>
      <c r="H67"/>
      <c r="I67" s="8"/>
      <c r="J67"/>
      <c r="K67"/>
      <c r="M67" s="4">
        <v>16</v>
      </c>
      <c r="N67" s="4">
        <v>4</v>
      </c>
      <c r="O67" s="4">
        <f t="shared" ca="1" si="17"/>
        <v>0</v>
      </c>
      <c r="AX67" s="14"/>
      <c r="BX67"/>
      <c r="BY67"/>
    </row>
    <row r="68" spans="2:77">
      <c r="B68" s="7"/>
      <c r="E68" s="7"/>
      <c r="F68"/>
      <c r="G68"/>
      <c r="H68"/>
      <c r="I68" s="8"/>
      <c r="J68"/>
      <c r="K68"/>
      <c r="M68" s="4">
        <v>17</v>
      </c>
      <c r="N68" s="4">
        <v>1</v>
      </c>
      <c r="O68" s="4">
        <f t="shared" ca="1" si="17"/>
        <v>56</v>
      </c>
      <c r="AX68" s="14"/>
      <c r="BX68"/>
      <c r="BY68"/>
    </row>
    <row r="69" spans="2:77">
      <c r="B69" s="7"/>
      <c r="E69" s="7"/>
      <c r="F69"/>
      <c r="G69"/>
      <c r="H69"/>
      <c r="I69" s="8"/>
      <c r="J69"/>
      <c r="K69"/>
      <c r="M69" s="4">
        <v>17</v>
      </c>
      <c r="N69" s="7">
        <v>2</v>
      </c>
      <c r="O69" s="4">
        <f t="shared" ref="O69:O132" ca="1" si="42">IF(HLOOKUP(N69,$CA$3:$CD$73,M69+1,0)=N69,VLOOKUP(M69,BW:BY,3,0),0)</f>
        <v>0</v>
      </c>
      <c r="AX69" s="14"/>
      <c r="BM69" s="7"/>
      <c r="BR69" s="7"/>
      <c r="BW69" s="7"/>
      <c r="BX69"/>
      <c r="BY69"/>
    </row>
    <row r="70" spans="2:77">
      <c r="B70" s="7"/>
      <c r="E70" s="7"/>
      <c r="F70"/>
      <c r="G70"/>
      <c r="H70"/>
      <c r="I70" s="8"/>
      <c r="J70"/>
      <c r="K70"/>
      <c r="M70" s="4">
        <v>17</v>
      </c>
      <c r="N70" s="4">
        <v>3</v>
      </c>
      <c r="O70" s="4">
        <f t="shared" ca="1" si="42"/>
        <v>0</v>
      </c>
      <c r="AX70" s="14"/>
      <c r="BS70" s="7"/>
      <c r="BX70"/>
      <c r="BY70"/>
    </row>
    <row r="71" spans="2:77">
      <c r="B71" s="7"/>
      <c r="E71" s="7"/>
      <c r="F71"/>
      <c r="G71"/>
      <c r="H71"/>
      <c r="I71" s="8"/>
      <c r="J71"/>
      <c r="K71"/>
      <c r="M71" s="4">
        <v>17</v>
      </c>
      <c r="N71" s="4">
        <v>4</v>
      </c>
      <c r="O71" s="4">
        <f t="shared" ca="1" si="42"/>
        <v>0</v>
      </c>
      <c r="AX71" s="14"/>
      <c r="BX71"/>
      <c r="BY71"/>
    </row>
    <row r="72" spans="2:77">
      <c r="B72" s="7"/>
      <c r="E72" s="7"/>
      <c r="F72"/>
      <c r="G72"/>
      <c r="H72"/>
      <c r="I72" s="8"/>
      <c r="J72"/>
      <c r="K72"/>
      <c r="M72" s="4">
        <v>18</v>
      </c>
      <c r="N72" s="4">
        <v>1</v>
      </c>
      <c r="O72" s="4">
        <f t="shared" ca="1" si="42"/>
        <v>0</v>
      </c>
      <c r="AX72" s="14"/>
      <c r="BX72"/>
      <c r="BY72"/>
    </row>
    <row r="73" spans="2:77">
      <c r="B73" s="7"/>
      <c r="E73" s="7"/>
      <c r="F73"/>
      <c r="G73"/>
      <c r="H73"/>
      <c r="I73" s="8"/>
      <c r="J73"/>
      <c r="K73"/>
      <c r="M73" s="4">
        <v>18</v>
      </c>
      <c r="N73" s="7">
        <v>2</v>
      </c>
      <c r="O73" s="4">
        <f t="shared" ca="1" si="42"/>
        <v>0</v>
      </c>
      <c r="AX73" s="14"/>
      <c r="BM73" s="7"/>
      <c r="BR73" s="7"/>
      <c r="BW73" s="7"/>
      <c r="BX73"/>
      <c r="BY73"/>
    </row>
    <row r="74" spans="2:77">
      <c r="B74" s="7"/>
      <c r="E74" s="7"/>
      <c r="H74" s="8"/>
      <c r="I74" s="8"/>
      <c r="J74" s="8"/>
      <c r="K74" s="8"/>
      <c r="M74" s="4">
        <v>18</v>
      </c>
      <c r="N74" s="4">
        <v>3</v>
      </c>
      <c r="O74" s="4">
        <f t="shared" ca="1" si="42"/>
        <v>0</v>
      </c>
    </row>
    <row r="75" spans="2:77">
      <c r="B75" s="7"/>
      <c r="E75" s="7"/>
      <c r="H75" s="8"/>
      <c r="I75" s="8"/>
      <c r="J75" s="8"/>
      <c r="K75" s="8"/>
      <c r="M75" s="4">
        <v>18</v>
      </c>
      <c r="N75" s="4">
        <v>4</v>
      </c>
      <c r="O75" s="4">
        <f t="shared" ca="1" si="42"/>
        <v>235</v>
      </c>
      <c r="BS75" s="7"/>
    </row>
    <row r="76" spans="2:77">
      <c r="B76" s="7"/>
      <c r="E76" s="7"/>
      <c r="H76" s="8"/>
      <c r="I76" s="8"/>
      <c r="J76" s="8"/>
      <c r="K76" s="8"/>
      <c r="M76" s="4">
        <v>19</v>
      </c>
      <c r="N76" s="4">
        <v>1</v>
      </c>
      <c r="O76" s="4">
        <f t="shared" ca="1" si="42"/>
        <v>0</v>
      </c>
    </row>
    <row r="77" spans="2:77">
      <c r="B77" s="7"/>
      <c r="E77" s="7"/>
      <c r="H77" s="8"/>
      <c r="I77" s="8"/>
      <c r="J77" s="8"/>
      <c r="K77" s="8"/>
      <c r="M77" s="4">
        <v>19</v>
      </c>
      <c r="N77" s="7">
        <v>2</v>
      </c>
      <c r="O77" s="4">
        <f t="shared" ca="1" si="42"/>
        <v>162</v>
      </c>
      <c r="BM77" s="7"/>
      <c r="BR77" s="7"/>
    </row>
    <row r="78" spans="2:77">
      <c r="B78" s="7"/>
      <c r="E78" s="7"/>
      <c r="H78" s="8"/>
      <c r="I78" s="8"/>
      <c r="J78" s="8"/>
      <c r="K78" s="8"/>
      <c r="M78" s="4">
        <v>19</v>
      </c>
      <c r="N78" s="4">
        <v>3</v>
      </c>
      <c r="O78" s="4">
        <f t="shared" ca="1" si="42"/>
        <v>0</v>
      </c>
    </row>
    <row r="79" spans="2:77">
      <c r="B79" s="7"/>
      <c r="E79" s="7"/>
      <c r="H79" s="8"/>
      <c r="I79" s="8"/>
      <c r="J79" s="8"/>
      <c r="K79" s="8"/>
      <c r="M79" s="4">
        <v>19</v>
      </c>
      <c r="N79" s="4">
        <v>4</v>
      </c>
      <c r="O79" s="4">
        <f t="shared" ca="1" si="42"/>
        <v>0</v>
      </c>
    </row>
    <row r="80" spans="2:77">
      <c r="B80" s="7"/>
      <c r="E80" s="7"/>
      <c r="H80" s="8"/>
      <c r="I80" s="8"/>
      <c r="J80" s="8"/>
      <c r="K80" s="8"/>
      <c r="M80" s="4">
        <v>20</v>
      </c>
      <c r="N80" s="4">
        <v>1</v>
      </c>
      <c r="O80" s="4">
        <f t="shared" ca="1" si="42"/>
        <v>0</v>
      </c>
      <c r="BS80" s="7"/>
    </row>
    <row r="81" spans="2:71">
      <c r="B81" s="7"/>
      <c r="E81" s="7"/>
      <c r="H81" s="8"/>
      <c r="I81" s="8"/>
      <c r="J81" s="8"/>
      <c r="K81" s="8"/>
      <c r="M81" s="4">
        <v>20</v>
      </c>
      <c r="N81" s="7">
        <v>2</v>
      </c>
      <c r="O81" s="4">
        <f t="shared" ca="1" si="42"/>
        <v>153</v>
      </c>
      <c r="BM81" s="7"/>
      <c r="BR81" s="7"/>
    </row>
    <row r="82" spans="2:71">
      <c r="B82" s="7"/>
      <c r="E82" s="7"/>
      <c r="H82" s="8"/>
      <c r="I82" s="8"/>
      <c r="J82" s="8"/>
      <c r="K82" s="8"/>
      <c r="M82" s="4">
        <v>20</v>
      </c>
      <c r="N82" s="4">
        <v>3</v>
      </c>
      <c r="O82" s="4">
        <f t="shared" ca="1" si="42"/>
        <v>0</v>
      </c>
    </row>
    <row r="83" spans="2:71">
      <c r="B83" s="7"/>
      <c r="E83" s="7"/>
      <c r="H83" s="8"/>
      <c r="I83" s="8"/>
      <c r="J83" s="8"/>
      <c r="K83" s="8"/>
      <c r="M83" s="4">
        <v>20</v>
      </c>
      <c r="N83" s="4">
        <v>4</v>
      </c>
      <c r="O83" s="4">
        <f t="shared" ca="1" si="42"/>
        <v>0</v>
      </c>
    </row>
    <row r="84" spans="2:71">
      <c r="B84" s="7"/>
      <c r="E84" s="7"/>
      <c r="H84" s="8"/>
      <c r="I84" s="8"/>
      <c r="J84" s="8"/>
      <c r="K84" s="8"/>
      <c r="M84" s="4">
        <v>21</v>
      </c>
      <c r="N84" s="4">
        <v>1</v>
      </c>
      <c r="O84" s="4">
        <f t="shared" ca="1" si="42"/>
        <v>0</v>
      </c>
    </row>
    <row r="85" spans="2:71">
      <c r="B85" s="7"/>
      <c r="E85" s="7"/>
      <c r="H85" s="8"/>
      <c r="I85" s="8"/>
      <c r="J85" s="8"/>
      <c r="K85" s="8"/>
      <c r="M85" s="4">
        <v>21</v>
      </c>
      <c r="N85" s="7">
        <v>2</v>
      </c>
      <c r="O85" s="4">
        <f t="shared" ca="1" si="42"/>
        <v>0</v>
      </c>
      <c r="BM85" s="7"/>
      <c r="BR85" s="7"/>
      <c r="BS85" s="7"/>
    </row>
    <row r="86" spans="2:71">
      <c r="B86" s="7"/>
      <c r="E86" s="7"/>
      <c r="H86" s="8"/>
      <c r="I86" s="8"/>
      <c r="J86" s="8"/>
      <c r="K86" s="8"/>
      <c r="M86" s="4">
        <v>21</v>
      </c>
      <c r="N86" s="4">
        <v>3</v>
      </c>
      <c r="O86" s="4">
        <f t="shared" ca="1" si="42"/>
        <v>0</v>
      </c>
    </row>
    <row r="87" spans="2:71">
      <c r="B87" s="7"/>
      <c r="E87" s="7"/>
      <c r="H87" s="8"/>
      <c r="I87" s="8"/>
      <c r="J87" s="8"/>
      <c r="K87" s="8"/>
      <c r="M87" s="4">
        <v>21</v>
      </c>
      <c r="N87" s="4">
        <v>4</v>
      </c>
      <c r="O87" s="4">
        <f t="shared" ca="1" si="42"/>
        <v>29</v>
      </c>
    </row>
    <row r="88" spans="2:71">
      <c r="B88" s="7"/>
      <c r="E88" s="7"/>
      <c r="H88" s="8"/>
      <c r="I88" s="8"/>
      <c r="J88" s="8"/>
      <c r="K88" s="8"/>
      <c r="M88" s="4">
        <v>22</v>
      </c>
      <c r="N88" s="4">
        <v>1</v>
      </c>
      <c r="O88" s="4">
        <f t="shared" ca="1" si="42"/>
        <v>0</v>
      </c>
    </row>
    <row r="89" spans="2:71">
      <c r="B89" s="7"/>
      <c r="E89" s="7"/>
      <c r="H89" s="8"/>
      <c r="I89" s="8"/>
      <c r="J89" s="8"/>
      <c r="K89" s="8"/>
      <c r="M89" s="4">
        <v>22</v>
      </c>
      <c r="N89" s="7">
        <v>2</v>
      </c>
      <c r="O89" s="4">
        <f t="shared" ca="1" si="42"/>
        <v>0</v>
      </c>
      <c r="BM89" s="7"/>
      <c r="BR89" s="7"/>
    </row>
    <row r="90" spans="2:71">
      <c r="B90" s="7"/>
      <c r="E90" s="7"/>
      <c r="H90" s="8"/>
      <c r="I90" s="8"/>
      <c r="J90" s="8"/>
      <c r="K90" s="8"/>
      <c r="M90" s="4">
        <v>22</v>
      </c>
      <c r="N90" s="4">
        <v>3</v>
      </c>
      <c r="O90" s="4">
        <f t="shared" ca="1" si="42"/>
        <v>137</v>
      </c>
      <c r="BS90" s="7"/>
    </row>
    <row r="91" spans="2:71">
      <c r="B91" s="7"/>
      <c r="E91" s="7"/>
      <c r="H91" s="8"/>
      <c r="I91" s="8"/>
      <c r="J91" s="8"/>
      <c r="K91" s="8"/>
      <c r="M91" s="4">
        <v>22</v>
      </c>
      <c r="N91" s="4">
        <v>4</v>
      </c>
      <c r="O91" s="4">
        <f t="shared" ca="1" si="42"/>
        <v>0</v>
      </c>
    </row>
    <row r="92" spans="2:71">
      <c r="B92" s="7"/>
      <c r="E92" s="7"/>
      <c r="H92" s="8"/>
      <c r="I92" s="8"/>
      <c r="J92" s="8"/>
      <c r="K92" s="8"/>
      <c r="M92" s="4">
        <v>23</v>
      </c>
      <c r="N92" s="4">
        <v>1</v>
      </c>
      <c r="O92" s="4">
        <f t="shared" ca="1" si="42"/>
        <v>0</v>
      </c>
    </row>
    <row r="93" spans="2:71">
      <c r="B93" s="7"/>
      <c r="E93" s="7"/>
      <c r="H93" s="8"/>
      <c r="I93" s="8"/>
      <c r="J93" s="8"/>
      <c r="K93" s="8"/>
      <c r="M93" s="4">
        <v>23</v>
      </c>
      <c r="N93" s="7">
        <v>2</v>
      </c>
      <c r="O93" s="4">
        <f t="shared" ca="1" si="42"/>
        <v>0</v>
      </c>
      <c r="BM93" s="7"/>
      <c r="BR93" s="7"/>
    </row>
    <row r="94" spans="2:71">
      <c r="B94" s="7"/>
      <c r="E94" s="7"/>
      <c r="H94" s="8"/>
      <c r="I94" s="8"/>
      <c r="J94" s="8"/>
      <c r="K94" s="8"/>
      <c r="M94" s="4">
        <v>23</v>
      </c>
      <c r="N94" s="4">
        <v>3</v>
      </c>
      <c r="O94" s="4">
        <f t="shared" ca="1" si="42"/>
        <v>0</v>
      </c>
    </row>
    <row r="95" spans="2:71">
      <c r="B95" s="7"/>
      <c r="E95" s="7"/>
      <c r="H95" s="8"/>
      <c r="I95" s="8"/>
      <c r="J95" s="8"/>
      <c r="K95" s="8"/>
      <c r="M95" s="4">
        <v>23</v>
      </c>
      <c r="N95" s="4">
        <v>4</v>
      </c>
      <c r="O95" s="4">
        <f t="shared" ca="1" si="42"/>
        <v>210</v>
      </c>
      <c r="BS95" s="7"/>
    </row>
    <row r="96" spans="2:71">
      <c r="B96" s="7"/>
      <c r="E96" s="7"/>
      <c r="H96" s="8"/>
      <c r="I96" s="8"/>
      <c r="J96" s="8"/>
      <c r="K96" s="8"/>
      <c r="M96" s="4">
        <v>24</v>
      </c>
      <c r="N96" s="4">
        <v>1</v>
      </c>
      <c r="O96" s="4">
        <f t="shared" ca="1" si="42"/>
        <v>0</v>
      </c>
    </row>
    <row r="97" spans="2:71">
      <c r="B97" s="7"/>
      <c r="E97" s="7"/>
      <c r="H97" s="8"/>
      <c r="I97" s="8"/>
      <c r="J97" s="8"/>
      <c r="K97" s="8"/>
      <c r="M97" s="4">
        <v>24</v>
      </c>
      <c r="N97" s="7">
        <v>2</v>
      </c>
      <c r="O97" s="4">
        <f t="shared" ca="1" si="42"/>
        <v>201</v>
      </c>
      <c r="BM97" s="7"/>
      <c r="BR97" s="7"/>
    </row>
    <row r="98" spans="2:71">
      <c r="B98" s="7"/>
      <c r="E98" s="7"/>
      <c r="H98" s="8"/>
      <c r="I98" s="8"/>
      <c r="J98" s="8"/>
      <c r="K98" s="8"/>
      <c r="M98" s="4">
        <v>24</v>
      </c>
      <c r="N98" s="4">
        <v>3</v>
      </c>
      <c r="O98" s="4">
        <f t="shared" ca="1" si="42"/>
        <v>0</v>
      </c>
    </row>
    <row r="99" spans="2:71">
      <c r="B99" s="7"/>
      <c r="E99" s="7"/>
      <c r="H99" s="8"/>
      <c r="I99" s="8"/>
      <c r="J99" s="8"/>
      <c r="K99" s="8"/>
      <c r="M99" s="4">
        <v>24</v>
      </c>
      <c r="N99" s="4">
        <v>4</v>
      </c>
      <c r="O99" s="4">
        <f t="shared" ca="1" si="42"/>
        <v>0</v>
      </c>
    </row>
    <row r="100" spans="2:71">
      <c r="B100" s="7"/>
      <c r="E100" s="7"/>
      <c r="H100" s="8"/>
      <c r="I100" s="8"/>
      <c r="J100" s="8"/>
      <c r="K100" s="8"/>
      <c r="M100" s="4">
        <v>25</v>
      </c>
      <c r="N100" s="4">
        <v>1</v>
      </c>
      <c r="O100" s="4">
        <f t="shared" ca="1" si="42"/>
        <v>0</v>
      </c>
      <c r="BS100" s="7"/>
    </row>
    <row r="101" spans="2:71">
      <c r="B101" s="7"/>
      <c r="E101" s="7"/>
      <c r="H101" s="8"/>
      <c r="I101" s="8"/>
      <c r="J101" s="8"/>
      <c r="K101" s="8"/>
      <c r="M101" s="4">
        <v>25</v>
      </c>
      <c r="N101" s="7">
        <v>2</v>
      </c>
      <c r="O101" s="4">
        <f t="shared" ca="1" si="42"/>
        <v>0</v>
      </c>
      <c r="BM101" s="7"/>
      <c r="BR101" s="7"/>
    </row>
    <row r="102" spans="2:71">
      <c r="B102" s="7"/>
      <c r="E102" s="7"/>
      <c r="H102" s="8"/>
      <c r="I102" s="8"/>
      <c r="J102" s="8"/>
      <c r="K102" s="8"/>
      <c r="M102" s="4">
        <v>25</v>
      </c>
      <c r="N102" s="4">
        <v>3</v>
      </c>
      <c r="O102" s="4">
        <f t="shared" ca="1" si="42"/>
        <v>0</v>
      </c>
    </row>
    <row r="103" spans="2:71">
      <c r="B103" s="7"/>
      <c r="E103" s="7"/>
      <c r="H103" s="8"/>
      <c r="I103" s="8"/>
      <c r="J103" s="8"/>
      <c r="K103" s="8"/>
      <c r="M103" s="4">
        <v>25</v>
      </c>
      <c r="N103" s="4">
        <v>4</v>
      </c>
      <c r="O103" s="4">
        <f t="shared" ca="1" si="42"/>
        <v>39</v>
      </c>
    </row>
    <row r="104" spans="2:71">
      <c r="M104" s="4">
        <v>26</v>
      </c>
      <c r="N104" s="4">
        <v>1</v>
      </c>
      <c r="O104" s="4">
        <f t="shared" ca="1" si="42"/>
        <v>0</v>
      </c>
    </row>
    <row r="105" spans="2:71">
      <c r="M105" s="4">
        <v>26</v>
      </c>
      <c r="N105" s="7">
        <v>2</v>
      </c>
      <c r="O105" s="4">
        <f t="shared" ca="1" si="42"/>
        <v>0</v>
      </c>
    </row>
    <row r="106" spans="2:71">
      <c r="M106" s="4">
        <v>26</v>
      </c>
      <c r="N106" s="4">
        <v>3</v>
      </c>
      <c r="O106" s="4">
        <f t="shared" ca="1" si="42"/>
        <v>0</v>
      </c>
    </row>
    <row r="107" spans="2:71">
      <c r="M107" s="4">
        <v>26</v>
      </c>
      <c r="N107" s="4">
        <v>4</v>
      </c>
      <c r="O107" s="4">
        <f t="shared" ca="1" si="42"/>
        <v>201</v>
      </c>
    </row>
    <row r="108" spans="2:71">
      <c r="M108" s="4">
        <v>27</v>
      </c>
      <c r="N108" s="4">
        <v>1</v>
      </c>
      <c r="O108" s="4">
        <f t="shared" ca="1" si="42"/>
        <v>0</v>
      </c>
    </row>
    <row r="109" spans="2:71">
      <c r="M109" s="4">
        <v>27</v>
      </c>
      <c r="N109" s="7">
        <v>2</v>
      </c>
      <c r="O109" s="4">
        <f t="shared" ca="1" si="42"/>
        <v>0</v>
      </c>
    </row>
    <row r="110" spans="2:71">
      <c r="M110" s="4">
        <v>27</v>
      </c>
      <c r="N110" s="4">
        <v>3</v>
      </c>
      <c r="O110" s="4">
        <f t="shared" ca="1" si="42"/>
        <v>0</v>
      </c>
    </row>
    <row r="111" spans="2:71">
      <c r="M111" s="4">
        <v>27</v>
      </c>
      <c r="N111" s="4">
        <v>4</v>
      </c>
      <c r="O111" s="4">
        <f t="shared" ca="1" si="42"/>
        <v>25</v>
      </c>
    </row>
    <row r="112" spans="2:71">
      <c r="M112" s="4">
        <v>28</v>
      </c>
      <c r="N112" s="4">
        <v>1</v>
      </c>
      <c r="O112" s="4">
        <f t="shared" ca="1" si="42"/>
        <v>41</v>
      </c>
    </row>
    <row r="113" spans="13:15">
      <c r="M113" s="4">
        <v>28</v>
      </c>
      <c r="N113" s="7">
        <v>2</v>
      </c>
      <c r="O113" s="4">
        <f t="shared" ca="1" si="42"/>
        <v>0</v>
      </c>
    </row>
    <row r="114" spans="13:15">
      <c r="M114" s="4">
        <v>28</v>
      </c>
      <c r="N114" s="4">
        <v>3</v>
      </c>
      <c r="O114" s="4">
        <f t="shared" ca="1" si="42"/>
        <v>0</v>
      </c>
    </row>
    <row r="115" spans="13:15">
      <c r="M115" s="4">
        <v>28</v>
      </c>
      <c r="N115" s="4">
        <v>4</v>
      </c>
      <c r="O115" s="4">
        <f t="shared" ca="1" si="42"/>
        <v>0</v>
      </c>
    </row>
    <row r="116" spans="13:15">
      <c r="M116" s="4">
        <v>29</v>
      </c>
      <c r="N116" s="4">
        <v>1</v>
      </c>
      <c r="O116" s="4">
        <f t="shared" ca="1" si="42"/>
        <v>0</v>
      </c>
    </row>
    <row r="117" spans="13:15">
      <c r="M117" s="4">
        <v>29</v>
      </c>
      <c r="N117" s="7">
        <v>2</v>
      </c>
      <c r="O117" s="4">
        <f t="shared" ca="1" si="42"/>
        <v>0</v>
      </c>
    </row>
    <row r="118" spans="13:15">
      <c r="M118" s="4">
        <v>29</v>
      </c>
      <c r="N118" s="4">
        <v>3</v>
      </c>
      <c r="O118" s="4">
        <f t="shared" ca="1" si="42"/>
        <v>0</v>
      </c>
    </row>
    <row r="119" spans="13:15">
      <c r="M119" s="4">
        <v>29</v>
      </c>
      <c r="N119" s="4">
        <v>4</v>
      </c>
      <c r="O119" s="4">
        <f t="shared" ca="1" si="42"/>
        <v>140</v>
      </c>
    </row>
    <row r="120" spans="13:15">
      <c r="M120" s="4">
        <v>30</v>
      </c>
      <c r="N120" s="4">
        <v>1</v>
      </c>
      <c r="O120" s="4">
        <f t="shared" ca="1" si="42"/>
        <v>216</v>
      </c>
    </row>
    <row r="121" spans="13:15">
      <c r="M121" s="4">
        <v>30</v>
      </c>
      <c r="N121" s="7">
        <v>2</v>
      </c>
      <c r="O121" s="4">
        <f t="shared" ca="1" si="42"/>
        <v>0</v>
      </c>
    </row>
    <row r="122" spans="13:15">
      <c r="M122" s="4">
        <v>30</v>
      </c>
      <c r="N122" s="4">
        <v>3</v>
      </c>
      <c r="O122" s="4">
        <f t="shared" ca="1" si="42"/>
        <v>0</v>
      </c>
    </row>
    <row r="123" spans="13:15">
      <c r="M123" s="4">
        <v>30</v>
      </c>
      <c r="N123" s="4">
        <v>4</v>
      </c>
      <c r="O123" s="4">
        <f t="shared" ca="1" si="42"/>
        <v>0</v>
      </c>
    </row>
    <row r="124" spans="13:15">
      <c r="M124" s="4">
        <v>31</v>
      </c>
      <c r="N124" s="4">
        <v>1</v>
      </c>
      <c r="O124" s="4">
        <f t="shared" ca="1" si="42"/>
        <v>0</v>
      </c>
    </row>
    <row r="125" spans="13:15">
      <c r="M125" s="4">
        <v>31</v>
      </c>
      <c r="N125" s="7">
        <v>2</v>
      </c>
      <c r="O125" s="4">
        <f t="shared" ca="1" si="42"/>
        <v>0</v>
      </c>
    </row>
    <row r="126" spans="13:15">
      <c r="M126" s="4">
        <v>31</v>
      </c>
      <c r="N126" s="4">
        <v>3</v>
      </c>
      <c r="O126" s="4">
        <f t="shared" ca="1" si="42"/>
        <v>286</v>
      </c>
    </row>
    <row r="127" spans="13:15">
      <c r="M127" s="4">
        <v>31</v>
      </c>
      <c r="N127" s="4">
        <v>4</v>
      </c>
      <c r="O127" s="4">
        <f t="shared" ca="1" si="42"/>
        <v>0</v>
      </c>
    </row>
    <row r="128" spans="13:15">
      <c r="M128" s="4">
        <v>32</v>
      </c>
      <c r="N128" s="4">
        <v>1</v>
      </c>
      <c r="O128" s="4">
        <f t="shared" ca="1" si="42"/>
        <v>277</v>
      </c>
    </row>
    <row r="129" spans="13:15">
      <c r="M129" s="4">
        <v>32</v>
      </c>
      <c r="N129" s="7">
        <v>2</v>
      </c>
      <c r="O129" s="4">
        <f t="shared" ca="1" si="42"/>
        <v>0</v>
      </c>
    </row>
    <row r="130" spans="13:15">
      <c r="M130" s="4">
        <v>32</v>
      </c>
      <c r="N130" s="4">
        <v>3</v>
      </c>
      <c r="O130" s="4">
        <f t="shared" ca="1" si="42"/>
        <v>0</v>
      </c>
    </row>
    <row r="131" spans="13:15">
      <c r="M131" s="4">
        <v>32</v>
      </c>
      <c r="N131" s="4">
        <v>4</v>
      </c>
      <c r="O131" s="4">
        <f t="shared" ca="1" si="42"/>
        <v>0</v>
      </c>
    </row>
    <row r="132" spans="13:15">
      <c r="M132" s="4">
        <v>33</v>
      </c>
      <c r="N132" s="4">
        <v>1</v>
      </c>
      <c r="O132" s="4">
        <f t="shared" ca="1" si="42"/>
        <v>0</v>
      </c>
    </row>
    <row r="133" spans="13:15">
      <c r="M133" s="4">
        <v>33</v>
      </c>
      <c r="N133" s="7">
        <v>2</v>
      </c>
      <c r="O133" s="4">
        <f t="shared" ref="O133:O143" ca="1" si="43">IF(HLOOKUP(N133,$CA$3:$CD$73,M133+1,0)=N133,VLOOKUP(M133,BW:BY,3,0),0)</f>
        <v>101</v>
      </c>
    </row>
    <row r="134" spans="13:15">
      <c r="M134" s="4">
        <v>33</v>
      </c>
      <c r="N134" s="4">
        <v>3</v>
      </c>
      <c r="O134" s="4">
        <f t="shared" ca="1" si="43"/>
        <v>0</v>
      </c>
    </row>
    <row r="135" spans="13:15">
      <c r="M135" s="4">
        <v>33</v>
      </c>
      <c r="N135" s="4">
        <v>4</v>
      </c>
      <c r="O135" s="4">
        <f t="shared" ca="1" si="43"/>
        <v>0</v>
      </c>
    </row>
    <row r="136" spans="13:15">
      <c r="M136" s="4">
        <v>34</v>
      </c>
      <c r="N136" s="4">
        <v>1</v>
      </c>
      <c r="O136" s="4">
        <f t="shared" ca="1" si="43"/>
        <v>0</v>
      </c>
    </row>
    <row r="137" spans="13:15">
      <c r="M137" s="4">
        <v>34</v>
      </c>
      <c r="N137" s="7">
        <v>2</v>
      </c>
      <c r="O137" s="4">
        <f t="shared" ca="1" si="43"/>
        <v>21</v>
      </c>
    </row>
    <row r="138" spans="13:15">
      <c r="M138" s="4">
        <v>34</v>
      </c>
      <c r="N138" s="4">
        <v>3</v>
      </c>
      <c r="O138" s="4">
        <f t="shared" ca="1" si="43"/>
        <v>0</v>
      </c>
    </row>
    <row r="139" spans="13:15">
      <c r="M139" s="4">
        <v>34</v>
      </c>
      <c r="N139" s="4">
        <v>4</v>
      </c>
      <c r="O139" s="4">
        <f t="shared" ca="1" si="43"/>
        <v>0</v>
      </c>
    </row>
    <row r="140" spans="13:15">
      <c r="M140" s="4">
        <v>35</v>
      </c>
      <c r="N140" s="4">
        <v>1</v>
      </c>
      <c r="O140" s="4">
        <f t="shared" ca="1" si="43"/>
        <v>0</v>
      </c>
    </row>
    <row r="141" spans="13:15">
      <c r="M141" s="4">
        <v>35</v>
      </c>
      <c r="N141" s="7">
        <v>2</v>
      </c>
      <c r="O141" s="4">
        <f t="shared" ca="1" si="43"/>
        <v>0</v>
      </c>
    </row>
    <row r="142" spans="13:15">
      <c r="M142" s="4">
        <v>35</v>
      </c>
      <c r="N142" s="4">
        <v>3</v>
      </c>
      <c r="O142" s="4">
        <f t="shared" ca="1" si="43"/>
        <v>255</v>
      </c>
    </row>
    <row r="143" spans="13:15">
      <c r="M143" s="4">
        <v>35</v>
      </c>
      <c r="N143" s="4">
        <v>4</v>
      </c>
      <c r="O143" s="4">
        <f t="shared" ca="1" si="43"/>
        <v>0</v>
      </c>
    </row>
    <row r="145" spans="14:14">
      <c r="N145" s="7"/>
    </row>
    <row r="149" spans="14:14">
      <c r="N149" s="7"/>
    </row>
    <row r="153" spans="14:14">
      <c r="N153" s="7"/>
    </row>
    <row r="157" spans="14:14">
      <c r="N157" s="7"/>
    </row>
    <row r="161" spans="14:14">
      <c r="N161" s="7"/>
    </row>
    <row r="165" spans="14:14">
      <c r="N165" s="7"/>
    </row>
    <row r="169" spans="14:14">
      <c r="N169" s="7"/>
    </row>
    <row r="173" spans="14:14">
      <c r="N173" s="7"/>
    </row>
    <row r="177" spans="14:14">
      <c r="N177" s="7"/>
    </row>
    <row r="181" spans="14:14">
      <c r="N181" s="7"/>
    </row>
    <row r="185" spans="14:14">
      <c r="N185" s="7"/>
    </row>
    <row r="189" spans="14:14">
      <c r="N189" s="7"/>
    </row>
    <row r="193" spans="14:14">
      <c r="N193" s="7"/>
    </row>
    <row r="197" spans="14:14">
      <c r="N197" s="7"/>
    </row>
    <row r="201" spans="14:14">
      <c r="N201" s="7"/>
    </row>
    <row r="205" spans="14:14">
      <c r="N205" s="7"/>
    </row>
    <row r="209" spans="14:14">
      <c r="N209" s="7"/>
    </row>
    <row r="213" spans="14:14">
      <c r="N213" s="7"/>
    </row>
    <row r="217" spans="14:14">
      <c r="N217" s="7"/>
    </row>
    <row r="221" spans="14:14">
      <c r="N221" s="7"/>
    </row>
    <row r="225" spans="14:14">
      <c r="N225" s="7"/>
    </row>
    <row r="229" spans="14:14">
      <c r="N229" s="7"/>
    </row>
    <row r="233" spans="14:14">
      <c r="N233" s="7"/>
    </row>
    <row r="237" spans="14:14">
      <c r="N237" s="7"/>
    </row>
    <row r="241" spans="14:14">
      <c r="N241" s="7"/>
    </row>
    <row r="245" spans="14:14">
      <c r="N245" s="7"/>
    </row>
    <row r="249" spans="14:14">
      <c r="N249" s="7"/>
    </row>
    <row r="253" spans="14:14">
      <c r="N253" s="7"/>
    </row>
    <row r="257" spans="14:14">
      <c r="N257" s="7"/>
    </row>
    <row r="261" spans="14:14">
      <c r="N261" s="7"/>
    </row>
    <row r="265" spans="14:14">
      <c r="N265" s="7"/>
    </row>
    <row r="269" spans="14:14">
      <c r="N269" s="7"/>
    </row>
    <row r="273" spans="14:14">
      <c r="N273" s="7"/>
    </row>
    <row r="277" spans="14:14">
      <c r="N277" s="7"/>
    </row>
    <row r="281" spans="14:14">
      <c r="N281" s="7"/>
    </row>
    <row r="285" spans="14:14">
      <c r="N285" s="7"/>
    </row>
    <row r="289" spans="14:14">
      <c r="N289" s="7"/>
    </row>
    <row r="293" spans="14:14">
      <c r="N293" s="7"/>
    </row>
    <row r="297" spans="14:14">
      <c r="N297" s="7"/>
    </row>
    <row r="301" spans="14:14">
      <c r="N301" s="7"/>
    </row>
    <row r="305" spans="14:14">
      <c r="N305" s="7"/>
    </row>
    <row r="309" spans="14:14">
      <c r="N309" s="7"/>
    </row>
    <row r="313" spans="14:14">
      <c r="N313" s="7"/>
    </row>
    <row r="317" spans="14:14">
      <c r="N317" s="7"/>
    </row>
    <row r="321" spans="14:14">
      <c r="N321" s="7"/>
    </row>
    <row r="325" spans="14:14">
      <c r="N325" s="7"/>
    </row>
    <row r="329" spans="14:14">
      <c r="N329" s="7"/>
    </row>
    <row r="333" spans="14:14">
      <c r="N333" s="7"/>
    </row>
    <row r="337" spans="14:14">
      <c r="N337" s="7"/>
    </row>
    <row r="341" spans="14:14">
      <c r="N341" s="7"/>
    </row>
    <row r="345" spans="14:14">
      <c r="N345" s="7"/>
    </row>
    <row r="349" spans="14:14">
      <c r="N349" s="7"/>
    </row>
    <row r="353" spans="14:14">
      <c r="N353" s="7"/>
    </row>
    <row r="357" spans="14:14">
      <c r="N357" s="7"/>
    </row>
    <row r="361" spans="14:14">
      <c r="N361" s="7"/>
    </row>
    <row r="365" spans="14:14">
      <c r="N365" s="7"/>
    </row>
    <row r="369" spans="14:14">
      <c r="N369" s="7"/>
    </row>
    <row r="373" spans="14:14">
      <c r="N373" s="7"/>
    </row>
    <row r="377" spans="14:14">
      <c r="N377" s="7"/>
    </row>
    <row r="381" spans="14:14">
      <c r="N381" s="7"/>
    </row>
    <row r="385" spans="14:14">
      <c r="N385" s="7"/>
    </row>
    <row r="389" spans="14:14">
      <c r="N389" s="7"/>
    </row>
    <row r="393" spans="14:14">
      <c r="N393" s="7"/>
    </row>
    <row r="397" spans="14:14">
      <c r="N397" s="7"/>
    </row>
    <row r="401" spans="14:14">
      <c r="N401" s="7"/>
    </row>
  </sheetData>
  <mergeCells count="7">
    <mergeCell ref="AN2:AP2"/>
    <mergeCell ref="B2:K2"/>
    <mergeCell ref="M2:O2"/>
    <mergeCell ref="Q2:T2"/>
    <mergeCell ref="V2:Z2"/>
    <mergeCell ref="AB2:AD2"/>
    <mergeCell ref="AH2:A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M401"/>
  <sheetViews>
    <sheetView zoomScale="90" zoomScaleNormal="90" workbookViewId="0">
      <selection activeCell="A7" sqref="A7"/>
    </sheetView>
  </sheetViews>
  <sheetFormatPr defaultRowHeight="15"/>
  <cols>
    <col min="1" max="1" width="1.28515625" style="4" customWidth="1"/>
    <col min="2" max="2" width="4.42578125" style="4" bestFit="1" customWidth="1"/>
    <col min="3" max="3" width="8.28515625" style="4" bestFit="1" customWidth="1"/>
    <col min="4" max="4" width="10.7109375" style="4" bestFit="1" customWidth="1"/>
    <col min="5" max="5" width="7.5703125" style="4" bestFit="1" customWidth="1"/>
    <col min="6" max="6" width="7.42578125" style="4" customWidth="1"/>
    <col min="7" max="7" width="7.140625" style="4" bestFit="1" customWidth="1"/>
    <col min="8" max="8" width="7.7109375" style="4" bestFit="1" customWidth="1"/>
    <col min="9" max="9" width="9" style="4" bestFit="1" customWidth="1"/>
    <col min="10" max="10" width="6.28515625" style="4" bestFit="1" customWidth="1"/>
    <col min="11" max="11" width="4.5703125" style="4" bestFit="1" customWidth="1"/>
    <col min="12" max="12" width="1.28515625" style="4" customWidth="1"/>
    <col min="13" max="13" width="5" style="4" bestFit="1" customWidth="1"/>
    <col min="14" max="14" width="8.140625" style="4" bestFit="1" customWidth="1"/>
    <col min="15" max="15" width="9.7109375" style="4" bestFit="1" customWidth="1"/>
    <col min="16" max="16" width="1.28515625" style="4" customWidth="1"/>
    <col min="17" max="17" width="3.28515625" style="4" bestFit="1" customWidth="1"/>
    <col min="18" max="18" width="8.28515625" style="4" bestFit="1" customWidth="1"/>
    <col min="19" max="19" width="10.7109375" style="4" bestFit="1" customWidth="1"/>
    <col min="20" max="20" width="8.5703125" style="4" bestFit="1" customWidth="1"/>
    <col min="21" max="21" width="1.28515625" style="4" customWidth="1"/>
    <col min="22" max="22" width="3" style="4" bestFit="1" customWidth="1"/>
    <col min="23" max="23" width="9.14062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.28515625" style="4" customWidth="1"/>
    <col min="28" max="28" width="3" style="4" bestFit="1" customWidth="1"/>
    <col min="29" max="29" width="8.140625" style="4" bestFit="1" customWidth="1"/>
    <col min="30" max="30" width="11.85546875" style="4" bestFit="1" customWidth="1"/>
    <col min="31" max="31" width="1.5703125" style="4" customWidth="1"/>
    <col min="32" max="32" width="9.140625" style="4" bestFit="1" customWidth="1"/>
    <col min="33" max="33" width="1.5703125" customWidth="1"/>
    <col min="34" max="34" width="3.28515625" bestFit="1" customWidth="1"/>
    <col min="35" max="35" width="7" bestFit="1" customWidth="1"/>
    <col min="36" max="36" width="7.7109375" bestFit="1" customWidth="1"/>
    <col min="37" max="37" width="8.140625" bestFit="1" customWidth="1"/>
    <col min="39" max="39" width="1.5703125" customWidth="1"/>
    <col min="40" max="40" width="6.28515625" bestFit="1" customWidth="1"/>
    <col min="41" max="41" width="8.28515625" bestFit="1" customWidth="1"/>
    <col min="42" max="42" width="9.7109375" bestFit="1" customWidth="1"/>
    <col min="43" max="43" width="1.5703125" customWidth="1"/>
    <col min="44" max="44" width="12.140625" bestFit="1" customWidth="1"/>
    <col min="45" max="45" width="10.42578125" bestFit="1" customWidth="1"/>
    <col min="46" max="46" width="9.7109375" bestFit="1" customWidth="1"/>
    <col min="47" max="47" width="11.28515625" bestFit="1" customWidth="1"/>
    <col min="48" max="48" width="5.28515625" bestFit="1" customWidth="1"/>
    <col min="49" max="49" width="1.5703125" customWidth="1"/>
    <col min="50" max="50" width="11.28515625" bestFit="1" customWidth="1"/>
    <col min="51" max="51" width="1.5703125" customWidth="1"/>
    <col min="52" max="53" width="11.42578125" style="4" customWidth="1"/>
    <col min="54" max="54" width="1.28515625" style="4" customWidth="1"/>
    <col min="55" max="55" width="9.42578125" style="4" bestFit="1" customWidth="1"/>
    <col min="56" max="56" width="9.85546875" style="4" bestFit="1" customWidth="1"/>
    <col min="57" max="57" width="6" style="4" bestFit="1" customWidth="1"/>
    <col min="58" max="58" width="4.5703125" style="4" bestFit="1" customWidth="1"/>
    <col min="59" max="59" width="4.42578125" style="4" bestFit="1" customWidth="1"/>
    <col min="60" max="60" width="6.42578125" style="4" bestFit="1" customWidth="1"/>
    <col min="61" max="61" width="7.42578125" style="4" bestFit="1" customWidth="1"/>
    <col min="62" max="62" width="11" style="4" bestFit="1" customWidth="1"/>
    <col min="63" max="63" width="6" style="4" customWidth="1"/>
    <col min="64" max="64" width="1.28515625" style="4" customWidth="1"/>
    <col min="65" max="65" width="5.140625" style="4" bestFit="1" customWidth="1"/>
    <col min="66" max="66" width="9.42578125" style="4" bestFit="1" customWidth="1"/>
    <col min="67" max="67" width="5.85546875" style="4" bestFit="1" customWidth="1"/>
    <col min="68" max="68" width="1" style="4" customWidth="1"/>
    <col min="69" max="69" width="9.42578125" style="4" bestFit="1" customWidth="1"/>
    <col min="70" max="70" width="5.140625" style="4" bestFit="1" customWidth="1"/>
    <col min="71" max="71" width="1.28515625" style="4" customWidth="1"/>
    <col min="72" max="72" width="9.42578125" style="4" bestFit="1" customWidth="1"/>
    <col min="73" max="73" width="9.85546875" style="4" bestFit="1" customWidth="1"/>
    <col min="74" max="74" width="0.85546875" style="4" customWidth="1"/>
    <col min="75" max="75" width="5" style="4" bestFit="1" customWidth="1"/>
    <col min="76" max="76" width="8" style="4" bestFit="1" customWidth="1"/>
    <col min="77" max="77" width="9.7109375" style="4" bestFit="1" customWidth="1"/>
    <col min="78" max="78" width="1.28515625" style="4" customWidth="1"/>
    <col min="79" max="82" width="2.140625" style="4" bestFit="1" customWidth="1"/>
    <col min="83" max="83" width="0.85546875" style="4" customWidth="1"/>
    <col min="84" max="84" width="6.140625" style="4" bestFit="1" customWidth="1"/>
    <col min="85" max="85" width="8" style="4" bestFit="1" customWidth="1"/>
    <col min="86" max="86" width="9.7109375" style="4" bestFit="1" customWidth="1"/>
    <col min="87" max="87" width="0.85546875" style="4" customWidth="1"/>
    <col min="88" max="91" width="2.140625" style="4" bestFit="1" customWidth="1"/>
    <col min="92" max="92" width="0.85546875" style="4" customWidth="1"/>
    <col min="93" max="16384" width="9.140625" style="4"/>
  </cols>
  <sheetData>
    <row r="2" spans="2:91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1"/>
      <c r="M2" s="25" t="s">
        <v>17</v>
      </c>
      <c r="N2" s="25"/>
      <c r="O2" s="25"/>
      <c r="P2" s="1"/>
      <c r="Q2" s="25" t="s">
        <v>16</v>
      </c>
      <c r="R2" s="25"/>
      <c r="S2" s="25"/>
      <c r="T2" s="25"/>
      <c r="U2" s="1"/>
      <c r="V2" s="25" t="s">
        <v>15</v>
      </c>
      <c r="W2" s="25"/>
      <c r="X2" s="25"/>
      <c r="Y2" s="25"/>
      <c r="Z2" s="25"/>
      <c r="AA2" s="1"/>
      <c r="AB2" s="25" t="s">
        <v>2</v>
      </c>
      <c r="AC2" s="25"/>
      <c r="AD2" s="25"/>
      <c r="AE2" s="1"/>
      <c r="AF2" s="20" t="s">
        <v>14</v>
      </c>
      <c r="AH2" s="24" t="s">
        <v>43</v>
      </c>
      <c r="AI2" s="24"/>
      <c r="AJ2" s="24"/>
      <c r="AK2" s="24"/>
      <c r="AL2" s="24"/>
      <c r="AM2" s="13"/>
      <c r="AN2" s="24" t="s">
        <v>44</v>
      </c>
      <c r="AO2" s="24"/>
      <c r="AP2" s="24"/>
      <c r="AQ2" s="14"/>
      <c r="AR2" s="14"/>
      <c r="AS2" s="14"/>
      <c r="AT2" s="14"/>
      <c r="AU2" s="14"/>
      <c r="AV2" s="14"/>
      <c r="AW2" s="14"/>
      <c r="AX2" s="14"/>
      <c r="BH2" s="4" t="s">
        <v>46</v>
      </c>
      <c r="BI2" s="4">
        <f ca="1">MAX(BC4:BC43)</f>
        <v>7</v>
      </c>
    </row>
    <row r="3" spans="2:91">
      <c r="B3" s="3" t="s">
        <v>1</v>
      </c>
      <c r="C3" s="3" t="s">
        <v>12</v>
      </c>
      <c r="D3" s="3" t="s">
        <v>11</v>
      </c>
      <c r="E3" s="3" t="s">
        <v>10</v>
      </c>
      <c r="F3" s="3" t="s">
        <v>9</v>
      </c>
      <c r="G3" s="20" t="s">
        <v>8</v>
      </c>
      <c r="H3" s="20" t="s">
        <v>7</v>
      </c>
      <c r="I3" s="20" t="s">
        <v>6</v>
      </c>
      <c r="J3" s="19" t="s">
        <v>43</v>
      </c>
      <c r="K3" s="19" t="s">
        <v>45</v>
      </c>
      <c r="L3" s="1"/>
      <c r="M3" s="20" t="s">
        <v>13</v>
      </c>
      <c r="N3" s="20" t="s">
        <v>3</v>
      </c>
      <c r="O3" s="20" t="s">
        <v>4</v>
      </c>
      <c r="P3" s="1"/>
      <c r="Q3" s="20" t="s">
        <v>1</v>
      </c>
      <c r="R3" s="20" t="s">
        <v>12</v>
      </c>
      <c r="S3" s="20" t="s">
        <v>11</v>
      </c>
      <c r="T3" s="20" t="s">
        <v>10</v>
      </c>
      <c r="U3" s="1"/>
      <c r="V3" s="20" t="s">
        <v>1</v>
      </c>
      <c r="W3" s="20" t="s">
        <v>35</v>
      </c>
      <c r="X3" s="20" t="s">
        <v>36</v>
      </c>
      <c r="Y3" s="20" t="s">
        <v>37</v>
      </c>
      <c r="Z3" s="20" t="s">
        <v>38</v>
      </c>
      <c r="AA3" s="1"/>
      <c r="AB3" s="20" t="s">
        <v>1</v>
      </c>
      <c r="AC3" s="20" t="s">
        <v>3</v>
      </c>
      <c r="AD3" s="20" t="s">
        <v>2</v>
      </c>
      <c r="AE3" s="1"/>
      <c r="AF3" s="20" t="s">
        <v>1</v>
      </c>
      <c r="AH3" s="19" t="s">
        <v>1</v>
      </c>
      <c r="AI3" s="19" t="s">
        <v>9</v>
      </c>
      <c r="AJ3" s="19" t="s">
        <v>8</v>
      </c>
      <c r="AK3" s="19" t="s">
        <v>7</v>
      </c>
      <c r="AL3" s="19" t="s">
        <v>6</v>
      </c>
      <c r="AM3" s="13"/>
      <c r="AN3" s="19" t="s">
        <v>43</v>
      </c>
      <c r="AO3" s="19" t="s">
        <v>3</v>
      </c>
      <c r="AP3" s="19" t="s">
        <v>4</v>
      </c>
      <c r="AQ3" s="14"/>
      <c r="AR3" s="19" t="s">
        <v>4</v>
      </c>
      <c r="AS3" s="19" t="s">
        <v>46</v>
      </c>
      <c r="AT3" s="19" t="s">
        <v>47</v>
      </c>
      <c r="AU3" s="14"/>
      <c r="AV3" s="14"/>
      <c r="AW3" s="14"/>
      <c r="AX3" s="19" t="s">
        <v>48</v>
      </c>
      <c r="BC3" s="4" t="s">
        <v>34</v>
      </c>
      <c r="BD3" s="4" t="s">
        <v>25</v>
      </c>
      <c r="BE3" s="4" t="s">
        <v>5</v>
      </c>
      <c r="BF3" s="20" t="s">
        <v>22</v>
      </c>
      <c r="BG3" s="20" t="s">
        <v>23</v>
      </c>
      <c r="BH3" s="4" t="s">
        <v>24</v>
      </c>
      <c r="BI3" s="4" t="s">
        <v>41</v>
      </c>
      <c r="BJ3" s="4" t="s">
        <v>42</v>
      </c>
      <c r="BK3" s="4" t="s">
        <v>5</v>
      </c>
      <c r="BM3" s="4" t="s">
        <v>33</v>
      </c>
      <c r="BN3" s="4" t="s">
        <v>4</v>
      </c>
      <c r="BO3" s="4" t="s">
        <v>55</v>
      </c>
      <c r="BQ3" s="4" t="s">
        <v>34</v>
      </c>
      <c r="BR3" s="4" t="s">
        <v>33</v>
      </c>
      <c r="BT3" s="4" t="str">
        <f t="shared" ref="BT3:BT17" si="0">BC3</f>
        <v>Subgrupo</v>
      </c>
      <c r="BU3" s="4" t="s">
        <v>55</v>
      </c>
      <c r="BW3" s="20" t="s">
        <v>33</v>
      </c>
      <c r="BX3" s="20" t="s">
        <v>19</v>
      </c>
      <c r="BY3" s="20" t="s">
        <v>4</v>
      </c>
      <c r="CA3" s="4">
        <v>1</v>
      </c>
      <c r="CB3" s="4">
        <v>2</v>
      </c>
      <c r="CC3" s="4">
        <v>3</v>
      </c>
      <c r="CD3" s="4">
        <v>4</v>
      </c>
      <c r="CF3" s="20" t="s">
        <v>43</v>
      </c>
      <c r="CG3" s="20" t="s">
        <v>19</v>
      </c>
      <c r="CH3" s="20" t="s">
        <v>4</v>
      </c>
      <c r="CJ3" s="4">
        <v>1</v>
      </c>
      <c r="CK3" s="4">
        <v>2</v>
      </c>
      <c r="CL3" s="4">
        <v>3</v>
      </c>
      <c r="CM3" s="4">
        <v>4</v>
      </c>
    </row>
    <row r="4" spans="2:91">
      <c r="B4" s="7">
        <v>1</v>
      </c>
      <c r="C4" s="4">
        <f t="shared" ref="C4:C38" ca="1" si="1">VLOOKUP(BQ4,BC:BG,4,0)</f>
        <v>67</v>
      </c>
      <c r="D4" s="4">
        <f ca="1">VLOOKUP(BQ4,BC:BG,5,0)</f>
        <v>31</v>
      </c>
      <c r="E4" s="7">
        <f ca="1">Formulas!C4</f>
        <v>1854</v>
      </c>
      <c r="F4">
        <f ca="1">G4</f>
        <v>80</v>
      </c>
      <c r="G4">
        <f ca="1">IF(BY4&lt;61,0,IF(BY4&lt;121,20,IF(BY4&lt;201,45,IF(BY4&lt;301,80,"X"))))</f>
        <v>80</v>
      </c>
      <c r="H4">
        <f ca="1">IF(BY4&lt;61,30,IF(BY4&lt;121,55,IF(BY4&lt;201,90,IF(BY4&lt;301,140,"X"))))</f>
        <v>140</v>
      </c>
      <c r="I4" s="8">
        <f ca="1">IF(Formulas!I4&lt;1,1,ROUND(Formulas!I4,0))</f>
        <v>394</v>
      </c>
      <c r="J4">
        <f ca="1">RANDBETWEEN(1,5)</f>
        <v>1</v>
      </c>
      <c r="K4">
        <f t="shared" ref="K4:K38" ca="1" si="2">RANDBETWEEN(1,3)</f>
        <v>1</v>
      </c>
      <c r="L4" s="7"/>
      <c r="M4" s="4">
        <v>1</v>
      </c>
      <c r="N4" s="4">
        <v>1</v>
      </c>
      <c r="O4" s="4">
        <f ca="1">IF(HLOOKUP(N4,$CA$3:$CD$73,M4+1,0)=N4,VLOOKUP(M4,BW:BY,3,0),0)</f>
        <v>262</v>
      </c>
      <c r="P4" s="7"/>
      <c r="Q4" s="7">
        <v>1</v>
      </c>
      <c r="R4" s="4">
        <f t="shared" ref="R4:S18" ca="1" si="3">BF4</f>
        <v>67</v>
      </c>
      <c r="S4" s="4">
        <f t="shared" ca="1" si="3"/>
        <v>31</v>
      </c>
      <c r="T4" s="4">
        <f ca="1">Formulas!V4</f>
        <v>6752</v>
      </c>
      <c r="U4" s="7"/>
      <c r="V4" s="4">
        <v>1</v>
      </c>
      <c r="W4" s="4">
        <v>35</v>
      </c>
      <c r="X4" s="4">
        <v>0</v>
      </c>
      <c r="Y4" s="4">
        <v>9999</v>
      </c>
      <c r="Z4" s="4">
        <v>3</v>
      </c>
      <c r="AA4" s="7"/>
      <c r="AB4" s="7">
        <v>1</v>
      </c>
      <c r="AC4" s="7">
        <v>1</v>
      </c>
      <c r="AD4" s="4">
        <f ca="1">MAX($AT$11:$AT$14)</f>
        <v>778</v>
      </c>
      <c r="AE4" s="7"/>
      <c r="AF4" s="7">
        <v>1</v>
      </c>
      <c r="AH4">
        <v>1</v>
      </c>
      <c r="AI4">
        <f ca="1">RANDBETWEEN(0,10)</f>
        <v>5</v>
      </c>
      <c r="AJ4">
        <f ca="1">AI4</f>
        <v>5</v>
      </c>
      <c r="AK4">
        <f ca="1">RANDBETWEEN(15,20)</f>
        <v>20</v>
      </c>
      <c r="AL4" s="7">
        <f ca="1">ROUND(1.1*(SUMIF(J:J,AH4,AX:AX)),0)</f>
        <v>5521</v>
      </c>
      <c r="AM4" s="14"/>
      <c r="AN4" s="14">
        <v>1</v>
      </c>
      <c r="AO4" s="14">
        <v>1</v>
      </c>
      <c r="AP4" s="4">
        <f t="shared" ref="AP4:AP23" ca="1" si="4">IF(HLOOKUP(AO4,$CJ$3:$CM$13,AN4+1,0)=AO4,VLOOKUP(AN4,CF:CH,3,0),0)</f>
        <v>31</v>
      </c>
      <c r="AQ4" s="14"/>
      <c r="AR4" s="19">
        <v>1</v>
      </c>
      <c r="AS4" s="14">
        <f ca="1">SUMIF(N:N,AR4,O:O)+SUMIF($AS$17:$AS$21,AR4,$AU$17:$AU$21)</f>
        <v>2028</v>
      </c>
      <c r="AT4" s="14">
        <f ca="1">AS4*1.15</f>
        <v>2332.1999999999998</v>
      </c>
      <c r="AU4" s="14"/>
      <c r="AV4" s="14"/>
      <c r="AW4" s="14"/>
      <c r="AX4" s="14">
        <f ca="1">I4*K4</f>
        <v>394</v>
      </c>
      <c r="AY4" s="4"/>
      <c r="BC4" s="4">
        <v>1</v>
      </c>
      <c r="BD4" s="4">
        <f t="shared" ref="BD4:BD18" ca="1" si="5">IF(BH4=0,BJ4,"")</f>
        <v>6</v>
      </c>
      <c r="BE4" s="4">
        <v>1</v>
      </c>
      <c r="BF4" s="4">
        <f ca="1">RANDBETWEEN(40,130)</f>
        <v>67</v>
      </c>
      <c r="BG4" s="4">
        <f ca="1">RANDBETWEEN(5,31)</f>
        <v>31</v>
      </c>
      <c r="BH4" s="4">
        <v>0</v>
      </c>
      <c r="BI4" s="4">
        <f t="shared" ref="BI4:BI18" ca="1" si="6">IF(BH4=0,RANDBETWEEN(0,100),0)</f>
        <v>48</v>
      </c>
      <c r="BJ4" s="4">
        <f t="shared" ref="BJ4:BJ18" ca="1" si="7">RANDBETWEEN(1,7)</f>
        <v>6</v>
      </c>
      <c r="BK4" s="4">
        <v>1</v>
      </c>
      <c r="BM4" s="4">
        <v>1</v>
      </c>
      <c r="BN4" s="4">
        <f t="shared" ref="BN4:BN38" ca="1" si="8">SUMIF(M:M,BM4,O:O)</f>
        <v>262</v>
      </c>
      <c r="BO4" s="4">
        <f ca="1">BN4</f>
        <v>262</v>
      </c>
      <c r="BQ4" s="4">
        <v>1</v>
      </c>
      <c r="BR4" s="4">
        <v>1</v>
      </c>
      <c r="BT4" s="4">
        <f t="shared" si="0"/>
        <v>1</v>
      </c>
      <c r="BU4" s="4">
        <f ca="1">BD4</f>
        <v>6</v>
      </c>
      <c r="BW4" s="4">
        <v>1</v>
      </c>
      <c r="BX4">
        <f ca="1">RANDBETWEEN(1,4)</f>
        <v>1</v>
      </c>
      <c r="BY4">
        <f ca="1">RANDBETWEEN(10,300)</f>
        <v>262</v>
      </c>
      <c r="CA4" s="4">
        <f t="shared" ref="CA4:CD23" ca="1" si="9">$BX4</f>
        <v>1</v>
      </c>
      <c r="CB4" s="4">
        <f t="shared" ca="1" si="9"/>
        <v>1</v>
      </c>
      <c r="CC4" s="4">
        <f t="shared" ca="1" si="9"/>
        <v>1</v>
      </c>
      <c r="CD4" s="4">
        <f t="shared" ca="1" si="9"/>
        <v>1</v>
      </c>
      <c r="CF4" s="4">
        <f>AR17</f>
        <v>1</v>
      </c>
      <c r="CG4" s="4">
        <f t="shared" ref="CG4:CH8" ca="1" si="10">AS17</f>
        <v>1</v>
      </c>
      <c r="CH4" s="4">
        <f t="shared" ca="1" si="10"/>
        <v>31</v>
      </c>
      <c r="CJ4" s="4">
        <f ca="1">$CG4</f>
        <v>1</v>
      </c>
      <c r="CK4" s="4">
        <f t="shared" ref="CK4:CM8" ca="1" si="11">$CG4</f>
        <v>1</v>
      </c>
      <c r="CL4" s="4">
        <f t="shared" ca="1" si="11"/>
        <v>1</v>
      </c>
      <c r="CM4" s="4">
        <f t="shared" ca="1" si="11"/>
        <v>1</v>
      </c>
    </row>
    <row r="5" spans="2:91">
      <c r="B5" s="7">
        <v>2</v>
      </c>
      <c r="C5" s="4">
        <f t="shared" ca="1" si="1"/>
        <v>67</v>
      </c>
      <c r="D5" s="4">
        <f t="shared" ref="D5:D38" ca="1" si="12">VLOOKUP(BQ5,BC:BG,5,0)</f>
        <v>31</v>
      </c>
      <c r="E5" s="7">
        <f ca="1">Formulas!C5</f>
        <v>1761</v>
      </c>
      <c r="F5">
        <f t="shared" ref="F5:F38" ca="1" si="13">G5</f>
        <v>80</v>
      </c>
      <c r="G5">
        <f t="shared" ref="G5:G38" ca="1" si="14">IF(BY5&lt;61,0,IF(BY5&lt;121,20,IF(BY5&lt;201,45,IF(BY5&lt;301,80,"X"))))</f>
        <v>80</v>
      </c>
      <c r="H5">
        <f t="shared" ref="H5:H38" ca="1" si="15">IF(BY5&lt;61,30,IF(BY5&lt;121,55,IF(BY5&lt;201,90,IF(BY5&lt;301,140,"X"))))</f>
        <v>140</v>
      </c>
      <c r="I5" s="8">
        <f ca="1">IF(Formulas!I5&lt;1,1,ROUND(Formulas!I5,0))</f>
        <v>365</v>
      </c>
      <c r="J5">
        <f t="shared" ref="J5:J38" ca="1" si="16">RANDBETWEEN(1,5)</f>
        <v>1</v>
      </c>
      <c r="K5">
        <f t="shared" ca="1" si="2"/>
        <v>3</v>
      </c>
      <c r="L5" s="7"/>
      <c r="M5" s="7">
        <v>1</v>
      </c>
      <c r="N5" s="7">
        <v>2</v>
      </c>
      <c r="O5" s="4">
        <f t="shared" ref="O5:O68" ca="1" si="17">IF(HLOOKUP(N5,$CA$3:$CD$73,M5+1,0)=N5,VLOOKUP(M5,BW:BY,3,0),0)</f>
        <v>0</v>
      </c>
      <c r="P5" s="7"/>
      <c r="Q5" s="7">
        <v>2</v>
      </c>
      <c r="R5" s="4">
        <f t="shared" ca="1" si="3"/>
        <v>67</v>
      </c>
      <c r="S5" s="4">
        <f t="shared" ca="1" si="3"/>
        <v>31</v>
      </c>
      <c r="T5" s="4">
        <f ca="1">Formulas!V5</f>
        <v>5530</v>
      </c>
      <c r="U5" s="7"/>
      <c r="V5" s="4">
        <v>2</v>
      </c>
      <c r="W5" s="4">
        <v>20</v>
      </c>
      <c r="X5" s="4">
        <v>0</v>
      </c>
      <c r="Y5" s="4">
        <v>9999</v>
      </c>
      <c r="Z5" s="4">
        <v>3</v>
      </c>
      <c r="AA5" s="7"/>
      <c r="AB5" s="7">
        <v>1</v>
      </c>
      <c r="AC5" s="7">
        <v>2</v>
      </c>
      <c r="AD5" s="4">
        <f t="shared" ref="AD5:AD14" ca="1" si="18">MAX($AT$11:$AT$14)</f>
        <v>778</v>
      </c>
      <c r="AE5" s="7"/>
      <c r="AF5" s="7">
        <v>2</v>
      </c>
      <c r="AH5">
        <v>2</v>
      </c>
      <c r="AI5">
        <f t="shared" ref="AI5:AI8" ca="1" si="19">RANDBETWEEN(0,10)</f>
        <v>0</v>
      </c>
      <c r="AJ5">
        <f t="shared" ref="AJ5:AJ8" ca="1" si="20">AI5</f>
        <v>0</v>
      </c>
      <c r="AK5">
        <f t="shared" ref="AK5:AK8" ca="1" si="21">RANDBETWEEN(15,20)</f>
        <v>17</v>
      </c>
      <c r="AL5" s="7">
        <f ca="1">ROUND(1.1*(SUMIF(J:J,AH5,AX:AX)),0)</f>
        <v>7813</v>
      </c>
      <c r="AM5" s="14"/>
      <c r="AN5" s="14">
        <v>1</v>
      </c>
      <c r="AO5" s="14">
        <v>2</v>
      </c>
      <c r="AP5" s="4">
        <f t="shared" ca="1" si="4"/>
        <v>0</v>
      </c>
      <c r="AQ5" s="14"/>
      <c r="AR5" s="19">
        <v>2</v>
      </c>
      <c r="AS5" s="14">
        <f ca="1">SUMIF(N:N,AR5,O:O)+SUMIF($AS$17:$AS$21,AR5,$AU$17:$AU$21)</f>
        <v>1549</v>
      </c>
      <c r="AT5" s="14">
        <f ca="1">AS5*1.15</f>
        <v>1781.35</v>
      </c>
      <c r="AU5" s="14"/>
      <c r="AV5" s="14"/>
      <c r="AW5" s="14"/>
      <c r="AX5" s="14">
        <f t="shared" ref="AX5:AX38" ca="1" si="22">I5*K5</f>
        <v>1095</v>
      </c>
      <c r="AY5" s="4"/>
      <c r="BC5" s="4">
        <f t="shared" ref="BC5:BC18" ca="1" si="23">IF(BH5=0,BC4+1,BC4)</f>
        <v>1</v>
      </c>
      <c r="BD5" s="4" t="str">
        <f t="shared" ca="1" si="5"/>
        <v/>
      </c>
      <c r="BE5" s="4">
        <v>2</v>
      </c>
      <c r="BF5" s="4">
        <f t="shared" ref="BF5:BF18" ca="1" si="24">IF(BH5=1,BF4,RANDBETWEEN(40,130))</f>
        <v>67</v>
      </c>
      <c r="BG5" s="4">
        <f t="shared" ref="BG5:BG18" ca="1" si="25">IF(BC5=BC4,BG4,RANDBETWEEN(5,31))</f>
        <v>31</v>
      </c>
      <c r="BH5" s="4">
        <f ca="1">RANDBETWEEN(0,1)</f>
        <v>1</v>
      </c>
      <c r="BI5" s="4">
        <f t="shared" ca="1" si="6"/>
        <v>0</v>
      </c>
      <c r="BJ5" s="4">
        <f t="shared" ca="1" si="7"/>
        <v>4</v>
      </c>
      <c r="BK5" s="4">
        <v>2</v>
      </c>
      <c r="BM5" s="7">
        <v>2</v>
      </c>
      <c r="BN5" s="4">
        <f t="shared" ca="1" si="8"/>
        <v>253</v>
      </c>
      <c r="BO5" s="4">
        <f ca="1">BN5+BO4</f>
        <v>515</v>
      </c>
      <c r="BQ5" s="4">
        <f ca="1">IF(BR5&gt;(VLOOKUP(BQ4,BT:BU,2,FALSE)),BQ4+1,BQ4)</f>
        <v>1</v>
      </c>
      <c r="BR5" s="7">
        <v>2</v>
      </c>
      <c r="BS5" s="7"/>
      <c r="BT5" s="4">
        <f t="shared" ca="1" si="0"/>
        <v>1</v>
      </c>
      <c r="BU5" s="4">
        <f ca="1">IF(BD5&lt;&gt;"",BU4+BD5,BU4)</f>
        <v>6</v>
      </c>
      <c r="BW5" s="7">
        <v>2</v>
      </c>
      <c r="BX5">
        <f t="shared" ref="BX5:BX38" ca="1" si="26">RANDBETWEEN(1,4)</f>
        <v>4</v>
      </c>
      <c r="BY5">
        <f t="shared" ref="BY5:BY38" ca="1" si="27">RANDBETWEEN(10,300)</f>
        <v>253</v>
      </c>
      <c r="CA5" s="4">
        <f ca="1">$BX5</f>
        <v>4</v>
      </c>
      <c r="CB5" s="4">
        <f t="shared" ca="1" si="9"/>
        <v>4</v>
      </c>
      <c r="CC5" s="4">
        <f t="shared" ca="1" si="9"/>
        <v>4</v>
      </c>
      <c r="CD5" s="4">
        <f t="shared" ca="1" si="9"/>
        <v>4</v>
      </c>
      <c r="CF5" s="4">
        <f t="shared" ref="CF5:CF8" si="28">AR18</f>
        <v>2</v>
      </c>
      <c r="CG5" s="4">
        <f t="shared" ca="1" si="10"/>
        <v>2</v>
      </c>
      <c r="CH5" s="4">
        <f t="shared" ca="1" si="10"/>
        <v>15</v>
      </c>
      <c r="CJ5" s="4">
        <f t="shared" ref="CJ5:CJ8" ca="1" si="29">$CG5</f>
        <v>2</v>
      </c>
      <c r="CK5" s="4">
        <f t="shared" ca="1" si="11"/>
        <v>2</v>
      </c>
      <c r="CL5" s="4">
        <f t="shared" ca="1" si="11"/>
        <v>2</v>
      </c>
      <c r="CM5" s="4">
        <f t="shared" ca="1" si="11"/>
        <v>2</v>
      </c>
    </row>
    <row r="6" spans="2:91">
      <c r="B6" s="7">
        <v>3</v>
      </c>
      <c r="C6" s="4">
        <f t="shared" ca="1" si="1"/>
        <v>67</v>
      </c>
      <c r="D6" s="4">
        <f t="shared" ca="1" si="12"/>
        <v>31</v>
      </c>
      <c r="E6" s="7">
        <f ca="1">Formulas!C6</f>
        <v>1570</v>
      </c>
      <c r="F6">
        <f t="shared" ca="1" si="13"/>
        <v>0</v>
      </c>
      <c r="G6">
        <f t="shared" ca="1" si="14"/>
        <v>0</v>
      </c>
      <c r="H6">
        <f t="shared" ca="1" si="15"/>
        <v>30</v>
      </c>
      <c r="I6" s="8">
        <f ca="1">IF(Formulas!I6&lt;1,1,ROUND(Formulas!I6,0))</f>
        <v>321</v>
      </c>
      <c r="J6">
        <f t="shared" ca="1" si="16"/>
        <v>1</v>
      </c>
      <c r="K6">
        <f t="shared" ca="1" si="2"/>
        <v>2</v>
      </c>
      <c r="L6" s="7"/>
      <c r="M6" s="4">
        <v>1</v>
      </c>
      <c r="N6" s="4">
        <v>3</v>
      </c>
      <c r="O6" s="4">
        <f t="shared" ca="1" si="17"/>
        <v>0</v>
      </c>
      <c r="P6" s="7"/>
      <c r="Q6" s="7">
        <v>3</v>
      </c>
      <c r="R6" s="4">
        <f t="shared" ca="1" si="3"/>
        <v>113</v>
      </c>
      <c r="S6" s="4">
        <f t="shared" ca="1" si="3"/>
        <v>26</v>
      </c>
      <c r="T6" s="4">
        <f ca="1">Formulas!V6</f>
        <v>6277</v>
      </c>
      <c r="U6" s="7"/>
      <c r="V6" s="4">
        <v>3</v>
      </c>
      <c r="W6" s="4">
        <v>30</v>
      </c>
      <c r="X6" s="4">
        <v>500</v>
      </c>
      <c r="Y6" s="4">
        <v>2000</v>
      </c>
      <c r="Z6" s="4">
        <v>4</v>
      </c>
      <c r="AA6" s="7"/>
      <c r="AB6" s="7">
        <v>1</v>
      </c>
      <c r="AC6" s="7">
        <v>3</v>
      </c>
      <c r="AD6" s="4">
        <f t="shared" ca="1" si="18"/>
        <v>778</v>
      </c>
      <c r="AE6" s="7"/>
      <c r="AF6" s="7">
        <v>3</v>
      </c>
      <c r="AH6">
        <v>3</v>
      </c>
      <c r="AI6">
        <f t="shared" ca="1" si="19"/>
        <v>1</v>
      </c>
      <c r="AJ6">
        <f t="shared" ca="1" si="20"/>
        <v>1</v>
      </c>
      <c r="AK6">
        <f t="shared" ca="1" si="21"/>
        <v>15</v>
      </c>
      <c r="AL6" s="7">
        <f t="shared" ref="AL6:AL8" ca="1" si="30">ROUND(1.1*(SUMIF(J:J,AH6,AX:AX)),0)</f>
        <v>3373</v>
      </c>
      <c r="AM6" s="14"/>
      <c r="AN6" s="14">
        <v>1</v>
      </c>
      <c r="AO6" s="14">
        <v>3</v>
      </c>
      <c r="AP6" s="4">
        <f t="shared" ca="1" si="4"/>
        <v>0</v>
      </c>
      <c r="AQ6" s="14"/>
      <c r="AR6" s="19">
        <v>3</v>
      </c>
      <c r="AS6" s="14">
        <f ca="1">SUMIF(N:N,AR6,O:O)+SUMIF($AS$17:$AS$21,AR6,$AU$17:$AU$21)</f>
        <v>2163</v>
      </c>
      <c r="AT6" s="14">
        <f ca="1">AS6*1.15</f>
        <v>2487.4499999999998</v>
      </c>
      <c r="AU6" s="14"/>
      <c r="AV6" s="14"/>
      <c r="AW6" s="14"/>
      <c r="AX6" s="14">
        <f ca="1">I6*K6</f>
        <v>642</v>
      </c>
      <c r="AY6" s="4"/>
      <c r="AZ6" s="4" t="s">
        <v>56</v>
      </c>
      <c r="BC6" s="4">
        <f t="shared" ca="1" si="23"/>
        <v>2</v>
      </c>
      <c r="BD6" s="4">
        <f t="shared" ca="1" si="5"/>
        <v>3</v>
      </c>
      <c r="BE6" s="4">
        <v>3</v>
      </c>
      <c r="BF6" s="4">
        <f t="shared" ca="1" si="24"/>
        <v>113</v>
      </c>
      <c r="BG6" s="4">
        <f t="shared" ca="1" si="25"/>
        <v>26</v>
      </c>
      <c r="BH6" s="4">
        <f ca="1">RANDBETWEEN(0,1)</f>
        <v>0</v>
      </c>
      <c r="BI6" s="4">
        <f t="shared" ca="1" si="6"/>
        <v>50</v>
      </c>
      <c r="BJ6" s="4">
        <f t="shared" ca="1" si="7"/>
        <v>3</v>
      </c>
      <c r="BK6" s="4">
        <v>3</v>
      </c>
      <c r="BM6" s="4">
        <v>3</v>
      </c>
      <c r="BN6" s="4">
        <f t="shared" ca="1" si="8"/>
        <v>26</v>
      </c>
      <c r="BO6" s="4">
        <f t="shared" ref="BO6:BO38" ca="1" si="31">BN6+BO5</f>
        <v>541</v>
      </c>
      <c r="BQ6" s="4">
        <f ca="1">IF(BR6&gt;(VLOOKUP(BQ5,BT:BU,2,FALSE)),BQ5+1,BQ5)</f>
        <v>1</v>
      </c>
      <c r="BR6" s="4">
        <v>3</v>
      </c>
      <c r="BT6" s="4">
        <f t="shared" ca="1" si="0"/>
        <v>2</v>
      </c>
      <c r="BU6" s="4">
        <f ca="1">IF(BD6&lt;&gt;"",BU5+BD6,BU5)</f>
        <v>9</v>
      </c>
      <c r="BW6" s="4">
        <v>3</v>
      </c>
      <c r="BX6">
        <f t="shared" ca="1" si="26"/>
        <v>2</v>
      </c>
      <c r="BY6">
        <f t="shared" ca="1" si="27"/>
        <v>26</v>
      </c>
      <c r="CA6" s="4">
        <f t="shared" ref="CA6:CD25" ca="1" si="32">$BX6</f>
        <v>2</v>
      </c>
      <c r="CB6" s="4">
        <f t="shared" ca="1" si="9"/>
        <v>2</v>
      </c>
      <c r="CC6" s="4">
        <f t="shared" ca="1" si="9"/>
        <v>2</v>
      </c>
      <c r="CD6" s="4">
        <f t="shared" ca="1" si="9"/>
        <v>2</v>
      </c>
      <c r="CF6" s="4">
        <f t="shared" si="28"/>
        <v>3</v>
      </c>
      <c r="CG6" s="4">
        <f t="shared" ca="1" si="10"/>
        <v>3</v>
      </c>
      <c r="CH6" s="4">
        <f t="shared" ca="1" si="10"/>
        <v>32</v>
      </c>
      <c r="CJ6" s="4">
        <f t="shared" ca="1" si="29"/>
        <v>3</v>
      </c>
      <c r="CK6" s="4">
        <f t="shared" ca="1" si="11"/>
        <v>3</v>
      </c>
      <c r="CL6" s="4">
        <f t="shared" ca="1" si="11"/>
        <v>3</v>
      </c>
      <c r="CM6" s="4">
        <f t="shared" ca="1" si="11"/>
        <v>3</v>
      </c>
    </row>
    <row r="7" spans="2:91">
      <c r="B7" s="7">
        <v>4</v>
      </c>
      <c r="C7" s="4">
        <f t="shared" ca="1" si="1"/>
        <v>67</v>
      </c>
      <c r="D7" s="4">
        <f t="shared" ca="1" si="12"/>
        <v>31</v>
      </c>
      <c r="E7" s="7">
        <f ca="1">Formulas!C7</f>
        <v>1973</v>
      </c>
      <c r="F7">
        <f t="shared" ca="1" si="13"/>
        <v>45</v>
      </c>
      <c r="G7">
        <f t="shared" ca="1" si="14"/>
        <v>45</v>
      </c>
      <c r="H7">
        <f t="shared" ca="1" si="15"/>
        <v>90</v>
      </c>
      <c r="I7" s="8">
        <f ca="1">IF(Formulas!I7&lt;1,1,ROUND(Formulas!I7,0))</f>
        <v>438</v>
      </c>
      <c r="J7">
        <f t="shared" ca="1" si="16"/>
        <v>2</v>
      </c>
      <c r="K7">
        <f t="shared" ca="1" si="2"/>
        <v>2</v>
      </c>
      <c r="L7" s="7"/>
      <c r="M7" s="4">
        <v>1</v>
      </c>
      <c r="N7" s="4">
        <v>4</v>
      </c>
      <c r="O7" s="4">
        <f t="shared" ca="1" si="17"/>
        <v>0</v>
      </c>
      <c r="P7" s="7"/>
      <c r="Q7" s="7">
        <v>4</v>
      </c>
      <c r="R7" s="4">
        <f t="shared" ca="1" si="3"/>
        <v>113</v>
      </c>
      <c r="S7" s="4">
        <f t="shared" ca="1" si="3"/>
        <v>26</v>
      </c>
      <c r="T7" s="4">
        <f ca="1">Formulas!V7</f>
        <v>5592</v>
      </c>
      <c r="U7" s="7"/>
      <c r="V7" s="7"/>
      <c r="W7" s="7"/>
      <c r="X7" s="7"/>
      <c r="Y7" s="7"/>
      <c r="Z7" s="7"/>
      <c r="AA7" s="7"/>
      <c r="AB7" s="7">
        <v>1</v>
      </c>
      <c r="AC7" s="7">
        <v>4</v>
      </c>
      <c r="AD7" s="4">
        <f t="shared" ca="1" si="18"/>
        <v>778</v>
      </c>
      <c r="AE7" s="7"/>
      <c r="AF7" s="7">
        <v>4</v>
      </c>
      <c r="AH7">
        <v>4</v>
      </c>
      <c r="AI7">
        <f t="shared" ca="1" si="19"/>
        <v>7</v>
      </c>
      <c r="AJ7">
        <f t="shared" ca="1" si="20"/>
        <v>7</v>
      </c>
      <c r="AK7">
        <f t="shared" ca="1" si="21"/>
        <v>20</v>
      </c>
      <c r="AL7" s="7">
        <f t="shared" ca="1" si="30"/>
        <v>4459</v>
      </c>
      <c r="AM7" s="14"/>
      <c r="AN7" s="14">
        <v>1</v>
      </c>
      <c r="AO7" s="14">
        <v>4</v>
      </c>
      <c r="AP7" s="4">
        <f t="shared" ca="1" si="4"/>
        <v>0</v>
      </c>
      <c r="AQ7" s="14"/>
      <c r="AR7" s="19">
        <v>4</v>
      </c>
      <c r="AS7" s="14">
        <f ca="1">SUMIF(N:N,AR7,O:O)+SUMIF($AS$17:$AS$21,AR7,$AU$17:$AU$21)</f>
        <v>1004</v>
      </c>
      <c r="AT7" s="14">
        <f ca="1">AS7*1.15</f>
        <v>1154.5999999999999</v>
      </c>
      <c r="AU7" s="14"/>
      <c r="AV7" s="14"/>
      <c r="AW7" s="14"/>
      <c r="AX7" s="14">
        <f t="shared" ca="1" si="22"/>
        <v>876</v>
      </c>
      <c r="AY7" s="4"/>
      <c r="AZ7" s="4">
        <f ca="1">SUM(BD:BD)</f>
        <v>32</v>
      </c>
      <c r="BC7" s="4">
        <f t="shared" ca="1" si="23"/>
        <v>2</v>
      </c>
      <c r="BD7" s="4" t="str">
        <f t="shared" ca="1" si="5"/>
        <v/>
      </c>
      <c r="BE7" s="4">
        <v>4</v>
      </c>
      <c r="BF7" s="4">
        <f t="shared" ca="1" si="24"/>
        <v>113</v>
      </c>
      <c r="BG7" s="4">
        <f t="shared" ca="1" si="25"/>
        <v>26</v>
      </c>
      <c r="BH7" s="4">
        <f ca="1">RANDBETWEEN(0,1)</f>
        <v>1</v>
      </c>
      <c r="BI7" s="4">
        <f t="shared" ca="1" si="6"/>
        <v>0</v>
      </c>
      <c r="BJ7" s="4">
        <f t="shared" ca="1" si="7"/>
        <v>6</v>
      </c>
      <c r="BK7" s="4">
        <v>4</v>
      </c>
      <c r="BM7" s="4">
        <v>4</v>
      </c>
      <c r="BN7" s="4">
        <f t="shared" ca="1" si="8"/>
        <v>136</v>
      </c>
      <c r="BO7" s="4">
        <f t="shared" ca="1" si="31"/>
        <v>677</v>
      </c>
      <c r="BQ7" s="4">
        <f t="shared" ref="BQ7:BQ38" ca="1" si="33">IF(BR7&gt;(VLOOKUP(BQ6,BT:BU,2,FALSE)),BQ6+1,BQ6)</f>
        <v>1</v>
      </c>
      <c r="BR7" s="4">
        <v>4</v>
      </c>
      <c r="BT7" s="4">
        <f t="shared" ca="1" si="0"/>
        <v>2</v>
      </c>
      <c r="BU7" s="4">
        <f t="shared" ref="BU7:BU16" ca="1" si="34">IF(BD7&lt;&gt;"",BU6+BD7,BU6)</f>
        <v>9</v>
      </c>
      <c r="BW7" s="4">
        <v>4</v>
      </c>
      <c r="BX7">
        <f t="shared" ca="1" si="26"/>
        <v>3</v>
      </c>
      <c r="BY7">
        <f t="shared" ca="1" si="27"/>
        <v>136</v>
      </c>
      <c r="CA7" s="4">
        <f t="shared" ca="1" si="32"/>
        <v>3</v>
      </c>
      <c r="CB7" s="4">
        <f t="shared" ca="1" si="9"/>
        <v>3</v>
      </c>
      <c r="CC7" s="4">
        <f t="shared" ca="1" si="9"/>
        <v>3</v>
      </c>
      <c r="CD7" s="4">
        <f t="shared" ca="1" si="9"/>
        <v>3</v>
      </c>
      <c r="CF7" s="4">
        <f t="shared" si="28"/>
        <v>4</v>
      </c>
      <c r="CG7" s="4">
        <f t="shared" ca="1" si="10"/>
        <v>3</v>
      </c>
      <c r="CH7" s="4">
        <f t="shared" ca="1" si="10"/>
        <v>25</v>
      </c>
      <c r="CJ7" s="4">
        <f t="shared" ca="1" si="29"/>
        <v>3</v>
      </c>
      <c r="CK7" s="4">
        <f t="shared" ca="1" si="11"/>
        <v>3</v>
      </c>
      <c r="CL7" s="4">
        <f t="shared" ca="1" si="11"/>
        <v>3</v>
      </c>
      <c r="CM7" s="4">
        <f t="shared" ca="1" si="11"/>
        <v>3</v>
      </c>
    </row>
    <row r="8" spans="2:91">
      <c r="B8" s="7">
        <v>5</v>
      </c>
      <c r="C8" s="4">
        <f t="shared" ca="1" si="1"/>
        <v>67</v>
      </c>
      <c r="D8" s="4">
        <f t="shared" ca="1" si="12"/>
        <v>31</v>
      </c>
      <c r="E8" s="7">
        <f ca="1">Formulas!C8</f>
        <v>1815</v>
      </c>
      <c r="F8">
        <f t="shared" ca="1" si="13"/>
        <v>0</v>
      </c>
      <c r="G8">
        <f t="shared" ca="1" si="14"/>
        <v>0</v>
      </c>
      <c r="H8">
        <f t="shared" ca="1" si="15"/>
        <v>30</v>
      </c>
      <c r="I8" s="8">
        <f ca="1">IF(Formulas!I8&lt;1,1,ROUND(Formulas!I8,0))</f>
        <v>420</v>
      </c>
      <c r="J8">
        <f t="shared" ca="1" si="16"/>
        <v>2</v>
      </c>
      <c r="K8">
        <f t="shared" ca="1" si="2"/>
        <v>1</v>
      </c>
      <c r="L8" s="7"/>
      <c r="M8" s="4">
        <v>2</v>
      </c>
      <c r="N8" s="4">
        <v>1</v>
      </c>
      <c r="O8" s="4">
        <f t="shared" ca="1" si="17"/>
        <v>0</v>
      </c>
      <c r="P8" s="7"/>
      <c r="Q8" s="7">
        <v>5</v>
      </c>
      <c r="R8" s="4">
        <f t="shared" ca="1" si="3"/>
        <v>52</v>
      </c>
      <c r="S8" s="4">
        <f t="shared" ca="1" si="3"/>
        <v>23</v>
      </c>
      <c r="T8" s="4">
        <f ca="1">Formulas!V8</f>
        <v>5769</v>
      </c>
      <c r="U8" s="7"/>
      <c r="V8" s="7"/>
      <c r="W8" s="7"/>
      <c r="X8" s="7"/>
      <c r="Y8" s="7"/>
      <c r="Z8" s="7"/>
      <c r="AA8" s="7"/>
      <c r="AB8" s="7">
        <v>2</v>
      </c>
      <c r="AC8" s="7">
        <v>1</v>
      </c>
      <c r="AD8" s="4">
        <f t="shared" ca="1" si="18"/>
        <v>778</v>
      </c>
      <c r="AE8" s="7"/>
      <c r="AF8" s="7"/>
      <c r="AH8">
        <v>5</v>
      </c>
      <c r="AI8">
        <f t="shared" ca="1" si="19"/>
        <v>2</v>
      </c>
      <c r="AJ8">
        <f t="shared" ca="1" si="20"/>
        <v>2</v>
      </c>
      <c r="AK8">
        <f t="shared" ca="1" si="21"/>
        <v>20</v>
      </c>
      <c r="AL8" s="7">
        <f t="shared" ca="1" si="30"/>
        <v>7714</v>
      </c>
      <c r="AM8" s="14"/>
      <c r="AN8" s="14">
        <v>2</v>
      </c>
      <c r="AO8" s="14">
        <v>1</v>
      </c>
      <c r="AP8" s="4">
        <f t="shared" ca="1" si="4"/>
        <v>0</v>
      </c>
      <c r="AQ8" s="14"/>
      <c r="AR8" s="19" t="s">
        <v>28</v>
      </c>
      <c r="AS8" s="14">
        <f ca="1">SUM(AS4:AS7)</f>
        <v>6744</v>
      </c>
      <c r="AT8" s="14">
        <f ca="1">SUM(AT4:AT7)</f>
        <v>7755.5999999999985</v>
      </c>
      <c r="AU8" s="14"/>
      <c r="AV8" s="14"/>
      <c r="AW8" s="14"/>
      <c r="AX8" s="14">
        <f t="shared" ca="1" si="22"/>
        <v>420</v>
      </c>
      <c r="AY8" s="4"/>
      <c r="BC8" s="4">
        <f t="shared" ca="1" si="23"/>
        <v>3</v>
      </c>
      <c r="BD8" s="4">
        <f t="shared" ca="1" si="5"/>
        <v>7</v>
      </c>
      <c r="BE8" s="4">
        <v>5</v>
      </c>
      <c r="BF8" s="4">
        <f t="shared" ca="1" si="24"/>
        <v>52</v>
      </c>
      <c r="BG8" s="4">
        <f t="shared" ca="1" si="25"/>
        <v>23</v>
      </c>
      <c r="BH8" s="4">
        <f t="shared" ref="BH8:BH18" ca="1" si="35">RANDBETWEEN(0,1)</f>
        <v>0</v>
      </c>
      <c r="BI8" s="4">
        <f t="shared" ca="1" si="6"/>
        <v>24</v>
      </c>
      <c r="BJ8" s="4">
        <f t="shared" ca="1" si="7"/>
        <v>7</v>
      </c>
      <c r="BK8" s="4">
        <v>5</v>
      </c>
      <c r="BM8" s="4">
        <v>5</v>
      </c>
      <c r="BN8" s="4">
        <f t="shared" ca="1" si="8"/>
        <v>16</v>
      </c>
      <c r="BO8" s="4">
        <f t="shared" ca="1" si="31"/>
        <v>693</v>
      </c>
      <c r="BQ8" s="4">
        <f t="shared" ca="1" si="33"/>
        <v>1</v>
      </c>
      <c r="BR8" s="4">
        <v>5</v>
      </c>
      <c r="BT8" s="4">
        <f t="shared" ca="1" si="0"/>
        <v>3</v>
      </c>
      <c r="BU8" s="4">
        <f ca="1">IF(BD8&lt;&gt;"",BU7+BD8,BU7)</f>
        <v>16</v>
      </c>
      <c r="BW8" s="4">
        <v>5</v>
      </c>
      <c r="BX8">
        <f t="shared" ca="1" si="26"/>
        <v>3</v>
      </c>
      <c r="BY8">
        <f t="shared" ca="1" si="27"/>
        <v>16</v>
      </c>
      <c r="CA8" s="4">
        <f t="shared" ca="1" si="32"/>
        <v>3</v>
      </c>
      <c r="CB8" s="4">
        <f t="shared" ca="1" si="9"/>
        <v>3</v>
      </c>
      <c r="CC8" s="4">
        <f t="shared" ca="1" si="9"/>
        <v>3</v>
      </c>
      <c r="CD8" s="4">
        <f t="shared" ca="1" si="9"/>
        <v>3</v>
      </c>
      <c r="CF8" s="4">
        <f t="shared" si="28"/>
        <v>5</v>
      </c>
      <c r="CG8" s="4">
        <f t="shared" ca="1" si="10"/>
        <v>2</v>
      </c>
      <c r="CH8" s="4">
        <f t="shared" ca="1" si="10"/>
        <v>21</v>
      </c>
      <c r="CJ8" s="4">
        <f t="shared" ca="1" si="29"/>
        <v>2</v>
      </c>
      <c r="CK8" s="4">
        <f t="shared" ca="1" si="11"/>
        <v>2</v>
      </c>
      <c r="CL8" s="4">
        <f t="shared" ca="1" si="11"/>
        <v>2</v>
      </c>
      <c r="CM8" s="4">
        <f t="shared" ca="1" si="11"/>
        <v>2</v>
      </c>
    </row>
    <row r="9" spans="2:91">
      <c r="B9" s="7">
        <v>6</v>
      </c>
      <c r="C9" s="4">
        <f t="shared" ca="1" si="1"/>
        <v>67</v>
      </c>
      <c r="D9" s="4">
        <f t="shared" ca="1" si="12"/>
        <v>31</v>
      </c>
      <c r="E9" s="7">
        <f ca="1">Formulas!C9</f>
        <v>1654</v>
      </c>
      <c r="F9">
        <f t="shared" ca="1" si="13"/>
        <v>20</v>
      </c>
      <c r="G9">
        <f t="shared" ca="1" si="14"/>
        <v>20</v>
      </c>
      <c r="H9">
        <f t="shared" ca="1" si="15"/>
        <v>55</v>
      </c>
      <c r="I9" s="8">
        <f ca="1">IF(Formulas!I9&lt;1,1,ROUND(Formulas!I9,0))</f>
        <v>391</v>
      </c>
      <c r="J9">
        <f t="shared" ca="1" si="16"/>
        <v>5</v>
      </c>
      <c r="K9">
        <f t="shared" ca="1" si="2"/>
        <v>2</v>
      </c>
      <c r="L9" s="7"/>
      <c r="M9" s="7">
        <v>2</v>
      </c>
      <c r="N9" s="7">
        <v>2</v>
      </c>
      <c r="O9" s="4">
        <f t="shared" ca="1" si="17"/>
        <v>0</v>
      </c>
      <c r="P9" s="7"/>
      <c r="Q9" s="7">
        <v>6</v>
      </c>
      <c r="R9" s="4">
        <f t="shared" ca="1" si="3"/>
        <v>52</v>
      </c>
      <c r="S9" s="4">
        <f t="shared" ca="1" si="3"/>
        <v>23</v>
      </c>
      <c r="T9" s="4">
        <f ca="1">Formulas!V9</f>
        <v>6425</v>
      </c>
      <c r="U9" s="7"/>
      <c r="V9" s="7"/>
      <c r="W9" s="7"/>
      <c r="X9" s="7"/>
      <c r="Y9" s="7"/>
      <c r="Z9" s="7"/>
      <c r="AA9" s="7"/>
      <c r="AB9" s="7">
        <v>2</v>
      </c>
      <c r="AC9" s="7">
        <v>2</v>
      </c>
      <c r="AD9" s="4">
        <f t="shared" ca="1" si="18"/>
        <v>778</v>
      </c>
      <c r="AE9" s="7"/>
      <c r="AF9" s="7"/>
      <c r="AL9" s="7"/>
      <c r="AM9" s="14"/>
      <c r="AN9" s="14">
        <v>2</v>
      </c>
      <c r="AO9" s="14">
        <v>2</v>
      </c>
      <c r="AP9" s="4">
        <f t="shared" ca="1" si="4"/>
        <v>15</v>
      </c>
      <c r="AQ9" s="14"/>
      <c r="AR9" s="14"/>
      <c r="AS9" s="14"/>
      <c r="AT9" s="14"/>
      <c r="AU9" s="14"/>
      <c r="AV9" s="14"/>
      <c r="AW9" s="14"/>
      <c r="AX9" s="14">
        <f t="shared" ca="1" si="22"/>
        <v>782</v>
      </c>
      <c r="AY9" s="4"/>
      <c r="AZ9" s="4" t="s">
        <v>57</v>
      </c>
      <c r="BA9" s="4">
        <f ca="1">MAX(BI:BI)</f>
        <v>72</v>
      </c>
      <c r="BC9" s="4">
        <f t="shared" ca="1" si="23"/>
        <v>3</v>
      </c>
      <c r="BD9" s="4" t="str">
        <f t="shared" ca="1" si="5"/>
        <v/>
      </c>
      <c r="BE9" s="4">
        <v>6</v>
      </c>
      <c r="BF9" s="4">
        <f t="shared" ca="1" si="24"/>
        <v>52</v>
      </c>
      <c r="BG9" s="4">
        <f t="shared" ca="1" si="25"/>
        <v>23</v>
      </c>
      <c r="BH9" s="4">
        <f t="shared" ca="1" si="35"/>
        <v>1</v>
      </c>
      <c r="BI9" s="4">
        <f t="shared" ca="1" si="6"/>
        <v>0</v>
      </c>
      <c r="BJ9" s="4">
        <f t="shared" ca="1" si="7"/>
        <v>1</v>
      </c>
      <c r="BK9" s="4">
        <v>6</v>
      </c>
      <c r="BM9" s="7">
        <v>6</v>
      </c>
      <c r="BN9" s="4">
        <f t="shared" ca="1" si="8"/>
        <v>113</v>
      </c>
      <c r="BO9" s="4">
        <f t="shared" ca="1" si="31"/>
        <v>806</v>
      </c>
      <c r="BQ9" s="4">
        <f t="shared" ca="1" si="33"/>
        <v>1</v>
      </c>
      <c r="BR9" s="7">
        <v>6</v>
      </c>
      <c r="BT9" s="4">
        <f t="shared" ca="1" si="0"/>
        <v>3</v>
      </c>
      <c r="BU9" s="4">
        <f t="shared" ca="1" si="34"/>
        <v>16</v>
      </c>
      <c r="BW9" s="7">
        <v>6</v>
      </c>
      <c r="BX9">
        <f t="shared" ca="1" si="26"/>
        <v>4</v>
      </c>
      <c r="BY9">
        <f t="shared" ca="1" si="27"/>
        <v>113</v>
      </c>
      <c r="CA9" s="4">
        <f t="shared" ca="1" si="32"/>
        <v>4</v>
      </c>
      <c r="CB9" s="4">
        <f t="shared" ca="1" si="9"/>
        <v>4</v>
      </c>
      <c r="CC9" s="4">
        <f t="shared" ca="1" si="9"/>
        <v>4</v>
      </c>
      <c r="CD9" s="4">
        <f t="shared" ca="1" si="9"/>
        <v>4</v>
      </c>
    </row>
    <row r="10" spans="2:91">
      <c r="B10" s="7">
        <v>7</v>
      </c>
      <c r="C10" s="4">
        <f t="shared" ca="1" si="1"/>
        <v>113</v>
      </c>
      <c r="D10" s="4">
        <f t="shared" ca="1" si="12"/>
        <v>26</v>
      </c>
      <c r="E10" s="7">
        <f ca="1">Formulas!C10</f>
        <v>1599</v>
      </c>
      <c r="F10">
        <f t="shared" ca="1" si="13"/>
        <v>80</v>
      </c>
      <c r="G10">
        <f t="shared" ca="1" si="14"/>
        <v>80</v>
      </c>
      <c r="H10">
        <f t="shared" ca="1" si="15"/>
        <v>140</v>
      </c>
      <c r="I10" s="8">
        <f ca="1">IF(Formulas!I10&lt;1,1,ROUND(Formulas!I10,0))</f>
        <v>389</v>
      </c>
      <c r="J10">
        <f t="shared" ca="1" si="16"/>
        <v>1</v>
      </c>
      <c r="K10">
        <f t="shared" ca="1" si="2"/>
        <v>2</v>
      </c>
      <c r="L10" s="7"/>
      <c r="M10" s="4">
        <v>2</v>
      </c>
      <c r="N10" s="4">
        <v>3</v>
      </c>
      <c r="O10" s="4">
        <f t="shared" ca="1" si="17"/>
        <v>0</v>
      </c>
      <c r="P10" s="7"/>
      <c r="Q10" s="7">
        <v>7</v>
      </c>
      <c r="R10" s="4">
        <f t="shared" ca="1" si="3"/>
        <v>52</v>
      </c>
      <c r="S10" s="4">
        <f t="shared" ca="1" si="3"/>
        <v>23</v>
      </c>
      <c r="T10" s="4">
        <f ca="1">Formulas!V10</f>
        <v>6403</v>
      </c>
      <c r="U10" s="7"/>
      <c r="V10" s="7"/>
      <c r="W10" s="7"/>
      <c r="X10" s="7"/>
      <c r="Y10" s="7"/>
      <c r="Z10" s="7"/>
      <c r="AA10" s="7"/>
      <c r="AB10" s="7">
        <v>2</v>
      </c>
      <c r="AC10" s="7">
        <v>3</v>
      </c>
      <c r="AD10" s="4">
        <f t="shared" ca="1" si="18"/>
        <v>778</v>
      </c>
      <c r="AE10" s="7"/>
      <c r="AF10" s="7"/>
      <c r="AL10" s="7"/>
      <c r="AM10" s="14"/>
      <c r="AN10" s="14">
        <v>2</v>
      </c>
      <c r="AO10" s="14">
        <v>3</v>
      </c>
      <c r="AP10" s="4">
        <f t="shared" ca="1" si="4"/>
        <v>0</v>
      </c>
      <c r="AQ10" s="14"/>
      <c r="AR10" s="19" t="s">
        <v>49</v>
      </c>
      <c r="AS10" s="19">
        <f ca="1">MAX(AT11:AT14)</f>
        <v>778</v>
      </c>
      <c r="AT10" s="14"/>
      <c r="AU10" s="14"/>
      <c r="AV10" s="14"/>
      <c r="AW10" s="14"/>
      <c r="AX10" s="14">
        <f t="shared" ca="1" si="22"/>
        <v>778</v>
      </c>
      <c r="AZ10" s="4" t="s">
        <v>5</v>
      </c>
      <c r="BA10" s="4">
        <f ca="1">IF(LARGE(BI:BI,2)=BA9,"Não",VLOOKUP(BA9,BI:BK,3,0))</f>
        <v>9</v>
      </c>
      <c r="BC10" s="4">
        <f t="shared" ca="1" si="23"/>
        <v>3</v>
      </c>
      <c r="BD10" s="4" t="str">
        <f t="shared" ca="1" si="5"/>
        <v/>
      </c>
      <c r="BE10" s="4">
        <v>7</v>
      </c>
      <c r="BF10" s="4">
        <f t="shared" ca="1" si="24"/>
        <v>52</v>
      </c>
      <c r="BG10" s="4">
        <f t="shared" ca="1" si="25"/>
        <v>23</v>
      </c>
      <c r="BH10" s="4">
        <f t="shared" ca="1" si="35"/>
        <v>1</v>
      </c>
      <c r="BI10" s="4">
        <f t="shared" ca="1" si="6"/>
        <v>0</v>
      </c>
      <c r="BJ10" s="4">
        <f t="shared" ca="1" si="7"/>
        <v>1</v>
      </c>
      <c r="BK10" s="4">
        <v>7</v>
      </c>
      <c r="BM10" s="4">
        <v>7</v>
      </c>
      <c r="BN10" s="4">
        <f t="shared" ca="1" si="8"/>
        <v>300</v>
      </c>
      <c r="BO10" s="4">
        <f t="shared" ca="1" si="31"/>
        <v>1106</v>
      </c>
      <c r="BQ10" s="4">
        <f t="shared" ca="1" si="33"/>
        <v>2</v>
      </c>
      <c r="BR10" s="4">
        <v>7</v>
      </c>
      <c r="BS10" s="7"/>
      <c r="BT10" s="4">
        <f t="shared" ca="1" si="0"/>
        <v>3</v>
      </c>
      <c r="BU10" s="4">
        <f t="shared" ca="1" si="34"/>
        <v>16</v>
      </c>
      <c r="BW10" s="4">
        <v>7</v>
      </c>
      <c r="BX10">
        <f t="shared" ca="1" si="26"/>
        <v>3</v>
      </c>
      <c r="BY10">
        <f t="shared" ca="1" si="27"/>
        <v>300</v>
      </c>
      <c r="CA10" s="4">
        <f t="shared" ca="1" si="32"/>
        <v>3</v>
      </c>
      <c r="CB10" s="4">
        <f t="shared" ca="1" si="9"/>
        <v>3</v>
      </c>
      <c r="CC10" s="4">
        <f t="shared" ca="1" si="9"/>
        <v>3</v>
      </c>
      <c r="CD10" s="4">
        <f t="shared" ca="1" si="9"/>
        <v>3</v>
      </c>
    </row>
    <row r="11" spans="2:91">
      <c r="B11" s="7">
        <v>8</v>
      </c>
      <c r="C11" s="4">
        <f t="shared" ca="1" si="1"/>
        <v>113</v>
      </c>
      <c r="D11" s="4">
        <f t="shared" ca="1" si="12"/>
        <v>26</v>
      </c>
      <c r="E11" s="7">
        <f ca="1">Formulas!C11</f>
        <v>1779</v>
      </c>
      <c r="F11">
        <f t="shared" ca="1" si="13"/>
        <v>20</v>
      </c>
      <c r="G11">
        <f t="shared" ca="1" si="14"/>
        <v>20</v>
      </c>
      <c r="H11">
        <f t="shared" ca="1" si="15"/>
        <v>55</v>
      </c>
      <c r="I11" s="8">
        <f ca="1">IF(Formulas!I11&lt;1,1,ROUND(Formulas!I11,0))</f>
        <v>402</v>
      </c>
      <c r="J11">
        <f t="shared" ca="1" si="16"/>
        <v>5</v>
      </c>
      <c r="K11">
        <f t="shared" ca="1" si="2"/>
        <v>1</v>
      </c>
      <c r="L11" s="7"/>
      <c r="M11" s="4">
        <v>2</v>
      </c>
      <c r="N11" s="4">
        <v>4</v>
      </c>
      <c r="O11" s="4">
        <f t="shared" ca="1" si="17"/>
        <v>253</v>
      </c>
      <c r="P11" s="7"/>
      <c r="Q11" s="7">
        <v>8</v>
      </c>
      <c r="R11" s="4">
        <f t="shared" ca="1" si="3"/>
        <v>108</v>
      </c>
      <c r="S11" s="4">
        <f t="shared" ca="1" si="3"/>
        <v>28</v>
      </c>
      <c r="T11" s="4">
        <f ca="1">Formulas!V11</f>
        <v>6154</v>
      </c>
      <c r="U11" s="7"/>
      <c r="V11" s="7"/>
      <c r="W11" s="7"/>
      <c r="X11" s="7"/>
      <c r="Y11" s="7"/>
      <c r="Z11" s="7"/>
      <c r="AA11" s="7"/>
      <c r="AB11" s="7">
        <v>2</v>
      </c>
      <c r="AC11" s="7">
        <v>4</v>
      </c>
      <c r="AD11" s="4">
        <f t="shared" ca="1" si="18"/>
        <v>778</v>
      </c>
      <c r="AE11" s="7"/>
      <c r="AF11" s="7"/>
      <c r="AL11" s="7"/>
      <c r="AM11" s="14"/>
      <c r="AN11" s="14">
        <v>2</v>
      </c>
      <c r="AO11" s="14">
        <v>4</v>
      </c>
      <c r="AP11" s="4">
        <f t="shared" ca="1" si="4"/>
        <v>0</v>
      </c>
      <c r="AQ11" s="14"/>
      <c r="AR11" s="19">
        <v>1</v>
      </c>
      <c r="AS11" s="14">
        <f ca="1">SUM(AS4)*1.15</f>
        <v>2332.1999999999998</v>
      </c>
      <c r="AT11" s="14">
        <f ca="1">ROUNDUP((AS11/3),0)</f>
        <v>778</v>
      </c>
      <c r="AU11" s="14"/>
      <c r="AV11" s="14"/>
      <c r="AW11" s="14"/>
      <c r="AX11" s="14">
        <f t="shared" ca="1" si="22"/>
        <v>402</v>
      </c>
      <c r="AY11" s="4"/>
      <c r="BC11" s="4">
        <f t="shared" ca="1" si="23"/>
        <v>4</v>
      </c>
      <c r="BD11" s="4">
        <f t="shared" ca="1" si="5"/>
        <v>3</v>
      </c>
      <c r="BE11" s="4">
        <v>8</v>
      </c>
      <c r="BF11" s="4">
        <f t="shared" ca="1" si="24"/>
        <v>108</v>
      </c>
      <c r="BG11" s="4">
        <f t="shared" ca="1" si="25"/>
        <v>28</v>
      </c>
      <c r="BH11" s="4">
        <f t="shared" ca="1" si="35"/>
        <v>0</v>
      </c>
      <c r="BI11" s="4">
        <f t="shared" ca="1" si="6"/>
        <v>12</v>
      </c>
      <c r="BJ11" s="4">
        <f t="shared" ca="1" si="7"/>
        <v>3</v>
      </c>
      <c r="BK11" s="4">
        <v>8</v>
      </c>
      <c r="BM11" s="4">
        <v>8</v>
      </c>
      <c r="BN11" s="4">
        <f t="shared" ca="1" si="8"/>
        <v>64</v>
      </c>
      <c r="BO11" s="4">
        <f t="shared" ca="1" si="31"/>
        <v>1170</v>
      </c>
      <c r="BQ11" s="4">
        <f t="shared" ca="1" si="33"/>
        <v>2</v>
      </c>
      <c r="BR11" s="4">
        <v>8</v>
      </c>
      <c r="BT11" s="4">
        <f t="shared" ca="1" si="0"/>
        <v>4</v>
      </c>
      <c r="BU11" s="4">
        <f t="shared" ca="1" si="34"/>
        <v>19</v>
      </c>
      <c r="BW11" s="4">
        <v>8</v>
      </c>
      <c r="BX11">
        <f t="shared" ca="1" si="26"/>
        <v>1</v>
      </c>
      <c r="BY11">
        <f t="shared" ca="1" si="27"/>
        <v>64</v>
      </c>
      <c r="CA11" s="4">
        <f t="shared" ca="1" si="32"/>
        <v>1</v>
      </c>
      <c r="CB11" s="4">
        <f t="shared" ca="1" si="9"/>
        <v>1</v>
      </c>
      <c r="CC11" s="4">
        <f t="shared" ca="1" si="9"/>
        <v>1</v>
      </c>
      <c r="CD11" s="4">
        <f t="shared" ca="1" si="9"/>
        <v>1</v>
      </c>
    </row>
    <row r="12" spans="2:91">
      <c r="B12" s="7">
        <v>9</v>
      </c>
      <c r="C12" s="4">
        <f t="shared" ca="1" si="1"/>
        <v>113</v>
      </c>
      <c r="D12" s="4">
        <f t="shared" ca="1" si="12"/>
        <v>26</v>
      </c>
      <c r="E12" s="7">
        <f ca="1">Formulas!C12</f>
        <v>1809</v>
      </c>
      <c r="F12">
        <f t="shared" ca="1" si="13"/>
        <v>45</v>
      </c>
      <c r="G12">
        <f t="shared" ca="1" si="14"/>
        <v>45</v>
      </c>
      <c r="H12">
        <f t="shared" ca="1" si="15"/>
        <v>90</v>
      </c>
      <c r="I12" s="8">
        <f ca="1">IF(Formulas!I12&lt;1,1,ROUND(Formulas!I12,0))</f>
        <v>384</v>
      </c>
      <c r="J12">
        <f t="shared" ca="1" si="16"/>
        <v>1</v>
      </c>
      <c r="K12">
        <f t="shared" ca="1" si="2"/>
        <v>1</v>
      </c>
      <c r="L12" s="7"/>
      <c r="M12" s="4">
        <v>3</v>
      </c>
      <c r="N12" s="4">
        <v>1</v>
      </c>
      <c r="O12" s="4">
        <f t="shared" ca="1" si="17"/>
        <v>0</v>
      </c>
      <c r="P12" s="7"/>
      <c r="Q12" s="7">
        <v>9</v>
      </c>
      <c r="R12" s="4">
        <f t="shared" ca="1" si="3"/>
        <v>122</v>
      </c>
      <c r="S12" s="4">
        <f t="shared" ca="1" si="3"/>
        <v>26</v>
      </c>
      <c r="T12" s="4">
        <f ca="1">Formulas!V12</f>
        <v>6578</v>
      </c>
      <c r="U12" s="7"/>
      <c r="V12" s="7"/>
      <c r="W12" s="7"/>
      <c r="X12" s="7"/>
      <c r="Y12" s="7"/>
      <c r="Z12" s="7"/>
      <c r="AA12" s="7"/>
      <c r="AB12" s="7">
        <v>3</v>
      </c>
      <c r="AC12" s="7">
        <v>1</v>
      </c>
      <c r="AD12" s="4">
        <f t="shared" ca="1" si="18"/>
        <v>778</v>
      </c>
      <c r="AE12" s="7"/>
      <c r="AF12" s="7"/>
      <c r="AL12" s="7"/>
      <c r="AM12" s="14"/>
      <c r="AN12" s="14">
        <v>3</v>
      </c>
      <c r="AO12" s="14">
        <v>1</v>
      </c>
      <c r="AP12" s="4">
        <f t="shared" ca="1" si="4"/>
        <v>0</v>
      </c>
      <c r="AQ12" s="14"/>
      <c r="AR12" s="19">
        <v>2</v>
      </c>
      <c r="AS12" s="14">
        <f ca="1">SUM(AS4:AS5)*1.15</f>
        <v>4113.5499999999993</v>
      </c>
      <c r="AT12" s="14">
        <f ca="1">ROUNDUP((AS12/6),0)</f>
        <v>686</v>
      </c>
      <c r="AU12" s="14"/>
      <c r="AV12" s="14"/>
      <c r="AW12" s="14"/>
      <c r="AX12" s="14">
        <f t="shared" ca="1" si="22"/>
        <v>384</v>
      </c>
      <c r="AY12" s="4"/>
      <c r="BC12" s="4">
        <f ca="1">IF(BH12=0,BC11+1,BC11)</f>
        <v>5</v>
      </c>
      <c r="BD12" s="4">
        <f t="shared" ca="1" si="5"/>
        <v>3</v>
      </c>
      <c r="BE12" s="4">
        <v>9</v>
      </c>
      <c r="BF12" s="4">
        <f t="shared" ca="1" si="24"/>
        <v>122</v>
      </c>
      <c r="BG12" s="4">
        <f t="shared" ca="1" si="25"/>
        <v>26</v>
      </c>
      <c r="BH12" s="4">
        <f t="shared" ca="1" si="35"/>
        <v>0</v>
      </c>
      <c r="BI12" s="4">
        <f t="shared" ca="1" si="6"/>
        <v>72</v>
      </c>
      <c r="BJ12" s="4">
        <f t="shared" ca="1" si="7"/>
        <v>3</v>
      </c>
      <c r="BK12" s="4">
        <v>9</v>
      </c>
      <c r="BM12" s="4">
        <v>9</v>
      </c>
      <c r="BN12" s="4">
        <f t="shared" ca="1" si="8"/>
        <v>183</v>
      </c>
      <c r="BO12" s="4">
        <f t="shared" ca="1" si="31"/>
        <v>1353</v>
      </c>
      <c r="BQ12" s="4">
        <f t="shared" ca="1" si="33"/>
        <v>2</v>
      </c>
      <c r="BR12" s="4">
        <v>9</v>
      </c>
      <c r="BT12" s="4">
        <f t="shared" ca="1" si="0"/>
        <v>5</v>
      </c>
      <c r="BU12" s="4">
        <f t="shared" ca="1" si="34"/>
        <v>22</v>
      </c>
      <c r="BW12" s="4">
        <v>9</v>
      </c>
      <c r="BX12">
        <f t="shared" ca="1" si="26"/>
        <v>3</v>
      </c>
      <c r="BY12">
        <f t="shared" ca="1" si="27"/>
        <v>183</v>
      </c>
      <c r="CA12" s="4">
        <f t="shared" ca="1" si="32"/>
        <v>3</v>
      </c>
      <c r="CB12" s="4">
        <f t="shared" ca="1" si="9"/>
        <v>3</v>
      </c>
      <c r="CC12" s="4">
        <f t="shared" ca="1" si="9"/>
        <v>3</v>
      </c>
      <c r="CD12" s="4">
        <f t="shared" ca="1" si="9"/>
        <v>3</v>
      </c>
    </row>
    <row r="13" spans="2:91">
      <c r="B13" s="7">
        <v>10</v>
      </c>
      <c r="C13" s="4">
        <f t="shared" ca="1" si="1"/>
        <v>52</v>
      </c>
      <c r="D13" s="4">
        <f t="shared" ca="1" si="12"/>
        <v>23</v>
      </c>
      <c r="E13" s="7">
        <f ca="1">Formulas!C13</f>
        <v>1704</v>
      </c>
      <c r="F13">
        <f t="shared" ca="1" si="13"/>
        <v>0</v>
      </c>
      <c r="G13">
        <f t="shared" ca="1" si="14"/>
        <v>0</v>
      </c>
      <c r="H13">
        <f t="shared" ca="1" si="15"/>
        <v>30</v>
      </c>
      <c r="I13" s="8">
        <f ca="1">IF(Formulas!I13&lt;1,1,ROUND(Formulas!I13,0))</f>
        <v>416</v>
      </c>
      <c r="J13">
        <f t="shared" ca="1" si="16"/>
        <v>4</v>
      </c>
      <c r="K13">
        <f t="shared" ca="1" si="2"/>
        <v>3</v>
      </c>
      <c r="L13" s="7"/>
      <c r="M13" s="4">
        <v>3</v>
      </c>
      <c r="N13" s="7">
        <v>2</v>
      </c>
      <c r="O13" s="4">
        <f t="shared" ca="1" si="17"/>
        <v>26</v>
      </c>
      <c r="P13" s="7"/>
      <c r="Q13" s="7">
        <v>10</v>
      </c>
      <c r="R13" s="4">
        <f t="shared" ca="1" si="3"/>
        <v>122</v>
      </c>
      <c r="S13" s="4">
        <f t="shared" ca="1" si="3"/>
        <v>26</v>
      </c>
      <c r="T13" s="4">
        <f ca="1">Formulas!V13</f>
        <v>6365</v>
      </c>
      <c r="U13" s="7"/>
      <c r="V13" s="7"/>
      <c r="W13" s="7"/>
      <c r="X13" s="7"/>
      <c r="Y13" s="7"/>
      <c r="Z13" s="7"/>
      <c r="AA13" s="7"/>
      <c r="AB13" s="7">
        <v>3</v>
      </c>
      <c r="AC13" s="7">
        <v>2</v>
      </c>
      <c r="AD13" s="4">
        <f t="shared" ca="1" si="18"/>
        <v>778</v>
      </c>
      <c r="AE13" s="7"/>
      <c r="AF13" s="7"/>
      <c r="AL13" s="7"/>
      <c r="AM13" s="14"/>
      <c r="AN13" s="14">
        <v>3</v>
      </c>
      <c r="AO13" s="14">
        <v>2</v>
      </c>
      <c r="AP13" s="4">
        <f t="shared" ca="1" si="4"/>
        <v>0</v>
      </c>
      <c r="AQ13" s="14"/>
      <c r="AR13" s="19">
        <v>3</v>
      </c>
      <c r="AS13" s="14">
        <f ca="1">SUM(AS4:AS6)*1.15</f>
        <v>6600.9999999999991</v>
      </c>
      <c r="AT13" s="14">
        <f ca="1">ROUNDUP((AS13/9),0)</f>
        <v>734</v>
      </c>
      <c r="AU13" s="14"/>
      <c r="AV13" s="14"/>
      <c r="AW13" s="14"/>
      <c r="AX13" s="14">
        <f t="shared" ca="1" si="22"/>
        <v>1248</v>
      </c>
      <c r="AY13" s="4"/>
      <c r="BC13" s="4">
        <f ca="1">IF(BH13=0,BC12+1,BC12)</f>
        <v>5</v>
      </c>
      <c r="BD13" s="4" t="str">
        <f t="shared" ca="1" si="5"/>
        <v/>
      </c>
      <c r="BE13" s="4">
        <v>10</v>
      </c>
      <c r="BF13" s="4">
        <f t="shared" ca="1" si="24"/>
        <v>122</v>
      </c>
      <c r="BG13" s="4">
        <f t="shared" ca="1" si="25"/>
        <v>26</v>
      </c>
      <c r="BH13" s="4">
        <f t="shared" ca="1" si="35"/>
        <v>1</v>
      </c>
      <c r="BI13" s="4">
        <f t="shared" ca="1" si="6"/>
        <v>0</v>
      </c>
      <c r="BJ13" s="4">
        <f t="shared" ca="1" si="7"/>
        <v>3</v>
      </c>
      <c r="BK13" s="4">
        <v>10</v>
      </c>
      <c r="BM13" s="7">
        <v>10</v>
      </c>
      <c r="BN13" s="4">
        <f t="shared" ca="1" si="8"/>
        <v>15</v>
      </c>
      <c r="BO13" s="4">
        <f t="shared" ca="1" si="31"/>
        <v>1368</v>
      </c>
      <c r="BQ13" s="4">
        <f t="shared" ca="1" si="33"/>
        <v>3</v>
      </c>
      <c r="BR13" s="7">
        <v>10</v>
      </c>
      <c r="BT13" s="4">
        <f t="shared" ca="1" si="0"/>
        <v>5</v>
      </c>
      <c r="BU13" s="4">
        <f t="shared" ca="1" si="34"/>
        <v>22</v>
      </c>
      <c r="BW13" s="7">
        <v>10</v>
      </c>
      <c r="BX13">
        <f t="shared" ca="1" si="26"/>
        <v>4</v>
      </c>
      <c r="BY13">
        <f t="shared" ca="1" si="27"/>
        <v>15</v>
      </c>
      <c r="CA13" s="4">
        <f t="shared" ca="1" si="32"/>
        <v>4</v>
      </c>
      <c r="CB13" s="4">
        <f t="shared" ca="1" si="9"/>
        <v>4</v>
      </c>
      <c r="CC13" s="4">
        <f t="shared" ca="1" si="9"/>
        <v>4</v>
      </c>
      <c r="CD13" s="4">
        <f t="shared" ca="1" si="9"/>
        <v>4</v>
      </c>
    </row>
    <row r="14" spans="2:91">
      <c r="B14" s="7">
        <v>11</v>
      </c>
      <c r="C14" s="4">
        <f t="shared" ca="1" si="1"/>
        <v>52</v>
      </c>
      <c r="D14" s="4">
        <f t="shared" ca="1" si="12"/>
        <v>23</v>
      </c>
      <c r="E14" s="7">
        <f ca="1">Formulas!C14</f>
        <v>1858</v>
      </c>
      <c r="F14">
        <f t="shared" ca="1" si="13"/>
        <v>45</v>
      </c>
      <c r="G14">
        <f t="shared" ca="1" si="14"/>
        <v>45</v>
      </c>
      <c r="H14">
        <f t="shared" ca="1" si="15"/>
        <v>90</v>
      </c>
      <c r="I14" s="8">
        <f ca="1">IF(Formulas!I14&lt;1,1,ROUND(Formulas!I14,0))</f>
        <v>410</v>
      </c>
      <c r="J14">
        <f t="shared" ca="1" si="16"/>
        <v>4</v>
      </c>
      <c r="K14">
        <f t="shared" ca="1" si="2"/>
        <v>1</v>
      </c>
      <c r="L14" s="7"/>
      <c r="M14" s="4">
        <v>3</v>
      </c>
      <c r="N14" s="4">
        <v>3</v>
      </c>
      <c r="O14" s="4">
        <f t="shared" ca="1" si="17"/>
        <v>0</v>
      </c>
      <c r="P14" s="7"/>
      <c r="Q14" s="7">
        <v>11</v>
      </c>
      <c r="R14" s="4">
        <f t="shared" ca="1" si="3"/>
        <v>91</v>
      </c>
      <c r="S14" s="4">
        <f t="shared" ca="1" si="3"/>
        <v>6</v>
      </c>
      <c r="T14" s="4">
        <f ca="1">Formulas!V14</f>
        <v>6600</v>
      </c>
      <c r="U14" s="7"/>
      <c r="V14" s="7"/>
      <c r="W14" s="7"/>
      <c r="X14" s="7"/>
      <c r="Y14" s="7"/>
      <c r="Z14" s="7"/>
      <c r="AA14" s="7"/>
      <c r="AB14" s="7">
        <v>3</v>
      </c>
      <c r="AC14" s="7">
        <v>3</v>
      </c>
      <c r="AD14" s="4">
        <f t="shared" ca="1" si="18"/>
        <v>778</v>
      </c>
      <c r="AE14" s="7"/>
      <c r="AF14" s="7"/>
      <c r="AH14" s="14"/>
      <c r="AI14" s="14"/>
      <c r="AJ14" s="14"/>
      <c r="AK14" s="14"/>
      <c r="AL14" s="14"/>
      <c r="AM14" s="14"/>
      <c r="AN14" s="14">
        <v>3</v>
      </c>
      <c r="AO14" s="14">
        <v>3</v>
      </c>
      <c r="AP14" s="4">
        <f t="shared" ca="1" si="4"/>
        <v>32</v>
      </c>
      <c r="AQ14" s="14"/>
      <c r="AR14" s="19">
        <v>4</v>
      </c>
      <c r="AS14" s="14">
        <f ca="1">SUM(AS4:AS7)*1.15</f>
        <v>7755.5999999999995</v>
      </c>
      <c r="AT14" s="14">
        <f ca="1">ROUNDUP((AS14/12),0)</f>
        <v>647</v>
      </c>
      <c r="AU14" s="14"/>
      <c r="AV14" s="14"/>
      <c r="AW14" s="14"/>
      <c r="AX14" s="14">
        <f t="shared" ca="1" si="22"/>
        <v>410</v>
      </c>
      <c r="BC14" s="4">
        <f t="shared" ca="1" si="23"/>
        <v>6</v>
      </c>
      <c r="BD14" s="4">
        <f t="shared" ca="1" si="5"/>
        <v>3</v>
      </c>
      <c r="BE14" s="4">
        <v>11</v>
      </c>
      <c r="BF14" s="4">
        <f t="shared" ca="1" si="24"/>
        <v>91</v>
      </c>
      <c r="BG14" s="4">
        <f t="shared" ca="1" si="25"/>
        <v>6</v>
      </c>
      <c r="BH14" s="4">
        <f t="shared" ca="1" si="35"/>
        <v>0</v>
      </c>
      <c r="BI14" s="4">
        <f t="shared" ca="1" si="6"/>
        <v>49</v>
      </c>
      <c r="BJ14" s="4">
        <f t="shared" ca="1" si="7"/>
        <v>3</v>
      </c>
      <c r="BK14" s="4">
        <v>11</v>
      </c>
      <c r="BM14" s="4">
        <v>11</v>
      </c>
      <c r="BN14" s="4">
        <f t="shared" ca="1" si="8"/>
        <v>141</v>
      </c>
      <c r="BO14" s="4">
        <f t="shared" ca="1" si="31"/>
        <v>1509</v>
      </c>
      <c r="BQ14" s="4">
        <f t="shared" ca="1" si="33"/>
        <v>3</v>
      </c>
      <c r="BR14" s="4">
        <v>11</v>
      </c>
      <c r="BT14" s="4">
        <f t="shared" ca="1" si="0"/>
        <v>6</v>
      </c>
      <c r="BU14" s="4">
        <f t="shared" ca="1" si="34"/>
        <v>25</v>
      </c>
      <c r="BW14" s="4">
        <v>11</v>
      </c>
      <c r="BX14">
        <f t="shared" ca="1" si="26"/>
        <v>3</v>
      </c>
      <c r="BY14">
        <f t="shared" ca="1" si="27"/>
        <v>141</v>
      </c>
      <c r="CA14" s="4">
        <f t="shared" ca="1" si="32"/>
        <v>3</v>
      </c>
      <c r="CB14" s="4">
        <f t="shared" ca="1" si="9"/>
        <v>3</v>
      </c>
      <c r="CC14" s="4">
        <f t="shared" ca="1" si="9"/>
        <v>3</v>
      </c>
      <c r="CD14" s="4">
        <f t="shared" ca="1" si="9"/>
        <v>3</v>
      </c>
    </row>
    <row r="15" spans="2:91">
      <c r="B15" s="7">
        <v>12</v>
      </c>
      <c r="C15" s="4">
        <f t="shared" ca="1" si="1"/>
        <v>52</v>
      </c>
      <c r="D15" s="4">
        <f t="shared" ca="1" si="12"/>
        <v>23</v>
      </c>
      <c r="E15" s="7">
        <f ca="1">Formulas!C15</f>
        <v>1771</v>
      </c>
      <c r="F15">
        <f t="shared" ca="1" si="13"/>
        <v>45</v>
      </c>
      <c r="G15">
        <f t="shared" ca="1" si="14"/>
        <v>45</v>
      </c>
      <c r="H15">
        <f t="shared" ca="1" si="15"/>
        <v>90</v>
      </c>
      <c r="I15" s="8">
        <f ca="1">IF(Formulas!I15&lt;1,1,ROUND(Formulas!I15,0))</f>
        <v>416</v>
      </c>
      <c r="J15">
        <f t="shared" ca="1" si="16"/>
        <v>3</v>
      </c>
      <c r="K15">
        <f t="shared" ca="1" si="2"/>
        <v>3</v>
      </c>
      <c r="L15" s="7"/>
      <c r="M15" s="4">
        <v>3</v>
      </c>
      <c r="N15" s="4">
        <v>4</v>
      </c>
      <c r="O15" s="4">
        <f t="shared" ca="1" si="17"/>
        <v>0</v>
      </c>
      <c r="P15" s="7"/>
      <c r="Q15" s="7">
        <v>12</v>
      </c>
      <c r="R15" s="4">
        <f t="shared" ca="1" si="3"/>
        <v>91</v>
      </c>
      <c r="S15" s="4">
        <f t="shared" ca="1" si="3"/>
        <v>6</v>
      </c>
      <c r="T15" s="4">
        <f ca="1">Formulas!V15</f>
        <v>6655</v>
      </c>
      <c r="U15" s="7"/>
      <c r="V15" s="7"/>
      <c r="W15" s="7"/>
      <c r="X15" s="7"/>
      <c r="Y15" s="7"/>
      <c r="Z15" s="7"/>
      <c r="AA15" s="7"/>
      <c r="AB15" s="7">
        <v>3</v>
      </c>
      <c r="AC15" s="7">
        <v>4</v>
      </c>
      <c r="AD15" s="4">
        <f ca="1">MAX($AT$11:$AT$14)</f>
        <v>778</v>
      </c>
      <c r="AE15" s="7"/>
      <c r="AF15" s="7"/>
      <c r="AH15" s="14"/>
      <c r="AI15" s="14"/>
      <c r="AJ15" s="14"/>
      <c r="AK15" s="14"/>
      <c r="AL15" s="14"/>
      <c r="AM15" s="14"/>
      <c r="AN15" s="14">
        <v>3</v>
      </c>
      <c r="AO15" s="14">
        <v>4</v>
      </c>
      <c r="AP15" s="4">
        <f t="shared" ca="1" si="4"/>
        <v>0</v>
      </c>
      <c r="AQ15" s="14"/>
      <c r="AR15" s="14"/>
      <c r="AS15" s="14"/>
      <c r="AT15" s="14"/>
      <c r="AU15" s="14"/>
      <c r="AV15" s="14"/>
      <c r="AW15" s="14"/>
      <c r="AX15" s="14">
        <f t="shared" ca="1" si="22"/>
        <v>1248</v>
      </c>
      <c r="BC15" s="4">
        <f t="shared" ca="1" si="23"/>
        <v>6</v>
      </c>
      <c r="BD15" s="4" t="str">
        <f t="shared" ca="1" si="5"/>
        <v/>
      </c>
      <c r="BE15" s="4">
        <v>12</v>
      </c>
      <c r="BF15" s="4">
        <f t="shared" ca="1" si="24"/>
        <v>91</v>
      </c>
      <c r="BG15" s="4">
        <f t="shared" ca="1" si="25"/>
        <v>6</v>
      </c>
      <c r="BH15" s="4">
        <f t="shared" ca="1" si="35"/>
        <v>1</v>
      </c>
      <c r="BI15" s="4">
        <f t="shared" ca="1" si="6"/>
        <v>0</v>
      </c>
      <c r="BJ15" s="4">
        <f t="shared" ca="1" si="7"/>
        <v>1</v>
      </c>
      <c r="BK15" s="4">
        <v>12</v>
      </c>
      <c r="BM15" s="4">
        <v>12</v>
      </c>
      <c r="BN15" s="4">
        <f t="shared" ca="1" si="8"/>
        <v>139</v>
      </c>
      <c r="BO15" s="4">
        <f t="shared" ca="1" si="31"/>
        <v>1648</v>
      </c>
      <c r="BQ15" s="4">
        <f t="shared" ca="1" si="33"/>
        <v>3</v>
      </c>
      <c r="BR15" s="4">
        <v>12</v>
      </c>
      <c r="BS15" s="7"/>
      <c r="BT15" s="4">
        <f t="shared" ca="1" si="0"/>
        <v>6</v>
      </c>
      <c r="BU15" s="4">
        <f t="shared" ca="1" si="34"/>
        <v>25</v>
      </c>
      <c r="BW15" s="4">
        <v>12</v>
      </c>
      <c r="BX15">
        <f t="shared" ca="1" si="26"/>
        <v>3</v>
      </c>
      <c r="BY15">
        <f t="shared" ca="1" si="27"/>
        <v>139</v>
      </c>
      <c r="CA15" s="4">
        <f t="shared" ca="1" si="32"/>
        <v>3</v>
      </c>
      <c r="CB15" s="4">
        <f t="shared" ca="1" si="9"/>
        <v>3</v>
      </c>
      <c r="CC15" s="4">
        <f t="shared" ca="1" si="9"/>
        <v>3</v>
      </c>
      <c r="CD15" s="4">
        <f t="shared" ca="1" si="9"/>
        <v>3</v>
      </c>
    </row>
    <row r="16" spans="2:91">
      <c r="B16" s="7">
        <v>13</v>
      </c>
      <c r="C16" s="4">
        <f t="shared" ca="1" si="1"/>
        <v>52</v>
      </c>
      <c r="D16" s="4">
        <f t="shared" ca="1" si="12"/>
        <v>23</v>
      </c>
      <c r="E16" s="7">
        <f ca="1">Formulas!C16</f>
        <v>1745</v>
      </c>
      <c r="F16">
        <f t="shared" ca="1" si="13"/>
        <v>45</v>
      </c>
      <c r="G16">
        <f t="shared" ca="1" si="14"/>
        <v>45</v>
      </c>
      <c r="H16">
        <f t="shared" ca="1" si="15"/>
        <v>90</v>
      </c>
      <c r="I16" s="8">
        <f ca="1">IF(Formulas!I16&lt;1,1,ROUND(Formulas!I16,0))</f>
        <v>390</v>
      </c>
      <c r="J16">
        <f t="shared" ca="1" si="16"/>
        <v>5</v>
      </c>
      <c r="K16">
        <f t="shared" ca="1" si="2"/>
        <v>3</v>
      </c>
      <c r="L16" s="7"/>
      <c r="M16" s="4">
        <v>4</v>
      </c>
      <c r="N16" s="4">
        <v>1</v>
      </c>
      <c r="O16" s="4">
        <f t="shared" ca="1" si="17"/>
        <v>0</v>
      </c>
      <c r="P16" s="7"/>
      <c r="Q16" s="7">
        <v>13</v>
      </c>
      <c r="R16" s="4">
        <f t="shared" ca="1" si="3"/>
        <v>47</v>
      </c>
      <c r="S16" s="4">
        <f t="shared" ca="1" si="3"/>
        <v>10</v>
      </c>
      <c r="T16" s="4">
        <f ca="1">Formulas!V16</f>
        <v>5585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14"/>
      <c r="AI16" s="14"/>
      <c r="AJ16" s="14"/>
      <c r="AK16" s="14"/>
      <c r="AL16" s="14"/>
      <c r="AM16" s="14"/>
      <c r="AN16" s="14">
        <v>4</v>
      </c>
      <c r="AO16" s="14">
        <v>1</v>
      </c>
      <c r="AP16" s="4">
        <f t="shared" ca="1" si="4"/>
        <v>0</v>
      </c>
      <c r="AQ16" s="14"/>
      <c r="AR16" s="19" t="s">
        <v>43</v>
      </c>
      <c r="AS16" s="19" t="s">
        <v>3</v>
      </c>
      <c r="AT16" s="19" t="s">
        <v>4</v>
      </c>
      <c r="AU16" s="19" t="s">
        <v>50</v>
      </c>
      <c r="AV16" s="14"/>
      <c r="AW16" s="14"/>
      <c r="AX16" s="14">
        <f t="shared" ca="1" si="22"/>
        <v>1170</v>
      </c>
      <c r="BC16" s="4">
        <f t="shared" ca="1" si="23"/>
        <v>7</v>
      </c>
      <c r="BD16" s="4">
        <f t="shared" ca="1" si="5"/>
        <v>7</v>
      </c>
      <c r="BE16" s="4">
        <v>13</v>
      </c>
      <c r="BF16" s="4">
        <f t="shared" ca="1" si="24"/>
        <v>47</v>
      </c>
      <c r="BG16" s="4">
        <f t="shared" ca="1" si="25"/>
        <v>10</v>
      </c>
      <c r="BH16" s="4">
        <f t="shared" ca="1" si="35"/>
        <v>0</v>
      </c>
      <c r="BI16" s="4">
        <f t="shared" ca="1" si="6"/>
        <v>42</v>
      </c>
      <c r="BJ16" s="4">
        <f t="shared" ca="1" si="7"/>
        <v>7</v>
      </c>
      <c r="BK16" s="4">
        <v>13</v>
      </c>
      <c r="BM16" s="4">
        <v>13</v>
      </c>
      <c r="BN16" s="4">
        <f t="shared" ca="1" si="8"/>
        <v>128</v>
      </c>
      <c r="BO16" s="4">
        <f t="shared" ca="1" si="31"/>
        <v>1776</v>
      </c>
      <c r="BQ16" s="4">
        <f t="shared" ca="1" si="33"/>
        <v>3</v>
      </c>
      <c r="BR16" s="4">
        <v>13</v>
      </c>
      <c r="BT16" s="4">
        <f t="shared" ca="1" si="0"/>
        <v>7</v>
      </c>
      <c r="BU16" s="4">
        <f t="shared" ca="1" si="34"/>
        <v>32</v>
      </c>
      <c r="BW16" s="4">
        <v>13</v>
      </c>
      <c r="BX16">
        <f t="shared" ca="1" si="26"/>
        <v>1</v>
      </c>
      <c r="BY16">
        <f t="shared" ca="1" si="27"/>
        <v>128</v>
      </c>
      <c r="CA16" s="4">
        <f t="shared" ca="1" si="32"/>
        <v>1</v>
      </c>
      <c r="CB16" s="4">
        <f t="shared" ca="1" si="9"/>
        <v>1</v>
      </c>
      <c r="CC16" s="4">
        <f t="shared" ca="1" si="9"/>
        <v>1</v>
      </c>
      <c r="CD16" s="4">
        <f t="shared" ca="1" si="9"/>
        <v>1</v>
      </c>
    </row>
    <row r="17" spans="2:82">
      <c r="B17" s="7">
        <v>14</v>
      </c>
      <c r="C17" s="4">
        <f t="shared" ca="1" si="1"/>
        <v>52</v>
      </c>
      <c r="D17" s="4">
        <f t="shared" ca="1" si="12"/>
        <v>23</v>
      </c>
      <c r="E17" s="7">
        <f ca="1">Formulas!C17</f>
        <v>1841</v>
      </c>
      <c r="F17">
        <f t="shared" ca="1" si="13"/>
        <v>0</v>
      </c>
      <c r="G17">
        <f t="shared" ca="1" si="14"/>
        <v>0</v>
      </c>
      <c r="H17">
        <f t="shared" ca="1" si="15"/>
        <v>30</v>
      </c>
      <c r="I17" s="8">
        <f ca="1">IF(Formulas!I17&lt;1,1,ROUND(Formulas!I17,0))</f>
        <v>385</v>
      </c>
      <c r="J17">
        <f t="shared" ca="1" si="16"/>
        <v>5</v>
      </c>
      <c r="K17">
        <f t="shared" ca="1" si="2"/>
        <v>3</v>
      </c>
      <c r="L17" s="7"/>
      <c r="M17" s="4">
        <v>4</v>
      </c>
      <c r="N17" s="7">
        <v>2</v>
      </c>
      <c r="O17" s="4">
        <f t="shared" ca="1" si="17"/>
        <v>0</v>
      </c>
      <c r="P17" s="7"/>
      <c r="Q17" s="7">
        <v>14</v>
      </c>
      <c r="R17" s="4">
        <f t="shared" ca="1" si="3"/>
        <v>47</v>
      </c>
      <c r="S17" s="4">
        <f t="shared" ca="1" si="3"/>
        <v>10</v>
      </c>
      <c r="T17" s="4">
        <f ca="1">Formulas!V17</f>
        <v>6645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14"/>
      <c r="AI17" s="14"/>
      <c r="AJ17" s="14"/>
      <c r="AK17" s="14"/>
      <c r="AL17" s="14"/>
      <c r="AM17" s="14"/>
      <c r="AN17" s="14">
        <v>4</v>
      </c>
      <c r="AO17" s="14">
        <v>2</v>
      </c>
      <c r="AP17" s="4">
        <f t="shared" ca="1" si="4"/>
        <v>0</v>
      </c>
      <c r="AQ17" s="14"/>
      <c r="AR17" s="19">
        <v>1</v>
      </c>
      <c r="AS17">
        <f t="shared" ref="AS17:AS21" ca="1" si="36">RANDBETWEEN(1,4)</f>
        <v>1</v>
      </c>
      <c r="AT17">
        <f t="shared" ref="AT17:AT21" ca="1" si="37">RANDBETWEEN(5,40)</f>
        <v>31</v>
      </c>
      <c r="AU17" s="14">
        <f ca="1">AT17*AU24</f>
        <v>434</v>
      </c>
      <c r="AV17" s="14"/>
      <c r="AW17" s="14"/>
      <c r="AX17" s="14">
        <f t="shared" ca="1" si="22"/>
        <v>1155</v>
      </c>
      <c r="BC17" s="4">
        <f t="shared" ca="1" si="23"/>
        <v>7</v>
      </c>
      <c r="BD17" s="4" t="str">
        <f t="shared" ca="1" si="5"/>
        <v/>
      </c>
      <c r="BE17" s="4">
        <v>14</v>
      </c>
      <c r="BF17" s="4">
        <f t="shared" ca="1" si="24"/>
        <v>47</v>
      </c>
      <c r="BG17" s="4">
        <f t="shared" ca="1" si="25"/>
        <v>10</v>
      </c>
      <c r="BH17" s="4">
        <f t="shared" ca="1" si="35"/>
        <v>1</v>
      </c>
      <c r="BI17" s="4">
        <f t="shared" ca="1" si="6"/>
        <v>0</v>
      </c>
      <c r="BJ17" s="4">
        <f t="shared" ca="1" si="7"/>
        <v>5</v>
      </c>
      <c r="BK17" s="4">
        <v>14</v>
      </c>
      <c r="BM17" s="7">
        <v>14</v>
      </c>
      <c r="BN17" s="4">
        <f t="shared" ca="1" si="8"/>
        <v>21</v>
      </c>
      <c r="BO17" s="4">
        <f t="shared" ca="1" si="31"/>
        <v>1797</v>
      </c>
      <c r="BQ17" s="4">
        <f t="shared" ca="1" si="33"/>
        <v>3</v>
      </c>
      <c r="BR17" s="7">
        <v>14</v>
      </c>
      <c r="BT17" s="4">
        <f t="shared" ca="1" si="0"/>
        <v>7</v>
      </c>
      <c r="BU17" s="4">
        <f ca="1">IF(BD17&lt;&gt;"",BU16+BD17,BU16)</f>
        <v>32</v>
      </c>
      <c r="BW17" s="7">
        <v>14</v>
      </c>
      <c r="BX17">
        <f t="shared" ca="1" si="26"/>
        <v>2</v>
      </c>
      <c r="BY17">
        <f t="shared" ca="1" si="27"/>
        <v>21</v>
      </c>
      <c r="CA17" s="4">
        <f t="shared" ca="1" si="32"/>
        <v>2</v>
      </c>
      <c r="CB17" s="4">
        <f t="shared" ca="1" si="9"/>
        <v>2</v>
      </c>
      <c r="CC17" s="4">
        <f t="shared" ca="1" si="9"/>
        <v>2</v>
      </c>
      <c r="CD17" s="4">
        <f t="shared" ca="1" si="9"/>
        <v>2</v>
      </c>
    </row>
    <row r="18" spans="2:82">
      <c r="B18" s="7">
        <v>15</v>
      </c>
      <c r="C18" s="4">
        <f t="shared" ca="1" si="1"/>
        <v>52</v>
      </c>
      <c r="D18" s="4">
        <f t="shared" ca="1" si="12"/>
        <v>23</v>
      </c>
      <c r="E18" s="7">
        <f ca="1">Formulas!C18</f>
        <v>1753</v>
      </c>
      <c r="F18">
        <f t="shared" ca="1" si="13"/>
        <v>20</v>
      </c>
      <c r="G18">
        <f t="shared" ca="1" si="14"/>
        <v>20</v>
      </c>
      <c r="H18">
        <f t="shared" ca="1" si="15"/>
        <v>55</v>
      </c>
      <c r="I18" s="8">
        <f ca="1">IF(Formulas!I18&lt;1,1,ROUND(Formulas!I18,0))</f>
        <v>410</v>
      </c>
      <c r="J18">
        <f t="shared" ca="1" si="16"/>
        <v>2</v>
      </c>
      <c r="K18">
        <f t="shared" ca="1" si="2"/>
        <v>1</v>
      </c>
      <c r="L18" s="7"/>
      <c r="M18" s="4">
        <v>4</v>
      </c>
      <c r="N18" s="4">
        <v>3</v>
      </c>
      <c r="O18" s="4">
        <f t="shared" ca="1" si="17"/>
        <v>136</v>
      </c>
      <c r="P18" s="7"/>
      <c r="Q18" s="7">
        <v>15</v>
      </c>
      <c r="R18" s="4">
        <f t="shared" ca="1" si="3"/>
        <v>47</v>
      </c>
      <c r="S18" s="4">
        <f t="shared" ca="1" si="3"/>
        <v>10</v>
      </c>
      <c r="T18" s="4">
        <f ca="1">Formulas!V18</f>
        <v>5849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14"/>
      <c r="AI18" s="14"/>
      <c r="AJ18" s="14"/>
      <c r="AK18" s="14"/>
      <c r="AL18" s="14"/>
      <c r="AM18" s="14"/>
      <c r="AN18" s="14">
        <v>4</v>
      </c>
      <c r="AO18" s="14">
        <v>3</v>
      </c>
      <c r="AP18" s="4">
        <f t="shared" ca="1" si="4"/>
        <v>25</v>
      </c>
      <c r="AQ18" s="14"/>
      <c r="AR18" s="19">
        <v>2</v>
      </c>
      <c r="AS18">
        <f t="shared" ca="1" si="36"/>
        <v>2</v>
      </c>
      <c r="AT18">
        <f t="shared" ca="1" si="37"/>
        <v>15</v>
      </c>
      <c r="AU18" s="14">
        <f ca="1">AT18*AU25</f>
        <v>270</v>
      </c>
      <c r="AV18" s="14"/>
      <c r="AW18" s="14"/>
      <c r="AX18" s="14">
        <f t="shared" ca="1" si="22"/>
        <v>410</v>
      </c>
      <c r="BC18" s="4">
        <f t="shared" ca="1" si="23"/>
        <v>7</v>
      </c>
      <c r="BD18" s="4" t="str">
        <f t="shared" ca="1" si="5"/>
        <v/>
      </c>
      <c r="BE18" s="4">
        <v>15</v>
      </c>
      <c r="BF18" s="4">
        <f t="shared" ca="1" si="24"/>
        <v>47</v>
      </c>
      <c r="BG18" s="4">
        <f t="shared" ca="1" si="25"/>
        <v>10</v>
      </c>
      <c r="BH18" s="4">
        <f t="shared" ca="1" si="35"/>
        <v>1</v>
      </c>
      <c r="BI18" s="4">
        <f t="shared" ca="1" si="6"/>
        <v>0</v>
      </c>
      <c r="BJ18" s="4">
        <f t="shared" ca="1" si="7"/>
        <v>6</v>
      </c>
      <c r="BK18" s="4">
        <v>15</v>
      </c>
      <c r="BM18" s="4">
        <v>15</v>
      </c>
      <c r="BN18" s="4">
        <f t="shared" ca="1" si="8"/>
        <v>104</v>
      </c>
      <c r="BO18" s="4">
        <f t="shared" ca="1" si="31"/>
        <v>1901</v>
      </c>
      <c r="BQ18" s="4">
        <f t="shared" ca="1" si="33"/>
        <v>3</v>
      </c>
      <c r="BR18" s="4">
        <v>15</v>
      </c>
      <c r="BT18" s="4">
        <f ca="1">BC18</f>
        <v>7</v>
      </c>
      <c r="BU18" s="4">
        <f ca="1">IF(BD18&lt;&gt;"",BU17+BD18,BU17)</f>
        <v>32</v>
      </c>
      <c r="BW18" s="4">
        <v>15</v>
      </c>
      <c r="BX18">
        <f t="shared" ca="1" si="26"/>
        <v>1</v>
      </c>
      <c r="BY18">
        <f t="shared" ca="1" si="27"/>
        <v>104</v>
      </c>
      <c r="CA18" s="4">
        <f t="shared" ca="1" si="32"/>
        <v>1</v>
      </c>
      <c r="CB18" s="4">
        <f t="shared" ca="1" si="9"/>
        <v>1</v>
      </c>
      <c r="CC18" s="4">
        <f t="shared" ca="1" si="9"/>
        <v>1</v>
      </c>
      <c r="CD18" s="4">
        <f t="shared" ca="1" si="9"/>
        <v>1</v>
      </c>
    </row>
    <row r="19" spans="2:82">
      <c r="B19" s="7">
        <v>16</v>
      </c>
      <c r="C19" s="4">
        <f t="shared" ca="1" si="1"/>
        <v>52</v>
      </c>
      <c r="D19" s="4">
        <f t="shared" ca="1" si="12"/>
        <v>23</v>
      </c>
      <c r="E19" s="7">
        <f ca="1">Formulas!C19</f>
        <v>1878</v>
      </c>
      <c r="F19">
        <f t="shared" ca="1" si="13"/>
        <v>45</v>
      </c>
      <c r="G19">
        <f t="shared" ca="1" si="14"/>
        <v>45</v>
      </c>
      <c r="H19">
        <f t="shared" ca="1" si="15"/>
        <v>90</v>
      </c>
      <c r="I19" s="8">
        <f ca="1">IF(Formulas!I19&lt;1,1,ROUND(Formulas!I19,0))</f>
        <v>438</v>
      </c>
      <c r="J19">
        <f t="shared" ca="1" si="16"/>
        <v>5</v>
      </c>
      <c r="K19">
        <f t="shared" ca="1" si="2"/>
        <v>3</v>
      </c>
      <c r="L19" s="7"/>
      <c r="M19" s="4">
        <v>4</v>
      </c>
      <c r="N19" s="4">
        <v>4</v>
      </c>
      <c r="O19" s="4">
        <f t="shared" ca="1" si="17"/>
        <v>0</v>
      </c>
      <c r="P19" s="7"/>
      <c r="Q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H19" s="14"/>
      <c r="AI19" s="14"/>
      <c r="AJ19" s="14"/>
      <c r="AK19" s="14"/>
      <c r="AL19" s="14"/>
      <c r="AM19" s="14"/>
      <c r="AN19" s="14">
        <v>4</v>
      </c>
      <c r="AO19" s="14">
        <v>4</v>
      </c>
      <c r="AP19" s="4">
        <f t="shared" ca="1" si="4"/>
        <v>0</v>
      </c>
      <c r="AQ19" s="14"/>
      <c r="AR19" s="19">
        <v>3</v>
      </c>
      <c r="AS19">
        <f t="shared" ca="1" si="36"/>
        <v>3</v>
      </c>
      <c r="AT19">
        <f t="shared" ca="1" si="37"/>
        <v>32</v>
      </c>
      <c r="AU19" s="14">
        <f ca="1">AT19*AU26</f>
        <v>224</v>
      </c>
      <c r="AV19" s="14"/>
      <c r="AW19" s="14"/>
      <c r="AX19" s="14">
        <f t="shared" ca="1" si="22"/>
        <v>1314</v>
      </c>
      <c r="BM19" s="4">
        <v>16</v>
      </c>
      <c r="BN19" s="4">
        <f t="shared" ca="1" si="8"/>
        <v>133</v>
      </c>
      <c r="BO19" s="4">
        <f t="shared" ca="1" si="31"/>
        <v>2034</v>
      </c>
      <c r="BQ19" s="4">
        <f t="shared" ca="1" si="33"/>
        <v>3</v>
      </c>
      <c r="BR19" s="4">
        <v>16</v>
      </c>
      <c r="BW19" s="4">
        <v>16</v>
      </c>
      <c r="BX19">
        <f t="shared" ca="1" si="26"/>
        <v>4</v>
      </c>
      <c r="BY19">
        <f t="shared" ca="1" si="27"/>
        <v>133</v>
      </c>
      <c r="CA19" s="4">
        <f t="shared" ca="1" si="32"/>
        <v>4</v>
      </c>
      <c r="CB19" s="4">
        <f t="shared" ca="1" si="9"/>
        <v>4</v>
      </c>
      <c r="CC19" s="4">
        <f t="shared" ca="1" si="9"/>
        <v>4</v>
      </c>
      <c r="CD19" s="4">
        <f t="shared" ca="1" si="9"/>
        <v>4</v>
      </c>
    </row>
    <row r="20" spans="2:82">
      <c r="B20" s="7">
        <v>17</v>
      </c>
      <c r="C20" s="4">
        <f t="shared" ca="1" si="1"/>
        <v>108</v>
      </c>
      <c r="D20" s="4">
        <f t="shared" ca="1" si="12"/>
        <v>28</v>
      </c>
      <c r="E20" s="7">
        <f ca="1">Formulas!C20</f>
        <v>1680</v>
      </c>
      <c r="F20">
        <f t="shared" ca="1" si="13"/>
        <v>0</v>
      </c>
      <c r="G20">
        <f t="shared" ca="1" si="14"/>
        <v>0</v>
      </c>
      <c r="H20">
        <f t="shared" ca="1" si="15"/>
        <v>30</v>
      </c>
      <c r="I20" s="8">
        <f ca="1">IF(Formulas!I20&lt;1,1,ROUND(Formulas!I20,0))</f>
        <v>343</v>
      </c>
      <c r="J20">
        <f t="shared" ca="1" si="16"/>
        <v>1</v>
      </c>
      <c r="K20">
        <f t="shared" ca="1" si="2"/>
        <v>2</v>
      </c>
      <c r="L20" s="7"/>
      <c r="M20" s="4">
        <v>5</v>
      </c>
      <c r="N20" s="4">
        <v>1</v>
      </c>
      <c r="O20" s="4">
        <f t="shared" ca="1" si="17"/>
        <v>0</v>
      </c>
      <c r="P20" s="7"/>
      <c r="Q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H20" s="14"/>
      <c r="AI20" s="14"/>
      <c r="AJ20" s="14"/>
      <c r="AK20" s="14"/>
      <c r="AL20" s="14"/>
      <c r="AM20" s="14"/>
      <c r="AN20" s="14">
        <v>5</v>
      </c>
      <c r="AO20" s="14">
        <v>1</v>
      </c>
      <c r="AP20" s="4">
        <f t="shared" ca="1" si="4"/>
        <v>0</v>
      </c>
      <c r="AQ20" s="14"/>
      <c r="AR20" s="19">
        <v>4</v>
      </c>
      <c r="AS20">
        <f t="shared" ca="1" si="36"/>
        <v>3</v>
      </c>
      <c r="AT20">
        <f t="shared" ca="1" si="37"/>
        <v>25</v>
      </c>
      <c r="AU20" s="14">
        <f ca="1">AT20*AU27</f>
        <v>250</v>
      </c>
      <c r="AV20" s="14"/>
      <c r="AW20" s="14"/>
      <c r="AX20" s="14">
        <f t="shared" ca="1" si="22"/>
        <v>686</v>
      </c>
      <c r="BM20" s="4">
        <v>17</v>
      </c>
      <c r="BN20" s="4">
        <f t="shared" ca="1" si="8"/>
        <v>29</v>
      </c>
      <c r="BO20" s="4">
        <f t="shared" ca="1" si="31"/>
        <v>2063</v>
      </c>
      <c r="BQ20" s="4">
        <f t="shared" ca="1" si="33"/>
        <v>4</v>
      </c>
      <c r="BR20" s="4">
        <v>17</v>
      </c>
      <c r="BS20" s="7"/>
      <c r="BW20" s="4">
        <v>17</v>
      </c>
      <c r="BX20">
        <f t="shared" ca="1" si="26"/>
        <v>4</v>
      </c>
      <c r="BY20">
        <f t="shared" ca="1" si="27"/>
        <v>29</v>
      </c>
      <c r="CA20" s="4">
        <f t="shared" ca="1" si="32"/>
        <v>4</v>
      </c>
      <c r="CB20" s="4">
        <f t="shared" ca="1" si="9"/>
        <v>4</v>
      </c>
      <c r="CC20" s="4">
        <f t="shared" ca="1" si="9"/>
        <v>4</v>
      </c>
      <c r="CD20" s="4">
        <f t="shared" ca="1" si="9"/>
        <v>4</v>
      </c>
    </row>
    <row r="21" spans="2:82">
      <c r="B21" s="7">
        <v>18</v>
      </c>
      <c r="C21" s="4">
        <f t="shared" ca="1" si="1"/>
        <v>108</v>
      </c>
      <c r="D21" s="4">
        <f t="shared" ca="1" si="12"/>
        <v>28</v>
      </c>
      <c r="E21" s="7">
        <f ca="1">Formulas!C21</f>
        <v>1892</v>
      </c>
      <c r="F21">
        <f t="shared" ca="1" si="13"/>
        <v>80</v>
      </c>
      <c r="G21">
        <f t="shared" ca="1" si="14"/>
        <v>80</v>
      </c>
      <c r="H21">
        <f t="shared" ca="1" si="15"/>
        <v>140</v>
      </c>
      <c r="I21" s="8">
        <f ca="1">IF(Formulas!I21&lt;1,1,ROUND(Formulas!I21,0))</f>
        <v>410</v>
      </c>
      <c r="J21">
        <f t="shared" ca="1" si="16"/>
        <v>4</v>
      </c>
      <c r="K21">
        <f t="shared" ca="1" si="2"/>
        <v>3</v>
      </c>
      <c r="L21" s="7"/>
      <c r="M21" s="4">
        <v>5</v>
      </c>
      <c r="N21" s="7">
        <v>2</v>
      </c>
      <c r="O21" s="4">
        <f t="shared" ca="1" si="17"/>
        <v>0</v>
      </c>
      <c r="P21" s="7"/>
      <c r="Q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H21" s="14"/>
      <c r="AI21" s="14"/>
      <c r="AJ21" s="14"/>
      <c r="AK21" s="14"/>
      <c r="AL21" s="14"/>
      <c r="AM21" s="14"/>
      <c r="AN21" s="14">
        <v>5</v>
      </c>
      <c r="AO21" s="14">
        <v>2</v>
      </c>
      <c r="AP21" s="4">
        <f t="shared" ca="1" si="4"/>
        <v>21</v>
      </c>
      <c r="AQ21" s="14"/>
      <c r="AR21" s="19">
        <v>5</v>
      </c>
      <c r="AS21">
        <f t="shared" ca="1" si="36"/>
        <v>2</v>
      </c>
      <c r="AT21">
        <f t="shared" ca="1" si="37"/>
        <v>21</v>
      </c>
      <c r="AU21" s="14">
        <f ca="1">AT21*AU28</f>
        <v>378</v>
      </c>
      <c r="AV21" s="14"/>
      <c r="AW21" s="14"/>
      <c r="AX21" s="14">
        <f t="shared" ca="1" si="22"/>
        <v>1230</v>
      </c>
      <c r="BM21" s="7">
        <v>18</v>
      </c>
      <c r="BN21" s="4">
        <f t="shared" ca="1" si="8"/>
        <v>287</v>
      </c>
      <c r="BO21" s="4">
        <f t="shared" ca="1" si="31"/>
        <v>2350</v>
      </c>
      <c r="BQ21" s="4">
        <f t="shared" ca="1" si="33"/>
        <v>4</v>
      </c>
      <c r="BR21" s="7">
        <v>18</v>
      </c>
      <c r="BW21" s="7">
        <v>18</v>
      </c>
      <c r="BX21">
        <f t="shared" ca="1" si="26"/>
        <v>2</v>
      </c>
      <c r="BY21">
        <f t="shared" ca="1" si="27"/>
        <v>287</v>
      </c>
      <c r="CA21" s="4">
        <f t="shared" ca="1" si="32"/>
        <v>2</v>
      </c>
      <c r="CB21" s="4">
        <f t="shared" ca="1" si="9"/>
        <v>2</v>
      </c>
      <c r="CC21" s="4">
        <f t="shared" ca="1" si="9"/>
        <v>2</v>
      </c>
      <c r="CD21" s="4">
        <f t="shared" ca="1" si="9"/>
        <v>2</v>
      </c>
    </row>
    <row r="22" spans="2:82">
      <c r="B22" s="7">
        <v>19</v>
      </c>
      <c r="C22" s="4">
        <f t="shared" ca="1" si="1"/>
        <v>108</v>
      </c>
      <c r="D22" s="4">
        <f t="shared" ca="1" si="12"/>
        <v>28</v>
      </c>
      <c r="E22" s="7">
        <f ca="1">Formulas!C22</f>
        <v>1645</v>
      </c>
      <c r="F22">
        <f t="shared" ca="1" si="13"/>
        <v>80</v>
      </c>
      <c r="G22">
        <f t="shared" ca="1" si="14"/>
        <v>80</v>
      </c>
      <c r="H22">
        <f t="shared" ca="1" si="15"/>
        <v>140</v>
      </c>
      <c r="I22" s="8">
        <f ca="1">IF(Formulas!I22&lt;1,1,ROUND(Formulas!I22,0))</f>
        <v>401</v>
      </c>
      <c r="J22">
        <f t="shared" ca="1" si="16"/>
        <v>2</v>
      </c>
      <c r="K22">
        <f t="shared" ca="1" si="2"/>
        <v>2</v>
      </c>
      <c r="L22" s="7"/>
      <c r="M22" s="4">
        <v>5</v>
      </c>
      <c r="N22" s="4">
        <v>3</v>
      </c>
      <c r="O22" s="4">
        <f t="shared" ca="1" si="17"/>
        <v>16</v>
      </c>
      <c r="P22" s="7"/>
      <c r="Q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14"/>
      <c r="AI22" s="14"/>
      <c r="AJ22" s="14"/>
      <c r="AK22" s="14"/>
      <c r="AL22" s="14"/>
      <c r="AM22" s="14"/>
      <c r="AN22" s="14">
        <v>5</v>
      </c>
      <c r="AO22" s="14">
        <v>3</v>
      </c>
      <c r="AP22" s="4">
        <f t="shared" ca="1" si="4"/>
        <v>0</v>
      </c>
      <c r="AQ22" s="14"/>
      <c r="AW22" s="14"/>
      <c r="AX22" s="14">
        <f t="shared" ca="1" si="22"/>
        <v>802</v>
      </c>
      <c r="BM22" s="4">
        <v>19</v>
      </c>
      <c r="BN22" s="4">
        <f t="shared" ca="1" si="8"/>
        <v>240</v>
      </c>
      <c r="BO22" s="4">
        <f t="shared" ca="1" si="31"/>
        <v>2590</v>
      </c>
      <c r="BQ22" s="4">
        <f t="shared" ca="1" si="33"/>
        <v>4</v>
      </c>
      <c r="BR22" s="4">
        <v>19</v>
      </c>
      <c r="BW22" s="4">
        <v>19</v>
      </c>
      <c r="BX22">
        <f t="shared" ca="1" si="26"/>
        <v>1</v>
      </c>
      <c r="BY22">
        <f t="shared" ca="1" si="27"/>
        <v>240</v>
      </c>
      <c r="CA22" s="4">
        <f t="shared" ca="1" si="32"/>
        <v>1</v>
      </c>
      <c r="CB22" s="4">
        <f t="shared" ca="1" si="9"/>
        <v>1</v>
      </c>
      <c r="CC22" s="4">
        <f t="shared" ca="1" si="9"/>
        <v>1</v>
      </c>
      <c r="CD22" s="4">
        <f t="shared" ca="1" si="9"/>
        <v>1</v>
      </c>
    </row>
    <row r="23" spans="2:82">
      <c r="B23" s="7">
        <v>20</v>
      </c>
      <c r="C23" s="4">
        <f t="shared" ca="1" si="1"/>
        <v>122</v>
      </c>
      <c r="D23" s="4">
        <f t="shared" ca="1" si="12"/>
        <v>26</v>
      </c>
      <c r="E23" s="7">
        <f ca="1">Formulas!C23</f>
        <v>1712</v>
      </c>
      <c r="F23">
        <f t="shared" ca="1" si="13"/>
        <v>80</v>
      </c>
      <c r="G23">
        <f t="shared" ca="1" si="14"/>
        <v>80</v>
      </c>
      <c r="H23">
        <f t="shared" ca="1" si="15"/>
        <v>140</v>
      </c>
      <c r="I23" s="8">
        <f ca="1">IF(Formulas!I23&lt;1,1,ROUND(Formulas!I23,0))</f>
        <v>344</v>
      </c>
      <c r="J23">
        <f t="shared" ca="1" si="16"/>
        <v>1</v>
      </c>
      <c r="K23">
        <f t="shared" ca="1" si="2"/>
        <v>2</v>
      </c>
      <c r="L23" s="7"/>
      <c r="M23" s="4">
        <v>5</v>
      </c>
      <c r="N23" s="4">
        <v>4</v>
      </c>
      <c r="O23" s="4">
        <f t="shared" ca="1" si="17"/>
        <v>0</v>
      </c>
      <c r="P23" s="7"/>
      <c r="Q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H23" s="14"/>
      <c r="AI23" s="14"/>
      <c r="AJ23" s="14"/>
      <c r="AK23" s="14"/>
      <c r="AL23" s="14"/>
      <c r="AM23" s="14"/>
      <c r="AN23" s="14">
        <v>5</v>
      </c>
      <c r="AO23" s="14">
        <v>4</v>
      </c>
      <c r="AP23" s="4">
        <f t="shared" ca="1" si="4"/>
        <v>0</v>
      </c>
      <c r="AQ23" s="14"/>
      <c r="AR23" s="19" t="s">
        <v>43</v>
      </c>
      <c r="AS23" s="19" t="s">
        <v>51</v>
      </c>
      <c r="AT23" s="19" t="s">
        <v>52</v>
      </c>
      <c r="AU23" s="19" t="s">
        <v>53</v>
      </c>
      <c r="AV23" s="19" t="s">
        <v>54</v>
      </c>
      <c r="AW23" s="14"/>
      <c r="AX23" s="14">
        <f t="shared" ca="1" si="22"/>
        <v>688</v>
      </c>
      <c r="BM23" s="4">
        <v>20</v>
      </c>
      <c r="BN23" s="4">
        <f t="shared" ca="1" si="8"/>
        <v>243</v>
      </c>
      <c r="BO23" s="4">
        <f t="shared" ca="1" si="31"/>
        <v>2833</v>
      </c>
      <c r="BQ23" s="4">
        <f t="shared" ca="1" si="33"/>
        <v>5</v>
      </c>
      <c r="BR23" s="4">
        <v>20</v>
      </c>
      <c r="BW23" s="4">
        <v>20</v>
      </c>
      <c r="BX23">
        <f t="shared" ca="1" si="26"/>
        <v>4</v>
      </c>
      <c r="BY23">
        <f t="shared" ca="1" si="27"/>
        <v>243</v>
      </c>
      <c r="CA23" s="4">
        <f t="shared" ca="1" si="32"/>
        <v>4</v>
      </c>
      <c r="CB23" s="4">
        <f t="shared" ca="1" si="9"/>
        <v>4</v>
      </c>
      <c r="CC23" s="4">
        <f t="shared" ca="1" si="9"/>
        <v>4</v>
      </c>
      <c r="CD23" s="4">
        <f t="shared" ca="1" si="9"/>
        <v>4</v>
      </c>
    </row>
    <row r="24" spans="2:82">
      <c r="B24" s="7">
        <v>21</v>
      </c>
      <c r="C24" s="4">
        <f t="shared" ca="1" si="1"/>
        <v>122</v>
      </c>
      <c r="D24" s="4">
        <f t="shared" ca="1" si="12"/>
        <v>26</v>
      </c>
      <c r="E24" s="7">
        <f ca="1">Formulas!C24</f>
        <v>1904</v>
      </c>
      <c r="F24">
        <f t="shared" ca="1" si="13"/>
        <v>80</v>
      </c>
      <c r="G24">
        <f t="shared" ca="1" si="14"/>
        <v>80</v>
      </c>
      <c r="H24">
        <f t="shared" ca="1" si="15"/>
        <v>140</v>
      </c>
      <c r="I24" s="8">
        <f ca="1">IF(Formulas!I24&lt;1,1,ROUND(Formulas!I24,0))</f>
        <v>460</v>
      </c>
      <c r="J24">
        <f t="shared" ca="1" si="16"/>
        <v>4</v>
      </c>
      <c r="K24">
        <f t="shared" ca="1" si="2"/>
        <v>1</v>
      </c>
      <c r="L24" s="7"/>
      <c r="M24" s="4">
        <v>6</v>
      </c>
      <c r="N24" s="4">
        <v>1</v>
      </c>
      <c r="O24" s="4">
        <f t="shared" ca="1" si="17"/>
        <v>0</v>
      </c>
      <c r="P24" s="7"/>
      <c r="Q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H24" s="14"/>
      <c r="AI24" s="14"/>
      <c r="AJ24" s="14"/>
      <c r="AK24" s="14"/>
      <c r="AL24" s="14"/>
      <c r="AM24" s="14"/>
      <c r="AN24" s="4"/>
      <c r="AO24" s="14"/>
      <c r="AP24" s="4"/>
      <c r="AQ24" s="14"/>
      <c r="AR24" s="19">
        <v>1</v>
      </c>
      <c r="AS24" s="15">
        <f t="shared" ref="AS24:AS28" ca="1" si="38">RANDBETWEEN(4,10)</f>
        <v>7</v>
      </c>
      <c r="AT24" s="14">
        <f ca="1">COUNTIF(J:J,AH4)</f>
        <v>8</v>
      </c>
      <c r="AU24" s="14">
        <f ca="1">SUMIF(J:J,AH4,K:K)</f>
        <v>14</v>
      </c>
      <c r="AV24" s="14">
        <f ca="1">35-AS29</f>
        <v>4</v>
      </c>
      <c r="AW24" s="14"/>
      <c r="AX24" s="14">
        <f t="shared" ca="1" si="22"/>
        <v>460</v>
      </c>
      <c r="BM24" s="4">
        <v>21</v>
      </c>
      <c r="BN24" s="4">
        <f t="shared" ca="1" si="8"/>
        <v>276</v>
      </c>
      <c r="BO24" s="4">
        <f t="shared" ca="1" si="31"/>
        <v>3109</v>
      </c>
      <c r="BQ24" s="4">
        <f t="shared" ca="1" si="33"/>
        <v>5</v>
      </c>
      <c r="BR24" s="4">
        <v>21</v>
      </c>
      <c r="BW24" s="4">
        <v>21</v>
      </c>
      <c r="BX24">
        <f t="shared" ca="1" si="26"/>
        <v>3</v>
      </c>
      <c r="BY24">
        <f t="shared" ca="1" si="27"/>
        <v>276</v>
      </c>
      <c r="CA24" s="4">
        <f t="shared" ca="1" si="32"/>
        <v>3</v>
      </c>
      <c r="CB24" s="4">
        <f t="shared" ca="1" si="32"/>
        <v>3</v>
      </c>
      <c r="CC24" s="4">
        <f t="shared" ca="1" si="32"/>
        <v>3</v>
      </c>
      <c r="CD24" s="4">
        <f t="shared" ca="1" si="32"/>
        <v>3</v>
      </c>
    </row>
    <row r="25" spans="2:82">
      <c r="B25" s="7">
        <v>22</v>
      </c>
      <c r="C25" s="4">
        <f t="shared" ca="1" si="1"/>
        <v>122</v>
      </c>
      <c r="D25" s="4">
        <f t="shared" ca="1" si="12"/>
        <v>26</v>
      </c>
      <c r="E25" s="7">
        <f ca="1">Formulas!C25</f>
        <v>1799</v>
      </c>
      <c r="F25">
        <f t="shared" ca="1" si="13"/>
        <v>45</v>
      </c>
      <c r="G25">
        <f t="shared" ca="1" si="14"/>
        <v>45</v>
      </c>
      <c r="H25">
        <f t="shared" ca="1" si="15"/>
        <v>90</v>
      </c>
      <c r="I25" s="8">
        <f ca="1">IF(Formulas!I25&lt;1,1,ROUND(Formulas!I25,0))</f>
        <v>442</v>
      </c>
      <c r="J25">
        <f t="shared" ca="1" si="16"/>
        <v>5</v>
      </c>
      <c r="K25">
        <f t="shared" ca="1" si="2"/>
        <v>1</v>
      </c>
      <c r="L25" s="7"/>
      <c r="M25" s="4">
        <v>6</v>
      </c>
      <c r="N25" s="7">
        <v>2</v>
      </c>
      <c r="O25" s="4">
        <f t="shared" ca="1" si="17"/>
        <v>0</v>
      </c>
      <c r="P25" s="7"/>
      <c r="Q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14"/>
      <c r="AI25" s="14"/>
      <c r="AJ25" s="14"/>
      <c r="AK25" s="14"/>
      <c r="AL25" s="14"/>
      <c r="AM25" s="14"/>
      <c r="AN25" s="4"/>
      <c r="AO25" s="14"/>
      <c r="AP25" s="4"/>
      <c r="AQ25" s="14"/>
      <c r="AR25" s="19">
        <v>2</v>
      </c>
      <c r="AS25" s="15">
        <f t="shared" ca="1" si="38"/>
        <v>4</v>
      </c>
      <c r="AT25" s="14">
        <f ca="1">COUNTIF(J:J,AH5)</f>
        <v>10</v>
      </c>
      <c r="AU25" s="14">
        <f ca="1">SUMIF(J:J,AH5,K:K)</f>
        <v>18</v>
      </c>
      <c r="AV25">
        <f t="shared" ref="AV25" ca="1" si="39">RANDBETWEEN(1,35)</f>
        <v>7</v>
      </c>
      <c r="AW25" s="14"/>
      <c r="AX25" s="14">
        <f t="shared" ca="1" si="22"/>
        <v>442</v>
      </c>
      <c r="BM25" s="7">
        <v>22</v>
      </c>
      <c r="BN25" s="4">
        <f t="shared" ca="1" si="8"/>
        <v>160</v>
      </c>
      <c r="BO25" s="4">
        <f t="shared" ca="1" si="31"/>
        <v>3269</v>
      </c>
      <c r="BQ25" s="4">
        <f t="shared" ca="1" si="33"/>
        <v>5</v>
      </c>
      <c r="BR25" s="7">
        <v>22</v>
      </c>
      <c r="BS25" s="7"/>
      <c r="BW25" s="7">
        <v>22</v>
      </c>
      <c r="BX25">
        <f t="shared" ca="1" si="26"/>
        <v>2</v>
      </c>
      <c r="BY25">
        <f t="shared" ca="1" si="27"/>
        <v>160</v>
      </c>
      <c r="CA25" s="4">
        <f t="shared" ca="1" si="32"/>
        <v>2</v>
      </c>
      <c r="CB25" s="4">
        <f t="shared" ca="1" si="32"/>
        <v>2</v>
      </c>
      <c r="CC25" s="4">
        <f t="shared" ca="1" si="32"/>
        <v>2</v>
      </c>
      <c r="CD25" s="4">
        <f t="shared" ca="1" si="32"/>
        <v>2</v>
      </c>
    </row>
    <row r="26" spans="2:82">
      <c r="B26" s="7">
        <v>23</v>
      </c>
      <c r="C26" s="4">
        <f t="shared" ca="1" si="1"/>
        <v>91</v>
      </c>
      <c r="D26" s="4">
        <f t="shared" ca="1" si="12"/>
        <v>6</v>
      </c>
      <c r="E26" s="7">
        <f ca="1">Formulas!C26</f>
        <v>1945</v>
      </c>
      <c r="F26">
        <f t="shared" ca="1" si="13"/>
        <v>0</v>
      </c>
      <c r="G26">
        <f t="shared" ca="1" si="14"/>
        <v>0</v>
      </c>
      <c r="H26">
        <f t="shared" ca="1" si="15"/>
        <v>30</v>
      </c>
      <c r="I26" s="8">
        <f ca="1">IF(Formulas!I26&lt;1,1,ROUND(Formulas!I26,0))</f>
        <v>414</v>
      </c>
      <c r="J26">
        <f t="shared" ca="1" si="16"/>
        <v>3</v>
      </c>
      <c r="K26">
        <f t="shared" ca="1" si="2"/>
        <v>1</v>
      </c>
      <c r="L26" s="7"/>
      <c r="M26" s="4">
        <v>6</v>
      </c>
      <c r="N26" s="4">
        <v>3</v>
      </c>
      <c r="O26" s="4">
        <f t="shared" ca="1" si="17"/>
        <v>0</v>
      </c>
      <c r="P26" s="7"/>
      <c r="Q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14"/>
      <c r="AI26" s="14"/>
      <c r="AJ26" s="14"/>
      <c r="AK26" s="14"/>
      <c r="AL26" s="14"/>
      <c r="AM26" s="14"/>
      <c r="AN26" s="4"/>
      <c r="AO26" s="14"/>
      <c r="AP26" s="4"/>
      <c r="AQ26" s="14"/>
      <c r="AR26" s="19">
        <v>3</v>
      </c>
      <c r="AS26" s="15">
        <f t="shared" ca="1" si="38"/>
        <v>9</v>
      </c>
      <c r="AT26" s="14">
        <f ca="1">COUNTIF(J:J,AH6)</f>
        <v>3</v>
      </c>
      <c r="AU26" s="14">
        <f ca="1">SUMIF(J:J,AH6,K:K)</f>
        <v>7</v>
      </c>
      <c r="AV26" s="14"/>
      <c r="AW26" s="14"/>
      <c r="AX26" s="14">
        <f t="shared" ca="1" si="22"/>
        <v>414</v>
      </c>
      <c r="BM26" s="4">
        <v>23</v>
      </c>
      <c r="BN26" s="4">
        <f t="shared" ca="1" si="8"/>
        <v>58</v>
      </c>
      <c r="BO26" s="4">
        <f t="shared" ca="1" si="31"/>
        <v>3327</v>
      </c>
      <c r="BQ26" s="4">
        <f t="shared" ca="1" si="33"/>
        <v>6</v>
      </c>
      <c r="BR26" s="4">
        <v>23</v>
      </c>
      <c r="BW26" s="4">
        <v>23</v>
      </c>
      <c r="BX26">
        <f t="shared" ca="1" si="26"/>
        <v>4</v>
      </c>
      <c r="BY26">
        <f t="shared" ca="1" si="27"/>
        <v>58</v>
      </c>
      <c r="CA26" s="4">
        <f t="shared" ref="CA26:CD38" ca="1" si="40">$BX26</f>
        <v>4</v>
      </c>
      <c r="CB26" s="4">
        <f t="shared" ca="1" si="40"/>
        <v>4</v>
      </c>
      <c r="CC26" s="4">
        <f t="shared" ca="1" si="40"/>
        <v>4</v>
      </c>
      <c r="CD26" s="4">
        <f t="shared" ca="1" si="40"/>
        <v>4</v>
      </c>
    </row>
    <row r="27" spans="2:82">
      <c r="B27" s="7">
        <v>24</v>
      </c>
      <c r="C27" s="4">
        <f t="shared" ca="1" si="1"/>
        <v>91</v>
      </c>
      <c r="D27" s="4">
        <f t="shared" ca="1" si="12"/>
        <v>6</v>
      </c>
      <c r="E27" s="7">
        <f ca="1">Formulas!C27</f>
        <v>1658</v>
      </c>
      <c r="F27">
        <f t="shared" ca="1" si="13"/>
        <v>20</v>
      </c>
      <c r="G27">
        <f t="shared" ca="1" si="14"/>
        <v>20</v>
      </c>
      <c r="H27">
        <f t="shared" ca="1" si="15"/>
        <v>55</v>
      </c>
      <c r="I27" s="8">
        <f ca="1">IF(Formulas!I27&lt;1,1,ROUND(Formulas!I27,0))</f>
        <v>352</v>
      </c>
      <c r="J27">
        <f t="shared" ca="1" si="16"/>
        <v>1</v>
      </c>
      <c r="K27">
        <f t="shared" ca="1" si="2"/>
        <v>1</v>
      </c>
      <c r="L27" s="7"/>
      <c r="M27" s="4">
        <v>6</v>
      </c>
      <c r="N27" s="4">
        <v>4</v>
      </c>
      <c r="O27" s="4">
        <f t="shared" ca="1" si="17"/>
        <v>113</v>
      </c>
      <c r="P27" s="7"/>
      <c r="Q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H27" s="14"/>
      <c r="AI27" s="14"/>
      <c r="AJ27" s="14"/>
      <c r="AK27" s="14"/>
      <c r="AL27" s="14"/>
      <c r="AM27" s="14"/>
      <c r="AN27" s="4"/>
      <c r="AO27" s="14"/>
      <c r="AP27" s="4"/>
      <c r="AQ27" s="14"/>
      <c r="AR27" s="19">
        <v>4</v>
      </c>
      <c r="AS27" s="15">
        <f t="shared" ca="1" si="38"/>
        <v>5</v>
      </c>
      <c r="AT27" s="14">
        <f ca="1">COUNTIF(J:J,AH7)</f>
        <v>5</v>
      </c>
      <c r="AU27" s="14">
        <f ca="1">SUMIF(J:J,AH7,K:K)</f>
        <v>10</v>
      </c>
      <c r="AV27" s="14"/>
      <c r="AW27" s="14"/>
      <c r="AX27" s="14">
        <f t="shared" ca="1" si="22"/>
        <v>352</v>
      </c>
      <c r="BM27" s="4">
        <v>24</v>
      </c>
      <c r="BN27" s="4">
        <f t="shared" ca="1" si="8"/>
        <v>86</v>
      </c>
      <c r="BO27" s="4">
        <f t="shared" ca="1" si="31"/>
        <v>3413</v>
      </c>
      <c r="BQ27" s="4">
        <f t="shared" ca="1" si="33"/>
        <v>6</v>
      </c>
      <c r="BR27" s="4">
        <v>24</v>
      </c>
      <c r="BW27" s="4">
        <v>24</v>
      </c>
      <c r="BX27">
        <f t="shared" ca="1" si="26"/>
        <v>1</v>
      </c>
      <c r="BY27">
        <f t="shared" ca="1" si="27"/>
        <v>86</v>
      </c>
      <c r="CA27" s="4">
        <f t="shared" ca="1" si="40"/>
        <v>1</v>
      </c>
      <c r="CB27" s="4">
        <f t="shared" ca="1" si="40"/>
        <v>1</v>
      </c>
      <c r="CC27" s="4">
        <f t="shared" ca="1" si="40"/>
        <v>1</v>
      </c>
      <c r="CD27" s="4">
        <f t="shared" ca="1" si="40"/>
        <v>1</v>
      </c>
    </row>
    <row r="28" spans="2:82">
      <c r="B28" s="7">
        <v>25</v>
      </c>
      <c r="C28" s="4">
        <f t="shared" ca="1" si="1"/>
        <v>91</v>
      </c>
      <c r="D28" s="4">
        <f t="shared" ca="1" si="12"/>
        <v>6</v>
      </c>
      <c r="E28" s="7">
        <f ca="1">Formulas!C28</f>
        <v>1765</v>
      </c>
      <c r="F28">
        <f t="shared" ca="1" si="13"/>
        <v>20</v>
      </c>
      <c r="G28">
        <f t="shared" ca="1" si="14"/>
        <v>20</v>
      </c>
      <c r="H28">
        <f t="shared" ca="1" si="15"/>
        <v>55</v>
      </c>
      <c r="I28" s="8">
        <f ca="1">IF(Formulas!I28&lt;1,1,ROUND(Formulas!I28,0))</f>
        <v>358</v>
      </c>
      <c r="J28">
        <f t="shared" ca="1" si="16"/>
        <v>2</v>
      </c>
      <c r="K28">
        <f t="shared" ca="1" si="2"/>
        <v>2</v>
      </c>
      <c r="L28" s="7"/>
      <c r="M28" s="4">
        <v>7</v>
      </c>
      <c r="N28" s="4">
        <v>1</v>
      </c>
      <c r="O28" s="4">
        <f t="shared" ca="1" si="17"/>
        <v>0</v>
      </c>
      <c r="P28" s="7"/>
      <c r="Q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H28" s="14"/>
      <c r="AI28" s="14"/>
      <c r="AJ28" s="14"/>
      <c r="AK28" s="14"/>
      <c r="AL28" s="14"/>
      <c r="AM28" s="14"/>
      <c r="AN28" s="4"/>
      <c r="AO28" s="14"/>
      <c r="AP28" s="4"/>
      <c r="AQ28" s="14"/>
      <c r="AR28" s="19">
        <v>5</v>
      </c>
      <c r="AS28" s="15">
        <f t="shared" ca="1" si="38"/>
        <v>6</v>
      </c>
      <c r="AT28" s="14">
        <f ca="1">COUNTIF(J:J,AH8)</f>
        <v>9</v>
      </c>
      <c r="AU28" s="14">
        <f ca="1">SUMIF(J:J,AH8,K:K)</f>
        <v>18</v>
      </c>
      <c r="AV28" s="14"/>
      <c r="AW28" s="14"/>
      <c r="AX28" s="14">
        <f t="shared" ca="1" si="22"/>
        <v>716</v>
      </c>
      <c r="BM28" s="4">
        <v>25</v>
      </c>
      <c r="BN28" s="4">
        <f t="shared" ca="1" si="8"/>
        <v>81</v>
      </c>
      <c r="BO28" s="4">
        <f t="shared" ca="1" si="31"/>
        <v>3494</v>
      </c>
      <c r="BQ28" s="4">
        <f t="shared" ca="1" si="33"/>
        <v>6</v>
      </c>
      <c r="BR28" s="4">
        <v>25</v>
      </c>
      <c r="BW28" s="4">
        <v>25</v>
      </c>
      <c r="BX28">
        <f t="shared" ca="1" si="26"/>
        <v>3</v>
      </c>
      <c r="BY28">
        <f t="shared" ca="1" si="27"/>
        <v>81</v>
      </c>
      <c r="CA28" s="4">
        <f t="shared" ca="1" si="40"/>
        <v>3</v>
      </c>
      <c r="CB28" s="4">
        <f t="shared" ca="1" si="40"/>
        <v>3</v>
      </c>
      <c r="CC28" s="4">
        <f t="shared" ca="1" si="40"/>
        <v>3</v>
      </c>
      <c r="CD28" s="4">
        <f t="shared" ca="1" si="40"/>
        <v>3</v>
      </c>
    </row>
    <row r="29" spans="2:82">
      <c r="B29" s="7">
        <v>26</v>
      </c>
      <c r="C29" s="4">
        <f t="shared" ca="1" si="1"/>
        <v>47</v>
      </c>
      <c r="D29" s="4">
        <f t="shared" ca="1" si="12"/>
        <v>10</v>
      </c>
      <c r="E29" s="7">
        <f ca="1">Formulas!C29</f>
        <v>1523</v>
      </c>
      <c r="F29">
        <f t="shared" ca="1" si="13"/>
        <v>45</v>
      </c>
      <c r="G29">
        <f t="shared" ca="1" si="14"/>
        <v>45</v>
      </c>
      <c r="H29">
        <f t="shared" ca="1" si="15"/>
        <v>90</v>
      </c>
      <c r="I29" s="8">
        <f ca="1">IF(Formulas!I29&lt;1,1,ROUND(Formulas!I29,0))</f>
        <v>375</v>
      </c>
      <c r="J29">
        <f t="shared" ca="1" si="16"/>
        <v>2</v>
      </c>
      <c r="K29">
        <f t="shared" ca="1" si="2"/>
        <v>3</v>
      </c>
      <c r="L29" s="7"/>
      <c r="M29" s="4">
        <v>7</v>
      </c>
      <c r="N29" s="7">
        <v>2</v>
      </c>
      <c r="O29" s="4">
        <f t="shared" ca="1" si="17"/>
        <v>0</v>
      </c>
      <c r="P29" s="7"/>
      <c r="Q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H29" s="14"/>
      <c r="AI29" s="14"/>
      <c r="AJ29" s="14"/>
      <c r="AK29" s="14"/>
      <c r="AL29" s="14"/>
      <c r="AM29" s="14"/>
      <c r="AN29" s="4"/>
      <c r="AO29" s="14"/>
      <c r="AP29" s="4"/>
      <c r="AQ29" s="14"/>
      <c r="AR29" s="19" t="s">
        <v>28</v>
      </c>
      <c r="AS29" s="13">
        <f ca="1">SUM(AS24:AS28)</f>
        <v>31</v>
      </c>
      <c r="AT29" s="13">
        <f t="shared" ref="AT29:AU29" ca="1" si="41">SUM(AT24:AT28)</f>
        <v>35</v>
      </c>
      <c r="AU29" s="13">
        <f t="shared" ca="1" si="41"/>
        <v>67</v>
      </c>
      <c r="AW29" s="14"/>
      <c r="AX29" s="14">
        <f t="shared" ca="1" si="22"/>
        <v>1125</v>
      </c>
      <c r="BM29" s="7">
        <v>26</v>
      </c>
      <c r="BN29" s="4">
        <f t="shared" ca="1" si="8"/>
        <v>166</v>
      </c>
      <c r="BO29" s="4">
        <f t="shared" ca="1" si="31"/>
        <v>3660</v>
      </c>
      <c r="BQ29" s="4">
        <f t="shared" ca="1" si="33"/>
        <v>7</v>
      </c>
      <c r="BR29" s="7">
        <v>26</v>
      </c>
      <c r="BW29" s="7">
        <v>26</v>
      </c>
      <c r="BX29">
        <f t="shared" ca="1" si="26"/>
        <v>2</v>
      </c>
      <c r="BY29">
        <f t="shared" ca="1" si="27"/>
        <v>166</v>
      </c>
      <c r="CA29" s="4">
        <f t="shared" ca="1" si="40"/>
        <v>2</v>
      </c>
      <c r="CB29" s="4">
        <f t="shared" ca="1" si="40"/>
        <v>2</v>
      </c>
      <c r="CC29" s="4">
        <f t="shared" ca="1" si="40"/>
        <v>2</v>
      </c>
      <c r="CD29" s="4">
        <f t="shared" ca="1" si="40"/>
        <v>2</v>
      </c>
    </row>
    <row r="30" spans="2:82">
      <c r="B30" s="7">
        <v>27</v>
      </c>
      <c r="C30" s="4">
        <f t="shared" ca="1" si="1"/>
        <v>47</v>
      </c>
      <c r="D30" s="4">
        <f t="shared" ca="1" si="12"/>
        <v>10</v>
      </c>
      <c r="E30" s="7">
        <f ca="1">Formulas!C30</f>
        <v>1883</v>
      </c>
      <c r="F30">
        <f t="shared" ca="1" si="13"/>
        <v>20</v>
      </c>
      <c r="G30">
        <f t="shared" ca="1" si="14"/>
        <v>20</v>
      </c>
      <c r="H30">
        <f t="shared" ca="1" si="15"/>
        <v>55</v>
      </c>
      <c r="I30" s="8">
        <f ca="1">IF(Formulas!I30&lt;1,1,ROUND(Formulas!I30,0))</f>
        <v>391</v>
      </c>
      <c r="J30">
        <f t="shared" ca="1" si="16"/>
        <v>2</v>
      </c>
      <c r="K30">
        <f t="shared" ca="1" si="2"/>
        <v>2</v>
      </c>
      <c r="L30" s="7"/>
      <c r="M30" s="4">
        <v>7</v>
      </c>
      <c r="N30" s="4">
        <v>3</v>
      </c>
      <c r="O30" s="4">
        <f t="shared" ca="1" si="17"/>
        <v>300</v>
      </c>
      <c r="P30" s="7"/>
      <c r="Q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14"/>
      <c r="AI30" s="14"/>
      <c r="AJ30" s="14"/>
      <c r="AK30" s="14"/>
      <c r="AL30" s="14"/>
      <c r="AM30" s="14"/>
      <c r="AN30" s="4"/>
      <c r="AO30" s="14"/>
      <c r="AP30" s="4"/>
      <c r="AQ30" s="14"/>
      <c r="AR30" s="14"/>
      <c r="AS30" s="14"/>
      <c r="AT30" s="14"/>
      <c r="AU30" s="14"/>
      <c r="AW30" s="14"/>
      <c r="AX30" s="14">
        <f t="shared" ca="1" si="22"/>
        <v>782</v>
      </c>
      <c r="BM30" s="4">
        <v>27</v>
      </c>
      <c r="BN30" s="4">
        <f t="shared" ca="1" si="8"/>
        <v>75</v>
      </c>
      <c r="BO30" s="4">
        <f t="shared" ca="1" si="31"/>
        <v>3735</v>
      </c>
      <c r="BQ30" s="4">
        <f t="shared" ca="1" si="33"/>
        <v>7</v>
      </c>
      <c r="BR30" s="4">
        <v>27</v>
      </c>
      <c r="BS30" s="7"/>
      <c r="BW30" s="4">
        <v>27</v>
      </c>
      <c r="BX30">
        <f t="shared" ca="1" si="26"/>
        <v>2</v>
      </c>
      <c r="BY30">
        <f t="shared" ca="1" si="27"/>
        <v>75</v>
      </c>
      <c r="CA30" s="4">
        <f t="shared" ca="1" si="40"/>
        <v>2</v>
      </c>
      <c r="CB30" s="4">
        <f t="shared" ca="1" si="40"/>
        <v>2</v>
      </c>
      <c r="CC30" s="4">
        <f t="shared" ca="1" si="40"/>
        <v>2</v>
      </c>
      <c r="CD30" s="4">
        <f t="shared" ca="1" si="40"/>
        <v>2</v>
      </c>
    </row>
    <row r="31" spans="2:82">
      <c r="B31" s="7">
        <v>28</v>
      </c>
      <c r="C31" s="4">
        <f t="shared" ca="1" si="1"/>
        <v>47</v>
      </c>
      <c r="D31" s="4">
        <f t="shared" ca="1" si="12"/>
        <v>10</v>
      </c>
      <c r="E31" s="7">
        <f ca="1">Formulas!C31</f>
        <v>1642</v>
      </c>
      <c r="F31">
        <f t="shared" ca="1" si="13"/>
        <v>80</v>
      </c>
      <c r="G31">
        <f t="shared" ca="1" si="14"/>
        <v>80</v>
      </c>
      <c r="H31">
        <f t="shared" ca="1" si="15"/>
        <v>140</v>
      </c>
      <c r="I31" s="8">
        <f ca="1">IF(Formulas!I31&lt;1,1,ROUND(Formulas!I31,0))</f>
        <v>399</v>
      </c>
      <c r="J31">
        <f t="shared" ca="1" si="16"/>
        <v>2</v>
      </c>
      <c r="K31">
        <f t="shared" ca="1" si="2"/>
        <v>2</v>
      </c>
      <c r="L31" s="7"/>
      <c r="M31" s="4">
        <v>7</v>
      </c>
      <c r="N31" s="4">
        <v>4</v>
      </c>
      <c r="O31" s="4">
        <f t="shared" ca="1" si="17"/>
        <v>0</v>
      </c>
      <c r="P31" s="7"/>
      <c r="Q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H31" s="14"/>
      <c r="AI31" s="14"/>
      <c r="AJ31" s="14"/>
      <c r="AK31" s="14"/>
      <c r="AL31" s="14"/>
      <c r="AM31" s="14"/>
      <c r="AN31" s="4"/>
      <c r="AO31" s="14"/>
      <c r="AP31" s="4"/>
      <c r="AQ31" s="14"/>
      <c r="AS31">
        <f ca="1">SUM(AT32:AT51)</f>
        <v>16</v>
      </c>
      <c r="AT31" s="18">
        <f ca="1">STDEVP(AT32:AT36)</f>
        <v>2.4819347291981715</v>
      </c>
      <c r="AU31" s="13">
        <f ca="1">COUNTIF(AT32:AT36,0)</f>
        <v>1</v>
      </c>
      <c r="AW31" s="14"/>
      <c r="AX31" s="14">
        <f t="shared" ca="1" si="22"/>
        <v>798</v>
      </c>
      <c r="BM31" s="4">
        <v>28</v>
      </c>
      <c r="BN31" s="4">
        <f t="shared" ca="1" si="8"/>
        <v>211</v>
      </c>
      <c r="BO31" s="4">
        <f t="shared" ca="1" si="31"/>
        <v>3946</v>
      </c>
      <c r="BQ31" s="4">
        <f t="shared" ca="1" si="33"/>
        <v>7</v>
      </c>
      <c r="BR31" s="4">
        <v>28</v>
      </c>
      <c r="BW31" s="4">
        <v>28</v>
      </c>
      <c r="BX31">
        <f t="shared" ca="1" si="26"/>
        <v>1</v>
      </c>
      <c r="BY31">
        <f t="shared" ca="1" si="27"/>
        <v>211</v>
      </c>
      <c r="CA31" s="4">
        <f t="shared" ca="1" si="40"/>
        <v>1</v>
      </c>
      <c r="CB31" s="4">
        <f t="shared" ca="1" si="40"/>
        <v>1</v>
      </c>
      <c r="CC31" s="4">
        <f t="shared" ca="1" si="40"/>
        <v>1</v>
      </c>
      <c r="CD31" s="4">
        <f t="shared" ca="1" si="40"/>
        <v>1</v>
      </c>
    </row>
    <row r="32" spans="2:82">
      <c r="B32" s="7">
        <v>29</v>
      </c>
      <c r="C32" s="4">
        <f t="shared" ca="1" si="1"/>
        <v>47</v>
      </c>
      <c r="D32" s="4">
        <f t="shared" ca="1" si="12"/>
        <v>10</v>
      </c>
      <c r="E32" s="7">
        <f ca="1">Formulas!C32</f>
        <v>1818</v>
      </c>
      <c r="F32">
        <f t="shared" ca="1" si="13"/>
        <v>0</v>
      </c>
      <c r="G32">
        <f t="shared" ca="1" si="14"/>
        <v>0</v>
      </c>
      <c r="H32">
        <f t="shared" ca="1" si="15"/>
        <v>30</v>
      </c>
      <c r="I32" s="8">
        <f ca="1">IF(Formulas!I32&lt;1,1,ROUND(Formulas!I32,0))</f>
        <v>398</v>
      </c>
      <c r="J32">
        <f t="shared" ca="1" si="16"/>
        <v>2</v>
      </c>
      <c r="K32">
        <f t="shared" ca="1" si="2"/>
        <v>2</v>
      </c>
      <c r="L32" s="7"/>
      <c r="M32" s="4">
        <v>8</v>
      </c>
      <c r="N32" s="4">
        <v>1</v>
      </c>
      <c r="O32" s="4">
        <f t="shared" ca="1" si="17"/>
        <v>64</v>
      </c>
      <c r="P32" s="7"/>
      <c r="Q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14"/>
      <c r="AI32" s="14"/>
      <c r="AJ32" s="14"/>
      <c r="AK32" s="14"/>
      <c r="AL32" s="14"/>
      <c r="AM32" s="14"/>
      <c r="AN32" s="4"/>
      <c r="AO32" s="14"/>
      <c r="AP32" s="4"/>
      <c r="AQ32" s="14"/>
      <c r="AR32">
        <v>1</v>
      </c>
      <c r="AS32">
        <f ca="1">AS24-AT24</f>
        <v>-1</v>
      </c>
      <c r="AT32">
        <f ca="1">IF(AS32&lt;0,AS32*-1,AS32)</f>
        <v>1</v>
      </c>
      <c r="AW32" s="14"/>
      <c r="AX32" s="14">
        <f t="shared" ca="1" si="22"/>
        <v>796</v>
      </c>
      <c r="BM32" s="4">
        <v>29</v>
      </c>
      <c r="BN32" s="4">
        <f t="shared" ca="1" si="8"/>
        <v>52</v>
      </c>
      <c r="BO32" s="4">
        <f t="shared" ca="1" si="31"/>
        <v>3998</v>
      </c>
      <c r="BQ32" s="4">
        <f t="shared" ca="1" si="33"/>
        <v>7</v>
      </c>
      <c r="BR32" s="4">
        <v>29</v>
      </c>
      <c r="BW32" s="4">
        <v>29</v>
      </c>
      <c r="BX32">
        <f t="shared" ca="1" si="26"/>
        <v>3</v>
      </c>
      <c r="BY32">
        <f t="shared" ca="1" si="27"/>
        <v>52</v>
      </c>
      <c r="CA32" s="4">
        <f t="shared" ca="1" si="40"/>
        <v>3</v>
      </c>
      <c r="CB32" s="4">
        <f t="shared" ca="1" si="40"/>
        <v>3</v>
      </c>
      <c r="CC32" s="4">
        <f t="shared" ca="1" si="40"/>
        <v>3</v>
      </c>
      <c r="CD32" s="4">
        <f t="shared" ca="1" si="40"/>
        <v>3</v>
      </c>
    </row>
    <row r="33" spans="2:82">
      <c r="B33" s="7">
        <v>30</v>
      </c>
      <c r="C33" s="4">
        <f t="shared" ca="1" si="1"/>
        <v>47</v>
      </c>
      <c r="D33" s="4">
        <f t="shared" ca="1" si="12"/>
        <v>10</v>
      </c>
      <c r="E33" s="7">
        <f ca="1">Formulas!C33</f>
        <v>1661</v>
      </c>
      <c r="F33">
        <f t="shared" ca="1" si="13"/>
        <v>45</v>
      </c>
      <c r="G33">
        <f t="shared" ca="1" si="14"/>
        <v>45</v>
      </c>
      <c r="H33">
        <f t="shared" ca="1" si="15"/>
        <v>90</v>
      </c>
      <c r="I33" s="8">
        <f ca="1">IF(Formulas!I33&lt;1,1,ROUND(Formulas!I33,0))</f>
        <v>368</v>
      </c>
      <c r="J33">
        <f t="shared" ca="1" si="16"/>
        <v>5</v>
      </c>
      <c r="K33">
        <f t="shared" ca="1" si="2"/>
        <v>1</v>
      </c>
      <c r="L33" s="7"/>
      <c r="M33" s="4">
        <v>8</v>
      </c>
      <c r="N33" s="7">
        <v>2</v>
      </c>
      <c r="O33" s="4">
        <f t="shared" ca="1" si="17"/>
        <v>0</v>
      </c>
      <c r="P33" s="7"/>
      <c r="Q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H33" s="14"/>
      <c r="AI33" s="14"/>
      <c r="AJ33" s="14"/>
      <c r="AK33" s="14"/>
      <c r="AL33" s="14"/>
      <c r="AM33" s="14"/>
      <c r="AN33" s="4"/>
      <c r="AO33" s="14"/>
      <c r="AP33" s="4"/>
      <c r="AQ33" s="14"/>
      <c r="AR33">
        <v>2</v>
      </c>
      <c r="AS33">
        <f ca="1">AS25-AT25</f>
        <v>-6</v>
      </c>
      <c r="AT33">
        <f ca="1">IF(AS33&lt;0,AS33*-1,AS33)</f>
        <v>6</v>
      </c>
      <c r="AW33" s="14"/>
      <c r="AX33" s="14">
        <f t="shared" ca="1" si="22"/>
        <v>368</v>
      </c>
      <c r="BM33" s="7">
        <v>30</v>
      </c>
      <c r="BN33" s="4">
        <f t="shared" ca="1" si="8"/>
        <v>166</v>
      </c>
      <c r="BO33" s="4">
        <f t="shared" ca="1" si="31"/>
        <v>4164</v>
      </c>
      <c r="BQ33" s="4">
        <f t="shared" ca="1" si="33"/>
        <v>7</v>
      </c>
      <c r="BR33" s="7">
        <v>30</v>
      </c>
      <c r="BW33" s="7">
        <v>30</v>
      </c>
      <c r="BX33">
        <f t="shared" ca="1" si="26"/>
        <v>2</v>
      </c>
      <c r="BY33">
        <f t="shared" ca="1" si="27"/>
        <v>166</v>
      </c>
      <c r="CA33" s="4">
        <f t="shared" ca="1" si="40"/>
        <v>2</v>
      </c>
      <c r="CB33" s="4">
        <f t="shared" ca="1" si="40"/>
        <v>2</v>
      </c>
      <c r="CC33" s="4">
        <f t="shared" ca="1" si="40"/>
        <v>2</v>
      </c>
      <c r="CD33" s="4">
        <f t="shared" ca="1" si="40"/>
        <v>2</v>
      </c>
    </row>
    <row r="34" spans="2:82">
      <c r="B34" s="7">
        <v>31</v>
      </c>
      <c r="C34" s="4">
        <f t="shared" ca="1" si="1"/>
        <v>47</v>
      </c>
      <c r="D34" s="4">
        <f t="shared" ca="1" si="12"/>
        <v>10</v>
      </c>
      <c r="E34" s="7">
        <f ca="1">Formulas!C34</f>
        <v>1884</v>
      </c>
      <c r="F34">
        <f t="shared" ca="1" si="13"/>
        <v>45</v>
      </c>
      <c r="G34">
        <f t="shared" ca="1" si="14"/>
        <v>45</v>
      </c>
      <c r="H34">
        <f t="shared" ca="1" si="15"/>
        <v>90</v>
      </c>
      <c r="I34" s="8">
        <f ca="1">IF(Formulas!I34&lt;1,1,ROUND(Formulas!I34,0))</f>
        <v>468</v>
      </c>
      <c r="J34">
        <f t="shared" ca="1" si="16"/>
        <v>3</v>
      </c>
      <c r="K34">
        <f t="shared" ca="1" si="2"/>
        <v>3</v>
      </c>
      <c r="L34" s="7"/>
      <c r="M34" s="4">
        <v>8</v>
      </c>
      <c r="N34" s="4">
        <v>3</v>
      </c>
      <c r="O34" s="4">
        <f t="shared" ca="1" si="17"/>
        <v>0</v>
      </c>
      <c r="P34" s="7"/>
      <c r="Q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14"/>
      <c r="AI34" s="14"/>
      <c r="AJ34" s="14"/>
      <c r="AK34" s="14"/>
      <c r="AL34" s="14"/>
      <c r="AM34" s="14"/>
      <c r="AN34" s="4"/>
      <c r="AO34" s="14"/>
      <c r="AP34" s="4"/>
      <c r="AQ34" s="14"/>
      <c r="AR34">
        <v>3</v>
      </c>
      <c r="AS34">
        <f ca="1">AS26-AT26</f>
        <v>6</v>
      </c>
      <c r="AT34">
        <f ca="1">IF(AS34&lt;0,AS34*-1,AS34)</f>
        <v>6</v>
      </c>
      <c r="AV34" s="14"/>
      <c r="AX34" s="14">
        <f t="shared" ca="1" si="22"/>
        <v>1404</v>
      </c>
      <c r="BM34" s="4">
        <v>31</v>
      </c>
      <c r="BN34" s="4">
        <f t="shared" ca="1" si="8"/>
        <v>160</v>
      </c>
      <c r="BO34" s="4">
        <f t="shared" ca="1" si="31"/>
        <v>4324</v>
      </c>
      <c r="BQ34" s="4">
        <f t="shared" ca="1" si="33"/>
        <v>7</v>
      </c>
      <c r="BR34" s="4">
        <v>31</v>
      </c>
      <c r="BW34" s="4">
        <v>31</v>
      </c>
      <c r="BX34">
        <f t="shared" ca="1" si="26"/>
        <v>4</v>
      </c>
      <c r="BY34">
        <f t="shared" ca="1" si="27"/>
        <v>160</v>
      </c>
      <c r="CA34" s="4">
        <f t="shared" ca="1" si="40"/>
        <v>4</v>
      </c>
      <c r="CB34" s="4">
        <f t="shared" ca="1" si="40"/>
        <v>4</v>
      </c>
      <c r="CC34" s="4">
        <f t="shared" ca="1" si="40"/>
        <v>4</v>
      </c>
      <c r="CD34" s="4">
        <f t="shared" ca="1" si="40"/>
        <v>4</v>
      </c>
    </row>
    <row r="35" spans="2:82">
      <c r="B35" s="7">
        <v>32</v>
      </c>
      <c r="C35" s="4">
        <f t="shared" ca="1" si="1"/>
        <v>47</v>
      </c>
      <c r="D35" s="4">
        <f t="shared" ca="1" si="12"/>
        <v>10</v>
      </c>
      <c r="E35" s="7">
        <f ca="1">Formulas!C35</f>
        <v>1508</v>
      </c>
      <c r="F35">
        <f t="shared" ca="1" si="13"/>
        <v>80</v>
      </c>
      <c r="G35">
        <f t="shared" ca="1" si="14"/>
        <v>80</v>
      </c>
      <c r="H35">
        <f t="shared" ca="1" si="15"/>
        <v>140</v>
      </c>
      <c r="I35" s="8">
        <f ca="1">IF(Formulas!I35&lt;1,1,ROUND(Formulas!I35,0))</f>
        <v>363</v>
      </c>
      <c r="J35">
        <f t="shared" ca="1" si="16"/>
        <v>5</v>
      </c>
      <c r="K35">
        <f t="shared" ca="1" si="2"/>
        <v>1</v>
      </c>
      <c r="L35" s="7"/>
      <c r="M35" s="4">
        <v>8</v>
      </c>
      <c r="N35" s="4">
        <v>4</v>
      </c>
      <c r="O35" s="4">
        <f t="shared" ca="1" si="17"/>
        <v>0</v>
      </c>
      <c r="P35" s="7"/>
      <c r="Q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H35" s="14"/>
      <c r="AI35" s="14"/>
      <c r="AJ35" s="14"/>
      <c r="AK35" s="14"/>
      <c r="AL35" s="14"/>
      <c r="AM35" s="14"/>
      <c r="AN35" s="4"/>
      <c r="AO35" s="14"/>
      <c r="AP35" s="4"/>
      <c r="AQ35" s="14"/>
      <c r="AR35">
        <v>4</v>
      </c>
      <c r="AS35">
        <f ca="1">AS27-AT27</f>
        <v>0</v>
      </c>
      <c r="AT35">
        <f ca="1">IF(AS35&lt;0,AS35*-1,AS35)</f>
        <v>0</v>
      </c>
      <c r="AV35" s="14"/>
      <c r="AX35" s="14">
        <f t="shared" ca="1" si="22"/>
        <v>363</v>
      </c>
      <c r="BM35" s="4">
        <v>32</v>
      </c>
      <c r="BN35" s="4">
        <f t="shared" ca="1" si="8"/>
        <v>237</v>
      </c>
      <c r="BO35" s="4">
        <f t="shared" ca="1" si="31"/>
        <v>4561</v>
      </c>
      <c r="BQ35" s="4">
        <f t="shared" ca="1" si="33"/>
        <v>7</v>
      </c>
      <c r="BR35" s="4">
        <v>32</v>
      </c>
      <c r="BS35" s="7"/>
      <c r="BW35" s="4">
        <v>32</v>
      </c>
      <c r="BX35">
        <f t="shared" ca="1" si="26"/>
        <v>1</v>
      </c>
      <c r="BY35">
        <f t="shared" ca="1" si="27"/>
        <v>237</v>
      </c>
      <c r="CA35" s="4">
        <f t="shared" ca="1" si="40"/>
        <v>1</v>
      </c>
      <c r="CB35" s="4">
        <f t="shared" ca="1" si="40"/>
        <v>1</v>
      </c>
      <c r="CC35" s="4">
        <f t="shared" ca="1" si="40"/>
        <v>1</v>
      </c>
      <c r="CD35" s="4">
        <f t="shared" ca="1" si="40"/>
        <v>1</v>
      </c>
    </row>
    <row r="36" spans="2:82">
      <c r="B36" s="7">
        <v>33</v>
      </c>
      <c r="C36" s="4" t="e">
        <f t="shared" ca="1" si="1"/>
        <v>#N/A</v>
      </c>
      <c r="D36" s="4" t="e">
        <f t="shared" ca="1" si="12"/>
        <v>#N/A</v>
      </c>
      <c r="E36" s="7">
        <f ca="1">Formulas!C36</f>
        <v>1816</v>
      </c>
      <c r="F36">
        <f t="shared" ca="1" si="13"/>
        <v>80</v>
      </c>
      <c r="G36">
        <f t="shared" ca="1" si="14"/>
        <v>80</v>
      </c>
      <c r="H36">
        <f t="shared" ca="1" si="15"/>
        <v>140</v>
      </c>
      <c r="I36" s="8">
        <f ca="1">IF(Formulas!I36&lt;1,1,ROUND(Formulas!I36,0))</f>
        <v>378</v>
      </c>
      <c r="J36">
        <f t="shared" ca="1" si="16"/>
        <v>2</v>
      </c>
      <c r="K36">
        <f t="shared" ca="1" si="2"/>
        <v>1</v>
      </c>
      <c r="L36" s="7"/>
      <c r="M36" s="4">
        <v>9</v>
      </c>
      <c r="N36" s="4">
        <v>1</v>
      </c>
      <c r="O36" s="4">
        <f t="shared" ca="1" si="17"/>
        <v>0</v>
      </c>
      <c r="P36" s="7"/>
      <c r="Q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14"/>
      <c r="AI36" s="14"/>
      <c r="AJ36" s="14"/>
      <c r="AK36" s="14"/>
      <c r="AL36" s="14"/>
      <c r="AM36" s="14"/>
      <c r="AN36" s="4"/>
      <c r="AO36" s="14"/>
      <c r="AP36" s="4"/>
      <c r="AQ36" s="14"/>
      <c r="AR36">
        <v>5</v>
      </c>
      <c r="AS36">
        <f ca="1">AS28-AT28</f>
        <v>-3</v>
      </c>
      <c r="AT36">
        <f ca="1">IF(AS36&lt;0,AS36*-1,AS36)</f>
        <v>3</v>
      </c>
      <c r="AV36" s="14"/>
      <c r="AX36" s="14">
        <f t="shared" ca="1" si="22"/>
        <v>378</v>
      </c>
      <c r="BM36" s="4">
        <v>33</v>
      </c>
      <c r="BN36" s="4">
        <f t="shared" ca="1" si="8"/>
        <v>262</v>
      </c>
      <c r="BO36" s="4">
        <f t="shared" ca="1" si="31"/>
        <v>4823</v>
      </c>
      <c r="BQ36" s="4">
        <f t="shared" ca="1" si="33"/>
        <v>8</v>
      </c>
      <c r="BR36" s="4">
        <v>33</v>
      </c>
      <c r="BW36" s="4">
        <v>33</v>
      </c>
      <c r="BX36">
        <f t="shared" ca="1" si="26"/>
        <v>1</v>
      </c>
      <c r="BY36">
        <f t="shared" ca="1" si="27"/>
        <v>262</v>
      </c>
      <c r="CA36" s="4">
        <f t="shared" ca="1" si="40"/>
        <v>1</v>
      </c>
      <c r="CB36" s="4">
        <f t="shared" ca="1" si="40"/>
        <v>1</v>
      </c>
      <c r="CC36" s="4">
        <f t="shared" ca="1" si="40"/>
        <v>1</v>
      </c>
      <c r="CD36" s="4">
        <f t="shared" ca="1" si="40"/>
        <v>1</v>
      </c>
    </row>
    <row r="37" spans="2:82">
      <c r="B37" s="7">
        <v>34</v>
      </c>
      <c r="C37" s="4" t="e">
        <f t="shared" ca="1" si="1"/>
        <v>#N/A</v>
      </c>
      <c r="D37" s="4" t="e">
        <f t="shared" ca="1" si="12"/>
        <v>#N/A</v>
      </c>
      <c r="E37" s="7">
        <f ca="1">Formulas!C37</f>
        <v>1544</v>
      </c>
      <c r="F37">
        <f t="shared" ca="1" si="13"/>
        <v>20</v>
      </c>
      <c r="G37">
        <f t="shared" ca="1" si="14"/>
        <v>20</v>
      </c>
      <c r="H37">
        <f t="shared" ca="1" si="15"/>
        <v>55</v>
      </c>
      <c r="I37" s="8">
        <f ca="1">IF(Formulas!I37&lt;1,1,ROUND(Formulas!I37,0))</f>
        <v>339</v>
      </c>
      <c r="J37">
        <f t="shared" ca="1" si="16"/>
        <v>5</v>
      </c>
      <c r="K37">
        <f t="shared" ca="1" si="2"/>
        <v>3</v>
      </c>
      <c r="L37" s="7"/>
      <c r="M37" s="4">
        <v>9</v>
      </c>
      <c r="N37" s="7">
        <v>2</v>
      </c>
      <c r="O37" s="4">
        <f t="shared" ca="1" si="17"/>
        <v>0</v>
      </c>
      <c r="P37" s="7"/>
      <c r="Q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14"/>
      <c r="AI37" s="14"/>
      <c r="AJ37" s="14"/>
      <c r="AK37" s="14"/>
      <c r="AL37" s="14"/>
      <c r="AM37" s="14"/>
      <c r="AN37" s="4"/>
      <c r="AO37" s="14"/>
      <c r="AP37" s="4"/>
      <c r="AQ37" s="14"/>
      <c r="AV37" s="14"/>
      <c r="AX37" s="14">
        <f t="shared" ca="1" si="22"/>
        <v>1017</v>
      </c>
      <c r="BM37" s="7">
        <v>34</v>
      </c>
      <c r="BN37" s="4">
        <f t="shared" ca="1" si="8"/>
        <v>109</v>
      </c>
      <c r="BO37" s="4">
        <f t="shared" ca="1" si="31"/>
        <v>4932</v>
      </c>
      <c r="BQ37" s="4" t="e">
        <f t="shared" ca="1" si="33"/>
        <v>#N/A</v>
      </c>
      <c r="BR37" s="7">
        <v>34</v>
      </c>
      <c r="BW37" s="7">
        <v>34</v>
      </c>
      <c r="BX37">
        <f t="shared" ca="1" si="26"/>
        <v>3</v>
      </c>
      <c r="BY37">
        <f t="shared" ca="1" si="27"/>
        <v>109</v>
      </c>
      <c r="CA37" s="4">
        <f t="shared" ca="1" si="40"/>
        <v>3</v>
      </c>
      <c r="CB37" s="4">
        <f t="shared" ca="1" si="40"/>
        <v>3</v>
      </c>
      <c r="CC37" s="4">
        <f t="shared" ca="1" si="40"/>
        <v>3</v>
      </c>
      <c r="CD37" s="4">
        <f t="shared" ca="1" si="40"/>
        <v>3</v>
      </c>
    </row>
    <row r="38" spans="2:82">
      <c r="B38" s="7">
        <v>35</v>
      </c>
      <c r="C38" s="4" t="e">
        <f t="shared" ca="1" si="1"/>
        <v>#N/A</v>
      </c>
      <c r="D38" s="4" t="e">
        <f t="shared" ca="1" si="12"/>
        <v>#N/A</v>
      </c>
      <c r="E38" s="7">
        <f ca="1">Formulas!C38</f>
        <v>1717</v>
      </c>
      <c r="F38">
        <f t="shared" ca="1" si="13"/>
        <v>80</v>
      </c>
      <c r="G38">
        <f t="shared" ca="1" si="14"/>
        <v>80</v>
      </c>
      <c r="H38">
        <f t="shared" ca="1" si="15"/>
        <v>140</v>
      </c>
      <c r="I38" s="8">
        <f ca="1">IF(Formulas!I38&lt;1,1,ROUND(Formulas!I38,0))</f>
        <v>353</v>
      </c>
      <c r="J38">
        <f t="shared" ca="1" si="16"/>
        <v>4</v>
      </c>
      <c r="K38">
        <f t="shared" ca="1" si="2"/>
        <v>2</v>
      </c>
      <c r="L38" s="7"/>
      <c r="M38" s="4">
        <v>9</v>
      </c>
      <c r="N38" s="4">
        <v>3</v>
      </c>
      <c r="O38" s="4">
        <f t="shared" ca="1" si="17"/>
        <v>183</v>
      </c>
      <c r="P38" s="7"/>
      <c r="Q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14"/>
      <c r="AI38" s="14"/>
      <c r="AJ38" s="14"/>
      <c r="AK38" s="14"/>
      <c r="AL38" s="14"/>
      <c r="AM38" s="14"/>
      <c r="AN38" s="4"/>
      <c r="AO38" s="14"/>
      <c r="AP38" s="4"/>
      <c r="AQ38" s="14"/>
      <c r="AV38" s="14"/>
      <c r="AX38" s="14">
        <f t="shared" ca="1" si="22"/>
        <v>706</v>
      </c>
      <c r="BM38" s="4">
        <v>35</v>
      </c>
      <c r="BN38" s="4">
        <f t="shared" ca="1" si="8"/>
        <v>256</v>
      </c>
      <c r="BO38" s="4">
        <f t="shared" ca="1" si="31"/>
        <v>5188</v>
      </c>
      <c r="BQ38" s="4" t="e">
        <f t="shared" ca="1" si="33"/>
        <v>#N/A</v>
      </c>
      <c r="BR38" s="4">
        <v>35</v>
      </c>
      <c r="BW38" s="4">
        <v>35</v>
      </c>
      <c r="BX38">
        <f t="shared" ca="1" si="26"/>
        <v>3</v>
      </c>
      <c r="BY38">
        <f t="shared" ca="1" si="27"/>
        <v>256</v>
      </c>
      <c r="CA38" s="4">
        <f t="shared" ca="1" si="40"/>
        <v>3</v>
      </c>
      <c r="CB38" s="4">
        <f t="shared" ca="1" si="40"/>
        <v>3</v>
      </c>
      <c r="CC38" s="4">
        <f t="shared" ca="1" si="40"/>
        <v>3</v>
      </c>
      <c r="CD38" s="4">
        <f t="shared" ca="1" si="40"/>
        <v>3</v>
      </c>
    </row>
    <row r="39" spans="2:82">
      <c r="B39" s="7"/>
      <c r="E39" s="7"/>
      <c r="F39"/>
      <c r="G39"/>
      <c r="H39"/>
      <c r="I39" s="8"/>
      <c r="J39"/>
      <c r="K39"/>
      <c r="L39" s="7"/>
      <c r="M39" s="4">
        <v>9</v>
      </c>
      <c r="N39" s="4">
        <v>4</v>
      </c>
      <c r="O39" s="4">
        <f t="shared" ca="1" si="17"/>
        <v>0</v>
      </c>
      <c r="P39" s="7"/>
      <c r="Q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N39" s="4"/>
      <c r="AO39" s="14"/>
      <c r="AP39" s="4"/>
      <c r="AV39" s="14"/>
      <c r="AW39" s="14"/>
      <c r="AX39" s="14"/>
      <c r="BX39"/>
      <c r="BY39"/>
    </row>
    <row r="40" spans="2:82">
      <c r="B40" s="7"/>
      <c r="E40" s="7"/>
      <c r="F40"/>
      <c r="G40"/>
      <c r="H40"/>
      <c r="I40" s="8"/>
      <c r="J40"/>
      <c r="K40"/>
      <c r="L40" s="7"/>
      <c r="M40" s="4">
        <v>10</v>
      </c>
      <c r="N40" s="4">
        <v>1</v>
      </c>
      <c r="O40" s="4">
        <f t="shared" ca="1" si="17"/>
        <v>0</v>
      </c>
      <c r="P40" s="7"/>
      <c r="Q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N40" s="4"/>
      <c r="AO40" s="14"/>
      <c r="AP40" s="4"/>
      <c r="AV40" s="14"/>
      <c r="AW40" s="14"/>
      <c r="AX40" s="14"/>
      <c r="BS40" s="7"/>
      <c r="BX40"/>
      <c r="BY40"/>
    </row>
    <row r="41" spans="2:82">
      <c r="B41" s="7"/>
      <c r="E41" s="7"/>
      <c r="F41"/>
      <c r="G41"/>
      <c r="H41"/>
      <c r="I41" s="8"/>
      <c r="J41"/>
      <c r="K41"/>
      <c r="L41" s="7"/>
      <c r="M41" s="4">
        <v>10</v>
      </c>
      <c r="N41" s="7">
        <v>2</v>
      </c>
      <c r="O41" s="4">
        <f t="shared" ca="1" si="17"/>
        <v>0</v>
      </c>
      <c r="P41" s="7"/>
      <c r="Q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N41" s="4"/>
      <c r="AO41" s="14"/>
      <c r="AP41" s="4"/>
      <c r="AV41" s="14"/>
      <c r="AW41" s="14"/>
      <c r="AX41" s="14"/>
      <c r="BM41" s="7"/>
      <c r="BR41" s="7"/>
      <c r="BW41" s="7"/>
      <c r="BX41"/>
      <c r="BY41"/>
    </row>
    <row r="42" spans="2:82">
      <c r="B42" s="7"/>
      <c r="E42" s="7"/>
      <c r="F42"/>
      <c r="G42"/>
      <c r="H42"/>
      <c r="I42" s="8"/>
      <c r="J42"/>
      <c r="K42"/>
      <c r="L42" s="7"/>
      <c r="M42" s="4">
        <v>10</v>
      </c>
      <c r="N42" s="4">
        <v>3</v>
      </c>
      <c r="O42" s="4">
        <f t="shared" ca="1" si="17"/>
        <v>0</v>
      </c>
      <c r="P42" s="7"/>
      <c r="Q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N42" s="4"/>
      <c r="AO42" s="14"/>
      <c r="AP42" s="4"/>
      <c r="AW42" s="14"/>
      <c r="AX42" s="14"/>
      <c r="BX42"/>
      <c r="BY42"/>
    </row>
    <row r="43" spans="2:82">
      <c r="B43" s="7"/>
      <c r="E43" s="7"/>
      <c r="F43"/>
      <c r="G43"/>
      <c r="H43"/>
      <c r="I43" s="8"/>
      <c r="J43"/>
      <c r="K43"/>
      <c r="L43" s="7"/>
      <c r="M43" s="4">
        <v>10</v>
      </c>
      <c r="N43" s="4">
        <v>4</v>
      </c>
      <c r="O43" s="4">
        <f t="shared" ca="1" si="17"/>
        <v>15</v>
      </c>
      <c r="P43" s="7"/>
      <c r="Q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N43" s="4"/>
      <c r="AO43" s="14"/>
      <c r="AP43" s="4"/>
      <c r="AW43" s="14"/>
      <c r="AX43" s="14"/>
      <c r="BX43"/>
      <c r="BY43"/>
    </row>
    <row r="44" spans="2:82">
      <c r="B44" s="7"/>
      <c r="E44" s="7"/>
      <c r="F44"/>
      <c r="G44"/>
      <c r="H44"/>
      <c r="I44" s="8"/>
      <c r="J44"/>
      <c r="K44"/>
      <c r="L44" s="7"/>
      <c r="M44" s="4">
        <v>11</v>
      </c>
      <c r="N44" s="4">
        <v>1</v>
      </c>
      <c r="O44" s="4">
        <f t="shared" ca="1" si="17"/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X44" s="14"/>
      <c r="BX44"/>
      <c r="BY44"/>
    </row>
    <row r="45" spans="2:82">
      <c r="B45" s="7"/>
      <c r="E45" s="7"/>
      <c r="F45"/>
      <c r="G45"/>
      <c r="H45"/>
      <c r="I45" s="8"/>
      <c r="J45"/>
      <c r="K45"/>
      <c r="L45" s="7"/>
      <c r="M45" s="4">
        <v>11</v>
      </c>
      <c r="N45" s="7">
        <v>2</v>
      </c>
      <c r="O45" s="4">
        <f t="shared" ca="1" si="17"/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X45" s="14"/>
      <c r="BM45" s="7"/>
      <c r="BR45" s="7"/>
      <c r="BS45" s="7"/>
      <c r="BW45" s="7"/>
      <c r="BX45"/>
      <c r="BY45"/>
    </row>
    <row r="46" spans="2:82">
      <c r="B46" s="7"/>
      <c r="E46" s="7"/>
      <c r="F46"/>
      <c r="G46"/>
      <c r="H46"/>
      <c r="I46" s="8"/>
      <c r="J46"/>
      <c r="K46"/>
      <c r="L46" s="7"/>
      <c r="M46" s="4">
        <v>11</v>
      </c>
      <c r="N46" s="4">
        <v>3</v>
      </c>
      <c r="O46" s="4">
        <f t="shared" ca="1" si="17"/>
        <v>141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X46" s="14"/>
      <c r="BX46"/>
      <c r="BY46"/>
    </row>
    <row r="47" spans="2:82">
      <c r="B47" s="7"/>
      <c r="E47" s="7"/>
      <c r="F47"/>
      <c r="G47"/>
      <c r="H47"/>
      <c r="I47" s="8"/>
      <c r="J47"/>
      <c r="K47"/>
      <c r="L47" s="7"/>
      <c r="M47" s="4">
        <v>11</v>
      </c>
      <c r="N47" s="4">
        <v>4</v>
      </c>
      <c r="O47" s="4">
        <f t="shared" ca="1" si="17"/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X47" s="14"/>
      <c r="BX47"/>
      <c r="BY47"/>
    </row>
    <row r="48" spans="2:82">
      <c r="B48" s="7"/>
      <c r="E48" s="7"/>
      <c r="F48"/>
      <c r="G48"/>
      <c r="H48"/>
      <c r="I48" s="8"/>
      <c r="J48"/>
      <c r="K48"/>
      <c r="L48" s="7"/>
      <c r="M48" s="4">
        <v>12</v>
      </c>
      <c r="N48" s="4">
        <v>1</v>
      </c>
      <c r="O48" s="4">
        <f t="shared" ca="1" si="17"/>
        <v>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X48" s="14"/>
      <c r="BX48"/>
      <c r="BY48"/>
    </row>
    <row r="49" spans="2:77">
      <c r="B49" s="7"/>
      <c r="E49" s="7"/>
      <c r="F49"/>
      <c r="G49"/>
      <c r="H49"/>
      <c r="I49" s="8"/>
      <c r="J49"/>
      <c r="K49"/>
      <c r="L49" s="7"/>
      <c r="M49" s="4">
        <v>12</v>
      </c>
      <c r="N49" s="7">
        <v>2</v>
      </c>
      <c r="O49" s="4">
        <f t="shared" ca="1" si="17"/>
        <v>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X49" s="14"/>
      <c r="BM49" s="7"/>
      <c r="BR49" s="7"/>
      <c r="BW49" s="7"/>
      <c r="BX49"/>
      <c r="BY49"/>
    </row>
    <row r="50" spans="2:77">
      <c r="B50" s="7"/>
      <c r="E50" s="7"/>
      <c r="F50"/>
      <c r="G50"/>
      <c r="H50"/>
      <c r="I50" s="8"/>
      <c r="J50"/>
      <c r="K50"/>
      <c r="M50" s="4">
        <v>12</v>
      </c>
      <c r="N50" s="4">
        <v>3</v>
      </c>
      <c r="O50" s="4">
        <f t="shared" ca="1" si="17"/>
        <v>139</v>
      </c>
      <c r="AX50" s="14"/>
      <c r="BS50" s="7"/>
      <c r="BX50"/>
      <c r="BY50"/>
    </row>
    <row r="51" spans="2:77">
      <c r="B51" s="7"/>
      <c r="E51" s="7"/>
      <c r="F51"/>
      <c r="G51"/>
      <c r="H51"/>
      <c r="I51" s="8"/>
      <c r="J51"/>
      <c r="K51"/>
      <c r="M51" s="4">
        <v>12</v>
      </c>
      <c r="N51" s="4">
        <v>4</v>
      </c>
      <c r="O51" s="4">
        <f t="shared" ca="1" si="17"/>
        <v>0</v>
      </c>
      <c r="AX51" s="14"/>
      <c r="BX51"/>
      <c r="BY51"/>
    </row>
    <row r="52" spans="2:77">
      <c r="B52" s="7"/>
      <c r="E52" s="7"/>
      <c r="F52"/>
      <c r="G52"/>
      <c r="H52"/>
      <c r="I52" s="8"/>
      <c r="J52"/>
      <c r="K52"/>
      <c r="M52" s="4">
        <v>13</v>
      </c>
      <c r="N52" s="4">
        <v>1</v>
      </c>
      <c r="O52" s="4">
        <f t="shared" ca="1" si="17"/>
        <v>128</v>
      </c>
      <c r="AX52" s="14"/>
      <c r="BX52"/>
      <c r="BY52"/>
    </row>
    <row r="53" spans="2:77">
      <c r="B53" s="7"/>
      <c r="E53" s="7"/>
      <c r="F53"/>
      <c r="G53"/>
      <c r="H53"/>
      <c r="I53" s="8"/>
      <c r="J53"/>
      <c r="K53"/>
      <c r="M53" s="4">
        <v>13</v>
      </c>
      <c r="N53" s="7">
        <v>2</v>
      </c>
      <c r="O53" s="4">
        <f t="shared" ca="1" si="17"/>
        <v>0</v>
      </c>
      <c r="AX53" s="14"/>
      <c r="BM53" s="7"/>
      <c r="BR53" s="7"/>
      <c r="BW53" s="7"/>
      <c r="BX53"/>
      <c r="BY53"/>
    </row>
    <row r="54" spans="2:77">
      <c r="B54" s="7"/>
      <c r="E54" s="7"/>
      <c r="F54"/>
      <c r="G54"/>
      <c r="H54"/>
      <c r="I54" s="8"/>
      <c r="J54"/>
      <c r="K54"/>
      <c r="M54" s="4">
        <v>13</v>
      </c>
      <c r="N54" s="4">
        <v>3</v>
      </c>
      <c r="O54" s="4">
        <f t="shared" ca="1" si="17"/>
        <v>0</v>
      </c>
      <c r="AX54" s="14"/>
      <c r="BX54"/>
      <c r="BY54"/>
    </row>
    <row r="55" spans="2:77">
      <c r="B55" s="7"/>
      <c r="E55" s="7"/>
      <c r="F55"/>
      <c r="G55"/>
      <c r="H55"/>
      <c r="I55" s="8"/>
      <c r="J55"/>
      <c r="K55"/>
      <c r="M55" s="4">
        <v>13</v>
      </c>
      <c r="N55" s="4">
        <v>4</v>
      </c>
      <c r="O55" s="4">
        <f t="shared" ca="1" si="17"/>
        <v>0</v>
      </c>
      <c r="AX55" s="14"/>
      <c r="BS55" s="7"/>
      <c r="BX55"/>
      <c r="BY55"/>
    </row>
    <row r="56" spans="2:77">
      <c r="B56" s="7"/>
      <c r="E56" s="7"/>
      <c r="F56"/>
      <c r="G56"/>
      <c r="H56"/>
      <c r="I56" s="8"/>
      <c r="J56"/>
      <c r="K56"/>
      <c r="M56" s="4">
        <v>14</v>
      </c>
      <c r="N56" s="4">
        <v>1</v>
      </c>
      <c r="O56" s="4">
        <f t="shared" ca="1" si="17"/>
        <v>0</v>
      </c>
      <c r="AX56" s="14"/>
      <c r="BX56"/>
      <c r="BY56"/>
    </row>
    <row r="57" spans="2:77">
      <c r="B57" s="7"/>
      <c r="E57" s="7"/>
      <c r="F57"/>
      <c r="G57"/>
      <c r="H57"/>
      <c r="I57" s="8"/>
      <c r="J57"/>
      <c r="K57"/>
      <c r="M57" s="4">
        <v>14</v>
      </c>
      <c r="N57" s="7">
        <v>2</v>
      </c>
      <c r="O57" s="4">
        <f t="shared" ca="1" si="17"/>
        <v>21</v>
      </c>
      <c r="AX57" s="14"/>
      <c r="BM57" s="7"/>
      <c r="BR57" s="7"/>
      <c r="BW57" s="7"/>
      <c r="BX57"/>
      <c r="BY57"/>
    </row>
    <row r="58" spans="2:77">
      <c r="B58" s="7"/>
      <c r="E58" s="7"/>
      <c r="F58"/>
      <c r="G58"/>
      <c r="H58"/>
      <c r="I58" s="8"/>
      <c r="J58"/>
      <c r="K58"/>
      <c r="M58" s="4">
        <v>14</v>
      </c>
      <c r="N58" s="4">
        <v>3</v>
      </c>
      <c r="O58" s="4">
        <f t="shared" ca="1" si="17"/>
        <v>0</v>
      </c>
      <c r="AX58" s="14"/>
      <c r="BX58"/>
      <c r="BY58"/>
    </row>
    <row r="59" spans="2:77">
      <c r="B59" s="7"/>
      <c r="E59" s="7"/>
      <c r="F59"/>
      <c r="G59"/>
      <c r="H59"/>
      <c r="I59" s="8"/>
      <c r="J59"/>
      <c r="K59"/>
      <c r="M59" s="4">
        <v>14</v>
      </c>
      <c r="N59" s="4">
        <v>4</v>
      </c>
      <c r="O59" s="4">
        <f t="shared" ca="1" si="17"/>
        <v>0</v>
      </c>
      <c r="AX59" s="14"/>
      <c r="BX59"/>
      <c r="BY59"/>
    </row>
    <row r="60" spans="2:77">
      <c r="B60" s="7"/>
      <c r="E60" s="7"/>
      <c r="F60"/>
      <c r="G60"/>
      <c r="H60"/>
      <c r="I60" s="8"/>
      <c r="J60"/>
      <c r="K60"/>
      <c r="M60" s="4">
        <v>15</v>
      </c>
      <c r="N60" s="4">
        <v>1</v>
      </c>
      <c r="O60" s="4">
        <f t="shared" ca="1" si="17"/>
        <v>104</v>
      </c>
      <c r="AX60" s="14"/>
      <c r="BS60" s="7"/>
      <c r="BX60"/>
      <c r="BY60"/>
    </row>
    <row r="61" spans="2:77">
      <c r="B61" s="7"/>
      <c r="E61" s="7"/>
      <c r="F61"/>
      <c r="G61"/>
      <c r="H61"/>
      <c r="I61" s="8"/>
      <c r="J61"/>
      <c r="K61"/>
      <c r="M61" s="4">
        <v>15</v>
      </c>
      <c r="N61" s="7">
        <v>2</v>
      </c>
      <c r="O61" s="4">
        <f t="shared" ca="1" si="17"/>
        <v>0</v>
      </c>
      <c r="AX61" s="14"/>
      <c r="BM61" s="7"/>
      <c r="BR61" s="7"/>
      <c r="BW61" s="7"/>
      <c r="BX61"/>
      <c r="BY61"/>
    </row>
    <row r="62" spans="2:77">
      <c r="B62" s="7"/>
      <c r="E62" s="7"/>
      <c r="F62"/>
      <c r="G62"/>
      <c r="H62"/>
      <c r="I62" s="8"/>
      <c r="J62"/>
      <c r="K62"/>
      <c r="M62" s="4">
        <v>15</v>
      </c>
      <c r="N62" s="4">
        <v>3</v>
      </c>
      <c r="O62" s="4">
        <f t="shared" ca="1" si="17"/>
        <v>0</v>
      </c>
      <c r="AX62" s="14"/>
      <c r="BX62"/>
      <c r="BY62"/>
    </row>
    <row r="63" spans="2:77">
      <c r="B63" s="7"/>
      <c r="E63" s="7"/>
      <c r="F63"/>
      <c r="G63"/>
      <c r="H63"/>
      <c r="I63" s="8"/>
      <c r="J63"/>
      <c r="K63"/>
      <c r="M63" s="4">
        <v>15</v>
      </c>
      <c r="N63" s="4">
        <v>4</v>
      </c>
      <c r="O63" s="4">
        <f t="shared" ca="1" si="17"/>
        <v>0</v>
      </c>
      <c r="AX63" s="14"/>
      <c r="BX63"/>
      <c r="BY63"/>
    </row>
    <row r="64" spans="2:77">
      <c r="B64" s="7"/>
      <c r="E64" s="7"/>
      <c r="F64"/>
      <c r="G64"/>
      <c r="H64"/>
      <c r="I64" s="8"/>
      <c r="J64"/>
      <c r="K64"/>
      <c r="M64" s="4">
        <v>16</v>
      </c>
      <c r="N64" s="4">
        <v>1</v>
      </c>
      <c r="O64" s="4">
        <f t="shared" ca="1" si="17"/>
        <v>0</v>
      </c>
      <c r="AX64" s="14"/>
      <c r="BX64"/>
      <c r="BY64"/>
    </row>
    <row r="65" spans="2:77">
      <c r="B65" s="7"/>
      <c r="E65" s="7"/>
      <c r="F65"/>
      <c r="G65"/>
      <c r="H65"/>
      <c r="I65" s="8"/>
      <c r="J65"/>
      <c r="K65"/>
      <c r="M65" s="4">
        <v>16</v>
      </c>
      <c r="N65" s="7">
        <v>2</v>
      </c>
      <c r="O65" s="4">
        <f t="shared" ca="1" si="17"/>
        <v>0</v>
      </c>
      <c r="AX65" s="14"/>
      <c r="BM65" s="7"/>
      <c r="BR65" s="7"/>
      <c r="BS65" s="7"/>
      <c r="BW65" s="7"/>
      <c r="BX65"/>
      <c r="BY65"/>
    </row>
    <row r="66" spans="2:77">
      <c r="B66" s="7"/>
      <c r="E66" s="7"/>
      <c r="F66"/>
      <c r="G66"/>
      <c r="H66"/>
      <c r="I66" s="8"/>
      <c r="J66"/>
      <c r="K66"/>
      <c r="M66" s="4">
        <v>16</v>
      </c>
      <c r="N66" s="4">
        <v>3</v>
      </c>
      <c r="O66" s="4">
        <f t="shared" ca="1" si="17"/>
        <v>0</v>
      </c>
      <c r="AX66" s="14"/>
      <c r="BX66"/>
      <c r="BY66"/>
    </row>
    <row r="67" spans="2:77">
      <c r="B67" s="7"/>
      <c r="E67" s="7"/>
      <c r="F67"/>
      <c r="G67"/>
      <c r="H67"/>
      <c r="I67" s="8"/>
      <c r="J67"/>
      <c r="K67"/>
      <c r="M67" s="4">
        <v>16</v>
      </c>
      <c r="N67" s="4">
        <v>4</v>
      </c>
      <c r="O67" s="4">
        <f t="shared" ca="1" si="17"/>
        <v>133</v>
      </c>
      <c r="AX67" s="14"/>
      <c r="BX67"/>
      <c r="BY67"/>
    </row>
    <row r="68" spans="2:77">
      <c r="B68" s="7"/>
      <c r="E68" s="7"/>
      <c r="F68"/>
      <c r="G68"/>
      <c r="H68"/>
      <c r="I68" s="8"/>
      <c r="J68"/>
      <c r="K68"/>
      <c r="M68" s="4">
        <v>17</v>
      </c>
      <c r="N68" s="4">
        <v>1</v>
      </c>
      <c r="O68" s="4">
        <f t="shared" ca="1" si="17"/>
        <v>0</v>
      </c>
      <c r="AX68" s="14"/>
      <c r="BX68"/>
      <c r="BY68"/>
    </row>
    <row r="69" spans="2:77">
      <c r="B69" s="7"/>
      <c r="E69" s="7"/>
      <c r="F69"/>
      <c r="G69"/>
      <c r="H69"/>
      <c r="I69" s="8"/>
      <c r="J69"/>
      <c r="K69"/>
      <c r="M69" s="4">
        <v>17</v>
      </c>
      <c r="N69" s="7">
        <v>2</v>
      </c>
      <c r="O69" s="4">
        <f t="shared" ref="O69:O132" ca="1" si="42">IF(HLOOKUP(N69,$CA$3:$CD$73,M69+1,0)=N69,VLOOKUP(M69,BW:BY,3,0),0)</f>
        <v>0</v>
      </c>
      <c r="AX69" s="14"/>
      <c r="BM69" s="7"/>
      <c r="BR69" s="7"/>
      <c r="BW69" s="7"/>
      <c r="BX69"/>
      <c r="BY69"/>
    </row>
    <row r="70" spans="2:77">
      <c r="B70" s="7"/>
      <c r="E70" s="7"/>
      <c r="F70"/>
      <c r="G70"/>
      <c r="H70"/>
      <c r="I70" s="8"/>
      <c r="J70"/>
      <c r="K70"/>
      <c r="M70" s="4">
        <v>17</v>
      </c>
      <c r="N70" s="4">
        <v>3</v>
      </c>
      <c r="O70" s="4">
        <f t="shared" ca="1" si="42"/>
        <v>0</v>
      </c>
      <c r="AX70" s="14"/>
      <c r="BS70" s="7"/>
      <c r="BX70"/>
      <c r="BY70"/>
    </row>
    <row r="71" spans="2:77">
      <c r="B71" s="7"/>
      <c r="E71" s="7"/>
      <c r="F71"/>
      <c r="G71"/>
      <c r="H71"/>
      <c r="I71" s="8"/>
      <c r="J71"/>
      <c r="K71"/>
      <c r="M71" s="4">
        <v>17</v>
      </c>
      <c r="N71" s="4">
        <v>4</v>
      </c>
      <c r="O71" s="4">
        <f t="shared" ca="1" si="42"/>
        <v>29</v>
      </c>
      <c r="AX71" s="14"/>
      <c r="BX71"/>
      <c r="BY71"/>
    </row>
    <row r="72" spans="2:77">
      <c r="B72" s="7"/>
      <c r="E72" s="7"/>
      <c r="F72"/>
      <c r="G72"/>
      <c r="H72"/>
      <c r="I72" s="8"/>
      <c r="J72"/>
      <c r="K72"/>
      <c r="M72" s="4">
        <v>18</v>
      </c>
      <c r="N72" s="4">
        <v>1</v>
      </c>
      <c r="O72" s="4">
        <f t="shared" ca="1" si="42"/>
        <v>0</v>
      </c>
      <c r="AX72" s="14"/>
      <c r="BX72"/>
      <c r="BY72"/>
    </row>
    <row r="73" spans="2:77">
      <c r="B73" s="7"/>
      <c r="E73" s="7"/>
      <c r="F73"/>
      <c r="G73"/>
      <c r="H73"/>
      <c r="I73" s="8"/>
      <c r="J73"/>
      <c r="K73"/>
      <c r="M73" s="4">
        <v>18</v>
      </c>
      <c r="N73" s="7">
        <v>2</v>
      </c>
      <c r="O73" s="4">
        <f t="shared" ca="1" si="42"/>
        <v>287</v>
      </c>
      <c r="AX73" s="14"/>
      <c r="BM73" s="7"/>
      <c r="BR73" s="7"/>
      <c r="BW73" s="7"/>
      <c r="BX73"/>
      <c r="BY73"/>
    </row>
    <row r="74" spans="2:77">
      <c r="B74" s="7"/>
      <c r="E74" s="7"/>
      <c r="H74" s="8"/>
      <c r="I74" s="8"/>
      <c r="J74" s="8"/>
      <c r="K74" s="8"/>
      <c r="M74" s="4">
        <v>18</v>
      </c>
      <c r="N74" s="4">
        <v>3</v>
      </c>
      <c r="O74" s="4">
        <f t="shared" ca="1" si="42"/>
        <v>0</v>
      </c>
    </row>
    <row r="75" spans="2:77">
      <c r="B75" s="7"/>
      <c r="E75" s="7"/>
      <c r="H75" s="8"/>
      <c r="I75" s="8"/>
      <c r="J75" s="8"/>
      <c r="K75" s="8"/>
      <c r="M75" s="4">
        <v>18</v>
      </c>
      <c r="N75" s="4">
        <v>4</v>
      </c>
      <c r="O75" s="4">
        <f t="shared" ca="1" si="42"/>
        <v>0</v>
      </c>
      <c r="BS75" s="7"/>
    </row>
    <row r="76" spans="2:77">
      <c r="B76" s="7"/>
      <c r="E76" s="7"/>
      <c r="H76" s="8"/>
      <c r="I76" s="8"/>
      <c r="J76" s="8"/>
      <c r="K76" s="8"/>
      <c r="M76" s="4">
        <v>19</v>
      </c>
      <c r="N76" s="4">
        <v>1</v>
      </c>
      <c r="O76" s="4">
        <f t="shared" ca="1" si="42"/>
        <v>240</v>
      </c>
    </row>
    <row r="77" spans="2:77">
      <c r="B77" s="7"/>
      <c r="E77" s="7"/>
      <c r="H77" s="8"/>
      <c r="I77" s="8"/>
      <c r="J77" s="8"/>
      <c r="K77" s="8"/>
      <c r="M77" s="4">
        <v>19</v>
      </c>
      <c r="N77" s="7">
        <v>2</v>
      </c>
      <c r="O77" s="4">
        <f t="shared" ca="1" si="42"/>
        <v>0</v>
      </c>
      <c r="BM77" s="7"/>
      <c r="BR77" s="7"/>
    </row>
    <row r="78" spans="2:77">
      <c r="B78" s="7"/>
      <c r="E78" s="7"/>
      <c r="H78" s="8"/>
      <c r="I78" s="8"/>
      <c r="J78" s="8"/>
      <c r="K78" s="8"/>
      <c r="M78" s="4">
        <v>19</v>
      </c>
      <c r="N78" s="4">
        <v>3</v>
      </c>
      <c r="O78" s="4">
        <f t="shared" ca="1" si="42"/>
        <v>0</v>
      </c>
    </row>
    <row r="79" spans="2:77">
      <c r="B79" s="7"/>
      <c r="E79" s="7"/>
      <c r="H79" s="8"/>
      <c r="I79" s="8"/>
      <c r="J79" s="8"/>
      <c r="K79" s="8"/>
      <c r="M79" s="4">
        <v>19</v>
      </c>
      <c r="N79" s="4">
        <v>4</v>
      </c>
      <c r="O79" s="4">
        <f t="shared" ca="1" si="42"/>
        <v>0</v>
      </c>
    </row>
    <row r="80" spans="2:77">
      <c r="B80" s="7"/>
      <c r="E80" s="7"/>
      <c r="H80" s="8"/>
      <c r="I80" s="8"/>
      <c r="J80" s="8"/>
      <c r="K80" s="8"/>
      <c r="M80" s="4">
        <v>20</v>
      </c>
      <c r="N80" s="4">
        <v>1</v>
      </c>
      <c r="O80" s="4">
        <f t="shared" ca="1" si="42"/>
        <v>0</v>
      </c>
      <c r="BS80" s="7"/>
    </row>
    <row r="81" spans="2:71">
      <c r="B81" s="7"/>
      <c r="E81" s="7"/>
      <c r="H81" s="8"/>
      <c r="I81" s="8"/>
      <c r="J81" s="8"/>
      <c r="K81" s="8"/>
      <c r="M81" s="4">
        <v>20</v>
      </c>
      <c r="N81" s="7">
        <v>2</v>
      </c>
      <c r="O81" s="4">
        <f t="shared" ca="1" si="42"/>
        <v>0</v>
      </c>
      <c r="BM81" s="7"/>
      <c r="BR81" s="7"/>
    </row>
    <row r="82" spans="2:71">
      <c r="B82" s="7"/>
      <c r="E82" s="7"/>
      <c r="H82" s="8"/>
      <c r="I82" s="8"/>
      <c r="J82" s="8"/>
      <c r="K82" s="8"/>
      <c r="M82" s="4">
        <v>20</v>
      </c>
      <c r="N82" s="4">
        <v>3</v>
      </c>
      <c r="O82" s="4">
        <f t="shared" ca="1" si="42"/>
        <v>0</v>
      </c>
    </row>
    <row r="83" spans="2:71">
      <c r="B83" s="7"/>
      <c r="E83" s="7"/>
      <c r="H83" s="8"/>
      <c r="I83" s="8"/>
      <c r="J83" s="8"/>
      <c r="K83" s="8"/>
      <c r="M83" s="4">
        <v>20</v>
      </c>
      <c r="N83" s="4">
        <v>4</v>
      </c>
      <c r="O83" s="4">
        <f t="shared" ca="1" si="42"/>
        <v>243</v>
      </c>
    </row>
    <row r="84" spans="2:71">
      <c r="B84" s="7"/>
      <c r="E84" s="7"/>
      <c r="H84" s="8"/>
      <c r="I84" s="8"/>
      <c r="J84" s="8"/>
      <c r="K84" s="8"/>
      <c r="M84" s="4">
        <v>21</v>
      </c>
      <c r="N84" s="4">
        <v>1</v>
      </c>
      <c r="O84" s="4">
        <f t="shared" ca="1" si="42"/>
        <v>0</v>
      </c>
    </row>
    <row r="85" spans="2:71">
      <c r="B85" s="7"/>
      <c r="E85" s="7"/>
      <c r="H85" s="8"/>
      <c r="I85" s="8"/>
      <c r="J85" s="8"/>
      <c r="K85" s="8"/>
      <c r="M85" s="4">
        <v>21</v>
      </c>
      <c r="N85" s="7">
        <v>2</v>
      </c>
      <c r="O85" s="4">
        <f t="shared" ca="1" si="42"/>
        <v>0</v>
      </c>
      <c r="BM85" s="7"/>
      <c r="BR85" s="7"/>
      <c r="BS85" s="7"/>
    </row>
    <row r="86" spans="2:71">
      <c r="B86" s="7"/>
      <c r="E86" s="7"/>
      <c r="H86" s="8"/>
      <c r="I86" s="8"/>
      <c r="J86" s="8"/>
      <c r="K86" s="8"/>
      <c r="M86" s="4">
        <v>21</v>
      </c>
      <c r="N86" s="4">
        <v>3</v>
      </c>
      <c r="O86" s="4">
        <f t="shared" ca="1" si="42"/>
        <v>276</v>
      </c>
    </row>
    <row r="87" spans="2:71">
      <c r="B87" s="7"/>
      <c r="E87" s="7"/>
      <c r="H87" s="8"/>
      <c r="I87" s="8"/>
      <c r="J87" s="8"/>
      <c r="K87" s="8"/>
      <c r="M87" s="4">
        <v>21</v>
      </c>
      <c r="N87" s="4">
        <v>4</v>
      </c>
      <c r="O87" s="4">
        <f t="shared" ca="1" si="42"/>
        <v>0</v>
      </c>
    </row>
    <row r="88" spans="2:71">
      <c r="B88" s="7"/>
      <c r="E88" s="7"/>
      <c r="H88" s="8"/>
      <c r="I88" s="8"/>
      <c r="J88" s="8"/>
      <c r="K88" s="8"/>
      <c r="M88" s="4">
        <v>22</v>
      </c>
      <c r="N88" s="4">
        <v>1</v>
      </c>
      <c r="O88" s="4">
        <f t="shared" ca="1" si="42"/>
        <v>0</v>
      </c>
    </row>
    <row r="89" spans="2:71">
      <c r="B89" s="7"/>
      <c r="E89" s="7"/>
      <c r="H89" s="8"/>
      <c r="I89" s="8"/>
      <c r="J89" s="8"/>
      <c r="K89" s="8"/>
      <c r="M89" s="4">
        <v>22</v>
      </c>
      <c r="N89" s="7">
        <v>2</v>
      </c>
      <c r="O89" s="4">
        <f t="shared" ca="1" si="42"/>
        <v>160</v>
      </c>
      <c r="BM89" s="7"/>
      <c r="BR89" s="7"/>
    </row>
    <row r="90" spans="2:71">
      <c r="B90" s="7"/>
      <c r="E90" s="7"/>
      <c r="H90" s="8"/>
      <c r="I90" s="8"/>
      <c r="J90" s="8"/>
      <c r="K90" s="8"/>
      <c r="M90" s="4">
        <v>22</v>
      </c>
      <c r="N90" s="4">
        <v>3</v>
      </c>
      <c r="O90" s="4">
        <f t="shared" ca="1" si="42"/>
        <v>0</v>
      </c>
      <c r="BS90" s="7"/>
    </row>
    <row r="91" spans="2:71">
      <c r="B91" s="7"/>
      <c r="E91" s="7"/>
      <c r="H91" s="8"/>
      <c r="I91" s="8"/>
      <c r="J91" s="8"/>
      <c r="K91" s="8"/>
      <c r="M91" s="4">
        <v>22</v>
      </c>
      <c r="N91" s="4">
        <v>4</v>
      </c>
      <c r="O91" s="4">
        <f t="shared" ca="1" si="42"/>
        <v>0</v>
      </c>
    </row>
    <row r="92" spans="2:71">
      <c r="B92" s="7"/>
      <c r="E92" s="7"/>
      <c r="H92" s="8"/>
      <c r="I92" s="8"/>
      <c r="J92" s="8"/>
      <c r="K92" s="8"/>
      <c r="M92" s="4">
        <v>23</v>
      </c>
      <c r="N92" s="4">
        <v>1</v>
      </c>
      <c r="O92" s="4">
        <f t="shared" ca="1" si="42"/>
        <v>0</v>
      </c>
    </row>
    <row r="93" spans="2:71">
      <c r="B93" s="7"/>
      <c r="E93" s="7"/>
      <c r="H93" s="8"/>
      <c r="I93" s="8"/>
      <c r="J93" s="8"/>
      <c r="K93" s="8"/>
      <c r="M93" s="4">
        <v>23</v>
      </c>
      <c r="N93" s="7">
        <v>2</v>
      </c>
      <c r="O93" s="4">
        <f t="shared" ca="1" si="42"/>
        <v>0</v>
      </c>
      <c r="BM93" s="7"/>
      <c r="BR93" s="7"/>
    </row>
    <row r="94" spans="2:71">
      <c r="B94" s="7"/>
      <c r="E94" s="7"/>
      <c r="H94" s="8"/>
      <c r="I94" s="8"/>
      <c r="J94" s="8"/>
      <c r="K94" s="8"/>
      <c r="M94" s="4">
        <v>23</v>
      </c>
      <c r="N94" s="4">
        <v>3</v>
      </c>
      <c r="O94" s="4">
        <f t="shared" ca="1" si="42"/>
        <v>0</v>
      </c>
    </row>
    <row r="95" spans="2:71">
      <c r="B95" s="7"/>
      <c r="E95" s="7"/>
      <c r="H95" s="8"/>
      <c r="I95" s="8"/>
      <c r="J95" s="8"/>
      <c r="K95" s="8"/>
      <c r="M95" s="4">
        <v>23</v>
      </c>
      <c r="N95" s="4">
        <v>4</v>
      </c>
      <c r="O95" s="4">
        <f t="shared" ca="1" si="42"/>
        <v>58</v>
      </c>
      <c r="BS95" s="7"/>
    </row>
    <row r="96" spans="2:71">
      <c r="B96" s="7"/>
      <c r="E96" s="7"/>
      <c r="H96" s="8"/>
      <c r="I96" s="8"/>
      <c r="J96" s="8"/>
      <c r="K96" s="8"/>
      <c r="M96" s="4">
        <v>24</v>
      </c>
      <c r="N96" s="4">
        <v>1</v>
      </c>
      <c r="O96" s="4">
        <f t="shared" ca="1" si="42"/>
        <v>86</v>
      </c>
    </row>
    <row r="97" spans="2:71">
      <c r="B97" s="7"/>
      <c r="E97" s="7"/>
      <c r="H97" s="8"/>
      <c r="I97" s="8"/>
      <c r="J97" s="8"/>
      <c r="K97" s="8"/>
      <c r="M97" s="4">
        <v>24</v>
      </c>
      <c r="N97" s="7">
        <v>2</v>
      </c>
      <c r="O97" s="4">
        <f t="shared" ca="1" si="42"/>
        <v>0</v>
      </c>
      <c r="BM97" s="7"/>
      <c r="BR97" s="7"/>
    </row>
    <row r="98" spans="2:71">
      <c r="B98" s="7"/>
      <c r="E98" s="7"/>
      <c r="H98" s="8"/>
      <c r="I98" s="8"/>
      <c r="J98" s="8"/>
      <c r="K98" s="8"/>
      <c r="M98" s="4">
        <v>24</v>
      </c>
      <c r="N98" s="4">
        <v>3</v>
      </c>
      <c r="O98" s="4">
        <f t="shared" ca="1" si="42"/>
        <v>0</v>
      </c>
    </row>
    <row r="99" spans="2:71">
      <c r="B99" s="7"/>
      <c r="E99" s="7"/>
      <c r="H99" s="8"/>
      <c r="I99" s="8"/>
      <c r="J99" s="8"/>
      <c r="K99" s="8"/>
      <c r="M99" s="4">
        <v>24</v>
      </c>
      <c r="N99" s="4">
        <v>4</v>
      </c>
      <c r="O99" s="4">
        <f t="shared" ca="1" si="42"/>
        <v>0</v>
      </c>
    </row>
    <row r="100" spans="2:71">
      <c r="B100" s="7"/>
      <c r="E100" s="7"/>
      <c r="H100" s="8"/>
      <c r="I100" s="8"/>
      <c r="J100" s="8"/>
      <c r="K100" s="8"/>
      <c r="M100" s="4">
        <v>25</v>
      </c>
      <c r="N100" s="4">
        <v>1</v>
      </c>
      <c r="O100" s="4">
        <f t="shared" ca="1" si="42"/>
        <v>0</v>
      </c>
      <c r="BS100" s="7"/>
    </row>
    <row r="101" spans="2:71">
      <c r="B101" s="7"/>
      <c r="E101" s="7"/>
      <c r="H101" s="8"/>
      <c r="I101" s="8"/>
      <c r="J101" s="8"/>
      <c r="K101" s="8"/>
      <c r="M101" s="4">
        <v>25</v>
      </c>
      <c r="N101" s="7">
        <v>2</v>
      </c>
      <c r="O101" s="4">
        <f t="shared" ca="1" si="42"/>
        <v>0</v>
      </c>
      <c r="BM101" s="7"/>
      <c r="BR101" s="7"/>
    </row>
    <row r="102" spans="2:71">
      <c r="B102" s="7"/>
      <c r="E102" s="7"/>
      <c r="H102" s="8"/>
      <c r="I102" s="8"/>
      <c r="J102" s="8"/>
      <c r="K102" s="8"/>
      <c r="M102" s="4">
        <v>25</v>
      </c>
      <c r="N102" s="4">
        <v>3</v>
      </c>
      <c r="O102" s="4">
        <f t="shared" ca="1" si="42"/>
        <v>81</v>
      </c>
    </row>
    <row r="103" spans="2:71">
      <c r="B103" s="7"/>
      <c r="E103" s="7"/>
      <c r="H103" s="8"/>
      <c r="I103" s="8"/>
      <c r="J103" s="8"/>
      <c r="K103" s="8"/>
      <c r="M103" s="4">
        <v>25</v>
      </c>
      <c r="N103" s="4">
        <v>4</v>
      </c>
      <c r="O103" s="4">
        <f t="shared" ca="1" si="42"/>
        <v>0</v>
      </c>
    </row>
    <row r="104" spans="2:71">
      <c r="M104" s="4">
        <v>26</v>
      </c>
      <c r="N104" s="4">
        <v>1</v>
      </c>
      <c r="O104" s="4">
        <f t="shared" ca="1" si="42"/>
        <v>0</v>
      </c>
    </row>
    <row r="105" spans="2:71">
      <c r="M105" s="4">
        <v>26</v>
      </c>
      <c r="N105" s="7">
        <v>2</v>
      </c>
      <c r="O105" s="4">
        <f t="shared" ca="1" si="42"/>
        <v>166</v>
      </c>
    </row>
    <row r="106" spans="2:71">
      <c r="M106" s="4">
        <v>26</v>
      </c>
      <c r="N106" s="4">
        <v>3</v>
      </c>
      <c r="O106" s="4">
        <f t="shared" ca="1" si="42"/>
        <v>0</v>
      </c>
    </row>
    <row r="107" spans="2:71">
      <c r="M107" s="4">
        <v>26</v>
      </c>
      <c r="N107" s="4">
        <v>4</v>
      </c>
      <c r="O107" s="4">
        <f t="shared" ca="1" si="42"/>
        <v>0</v>
      </c>
    </row>
    <row r="108" spans="2:71">
      <c r="M108" s="4">
        <v>27</v>
      </c>
      <c r="N108" s="4">
        <v>1</v>
      </c>
      <c r="O108" s="4">
        <f t="shared" ca="1" si="42"/>
        <v>0</v>
      </c>
    </row>
    <row r="109" spans="2:71">
      <c r="M109" s="4">
        <v>27</v>
      </c>
      <c r="N109" s="7">
        <v>2</v>
      </c>
      <c r="O109" s="4">
        <f t="shared" ca="1" si="42"/>
        <v>75</v>
      </c>
    </row>
    <row r="110" spans="2:71">
      <c r="M110" s="4">
        <v>27</v>
      </c>
      <c r="N110" s="4">
        <v>3</v>
      </c>
      <c r="O110" s="4">
        <f t="shared" ca="1" si="42"/>
        <v>0</v>
      </c>
    </row>
    <row r="111" spans="2:71">
      <c r="M111" s="4">
        <v>27</v>
      </c>
      <c r="N111" s="4">
        <v>4</v>
      </c>
      <c r="O111" s="4">
        <f t="shared" ca="1" si="42"/>
        <v>0</v>
      </c>
    </row>
    <row r="112" spans="2:71">
      <c r="M112" s="4">
        <v>28</v>
      </c>
      <c r="N112" s="4">
        <v>1</v>
      </c>
      <c r="O112" s="4">
        <f t="shared" ca="1" si="42"/>
        <v>211</v>
      </c>
    </row>
    <row r="113" spans="13:15">
      <c r="M113" s="4">
        <v>28</v>
      </c>
      <c r="N113" s="7">
        <v>2</v>
      </c>
      <c r="O113" s="4">
        <f t="shared" ca="1" si="42"/>
        <v>0</v>
      </c>
    </row>
    <row r="114" spans="13:15">
      <c r="M114" s="4">
        <v>28</v>
      </c>
      <c r="N114" s="4">
        <v>3</v>
      </c>
      <c r="O114" s="4">
        <f t="shared" ca="1" si="42"/>
        <v>0</v>
      </c>
    </row>
    <row r="115" spans="13:15">
      <c r="M115" s="4">
        <v>28</v>
      </c>
      <c r="N115" s="4">
        <v>4</v>
      </c>
      <c r="O115" s="4">
        <f t="shared" ca="1" si="42"/>
        <v>0</v>
      </c>
    </row>
    <row r="116" spans="13:15">
      <c r="M116" s="4">
        <v>29</v>
      </c>
      <c r="N116" s="4">
        <v>1</v>
      </c>
      <c r="O116" s="4">
        <f t="shared" ca="1" si="42"/>
        <v>0</v>
      </c>
    </row>
    <row r="117" spans="13:15">
      <c r="M117" s="4">
        <v>29</v>
      </c>
      <c r="N117" s="7">
        <v>2</v>
      </c>
      <c r="O117" s="4">
        <f t="shared" ca="1" si="42"/>
        <v>0</v>
      </c>
    </row>
    <row r="118" spans="13:15">
      <c r="M118" s="4">
        <v>29</v>
      </c>
      <c r="N118" s="4">
        <v>3</v>
      </c>
      <c r="O118" s="4">
        <f t="shared" ca="1" si="42"/>
        <v>52</v>
      </c>
    </row>
    <row r="119" spans="13:15">
      <c r="M119" s="4">
        <v>29</v>
      </c>
      <c r="N119" s="4">
        <v>4</v>
      </c>
      <c r="O119" s="4">
        <f t="shared" ca="1" si="42"/>
        <v>0</v>
      </c>
    </row>
    <row r="120" spans="13:15">
      <c r="M120" s="4">
        <v>30</v>
      </c>
      <c r="N120" s="4">
        <v>1</v>
      </c>
      <c r="O120" s="4">
        <f t="shared" ca="1" si="42"/>
        <v>0</v>
      </c>
    </row>
    <row r="121" spans="13:15">
      <c r="M121" s="4">
        <v>30</v>
      </c>
      <c r="N121" s="7">
        <v>2</v>
      </c>
      <c r="O121" s="4">
        <f t="shared" ca="1" si="42"/>
        <v>166</v>
      </c>
    </row>
    <row r="122" spans="13:15">
      <c r="M122" s="4">
        <v>30</v>
      </c>
      <c r="N122" s="4">
        <v>3</v>
      </c>
      <c r="O122" s="4">
        <f t="shared" ca="1" si="42"/>
        <v>0</v>
      </c>
    </row>
    <row r="123" spans="13:15">
      <c r="M123" s="4">
        <v>30</v>
      </c>
      <c r="N123" s="4">
        <v>4</v>
      </c>
      <c r="O123" s="4">
        <f t="shared" ca="1" si="42"/>
        <v>0</v>
      </c>
    </row>
    <row r="124" spans="13:15">
      <c r="M124" s="4">
        <v>31</v>
      </c>
      <c r="N124" s="4">
        <v>1</v>
      </c>
      <c r="O124" s="4">
        <f t="shared" ca="1" si="42"/>
        <v>0</v>
      </c>
    </row>
    <row r="125" spans="13:15">
      <c r="M125" s="4">
        <v>31</v>
      </c>
      <c r="N125" s="7">
        <v>2</v>
      </c>
      <c r="O125" s="4">
        <f t="shared" ca="1" si="42"/>
        <v>0</v>
      </c>
    </row>
    <row r="126" spans="13:15">
      <c r="M126" s="4">
        <v>31</v>
      </c>
      <c r="N126" s="4">
        <v>3</v>
      </c>
      <c r="O126" s="4">
        <f t="shared" ca="1" si="42"/>
        <v>0</v>
      </c>
    </row>
    <row r="127" spans="13:15">
      <c r="M127" s="4">
        <v>31</v>
      </c>
      <c r="N127" s="4">
        <v>4</v>
      </c>
      <c r="O127" s="4">
        <f t="shared" ca="1" si="42"/>
        <v>160</v>
      </c>
    </row>
    <row r="128" spans="13:15">
      <c r="M128" s="4">
        <v>32</v>
      </c>
      <c r="N128" s="4">
        <v>1</v>
      </c>
      <c r="O128" s="4">
        <f t="shared" ca="1" si="42"/>
        <v>237</v>
      </c>
    </row>
    <row r="129" spans="13:15">
      <c r="M129" s="4">
        <v>32</v>
      </c>
      <c r="N129" s="7">
        <v>2</v>
      </c>
      <c r="O129" s="4">
        <f t="shared" ca="1" si="42"/>
        <v>0</v>
      </c>
    </row>
    <row r="130" spans="13:15">
      <c r="M130" s="4">
        <v>32</v>
      </c>
      <c r="N130" s="4">
        <v>3</v>
      </c>
      <c r="O130" s="4">
        <f t="shared" ca="1" si="42"/>
        <v>0</v>
      </c>
    </row>
    <row r="131" spans="13:15">
      <c r="M131" s="4">
        <v>32</v>
      </c>
      <c r="N131" s="4">
        <v>4</v>
      </c>
      <c r="O131" s="4">
        <f t="shared" ca="1" si="42"/>
        <v>0</v>
      </c>
    </row>
    <row r="132" spans="13:15">
      <c r="M132" s="4">
        <v>33</v>
      </c>
      <c r="N132" s="4">
        <v>1</v>
      </c>
      <c r="O132" s="4">
        <f t="shared" ca="1" si="42"/>
        <v>262</v>
      </c>
    </row>
    <row r="133" spans="13:15">
      <c r="M133" s="4">
        <v>33</v>
      </c>
      <c r="N133" s="7">
        <v>2</v>
      </c>
      <c r="O133" s="4">
        <f t="shared" ref="O133:O143" ca="1" si="43">IF(HLOOKUP(N133,$CA$3:$CD$73,M133+1,0)=N133,VLOOKUP(M133,BW:BY,3,0),0)</f>
        <v>0</v>
      </c>
    </row>
    <row r="134" spans="13:15">
      <c r="M134" s="4">
        <v>33</v>
      </c>
      <c r="N134" s="4">
        <v>3</v>
      </c>
      <c r="O134" s="4">
        <f t="shared" ca="1" si="43"/>
        <v>0</v>
      </c>
    </row>
    <row r="135" spans="13:15">
      <c r="M135" s="4">
        <v>33</v>
      </c>
      <c r="N135" s="4">
        <v>4</v>
      </c>
      <c r="O135" s="4">
        <f t="shared" ca="1" si="43"/>
        <v>0</v>
      </c>
    </row>
    <row r="136" spans="13:15">
      <c r="M136" s="4">
        <v>34</v>
      </c>
      <c r="N136" s="4">
        <v>1</v>
      </c>
      <c r="O136" s="4">
        <f t="shared" ca="1" si="43"/>
        <v>0</v>
      </c>
    </row>
    <row r="137" spans="13:15">
      <c r="M137" s="4">
        <v>34</v>
      </c>
      <c r="N137" s="7">
        <v>2</v>
      </c>
      <c r="O137" s="4">
        <f t="shared" ca="1" si="43"/>
        <v>0</v>
      </c>
    </row>
    <row r="138" spans="13:15">
      <c r="M138" s="4">
        <v>34</v>
      </c>
      <c r="N138" s="4">
        <v>3</v>
      </c>
      <c r="O138" s="4">
        <f t="shared" ca="1" si="43"/>
        <v>109</v>
      </c>
    </row>
    <row r="139" spans="13:15">
      <c r="M139" s="4">
        <v>34</v>
      </c>
      <c r="N139" s="4">
        <v>4</v>
      </c>
      <c r="O139" s="4">
        <f t="shared" ca="1" si="43"/>
        <v>0</v>
      </c>
    </row>
    <row r="140" spans="13:15">
      <c r="M140" s="4">
        <v>35</v>
      </c>
      <c r="N140" s="4">
        <v>1</v>
      </c>
      <c r="O140" s="4">
        <f t="shared" ca="1" si="43"/>
        <v>0</v>
      </c>
    </row>
    <row r="141" spans="13:15">
      <c r="M141" s="4">
        <v>35</v>
      </c>
      <c r="N141" s="7">
        <v>2</v>
      </c>
      <c r="O141" s="4">
        <f t="shared" ca="1" si="43"/>
        <v>0</v>
      </c>
    </row>
    <row r="142" spans="13:15">
      <c r="M142" s="4">
        <v>35</v>
      </c>
      <c r="N142" s="4">
        <v>3</v>
      </c>
      <c r="O142" s="4">
        <f t="shared" ca="1" si="43"/>
        <v>256</v>
      </c>
    </row>
    <row r="143" spans="13:15">
      <c r="M143" s="4">
        <v>35</v>
      </c>
      <c r="N143" s="4">
        <v>4</v>
      </c>
      <c r="O143" s="4">
        <f t="shared" ca="1" si="43"/>
        <v>0</v>
      </c>
    </row>
    <row r="145" spans="14:14">
      <c r="N145" s="7"/>
    </row>
    <row r="149" spans="14:14">
      <c r="N149" s="7"/>
    </row>
    <row r="153" spans="14:14">
      <c r="N153" s="7"/>
    </row>
    <row r="157" spans="14:14">
      <c r="N157" s="7"/>
    </row>
    <row r="161" spans="14:14">
      <c r="N161" s="7"/>
    </row>
    <row r="165" spans="14:14">
      <c r="N165" s="7"/>
    </row>
    <row r="169" spans="14:14">
      <c r="N169" s="7"/>
    </row>
    <row r="173" spans="14:14">
      <c r="N173" s="7"/>
    </row>
    <row r="177" spans="14:14">
      <c r="N177" s="7"/>
    </row>
    <row r="181" spans="14:14">
      <c r="N181" s="7"/>
    </row>
    <row r="185" spans="14:14">
      <c r="N185" s="7"/>
    </row>
    <row r="189" spans="14:14">
      <c r="N189" s="7"/>
    </row>
    <row r="193" spans="14:14">
      <c r="N193" s="7"/>
    </row>
    <row r="197" spans="14:14">
      <c r="N197" s="7"/>
    </row>
    <row r="201" spans="14:14">
      <c r="N201" s="7"/>
    </row>
    <row r="205" spans="14:14">
      <c r="N205" s="7"/>
    </row>
    <row r="209" spans="14:14">
      <c r="N209" s="7"/>
    </row>
    <row r="213" spans="14:14">
      <c r="N213" s="7"/>
    </row>
    <row r="217" spans="14:14">
      <c r="N217" s="7"/>
    </row>
    <row r="221" spans="14:14">
      <c r="N221" s="7"/>
    </row>
    <row r="225" spans="14:14">
      <c r="N225" s="7"/>
    </row>
    <row r="229" spans="14:14">
      <c r="N229" s="7"/>
    </row>
    <row r="233" spans="14:14">
      <c r="N233" s="7"/>
    </row>
    <row r="237" spans="14:14">
      <c r="N237" s="7"/>
    </row>
    <row r="241" spans="14:14">
      <c r="N241" s="7"/>
    </row>
    <row r="245" spans="14:14">
      <c r="N245" s="7"/>
    </row>
    <row r="249" spans="14:14">
      <c r="N249" s="7"/>
    </row>
    <row r="253" spans="14:14">
      <c r="N253" s="7"/>
    </row>
    <row r="257" spans="14:14">
      <c r="N257" s="7"/>
    </row>
    <row r="261" spans="14:14">
      <c r="N261" s="7"/>
    </row>
    <row r="265" spans="14:14">
      <c r="N265" s="7"/>
    </row>
    <row r="269" spans="14:14">
      <c r="N269" s="7"/>
    </row>
    <row r="273" spans="14:14">
      <c r="N273" s="7"/>
    </row>
    <row r="277" spans="14:14">
      <c r="N277" s="7"/>
    </row>
    <row r="281" spans="14:14">
      <c r="N281" s="7"/>
    </row>
    <row r="285" spans="14:14">
      <c r="N285" s="7"/>
    </row>
    <row r="289" spans="14:14">
      <c r="N289" s="7"/>
    </row>
    <row r="293" spans="14:14">
      <c r="N293" s="7"/>
    </row>
    <row r="297" spans="14:14">
      <c r="N297" s="7"/>
    </row>
    <row r="301" spans="14:14">
      <c r="N301" s="7"/>
    </row>
    <row r="305" spans="14:14">
      <c r="N305" s="7"/>
    </row>
    <row r="309" spans="14:14">
      <c r="N309" s="7"/>
    </row>
    <row r="313" spans="14:14">
      <c r="N313" s="7"/>
    </row>
    <row r="317" spans="14:14">
      <c r="N317" s="7"/>
    </row>
    <row r="321" spans="14:14">
      <c r="N321" s="7"/>
    </row>
    <row r="325" spans="14:14">
      <c r="N325" s="7"/>
    </row>
    <row r="329" spans="14:14">
      <c r="N329" s="7"/>
    </row>
    <row r="333" spans="14:14">
      <c r="N333" s="7"/>
    </row>
    <row r="337" spans="14:14">
      <c r="N337" s="7"/>
    </row>
    <row r="341" spans="14:14">
      <c r="N341" s="7"/>
    </row>
    <row r="345" spans="14:14">
      <c r="N345" s="7"/>
    </row>
    <row r="349" spans="14:14">
      <c r="N349" s="7"/>
    </row>
    <row r="353" spans="14:14">
      <c r="N353" s="7"/>
    </row>
    <row r="357" spans="14:14">
      <c r="N357" s="7"/>
    </row>
    <row r="361" spans="14:14">
      <c r="N361" s="7"/>
    </row>
    <row r="365" spans="14:14">
      <c r="N365" s="7"/>
    </row>
    <row r="369" spans="14:14">
      <c r="N369" s="7"/>
    </row>
    <row r="373" spans="14:14">
      <c r="N373" s="7"/>
    </row>
    <row r="377" spans="14:14">
      <c r="N377" s="7"/>
    </row>
    <row r="381" spans="14:14">
      <c r="N381" s="7"/>
    </row>
    <row r="385" spans="14:14">
      <c r="N385" s="7"/>
    </row>
    <row r="389" spans="14:14">
      <c r="N389" s="7"/>
    </row>
    <row r="393" spans="14:14">
      <c r="N393" s="7"/>
    </row>
    <row r="397" spans="14:14">
      <c r="N397" s="7"/>
    </row>
    <row r="401" spans="14:14">
      <c r="N401" s="7"/>
    </row>
  </sheetData>
  <mergeCells count="7">
    <mergeCell ref="AN2:AP2"/>
    <mergeCell ref="B2:K2"/>
    <mergeCell ref="M2:O2"/>
    <mergeCell ref="Q2:T2"/>
    <mergeCell ref="V2:Z2"/>
    <mergeCell ref="AB2:AD2"/>
    <mergeCell ref="AH2:A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CM401"/>
  <sheetViews>
    <sheetView tabSelected="1" zoomScale="90" zoomScaleNormal="90" workbookViewId="0">
      <selection activeCell="N41" sqref="N41"/>
    </sheetView>
  </sheetViews>
  <sheetFormatPr defaultRowHeight="15"/>
  <cols>
    <col min="1" max="1" width="1.28515625" style="4" customWidth="1"/>
    <col min="2" max="2" width="4.42578125" style="4" bestFit="1" customWidth="1"/>
    <col min="3" max="3" width="8.28515625" style="4" bestFit="1" customWidth="1"/>
    <col min="4" max="4" width="10.7109375" style="4" bestFit="1" customWidth="1"/>
    <col min="5" max="5" width="7.5703125" style="4" bestFit="1" customWidth="1"/>
    <col min="6" max="6" width="7.42578125" style="4" customWidth="1"/>
    <col min="7" max="7" width="7.140625" style="4" bestFit="1" customWidth="1"/>
    <col min="8" max="8" width="7.7109375" style="4" bestFit="1" customWidth="1"/>
    <col min="9" max="9" width="9" style="4" bestFit="1" customWidth="1"/>
    <col min="10" max="10" width="6.28515625" style="4" bestFit="1" customWidth="1"/>
    <col min="11" max="11" width="4.5703125" style="4" bestFit="1" customWidth="1"/>
    <col min="12" max="12" width="1.28515625" style="4" customWidth="1"/>
    <col min="13" max="13" width="5" style="4" bestFit="1" customWidth="1"/>
    <col min="14" max="14" width="8.140625" style="4" bestFit="1" customWidth="1"/>
    <col min="15" max="15" width="9.7109375" style="4" bestFit="1" customWidth="1"/>
    <col min="16" max="16" width="1.28515625" style="4" customWidth="1"/>
    <col min="17" max="17" width="3.28515625" style="4" bestFit="1" customWidth="1"/>
    <col min="18" max="18" width="8.28515625" style="4" bestFit="1" customWidth="1"/>
    <col min="19" max="19" width="10.7109375" style="4" bestFit="1" customWidth="1"/>
    <col min="20" max="20" width="8.5703125" style="4" bestFit="1" customWidth="1"/>
    <col min="21" max="21" width="1.28515625" style="4" customWidth="1"/>
    <col min="22" max="22" width="3" style="4" bestFit="1" customWidth="1"/>
    <col min="23" max="23" width="9.14062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.28515625" style="4" customWidth="1"/>
    <col min="28" max="28" width="3" style="4" bestFit="1" customWidth="1"/>
    <col min="29" max="29" width="8.140625" style="4" bestFit="1" customWidth="1"/>
    <col min="30" max="30" width="11.85546875" style="4" bestFit="1" customWidth="1"/>
    <col min="31" max="31" width="1.5703125" style="4" customWidth="1"/>
    <col min="32" max="32" width="9.140625" style="4" bestFit="1" customWidth="1"/>
    <col min="33" max="33" width="1.5703125" customWidth="1"/>
    <col min="34" max="34" width="3.28515625" bestFit="1" customWidth="1"/>
    <col min="35" max="35" width="7" bestFit="1" customWidth="1"/>
    <col min="36" max="36" width="7.7109375" bestFit="1" customWidth="1"/>
    <col min="37" max="37" width="8.140625" bestFit="1" customWidth="1"/>
    <col min="39" max="39" width="1.5703125" customWidth="1"/>
    <col min="40" max="40" width="6.28515625" bestFit="1" customWidth="1"/>
    <col min="41" max="41" width="8.28515625" bestFit="1" customWidth="1"/>
    <col min="42" max="42" width="9.7109375" bestFit="1" customWidth="1"/>
    <col min="43" max="43" width="1.5703125" customWidth="1"/>
    <col min="44" max="44" width="12.140625" bestFit="1" customWidth="1"/>
    <col min="45" max="45" width="10.42578125" bestFit="1" customWidth="1"/>
    <col min="46" max="46" width="9.7109375" bestFit="1" customWidth="1"/>
    <col min="47" max="47" width="11.28515625" bestFit="1" customWidth="1"/>
    <col min="48" max="48" width="5.28515625" bestFit="1" customWidth="1"/>
    <col min="49" max="49" width="1.5703125" customWidth="1"/>
    <col min="50" max="50" width="11.28515625" bestFit="1" customWidth="1"/>
    <col min="51" max="51" width="1.5703125" customWidth="1"/>
    <col min="52" max="53" width="11.42578125" style="4" customWidth="1"/>
    <col min="54" max="54" width="1.28515625" style="4" customWidth="1"/>
    <col min="55" max="55" width="9.42578125" style="4" bestFit="1" customWidth="1"/>
    <col min="56" max="56" width="9.85546875" style="4" bestFit="1" customWidth="1"/>
    <col min="57" max="57" width="6" style="4" bestFit="1" customWidth="1"/>
    <col min="58" max="58" width="4.5703125" style="4" bestFit="1" customWidth="1"/>
    <col min="59" max="59" width="4.42578125" style="4" bestFit="1" customWidth="1"/>
    <col min="60" max="60" width="6.42578125" style="4" bestFit="1" customWidth="1"/>
    <col min="61" max="61" width="7.42578125" style="4" bestFit="1" customWidth="1"/>
    <col min="62" max="62" width="11" style="4" bestFit="1" customWidth="1"/>
    <col min="63" max="63" width="6" style="4" customWidth="1"/>
    <col min="64" max="64" width="1.28515625" style="4" customWidth="1"/>
    <col min="65" max="65" width="5.140625" style="4" bestFit="1" customWidth="1"/>
    <col min="66" max="66" width="9.42578125" style="4" bestFit="1" customWidth="1"/>
    <col min="67" max="67" width="5.85546875" style="4" bestFit="1" customWidth="1"/>
    <col min="68" max="68" width="1" style="4" customWidth="1"/>
    <col min="69" max="69" width="9.42578125" style="4" bestFit="1" customWidth="1"/>
    <col min="70" max="70" width="5.140625" style="4" bestFit="1" customWidth="1"/>
    <col min="71" max="71" width="1.28515625" style="4" customWidth="1"/>
    <col min="72" max="72" width="9.42578125" style="4" bestFit="1" customWidth="1"/>
    <col min="73" max="73" width="9.85546875" style="4" bestFit="1" customWidth="1"/>
    <col min="74" max="74" width="0.85546875" style="4" customWidth="1"/>
    <col min="75" max="75" width="5" style="4" bestFit="1" customWidth="1"/>
    <col min="76" max="76" width="8" style="4" bestFit="1" customWidth="1"/>
    <col min="77" max="77" width="9.7109375" style="4" bestFit="1" customWidth="1"/>
    <col min="78" max="78" width="1.28515625" style="4" customWidth="1"/>
    <col min="79" max="82" width="2.140625" style="4" bestFit="1" customWidth="1"/>
    <col min="83" max="83" width="0.85546875" style="4" customWidth="1"/>
    <col min="84" max="84" width="6.140625" style="4" bestFit="1" customWidth="1"/>
    <col min="85" max="85" width="8" style="4" bestFit="1" customWidth="1"/>
    <col min="86" max="86" width="9.7109375" style="4" bestFit="1" customWidth="1"/>
    <col min="87" max="87" width="0.85546875" style="4" customWidth="1"/>
    <col min="88" max="91" width="2.140625" style="4" bestFit="1" customWidth="1"/>
    <col min="92" max="92" width="0.85546875" style="4" customWidth="1"/>
    <col min="93" max="16384" width="9.140625" style="4"/>
  </cols>
  <sheetData>
    <row r="2" spans="2:91">
      <c r="B2" s="25" t="s">
        <v>18</v>
      </c>
      <c r="C2" s="25"/>
      <c r="D2" s="25"/>
      <c r="E2" s="25"/>
      <c r="F2" s="25"/>
      <c r="G2" s="25"/>
      <c r="H2" s="25"/>
      <c r="I2" s="25"/>
      <c r="J2" s="25"/>
      <c r="K2" s="25"/>
      <c r="L2" s="1"/>
      <c r="M2" s="25" t="s">
        <v>17</v>
      </c>
      <c r="N2" s="25"/>
      <c r="O2" s="25"/>
      <c r="P2" s="1"/>
      <c r="Q2" s="25" t="s">
        <v>16</v>
      </c>
      <c r="R2" s="25"/>
      <c r="S2" s="25"/>
      <c r="T2" s="25"/>
      <c r="U2" s="1"/>
      <c r="V2" s="25" t="s">
        <v>15</v>
      </c>
      <c r="W2" s="25"/>
      <c r="X2" s="25"/>
      <c r="Y2" s="25"/>
      <c r="Z2" s="25"/>
      <c r="AA2" s="1"/>
      <c r="AB2" s="25" t="s">
        <v>2</v>
      </c>
      <c r="AC2" s="25"/>
      <c r="AD2" s="25"/>
      <c r="AE2" s="1"/>
      <c r="AF2" s="20" t="s">
        <v>14</v>
      </c>
      <c r="AH2" s="24" t="s">
        <v>43</v>
      </c>
      <c r="AI2" s="24"/>
      <c r="AJ2" s="24"/>
      <c r="AK2" s="24"/>
      <c r="AL2" s="24"/>
      <c r="AM2" s="13"/>
      <c r="AN2" s="24" t="s">
        <v>44</v>
      </c>
      <c r="AO2" s="24"/>
      <c r="AP2" s="24"/>
      <c r="AQ2" s="14"/>
      <c r="AR2" s="14"/>
      <c r="AS2" s="14"/>
      <c r="AT2" s="14"/>
      <c r="AU2" s="14"/>
      <c r="AV2" s="14"/>
      <c r="AW2" s="14"/>
      <c r="AX2" s="14"/>
      <c r="BH2" s="4" t="s">
        <v>46</v>
      </c>
      <c r="BI2" s="4">
        <f ca="1">MAX(BC4:BC43)</f>
        <v>8</v>
      </c>
    </row>
    <row r="3" spans="2:91">
      <c r="B3" s="3" t="s">
        <v>1</v>
      </c>
      <c r="C3" s="3" t="s">
        <v>12</v>
      </c>
      <c r="D3" s="3" t="s">
        <v>11</v>
      </c>
      <c r="E3" s="3" t="s">
        <v>10</v>
      </c>
      <c r="F3" s="3" t="s">
        <v>9</v>
      </c>
      <c r="G3" s="20" t="s">
        <v>8</v>
      </c>
      <c r="H3" s="20" t="s">
        <v>7</v>
      </c>
      <c r="I3" s="20" t="s">
        <v>6</v>
      </c>
      <c r="J3" s="19" t="s">
        <v>43</v>
      </c>
      <c r="K3" s="19" t="s">
        <v>45</v>
      </c>
      <c r="L3" s="1"/>
      <c r="M3" s="20" t="s">
        <v>13</v>
      </c>
      <c r="N3" s="20" t="s">
        <v>3</v>
      </c>
      <c r="O3" s="20" t="s">
        <v>4</v>
      </c>
      <c r="P3" s="1"/>
      <c r="Q3" s="20" t="s">
        <v>1</v>
      </c>
      <c r="R3" s="20" t="s">
        <v>12</v>
      </c>
      <c r="S3" s="20" t="s">
        <v>11</v>
      </c>
      <c r="T3" s="20" t="s">
        <v>10</v>
      </c>
      <c r="U3" s="1"/>
      <c r="V3" s="20" t="s">
        <v>1</v>
      </c>
      <c r="W3" s="20" t="s">
        <v>35</v>
      </c>
      <c r="X3" s="20" t="s">
        <v>36</v>
      </c>
      <c r="Y3" s="20" t="s">
        <v>37</v>
      </c>
      <c r="Z3" s="20" t="s">
        <v>38</v>
      </c>
      <c r="AA3" s="1"/>
      <c r="AB3" s="20" t="s">
        <v>1</v>
      </c>
      <c r="AC3" s="20" t="s">
        <v>3</v>
      </c>
      <c r="AD3" s="20" t="s">
        <v>2</v>
      </c>
      <c r="AE3" s="1"/>
      <c r="AF3" s="20" t="s">
        <v>1</v>
      </c>
      <c r="AH3" s="19" t="s">
        <v>1</v>
      </c>
      <c r="AI3" s="19" t="s">
        <v>9</v>
      </c>
      <c r="AJ3" s="19" t="s">
        <v>8</v>
      </c>
      <c r="AK3" s="19" t="s">
        <v>7</v>
      </c>
      <c r="AL3" s="19" t="s">
        <v>6</v>
      </c>
      <c r="AM3" s="13"/>
      <c r="AN3" s="19" t="s">
        <v>43</v>
      </c>
      <c r="AO3" s="19" t="s">
        <v>3</v>
      </c>
      <c r="AP3" s="19" t="s">
        <v>4</v>
      </c>
      <c r="AQ3" s="14"/>
      <c r="AR3" s="19" t="s">
        <v>4</v>
      </c>
      <c r="AS3" s="19" t="s">
        <v>46</v>
      </c>
      <c r="AT3" s="19" t="s">
        <v>47</v>
      </c>
      <c r="AU3" s="14"/>
      <c r="AV3" s="14"/>
      <c r="AW3" s="14"/>
      <c r="AX3" s="19" t="s">
        <v>48</v>
      </c>
      <c r="BC3" s="4" t="s">
        <v>34</v>
      </c>
      <c r="BD3" s="4" t="s">
        <v>25</v>
      </c>
      <c r="BE3" s="4" t="s">
        <v>5</v>
      </c>
      <c r="BF3" s="20" t="s">
        <v>22</v>
      </c>
      <c r="BG3" s="20" t="s">
        <v>23</v>
      </c>
      <c r="BH3" s="4" t="s">
        <v>24</v>
      </c>
      <c r="BI3" s="4" t="s">
        <v>41</v>
      </c>
      <c r="BJ3" s="4" t="s">
        <v>42</v>
      </c>
      <c r="BK3" s="4" t="s">
        <v>5</v>
      </c>
      <c r="BM3" s="4" t="s">
        <v>33</v>
      </c>
      <c r="BN3" s="4" t="s">
        <v>4</v>
      </c>
      <c r="BO3" s="4" t="s">
        <v>55</v>
      </c>
      <c r="BQ3" s="4" t="s">
        <v>34</v>
      </c>
      <c r="BR3" s="4" t="s">
        <v>33</v>
      </c>
      <c r="BT3" s="4" t="str">
        <f t="shared" ref="BT3:BT17" si="0">BC3</f>
        <v>Subgrupo</v>
      </c>
      <c r="BU3" s="4" t="s">
        <v>55</v>
      </c>
      <c r="BW3" s="20" t="s">
        <v>33</v>
      </c>
      <c r="BX3" s="20" t="s">
        <v>19</v>
      </c>
      <c r="BY3" s="20" t="s">
        <v>4</v>
      </c>
      <c r="CA3" s="4">
        <v>1</v>
      </c>
      <c r="CB3" s="4">
        <v>2</v>
      </c>
      <c r="CC3" s="4">
        <v>3</v>
      </c>
      <c r="CD3" s="4">
        <v>4</v>
      </c>
      <c r="CF3" s="20" t="s">
        <v>43</v>
      </c>
      <c r="CG3" s="20" t="s">
        <v>19</v>
      </c>
      <c r="CH3" s="20" t="s">
        <v>4</v>
      </c>
      <c r="CJ3" s="4">
        <v>1</v>
      </c>
      <c r="CK3" s="4">
        <v>2</v>
      </c>
      <c r="CL3" s="4">
        <v>3</v>
      </c>
      <c r="CM3" s="4">
        <v>4</v>
      </c>
    </row>
    <row r="4" spans="2:91">
      <c r="B4" s="7">
        <v>1</v>
      </c>
      <c r="C4" s="4">
        <f t="shared" ref="C4:C38" ca="1" si="1">VLOOKUP(BQ4,BC:BG,4,0)</f>
        <v>49</v>
      </c>
      <c r="D4" s="4">
        <f ca="1">VLOOKUP(BQ4,BC:BG,5,0)</f>
        <v>17</v>
      </c>
      <c r="E4" s="7">
        <f ca="1">Formulas!C4</f>
        <v>1854</v>
      </c>
      <c r="F4">
        <f ca="1">G4</f>
        <v>45</v>
      </c>
      <c r="G4">
        <f ca="1">IF(BY4&lt;61,0,IF(BY4&lt;121,20,IF(BY4&lt;201,45,IF(BY4&lt;301,80,"X"))))</f>
        <v>45</v>
      </c>
      <c r="H4">
        <f ca="1">IF(BY4&lt;61,30,IF(BY4&lt;121,55,IF(BY4&lt;201,90,IF(BY4&lt;301,140,"X"))))</f>
        <v>90</v>
      </c>
      <c r="I4" s="8">
        <f ca="1">IF(Formulas!I4&lt;1,1,ROUND(Formulas!I4,0))</f>
        <v>394</v>
      </c>
      <c r="J4">
        <f ca="1">RANDBETWEEN(1,5)</f>
        <v>4</v>
      </c>
      <c r="K4">
        <f t="shared" ref="K4:K38" ca="1" si="2">RANDBETWEEN(1,3)</f>
        <v>3</v>
      </c>
      <c r="L4" s="7"/>
      <c r="M4" s="4">
        <v>1</v>
      </c>
      <c r="N4" s="4">
        <v>1</v>
      </c>
      <c r="O4" s="4">
        <f ca="1">IF(HLOOKUP(N4,$CA$3:$CD$73,M4+1,0)=N4,VLOOKUP(M4,BW:BY,3,0),0)</f>
        <v>0</v>
      </c>
      <c r="P4" s="7"/>
      <c r="Q4" s="7">
        <v>1</v>
      </c>
      <c r="R4" s="4">
        <f t="shared" ref="R4:S18" ca="1" si="3">BF4</f>
        <v>49</v>
      </c>
      <c r="S4" s="4">
        <f t="shared" ca="1" si="3"/>
        <v>17</v>
      </c>
      <c r="T4" s="4">
        <f ca="1">Formulas!V4</f>
        <v>6752</v>
      </c>
      <c r="U4" s="7"/>
      <c r="V4" s="4">
        <v>1</v>
      </c>
      <c r="W4" s="4">
        <v>35</v>
      </c>
      <c r="X4" s="4">
        <v>0</v>
      </c>
      <c r="Y4" s="4">
        <v>9999</v>
      </c>
      <c r="Z4" s="4">
        <v>3</v>
      </c>
      <c r="AA4" s="7"/>
      <c r="AB4" s="7">
        <v>1</v>
      </c>
      <c r="AC4" s="7">
        <v>1</v>
      </c>
      <c r="AD4" s="4">
        <f ca="1">MAX($AT$11:$AT$14)</f>
        <v>711</v>
      </c>
      <c r="AE4" s="7"/>
      <c r="AF4" s="7">
        <v>1</v>
      </c>
      <c r="AH4">
        <v>1</v>
      </c>
      <c r="AI4">
        <f ca="1">RANDBETWEEN(0,10)</f>
        <v>4</v>
      </c>
      <c r="AJ4">
        <f ca="1">AI4</f>
        <v>4</v>
      </c>
      <c r="AK4">
        <f ca="1">RANDBETWEEN(15,20)</f>
        <v>16</v>
      </c>
      <c r="AL4" s="7">
        <f ca="1">ROUND(1.1*(SUMIF(J:J,AH4,AX:AX)),0)</f>
        <v>2664</v>
      </c>
      <c r="AM4" s="14"/>
      <c r="AN4" s="14">
        <v>1</v>
      </c>
      <c r="AO4" s="14">
        <v>1</v>
      </c>
      <c r="AP4" s="4">
        <f t="shared" ref="AP4:AP23" ca="1" si="4">IF(HLOOKUP(AO4,$CJ$3:$CM$13,AN4+1,0)=AO4,VLOOKUP(AN4,CF:CH,3,0),0)</f>
        <v>0</v>
      </c>
      <c r="AQ4" s="14"/>
      <c r="AR4" s="19">
        <v>1</v>
      </c>
      <c r="AS4" s="14">
        <f ca="1">SUMIF(N:N,AR4,O:O)+SUMIF($AS$17:$AS$21,AR4,$AU$17:$AU$21)</f>
        <v>1793</v>
      </c>
      <c r="AT4" s="14">
        <f ca="1">AS4*1.15</f>
        <v>2061.9499999999998</v>
      </c>
      <c r="AU4" s="14"/>
      <c r="AV4" s="14"/>
      <c r="AW4" s="14"/>
      <c r="AX4" s="14">
        <f ca="1">I4*K4</f>
        <v>1182</v>
      </c>
      <c r="AY4" s="4"/>
      <c r="BC4" s="4">
        <v>1</v>
      </c>
      <c r="BD4" s="4">
        <f t="shared" ref="BD4:BD18" ca="1" si="5">IF(BH4=0,BJ4,"")</f>
        <v>5</v>
      </c>
      <c r="BE4" s="4">
        <v>1</v>
      </c>
      <c r="BF4" s="4">
        <f ca="1">RANDBETWEEN(40,130)</f>
        <v>49</v>
      </c>
      <c r="BG4" s="4">
        <f ca="1">RANDBETWEEN(5,31)</f>
        <v>17</v>
      </c>
      <c r="BH4" s="4">
        <v>0</v>
      </c>
      <c r="BI4" s="4">
        <f t="shared" ref="BI4:BI18" ca="1" si="6">IF(BH4=0,RANDBETWEEN(0,100),0)</f>
        <v>49</v>
      </c>
      <c r="BJ4" s="4">
        <f t="shared" ref="BJ4:BJ18" ca="1" si="7">RANDBETWEEN(1,7)</f>
        <v>5</v>
      </c>
      <c r="BK4" s="4">
        <v>1</v>
      </c>
      <c r="BM4" s="4">
        <v>1</v>
      </c>
      <c r="BN4" s="4">
        <f t="shared" ref="BN4:BN38" ca="1" si="8">SUMIF(M:M,BM4,O:O)</f>
        <v>142</v>
      </c>
      <c r="BO4" s="4">
        <f ca="1">BN4</f>
        <v>142</v>
      </c>
      <c r="BQ4" s="4">
        <v>1</v>
      </c>
      <c r="BR4" s="4">
        <v>1</v>
      </c>
      <c r="BT4" s="4">
        <f t="shared" si="0"/>
        <v>1</v>
      </c>
      <c r="BU4" s="4">
        <f ca="1">BD4</f>
        <v>5</v>
      </c>
      <c r="BW4" s="4">
        <v>1</v>
      </c>
      <c r="BX4">
        <f ca="1">RANDBETWEEN(1,4)</f>
        <v>4</v>
      </c>
      <c r="BY4">
        <f ca="1">RANDBETWEEN(10,300)</f>
        <v>142</v>
      </c>
      <c r="CA4" s="4">
        <f t="shared" ref="CA4:CD23" ca="1" si="9">$BX4</f>
        <v>4</v>
      </c>
      <c r="CB4" s="4">
        <f t="shared" ca="1" si="9"/>
        <v>4</v>
      </c>
      <c r="CC4" s="4">
        <f t="shared" ca="1" si="9"/>
        <v>4</v>
      </c>
      <c r="CD4" s="4">
        <f t="shared" ca="1" si="9"/>
        <v>4</v>
      </c>
      <c r="CF4" s="4">
        <f>AR17</f>
        <v>1</v>
      </c>
      <c r="CG4" s="4">
        <f t="shared" ref="CG4:CH8" ca="1" si="10">AS17</f>
        <v>4</v>
      </c>
      <c r="CH4" s="4">
        <f t="shared" ca="1" si="10"/>
        <v>8</v>
      </c>
      <c r="CJ4" s="4">
        <f ca="1">$CG4</f>
        <v>4</v>
      </c>
      <c r="CK4" s="4">
        <f t="shared" ref="CK4:CM8" ca="1" si="11">$CG4</f>
        <v>4</v>
      </c>
      <c r="CL4" s="4">
        <f t="shared" ca="1" si="11"/>
        <v>4</v>
      </c>
      <c r="CM4" s="4">
        <f t="shared" ca="1" si="11"/>
        <v>4</v>
      </c>
    </row>
    <row r="5" spans="2:91">
      <c r="B5" s="7">
        <v>2</v>
      </c>
      <c r="C5" s="4">
        <f t="shared" ca="1" si="1"/>
        <v>49</v>
      </c>
      <c r="D5" s="4">
        <f t="shared" ref="D5:D38" ca="1" si="12">VLOOKUP(BQ5,BC:BG,5,0)</f>
        <v>17</v>
      </c>
      <c r="E5" s="7">
        <f ca="1">Formulas!C5</f>
        <v>1761</v>
      </c>
      <c r="F5">
        <f t="shared" ref="F5:F38" ca="1" si="13">G5</f>
        <v>0</v>
      </c>
      <c r="G5">
        <f t="shared" ref="G5:G38" ca="1" si="14">IF(BY5&lt;61,0,IF(BY5&lt;121,20,IF(BY5&lt;201,45,IF(BY5&lt;301,80,"X"))))</f>
        <v>0</v>
      </c>
      <c r="H5">
        <f t="shared" ref="H5:H38" ca="1" si="15">IF(BY5&lt;61,30,IF(BY5&lt;121,55,IF(BY5&lt;201,90,IF(BY5&lt;301,140,"X"))))</f>
        <v>30</v>
      </c>
      <c r="I5" s="8">
        <f ca="1">IF(Formulas!I5&lt;1,1,ROUND(Formulas!I5,0))</f>
        <v>365</v>
      </c>
      <c r="J5">
        <f t="shared" ref="J5:J38" ca="1" si="16">RANDBETWEEN(1,5)</f>
        <v>5</v>
      </c>
      <c r="K5">
        <f t="shared" ca="1" si="2"/>
        <v>2</v>
      </c>
      <c r="L5" s="7"/>
      <c r="M5" s="7">
        <v>1</v>
      </c>
      <c r="N5" s="7">
        <v>2</v>
      </c>
      <c r="O5" s="4">
        <f t="shared" ref="O5:O68" ca="1" si="17">IF(HLOOKUP(N5,$CA$3:$CD$73,M5+1,0)=N5,VLOOKUP(M5,BW:BY,3,0),0)</f>
        <v>0</v>
      </c>
      <c r="P5" s="7"/>
      <c r="Q5" s="7">
        <v>2</v>
      </c>
      <c r="R5" s="4">
        <f t="shared" ca="1" si="3"/>
        <v>54</v>
      </c>
      <c r="S5" s="4">
        <f t="shared" ca="1" si="3"/>
        <v>5</v>
      </c>
      <c r="T5" s="4">
        <f ca="1">Formulas!V5</f>
        <v>5530</v>
      </c>
      <c r="U5" s="7"/>
      <c r="V5" s="4">
        <v>2</v>
      </c>
      <c r="W5" s="4">
        <v>20</v>
      </c>
      <c r="X5" s="4">
        <v>0</v>
      </c>
      <c r="Y5" s="4">
        <v>9999</v>
      </c>
      <c r="Z5" s="4">
        <v>3</v>
      </c>
      <c r="AA5" s="7"/>
      <c r="AB5" s="7">
        <v>1</v>
      </c>
      <c r="AC5" s="7">
        <v>2</v>
      </c>
      <c r="AD5" s="4">
        <f t="shared" ref="AD5:AD14" ca="1" si="18">MAX($AT$11:$AT$14)</f>
        <v>711</v>
      </c>
      <c r="AE5" s="7"/>
      <c r="AF5" s="7">
        <v>2</v>
      </c>
      <c r="AH5">
        <v>2</v>
      </c>
      <c r="AI5">
        <f t="shared" ref="AI5:AI8" ca="1" si="19">RANDBETWEEN(0,10)</f>
        <v>1</v>
      </c>
      <c r="AJ5">
        <f t="shared" ref="AJ5:AJ8" ca="1" si="20">AI5</f>
        <v>1</v>
      </c>
      <c r="AK5">
        <f t="shared" ref="AK5:AK8" ca="1" si="21">RANDBETWEEN(15,20)</f>
        <v>16</v>
      </c>
      <c r="AL5" s="7">
        <f ca="1">ROUND(1.1*(SUMIF(J:J,AH5,AX:AX)),0)</f>
        <v>6945</v>
      </c>
      <c r="AM5" s="14"/>
      <c r="AN5" s="14">
        <v>1</v>
      </c>
      <c r="AO5" s="14">
        <v>2</v>
      </c>
      <c r="AP5" s="4">
        <f t="shared" ca="1" si="4"/>
        <v>0</v>
      </c>
      <c r="AQ5" s="14"/>
      <c r="AR5" s="19">
        <v>2</v>
      </c>
      <c r="AS5" s="14">
        <f ca="1">SUMIF(N:N,AR5,O:O)+SUMIF($AS$17:$AS$21,AR5,$AU$17:$AU$21)</f>
        <v>1467</v>
      </c>
      <c r="AT5" s="14">
        <f ca="1">AS5*1.15</f>
        <v>1687.05</v>
      </c>
      <c r="AU5" s="14"/>
      <c r="AV5" s="14"/>
      <c r="AW5" s="14"/>
      <c r="AX5" s="14">
        <f t="shared" ref="AX5:AX38" ca="1" si="22">I5*K5</f>
        <v>730</v>
      </c>
      <c r="AY5" s="4"/>
      <c r="BC5" s="4">
        <f t="shared" ref="BC5:BC18" ca="1" si="23">IF(BH5=0,BC4+1,BC4)</f>
        <v>2</v>
      </c>
      <c r="BD5" s="4">
        <f t="shared" ca="1" si="5"/>
        <v>2</v>
      </c>
      <c r="BE5" s="4">
        <v>2</v>
      </c>
      <c r="BF5" s="4">
        <f t="shared" ref="BF5:BF18" ca="1" si="24">IF(BH5=1,BF4,RANDBETWEEN(40,130))</f>
        <v>54</v>
      </c>
      <c r="BG5" s="4">
        <f t="shared" ref="BG5:BG18" ca="1" si="25">IF(BC5=BC4,BG4,RANDBETWEEN(5,31))</f>
        <v>5</v>
      </c>
      <c r="BH5" s="4">
        <f ca="1">RANDBETWEEN(0,1)</f>
        <v>0</v>
      </c>
      <c r="BI5" s="4">
        <f t="shared" ca="1" si="6"/>
        <v>52</v>
      </c>
      <c r="BJ5" s="4">
        <f t="shared" ca="1" si="7"/>
        <v>2</v>
      </c>
      <c r="BK5" s="4">
        <v>2</v>
      </c>
      <c r="BM5" s="7">
        <v>2</v>
      </c>
      <c r="BN5" s="4">
        <f t="shared" ca="1" si="8"/>
        <v>18</v>
      </c>
      <c r="BO5" s="4">
        <f ca="1">BN5+BO4</f>
        <v>160</v>
      </c>
      <c r="BQ5" s="4">
        <f ca="1">IF(BR5&gt;(VLOOKUP(BQ4,BT:BU,2,FALSE)),BQ4+1,BQ4)</f>
        <v>1</v>
      </c>
      <c r="BR5" s="7">
        <v>2</v>
      </c>
      <c r="BS5" s="7"/>
      <c r="BT5" s="4">
        <f t="shared" ca="1" si="0"/>
        <v>2</v>
      </c>
      <c r="BU5" s="4">
        <f ca="1">IF(BD5&lt;&gt;"",BU4+BD5,BU4)</f>
        <v>7</v>
      </c>
      <c r="BW5" s="7">
        <v>2</v>
      </c>
      <c r="BX5">
        <f t="shared" ref="BX5:BX38" ca="1" si="26">RANDBETWEEN(1,4)</f>
        <v>3</v>
      </c>
      <c r="BY5">
        <f t="shared" ref="BY5:BY38" ca="1" si="27">RANDBETWEEN(10,300)</f>
        <v>18</v>
      </c>
      <c r="CA5" s="4">
        <f ca="1">$BX5</f>
        <v>3</v>
      </c>
      <c r="CB5" s="4">
        <f t="shared" ca="1" si="9"/>
        <v>3</v>
      </c>
      <c r="CC5" s="4">
        <f t="shared" ca="1" si="9"/>
        <v>3</v>
      </c>
      <c r="CD5" s="4">
        <f t="shared" ca="1" si="9"/>
        <v>3</v>
      </c>
      <c r="CF5" s="4">
        <f t="shared" ref="CF5:CF8" si="28">AR18</f>
        <v>2</v>
      </c>
      <c r="CG5" s="4">
        <f t="shared" ca="1" si="10"/>
        <v>4</v>
      </c>
      <c r="CH5" s="4">
        <f t="shared" ca="1" si="10"/>
        <v>20</v>
      </c>
      <c r="CJ5" s="4">
        <f t="shared" ref="CJ5:CJ8" ca="1" si="29">$CG5</f>
        <v>4</v>
      </c>
      <c r="CK5" s="4">
        <f t="shared" ca="1" si="11"/>
        <v>4</v>
      </c>
      <c r="CL5" s="4">
        <f t="shared" ca="1" si="11"/>
        <v>4</v>
      </c>
      <c r="CM5" s="4">
        <f t="shared" ca="1" si="11"/>
        <v>4</v>
      </c>
    </row>
    <row r="6" spans="2:91">
      <c r="B6" s="7">
        <v>3</v>
      </c>
      <c r="C6" s="4">
        <f t="shared" ca="1" si="1"/>
        <v>49</v>
      </c>
      <c r="D6" s="4">
        <f t="shared" ca="1" si="12"/>
        <v>17</v>
      </c>
      <c r="E6" s="7">
        <f ca="1">Formulas!C6</f>
        <v>1570</v>
      </c>
      <c r="F6">
        <f t="shared" ca="1" si="13"/>
        <v>0</v>
      </c>
      <c r="G6">
        <f t="shared" ca="1" si="14"/>
        <v>0</v>
      </c>
      <c r="H6">
        <f t="shared" ca="1" si="15"/>
        <v>30</v>
      </c>
      <c r="I6" s="8">
        <f ca="1">IF(Formulas!I6&lt;1,1,ROUND(Formulas!I6,0))</f>
        <v>321</v>
      </c>
      <c r="J6">
        <f t="shared" ca="1" si="16"/>
        <v>5</v>
      </c>
      <c r="K6">
        <f t="shared" ca="1" si="2"/>
        <v>1</v>
      </c>
      <c r="L6" s="7"/>
      <c r="M6" s="4">
        <v>1</v>
      </c>
      <c r="N6" s="4">
        <v>3</v>
      </c>
      <c r="O6" s="4">
        <f t="shared" ca="1" si="17"/>
        <v>0</v>
      </c>
      <c r="P6" s="7"/>
      <c r="Q6" s="7">
        <v>3</v>
      </c>
      <c r="R6" s="4">
        <f t="shared" ca="1" si="3"/>
        <v>54</v>
      </c>
      <c r="S6" s="4">
        <f t="shared" ca="1" si="3"/>
        <v>5</v>
      </c>
      <c r="T6" s="4">
        <f ca="1">Formulas!V6</f>
        <v>6277</v>
      </c>
      <c r="U6" s="7"/>
      <c r="V6" s="4">
        <v>3</v>
      </c>
      <c r="W6" s="4">
        <v>30</v>
      </c>
      <c r="X6" s="4">
        <v>500</v>
      </c>
      <c r="Y6" s="4">
        <v>2000</v>
      </c>
      <c r="Z6" s="4">
        <v>4</v>
      </c>
      <c r="AA6" s="7"/>
      <c r="AB6" s="7">
        <v>1</v>
      </c>
      <c r="AC6" s="7">
        <v>3</v>
      </c>
      <c r="AD6" s="4">
        <f t="shared" ca="1" si="18"/>
        <v>711</v>
      </c>
      <c r="AE6" s="7"/>
      <c r="AF6" s="7">
        <v>3</v>
      </c>
      <c r="AH6">
        <v>3</v>
      </c>
      <c r="AI6">
        <f t="shared" ca="1" si="19"/>
        <v>1</v>
      </c>
      <c r="AJ6">
        <f t="shared" ca="1" si="20"/>
        <v>1</v>
      </c>
      <c r="AK6">
        <f t="shared" ca="1" si="21"/>
        <v>17</v>
      </c>
      <c r="AL6" s="7">
        <f t="shared" ref="AL6:AL8" ca="1" si="30">ROUND(1.1*(SUMIF(J:J,AH6,AX:AX)),0)</f>
        <v>3904</v>
      </c>
      <c r="AM6" s="14"/>
      <c r="AN6" s="14">
        <v>1</v>
      </c>
      <c r="AO6" s="14">
        <v>3</v>
      </c>
      <c r="AP6" s="4">
        <f t="shared" ca="1" si="4"/>
        <v>0</v>
      </c>
      <c r="AQ6" s="14"/>
      <c r="AR6" s="19">
        <v>3</v>
      </c>
      <c r="AS6" s="14">
        <f ca="1">SUMIF(N:N,AR6,O:O)+SUMIF($AS$17:$AS$21,AR6,$AU$17:$AU$21)</f>
        <v>1538</v>
      </c>
      <c r="AT6" s="14">
        <f ca="1">AS6*1.15</f>
        <v>1768.6999999999998</v>
      </c>
      <c r="AU6" s="14"/>
      <c r="AV6" s="14"/>
      <c r="AW6" s="14"/>
      <c r="AX6" s="14">
        <f ca="1">I6*K6</f>
        <v>321</v>
      </c>
      <c r="AY6" s="4"/>
      <c r="AZ6" s="4" t="s">
        <v>56</v>
      </c>
      <c r="BC6" s="4">
        <f t="shared" ca="1" si="23"/>
        <v>2</v>
      </c>
      <c r="BD6" s="4" t="str">
        <f t="shared" ca="1" si="5"/>
        <v/>
      </c>
      <c r="BE6" s="4">
        <v>3</v>
      </c>
      <c r="BF6" s="4">
        <f t="shared" ca="1" si="24"/>
        <v>54</v>
      </c>
      <c r="BG6" s="4">
        <f t="shared" ca="1" si="25"/>
        <v>5</v>
      </c>
      <c r="BH6" s="4">
        <f ca="1">RANDBETWEEN(0,1)</f>
        <v>1</v>
      </c>
      <c r="BI6" s="4">
        <f t="shared" ca="1" si="6"/>
        <v>0</v>
      </c>
      <c r="BJ6" s="4">
        <f t="shared" ca="1" si="7"/>
        <v>7</v>
      </c>
      <c r="BK6" s="4">
        <v>3</v>
      </c>
      <c r="BM6" s="4">
        <v>3</v>
      </c>
      <c r="BN6" s="4">
        <f t="shared" ca="1" si="8"/>
        <v>23</v>
      </c>
      <c r="BO6" s="4">
        <f t="shared" ref="BO6:BO38" ca="1" si="31">BN6+BO5</f>
        <v>183</v>
      </c>
      <c r="BQ6" s="4">
        <f ca="1">IF(BR6&gt;(VLOOKUP(BQ5,BT:BU,2,FALSE)),BQ5+1,BQ5)</f>
        <v>1</v>
      </c>
      <c r="BR6" s="4">
        <v>3</v>
      </c>
      <c r="BT6" s="4">
        <f t="shared" ca="1" si="0"/>
        <v>2</v>
      </c>
      <c r="BU6" s="4">
        <f ca="1">IF(BD6&lt;&gt;"",BU5+BD6,BU5)</f>
        <v>7</v>
      </c>
      <c r="BW6" s="4">
        <v>3</v>
      </c>
      <c r="BX6">
        <f t="shared" ca="1" si="26"/>
        <v>1</v>
      </c>
      <c r="BY6">
        <f t="shared" ca="1" si="27"/>
        <v>23</v>
      </c>
      <c r="CA6" s="4">
        <f t="shared" ref="CA6:CD25" ca="1" si="32">$BX6</f>
        <v>1</v>
      </c>
      <c r="CB6" s="4">
        <f t="shared" ca="1" si="9"/>
        <v>1</v>
      </c>
      <c r="CC6" s="4">
        <f t="shared" ca="1" si="9"/>
        <v>1</v>
      </c>
      <c r="CD6" s="4">
        <f t="shared" ca="1" si="9"/>
        <v>1</v>
      </c>
      <c r="CF6" s="4">
        <f t="shared" si="28"/>
        <v>3</v>
      </c>
      <c r="CG6" s="4">
        <f t="shared" ca="1" si="10"/>
        <v>4</v>
      </c>
      <c r="CH6" s="4">
        <f t="shared" ca="1" si="10"/>
        <v>14</v>
      </c>
      <c r="CJ6" s="4">
        <f t="shared" ca="1" si="29"/>
        <v>4</v>
      </c>
      <c r="CK6" s="4">
        <f t="shared" ca="1" si="11"/>
        <v>4</v>
      </c>
      <c r="CL6" s="4">
        <f t="shared" ca="1" si="11"/>
        <v>4</v>
      </c>
      <c r="CM6" s="4">
        <f t="shared" ca="1" si="11"/>
        <v>4</v>
      </c>
    </row>
    <row r="7" spans="2:91">
      <c r="B7" s="7">
        <v>4</v>
      </c>
      <c r="C7" s="4">
        <f t="shared" ca="1" si="1"/>
        <v>49</v>
      </c>
      <c r="D7" s="4">
        <f t="shared" ca="1" si="12"/>
        <v>17</v>
      </c>
      <c r="E7" s="7">
        <f ca="1">Formulas!C7</f>
        <v>1973</v>
      </c>
      <c r="F7">
        <f t="shared" ca="1" si="13"/>
        <v>80</v>
      </c>
      <c r="G7">
        <f t="shared" ca="1" si="14"/>
        <v>80</v>
      </c>
      <c r="H7">
        <f t="shared" ca="1" si="15"/>
        <v>140</v>
      </c>
      <c r="I7" s="8">
        <f ca="1">IF(Formulas!I7&lt;1,1,ROUND(Formulas!I7,0))</f>
        <v>438</v>
      </c>
      <c r="J7">
        <f t="shared" ca="1" si="16"/>
        <v>4</v>
      </c>
      <c r="K7">
        <f t="shared" ca="1" si="2"/>
        <v>1</v>
      </c>
      <c r="L7" s="7"/>
      <c r="M7" s="4">
        <v>1</v>
      </c>
      <c r="N7" s="4">
        <v>4</v>
      </c>
      <c r="O7" s="4">
        <f t="shared" ca="1" si="17"/>
        <v>142</v>
      </c>
      <c r="P7" s="7"/>
      <c r="Q7" s="7">
        <v>4</v>
      </c>
      <c r="R7" s="4">
        <f t="shared" ca="1" si="3"/>
        <v>54</v>
      </c>
      <c r="S7" s="4">
        <f t="shared" ca="1" si="3"/>
        <v>5</v>
      </c>
      <c r="T7" s="4">
        <f ca="1">Formulas!V7</f>
        <v>5592</v>
      </c>
      <c r="U7" s="7"/>
      <c r="V7" s="7"/>
      <c r="W7" s="7"/>
      <c r="X7" s="7"/>
      <c r="Y7" s="7"/>
      <c r="Z7" s="7"/>
      <c r="AA7" s="7"/>
      <c r="AB7" s="7">
        <v>1</v>
      </c>
      <c r="AC7" s="7">
        <v>4</v>
      </c>
      <c r="AD7" s="4">
        <f t="shared" ca="1" si="18"/>
        <v>711</v>
      </c>
      <c r="AE7" s="7"/>
      <c r="AF7" s="7">
        <v>4</v>
      </c>
      <c r="AH7">
        <v>4</v>
      </c>
      <c r="AI7">
        <f t="shared" ca="1" si="19"/>
        <v>1</v>
      </c>
      <c r="AJ7">
        <f t="shared" ca="1" si="20"/>
        <v>1</v>
      </c>
      <c r="AK7">
        <f t="shared" ca="1" si="21"/>
        <v>17</v>
      </c>
      <c r="AL7" s="7">
        <f t="shared" ca="1" si="30"/>
        <v>7492</v>
      </c>
      <c r="AM7" s="14"/>
      <c r="AN7" s="14">
        <v>1</v>
      </c>
      <c r="AO7" s="14">
        <v>4</v>
      </c>
      <c r="AP7" s="4">
        <f t="shared" ca="1" si="4"/>
        <v>8</v>
      </c>
      <c r="AQ7" s="14"/>
      <c r="AR7" s="19">
        <v>4</v>
      </c>
      <c r="AS7" s="14">
        <f ca="1">SUMIF(N:N,AR7,O:O)+SUMIF($AS$17:$AS$21,AR7,$AU$17:$AU$21)</f>
        <v>2618</v>
      </c>
      <c r="AT7" s="14">
        <f ca="1">AS7*1.15</f>
        <v>3010.7</v>
      </c>
      <c r="AU7" s="14"/>
      <c r="AV7" s="14"/>
      <c r="AW7" s="14"/>
      <c r="AX7" s="14">
        <f t="shared" ca="1" si="22"/>
        <v>438</v>
      </c>
      <c r="AY7" s="4"/>
      <c r="AZ7" s="4">
        <f ca="1">SUM(BD:BD)</f>
        <v>23</v>
      </c>
      <c r="BC7" s="4">
        <f t="shared" ca="1" si="23"/>
        <v>2</v>
      </c>
      <c r="BD7" s="4" t="str">
        <f t="shared" ca="1" si="5"/>
        <v/>
      </c>
      <c r="BE7" s="4">
        <v>4</v>
      </c>
      <c r="BF7" s="4">
        <f t="shared" ca="1" si="24"/>
        <v>54</v>
      </c>
      <c r="BG7" s="4">
        <f t="shared" ca="1" si="25"/>
        <v>5</v>
      </c>
      <c r="BH7" s="4">
        <f ca="1">RANDBETWEEN(0,1)</f>
        <v>1</v>
      </c>
      <c r="BI7" s="4">
        <f t="shared" ca="1" si="6"/>
        <v>0</v>
      </c>
      <c r="BJ7" s="4">
        <f t="shared" ca="1" si="7"/>
        <v>3</v>
      </c>
      <c r="BK7" s="4">
        <v>4</v>
      </c>
      <c r="BM7" s="4">
        <v>4</v>
      </c>
      <c r="BN7" s="4">
        <f t="shared" ca="1" si="8"/>
        <v>230</v>
      </c>
      <c r="BO7" s="4">
        <f t="shared" ca="1" si="31"/>
        <v>413</v>
      </c>
      <c r="BQ7" s="4">
        <f t="shared" ref="BQ7:BQ38" ca="1" si="33">IF(BR7&gt;(VLOOKUP(BQ6,BT:BU,2,FALSE)),BQ6+1,BQ6)</f>
        <v>1</v>
      </c>
      <c r="BR7" s="4">
        <v>4</v>
      </c>
      <c r="BT7" s="4">
        <f t="shared" ca="1" si="0"/>
        <v>2</v>
      </c>
      <c r="BU7" s="4">
        <f t="shared" ref="BU7:BU16" ca="1" si="34">IF(BD7&lt;&gt;"",BU6+BD7,BU6)</f>
        <v>7</v>
      </c>
      <c r="BW7" s="4">
        <v>4</v>
      </c>
      <c r="BX7">
        <f t="shared" ca="1" si="26"/>
        <v>1</v>
      </c>
      <c r="BY7">
        <f t="shared" ca="1" si="27"/>
        <v>230</v>
      </c>
      <c r="CA7" s="4">
        <f t="shared" ca="1" si="32"/>
        <v>1</v>
      </c>
      <c r="CB7" s="4">
        <f t="shared" ca="1" si="9"/>
        <v>1</v>
      </c>
      <c r="CC7" s="4">
        <f t="shared" ca="1" si="9"/>
        <v>1</v>
      </c>
      <c r="CD7" s="4">
        <f t="shared" ca="1" si="9"/>
        <v>1</v>
      </c>
      <c r="CF7" s="4">
        <f t="shared" si="28"/>
        <v>4</v>
      </c>
      <c r="CG7" s="4">
        <f t="shared" ca="1" si="10"/>
        <v>1</v>
      </c>
      <c r="CH7" s="4">
        <f t="shared" ca="1" si="10"/>
        <v>25</v>
      </c>
      <c r="CJ7" s="4">
        <f t="shared" ca="1" si="29"/>
        <v>1</v>
      </c>
      <c r="CK7" s="4">
        <f t="shared" ca="1" si="11"/>
        <v>1</v>
      </c>
      <c r="CL7" s="4">
        <f t="shared" ca="1" si="11"/>
        <v>1</v>
      </c>
      <c r="CM7" s="4">
        <f t="shared" ca="1" si="11"/>
        <v>1</v>
      </c>
    </row>
    <row r="8" spans="2:91">
      <c r="B8" s="7">
        <v>5</v>
      </c>
      <c r="C8" s="4">
        <f t="shared" ca="1" si="1"/>
        <v>49</v>
      </c>
      <c r="D8" s="4">
        <f t="shared" ca="1" si="12"/>
        <v>17</v>
      </c>
      <c r="E8" s="7">
        <f ca="1">Formulas!C8</f>
        <v>1815</v>
      </c>
      <c r="F8">
        <f t="shared" ca="1" si="13"/>
        <v>45</v>
      </c>
      <c r="G8">
        <f t="shared" ca="1" si="14"/>
        <v>45</v>
      </c>
      <c r="H8">
        <f t="shared" ca="1" si="15"/>
        <v>90</v>
      </c>
      <c r="I8" s="8">
        <f ca="1">IF(Formulas!I8&lt;1,1,ROUND(Formulas!I8,0))</f>
        <v>420</v>
      </c>
      <c r="J8">
        <f t="shared" ca="1" si="16"/>
        <v>3</v>
      </c>
      <c r="K8">
        <f t="shared" ca="1" si="2"/>
        <v>1</v>
      </c>
      <c r="L8" s="7"/>
      <c r="M8" s="4">
        <v>2</v>
      </c>
      <c r="N8" s="4">
        <v>1</v>
      </c>
      <c r="O8" s="4">
        <f t="shared" ca="1" si="17"/>
        <v>0</v>
      </c>
      <c r="P8" s="7"/>
      <c r="Q8" s="7">
        <v>5</v>
      </c>
      <c r="R8" s="4">
        <f t="shared" ca="1" si="3"/>
        <v>54</v>
      </c>
      <c r="S8" s="4">
        <f t="shared" ca="1" si="3"/>
        <v>5</v>
      </c>
      <c r="T8" s="4">
        <f ca="1">Formulas!V8</f>
        <v>5769</v>
      </c>
      <c r="U8" s="7"/>
      <c r="V8" s="7"/>
      <c r="W8" s="7"/>
      <c r="X8" s="7"/>
      <c r="Y8" s="7"/>
      <c r="Z8" s="7"/>
      <c r="AA8" s="7"/>
      <c r="AB8" s="7">
        <v>2</v>
      </c>
      <c r="AC8" s="7">
        <v>1</v>
      </c>
      <c r="AD8" s="4">
        <f t="shared" ca="1" si="18"/>
        <v>711</v>
      </c>
      <c r="AE8" s="7"/>
      <c r="AF8" s="7"/>
      <c r="AH8">
        <v>5</v>
      </c>
      <c r="AI8">
        <f t="shared" ca="1" si="19"/>
        <v>5</v>
      </c>
      <c r="AJ8">
        <f t="shared" ca="1" si="20"/>
        <v>5</v>
      </c>
      <c r="AK8">
        <f t="shared" ca="1" si="21"/>
        <v>16</v>
      </c>
      <c r="AL8" s="7">
        <f t="shared" ca="1" si="30"/>
        <v>8043</v>
      </c>
      <c r="AM8" s="14"/>
      <c r="AN8" s="14">
        <v>2</v>
      </c>
      <c r="AO8" s="14">
        <v>1</v>
      </c>
      <c r="AP8" s="4">
        <f t="shared" ca="1" si="4"/>
        <v>0</v>
      </c>
      <c r="AQ8" s="14"/>
      <c r="AR8" s="19" t="s">
        <v>28</v>
      </c>
      <c r="AS8" s="14">
        <f ca="1">SUM(AS4:AS7)</f>
        <v>7416</v>
      </c>
      <c r="AT8" s="14">
        <f ca="1">SUM(AT4:AT7)</f>
        <v>8528.4</v>
      </c>
      <c r="AU8" s="14"/>
      <c r="AV8" s="14"/>
      <c r="AW8" s="14"/>
      <c r="AX8" s="14">
        <f t="shared" ca="1" si="22"/>
        <v>420</v>
      </c>
      <c r="AY8" s="4"/>
      <c r="BC8" s="4">
        <f t="shared" ca="1" si="23"/>
        <v>2</v>
      </c>
      <c r="BD8" s="4" t="str">
        <f t="shared" ca="1" si="5"/>
        <v/>
      </c>
      <c r="BE8" s="4">
        <v>5</v>
      </c>
      <c r="BF8" s="4">
        <f t="shared" ca="1" si="24"/>
        <v>54</v>
      </c>
      <c r="BG8" s="4">
        <f t="shared" ca="1" si="25"/>
        <v>5</v>
      </c>
      <c r="BH8" s="4">
        <f t="shared" ref="BH8:BH18" ca="1" si="35">RANDBETWEEN(0,1)</f>
        <v>1</v>
      </c>
      <c r="BI8" s="4">
        <f t="shared" ca="1" si="6"/>
        <v>0</v>
      </c>
      <c r="BJ8" s="4">
        <f t="shared" ca="1" si="7"/>
        <v>4</v>
      </c>
      <c r="BK8" s="4">
        <v>5</v>
      </c>
      <c r="BM8" s="4">
        <v>5</v>
      </c>
      <c r="BN8" s="4">
        <f t="shared" ca="1" si="8"/>
        <v>193</v>
      </c>
      <c r="BO8" s="4">
        <f t="shared" ca="1" si="31"/>
        <v>606</v>
      </c>
      <c r="BQ8" s="4">
        <f t="shared" ca="1" si="33"/>
        <v>1</v>
      </c>
      <c r="BR8" s="4">
        <v>5</v>
      </c>
      <c r="BT8" s="4">
        <f t="shared" ca="1" si="0"/>
        <v>2</v>
      </c>
      <c r="BU8" s="4">
        <f ca="1">IF(BD8&lt;&gt;"",BU7+BD8,BU7)</f>
        <v>7</v>
      </c>
      <c r="BW8" s="4">
        <v>5</v>
      </c>
      <c r="BX8">
        <f t="shared" ca="1" si="26"/>
        <v>3</v>
      </c>
      <c r="BY8">
        <f t="shared" ca="1" si="27"/>
        <v>193</v>
      </c>
      <c r="CA8" s="4">
        <f t="shared" ca="1" si="32"/>
        <v>3</v>
      </c>
      <c r="CB8" s="4">
        <f t="shared" ca="1" si="9"/>
        <v>3</v>
      </c>
      <c r="CC8" s="4">
        <f t="shared" ca="1" si="9"/>
        <v>3</v>
      </c>
      <c r="CD8" s="4">
        <f t="shared" ca="1" si="9"/>
        <v>3</v>
      </c>
      <c r="CF8" s="4">
        <f t="shared" si="28"/>
        <v>5</v>
      </c>
      <c r="CG8" s="4">
        <f t="shared" ca="1" si="10"/>
        <v>4</v>
      </c>
      <c r="CH8" s="4">
        <f t="shared" ca="1" si="10"/>
        <v>38</v>
      </c>
      <c r="CJ8" s="4">
        <f t="shared" ca="1" si="29"/>
        <v>4</v>
      </c>
      <c r="CK8" s="4">
        <f t="shared" ca="1" si="11"/>
        <v>4</v>
      </c>
      <c r="CL8" s="4">
        <f t="shared" ca="1" si="11"/>
        <v>4</v>
      </c>
      <c r="CM8" s="4">
        <f t="shared" ca="1" si="11"/>
        <v>4</v>
      </c>
    </row>
    <row r="9" spans="2:91">
      <c r="B9" s="7">
        <v>6</v>
      </c>
      <c r="C9" s="4">
        <f t="shared" ca="1" si="1"/>
        <v>54</v>
      </c>
      <c r="D9" s="4">
        <f t="shared" ca="1" si="12"/>
        <v>5</v>
      </c>
      <c r="E9" s="7">
        <f ca="1">Formulas!C9</f>
        <v>1654</v>
      </c>
      <c r="F9">
        <f t="shared" ca="1" si="13"/>
        <v>20</v>
      </c>
      <c r="G9">
        <f t="shared" ca="1" si="14"/>
        <v>20</v>
      </c>
      <c r="H9">
        <f t="shared" ca="1" si="15"/>
        <v>55</v>
      </c>
      <c r="I9" s="8">
        <f ca="1">IF(Formulas!I9&lt;1,1,ROUND(Formulas!I9,0))</f>
        <v>391</v>
      </c>
      <c r="J9">
        <f t="shared" ca="1" si="16"/>
        <v>5</v>
      </c>
      <c r="K9">
        <f t="shared" ca="1" si="2"/>
        <v>2</v>
      </c>
      <c r="L9" s="7"/>
      <c r="M9" s="7">
        <v>2</v>
      </c>
      <c r="N9" s="7">
        <v>2</v>
      </c>
      <c r="O9" s="4">
        <f t="shared" ca="1" si="17"/>
        <v>0</v>
      </c>
      <c r="P9" s="7"/>
      <c r="Q9" s="7">
        <v>6</v>
      </c>
      <c r="R9" s="4">
        <f t="shared" ca="1" si="3"/>
        <v>54</v>
      </c>
      <c r="S9" s="4">
        <f t="shared" ca="1" si="3"/>
        <v>5</v>
      </c>
      <c r="T9" s="4">
        <f ca="1">Formulas!V9</f>
        <v>6425</v>
      </c>
      <c r="U9" s="7"/>
      <c r="V9" s="7"/>
      <c r="W9" s="7"/>
      <c r="X9" s="7"/>
      <c r="Y9" s="7"/>
      <c r="Z9" s="7"/>
      <c r="AA9" s="7"/>
      <c r="AB9" s="7">
        <v>2</v>
      </c>
      <c r="AC9" s="7">
        <v>2</v>
      </c>
      <c r="AD9" s="4">
        <f t="shared" ca="1" si="18"/>
        <v>711</v>
      </c>
      <c r="AE9" s="7"/>
      <c r="AF9" s="7"/>
      <c r="AL9" s="7"/>
      <c r="AM9" s="14"/>
      <c r="AN9" s="14">
        <v>2</v>
      </c>
      <c r="AO9" s="14">
        <v>2</v>
      </c>
      <c r="AP9" s="4">
        <f t="shared" ca="1" si="4"/>
        <v>0</v>
      </c>
      <c r="AQ9" s="14"/>
      <c r="AR9" s="14"/>
      <c r="AS9" s="14"/>
      <c r="AT9" s="14"/>
      <c r="AU9" s="14"/>
      <c r="AV9" s="14"/>
      <c r="AW9" s="14"/>
      <c r="AX9" s="14">
        <f t="shared" ca="1" si="22"/>
        <v>782</v>
      </c>
      <c r="AY9" s="4"/>
      <c r="AZ9" s="4" t="s">
        <v>57</v>
      </c>
      <c r="BA9" s="4">
        <f ca="1">MAX(BI:BI)</f>
        <v>91</v>
      </c>
      <c r="BC9" s="4">
        <f t="shared" ca="1" si="23"/>
        <v>2</v>
      </c>
      <c r="BD9" s="4" t="str">
        <f t="shared" ca="1" si="5"/>
        <v/>
      </c>
      <c r="BE9" s="4">
        <v>6</v>
      </c>
      <c r="BF9" s="4">
        <f t="shared" ca="1" si="24"/>
        <v>54</v>
      </c>
      <c r="BG9" s="4">
        <f t="shared" ca="1" si="25"/>
        <v>5</v>
      </c>
      <c r="BH9" s="4">
        <f t="shared" ca="1" si="35"/>
        <v>1</v>
      </c>
      <c r="BI9" s="4">
        <f t="shared" ca="1" si="6"/>
        <v>0</v>
      </c>
      <c r="BJ9" s="4">
        <f t="shared" ca="1" si="7"/>
        <v>6</v>
      </c>
      <c r="BK9" s="4">
        <v>6</v>
      </c>
      <c r="BM9" s="7">
        <v>6</v>
      </c>
      <c r="BN9" s="4">
        <f t="shared" ca="1" si="8"/>
        <v>113</v>
      </c>
      <c r="BO9" s="4">
        <f t="shared" ca="1" si="31"/>
        <v>719</v>
      </c>
      <c r="BQ9" s="4">
        <f t="shared" ca="1" si="33"/>
        <v>2</v>
      </c>
      <c r="BR9" s="7">
        <v>6</v>
      </c>
      <c r="BT9" s="4">
        <f t="shared" ca="1" si="0"/>
        <v>2</v>
      </c>
      <c r="BU9" s="4">
        <f t="shared" ca="1" si="34"/>
        <v>7</v>
      </c>
      <c r="BW9" s="7">
        <v>6</v>
      </c>
      <c r="BX9">
        <f t="shared" ca="1" si="26"/>
        <v>4</v>
      </c>
      <c r="BY9">
        <f t="shared" ca="1" si="27"/>
        <v>113</v>
      </c>
      <c r="CA9" s="4">
        <f t="shared" ca="1" si="32"/>
        <v>4</v>
      </c>
      <c r="CB9" s="4">
        <f t="shared" ca="1" si="9"/>
        <v>4</v>
      </c>
      <c r="CC9" s="4">
        <f t="shared" ca="1" si="9"/>
        <v>4</v>
      </c>
      <c r="CD9" s="4">
        <f t="shared" ca="1" si="9"/>
        <v>4</v>
      </c>
    </row>
    <row r="10" spans="2:91">
      <c r="B10" s="7">
        <v>7</v>
      </c>
      <c r="C10" s="4">
        <f t="shared" ca="1" si="1"/>
        <v>54</v>
      </c>
      <c r="D10" s="4">
        <f t="shared" ca="1" si="12"/>
        <v>5</v>
      </c>
      <c r="E10" s="7">
        <f ca="1">Formulas!C10</f>
        <v>1599</v>
      </c>
      <c r="F10">
        <f t="shared" ca="1" si="13"/>
        <v>20</v>
      </c>
      <c r="G10">
        <f t="shared" ca="1" si="14"/>
        <v>20</v>
      </c>
      <c r="H10">
        <f t="shared" ca="1" si="15"/>
        <v>55</v>
      </c>
      <c r="I10" s="8">
        <f ca="1">IF(Formulas!I10&lt;1,1,ROUND(Formulas!I10,0))</f>
        <v>389</v>
      </c>
      <c r="J10">
        <f t="shared" ca="1" si="16"/>
        <v>3</v>
      </c>
      <c r="K10">
        <f t="shared" ca="1" si="2"/>
        <v>2</v>
      </c>
      <c r="L10" s="7"/>
      <c r="M10" s="4">
        <v>2</v>
      </c>
      <c r="N10" s="4">
        <v>3</v>
      </c>
      <c r="O10" s="4">
        <f t="shared" ca="1" si="17"/>
        <v>18</v>
      </c>
      <c r="P10" s="7"/>
      <c r="Q10" s="7">
        <v>7</v>
      </c>
      <c r="R10" s="4">
        <f t="shared" ca="1" si="3"/>
        <v>47</v>
      </c>
      <c r="S10" s="4">
        <f t="shared" ca="1" si="3"/>
        <v>22</v>
      </c>
      <c r="T10" s="4">
        <f ca="1">Formulas!V10</f>
        <v>6403</v>
      </c>
      <c r="U10" s="7"/>
      <c r="V10" s="7"/>
      <c r="W10" s="7"/>
      <c r="X10" s="7"/>
      <c r="Y10" s="7"/>
      <c r="Z10" s="7"/>
      <c r="AA10" s="7"/>
      <c r="AB10" s="7">
        <v>2</v>
      </c>
      <c r="AC10" s="7">
        <v>3</v>
      </c>
      <c r="AD10" s="4">
        <f t="shared" ca="1" si="18"/>
        <v>711</v>
      </c>
      <c r="AE10" s="7"/>
      <c r="AF10" s="7"/>
      <c r="AL10" s="7"/>
      <c r="AM10" s="14"/>
      <c r="AN10" s="14">
        <v>2</v>
      </c>
      <c r="AO10" s="14">
        <v>3</v>
      </c>
      <c r="AP10" s="4">
        <f t="shared" ca="1" si="4"/>
        <v>0</v>
      </c>
      <c r="AQ10" s="14"/>
      <c r="AR10" s="19" t="s">
        <v>49</v>
      </c>
      <c r="AS10" s="19">
        <f ca="1">MAX(AT11:AT14)</f>
        <v>711</v>
      </c>
      <c r="AT10" s="14"/>
      <c r="AU10" s="14"/>
      <c r="AV10" s="14"/>
      <c r="AW10" s="14"/>
      <c r="AX10" s="14">
        <f t="shared" ca="1" si="22"/>
        <v>778</v>
      </c>
      <c r="AZ10" s="4" t="s">
        <v>5</v>
      </c>
      <c r="BA10" s="4">
        <f ca="1">IF(LARGE(BI:BI,2)=BA9,"Não",VLOOKUP(BA9,BI:BK,3,0))</f>
        <v>9</v>
      </c>
      <c r="BC10" s="4">
        <f t="shared" ca="1" si="23"/>
        <v>3</v>
      </c>
      <c r="BD10" s="4">
        <f t="shared" ca="1" si="5"/>
        <v>4</v>
      </c>
      <c r="BE10" s="4">
        <v>7</v>
      </c>
      <c r="BF10" s="4">
        <f t="shared" ca="1" si="24"/>
        <v>47</v>
      </c>
      <c r="BG10" s="4">
        <f t="shared" ca="1" si="25"/>
        <v>22</v>
      </c>
      <c r="BH10" s="4">
        <f t="shared" ca="1" si="35"/>
        <v>0</v>
      </c>
      <c r="BI10" s="4">
        <f t="shared" ca="1" si="6"/>
        <v>51</v>
      </c>
      <c r="BJ10" s="4">
        <f t="shared" ca="1" si="7"/>
        <v>4</v>
      </c>
      <c r="BK10" s="4">
        <v>7</v>
      </c>
      <c r="BM10" s="4">
        <v>7</v>
      </c>
      <c r="BN10" s="4">
        <f t="shared" ca="1" si="8"/>
        <v>82</v>
      </c>
      <c r="BO10" s="4">
        <f t="shared" ca="1" si="31"/>
        <v>801</v>
      </c>
      <c r="BQ10" s="4">
        <f t="shared" ca="1" si="33"/>
        <v>2</v>
      </c>
      <c r="BR10" s="4">
        <v>7</v>
      </c>
      <c r="BS10" s="7"/>
      <c r="BT10" s="4">
        <f t="shared" ca="1" si="0"/>
        <v>3</v>
      </c>
      <c r="BU10" s="4">
        <f t="shared" ca="1" si="34"/>
        <v>11</v>
      </c>
      <c r="BW10" s="4">
        <v>7</v>
      </c>
      <c r="BX10">
        <f t="shared" ca="1" si="26"/>
        <v>4</v>
      </c>
      <c r="BY10">
        <f t="shared" ca="1" si="27"/>
        <v>82</v>
      </c>
      <c r="CA10" s="4">
        <f t="shared" ca="1" si="32"/>
        <v>4</v>
      </c>
      <c r="CB10" s="4">
        <f t="shared" ca="1" si="9"/>
        <v>4</v>
      </c>
      <c r="CC10" s="4">
        <f t="shared" ca="1" si="9"/>
        <v>4</v>
      </c>
      <c r="CD10" s="4">
        <f t="shared" ca="1" si="9"/>
        <v>4</v>
      </c>
    </row>
    <row r="11" spans="2:91">
      <c r="B11" s="7">
        <v>8</v>
      </c>
      <c r="C11" s="4">
        <f t="shared" ca="1" si="1"/>
        <v>47</v>
      </c>
      <c r="D11" s="4">
        <f t="shared" ca="1" si="12"/>
        <v>22</v>
      </c>
      <c r="E11" s="7">
        <f ca="1">Formulas!C11</f>
        <v>1779</v>
      </c>
      <c r="F11">
        <f t="shared" ca="1" si="13"/>
        <v>80</v>
      </c>
      <c r="G11">
        <f t="shared" ca="1" si="14"/>
        <v>80</v>
      </c>
      <c r="H11">
        <f t="shared" ca="1" si="15"/>
        <v>140</v>
      </c>
      <c r="I11" s="8">
        <f ca="1">IF(Formulas!I11&lt;1,1,ROUND(Formulas!I11,0))</f>
        <v>402</v>
      </c>
      <c r="J11">
        <f t="shared" ca="1" si="16"/>
        <v>5</v>
      </c>
      <c r="K11">
        <f t="shared" ca="1" si="2"/>
        <v>1</v>
      </c>
      <c r="L11" s="7"/>
      <c r="M11" s="4">
        <v>2</v>
      </c>
      <c r="N11" s="4">
        <v>4</v>
      </c>
      <c r="O11" s="4">
        <f t="shared" ca="1" si="17"/>
        <v>0</v>
      </c>
      <c r="P11" s="7"/>
      <c r="Q11" s="7">
        <v>8</v>
      </c>
      <c r="R11" s="4">
        <f t="shared" ca="1" si="3"/>
        <v>128</v>
      </c>
      <c r="S11" s="4">
        <f t="shared" ca="1" si="3"/>
        <v>12</v>
      </c>
      <c r="T11" s="4">
        <f ca="1">Formulas!V11</f>
        <v>6154</v>
      </c>
      <c r="U11" s="7"/>
      <c r="V11" s="7"/>
      <c r="W11" s="7"/>
      <c r="X11" s="7"/>
      <c r="Y11" s="7"/>
      <c r="Z11" s="7"/>
      <c r="AA11" s="7"/>
      <c r="AB11" s="7">
        <v>2</v>
      </c>
      <c r="AC11" s="7">
        <v>4</v>
      </c>
      <c r="AD11" s="4">
        <f t="shared" ca="1" si="18"/>
        <v>711</v>
      </c>
      <c r="AE11" s="7"/>
      <c r="AF11" s="7"/>
      <c r="AL11" s="7"/>
      <c r="AM11" s="14"/>
      <c r="AN11" s="14">
        <v>2</v>
      </c>
      <c r="AO11" s="14">
        <v>4</v>
      </c>
      <c r="AP11" s="4">
        <f t="shared" ca="1" si="4"/>
        <v>20</v>
      </c>
      <c r="AQ11" s="14"/>
      <c r="AR11" s="19">
        <v>1</v>
      </c>
      <c r="AS11" s="14">
        <f ca="1">SUM(AS4)*1.15</f>
        <v>2061.9499999999998</v>
      </c>
      <c r="AT11" s="14">
        <f ca="1">ROUNDUP((AS11/3),0)</f>
        <v>688</v>
      </c>
      <c r="AU11" s="14"/>
      <c r="AV11" s="14"/>
      <c r="AW11" s="14"/>
      <c r="AX11" s="14">
        <f t="shared" ca="1" si="22"/>
        <v>402</v>
      </c>
      <c r="AY11" s="4"/>
      <c r="BC11" s="4">
        <f t="shared" ca="1" si="23"/>
        <v>4</v>
      </c>
      <c r="BD11" s="4">
        <f t="shared" ca="1" si="5"/>
        <v>1</v>
      </c>
      <c r="BE11" s="4">
        <v>8</v>
      </c>
      <c r="BF11" s="4">
        <f t="shared" ca="1" si="24"/>
        <v>128</v>
      </c>
      <c r="BG11" s="4">
        <f t="shared" ca="1" si="25"/>
        <v>12</v>
      </c>
      <c r="BH11" s="4">
        <f t="shared" ca="1" si="35"/>
        <v>0</v>
      </c>
      <c r="BI11" s="4">
        <f t="shared" ca="1" si="6"/>
        <v>18</v>
      </c>
      <c r="BJ11" s="4">
        <f t="shared" ca="1" si="7"/>
        <v>1</v>
      </c>
      <c r="BK11" s="4">
        <v>8</v>
      </c>
      <c r="BM11" s="4">
        <v>8</v>
      </c>
      <c r="BN11" s="4">
        <f t="shared" ca="1" si="8"/>
        <v>224</v>
      </c>
      <c r="BO11" s="4">
        <f t="shared" ca="1" si="31"/>
        <v>1025</v>
      </c>
      <c r="BQ11" s="4">
        <f t="shared" ca="1" si="33"/>
        <v>3</v>
      </c>
      <c r="BR11" s="4">
        <v>8</v>
      </c>
      <c r="BT11" s="4">
        <f t="shared" ca="1" si="0"/>
        <v>4</v>
      </c>
      <c r="BU11" s="4">
        <f t="shared" ca="1" si="34"/>
        <v>12</v>
      </c>
      <c r="BW11" s="4">
        <v>8</v>
      </c>
      <c r="BX11">
        <f t="shared" ca="1" si="26"/>
        <v>4</v>
      </c>
      <c r="BY11">
        <f t="shared" ca="1" si="27"/>
        <v>224</v>
      </c>
      <c r="CA11" s="4">
        <f t="shared" ca="1" si="32"/>
        <v>4</v>
      </c>
      <c r="CB11" s="4">
        <f t="shared" ca="1" si="9"/>
        <v>4</v>
      </c>
      <c r="CC11" s="4">
        <f t="shared" ca="1" si="9"/>
        <v>4</v>
      </c>
      <c r="CD11" s="4">
        <f t="shared" ca="1" si="9"/>
        <v>4</v>
      </c>
    </row>
    <row r="12" spans="2:91">
      <c r="B12" s="7">
        <v>9</v>
      </c>
      <c r="C12" s="4">
        <f t="shared" ca="1" si="1"/>
        <v>47</v>
      </c>
      <c r="D12" s="4">
        <f t="shared" ca="1" si="12"/>
        <v>22</v>
      </c>
      <c r="E12" s="7">
        <f ca="1">Formulas!C12</f>
        <v>1809</v>
      </c>
      <c r="F12">
        <f t="shared" ca="1" si="13"/>
        <v>80</v>
      </c>
      <c r="G12">
        <f t="shared" ca="1" si="14"/>
        <v>80</v>
      </c>
      <c r="H12">
        <f t="shared" ca="1" si="15"/>
        <v>140</v>
      </c>
      <c r="I12" s="8">
        <f ca="1">IF(Formulas!I12&lt;1,1,ROUND(Formulas!I12,0))</f>
        <v>384</v>
      </c>
      <c r="J12">
        <f t="shared" ca="1" si="16"/>
        <v>2</v>
      </c>
      <c r="K12">
        <f t="shared" ca="1" si="2"/>
        <v>2</v>
      </c>
      <c r="L12" s="7"/>
      <c r="M12" s="4">
        <v>3</v>
      </c>
      <c r="N12" s="4">
        <v>1</v>
      </c>
      <c r="O12" s="4">
        <f t="shared" ca="1" si="17"/>
        <v>23</v>
      </c>
      <c r="P12" s="7"/>
      <c r="Q12" s="7">
        <v>9</v>
      </c>
      <c r="R12" s="4">
        <f t="shared" ca="1" si="3"/>
        <v>125</v>
      </c>
      <c r="S12" s="4">
        <f t="shared" ca="1" si="3"/>
        <v>28</v>
      </c>
      <c r="T12" s="4">
        <f ca="1">Formulas!V12</f>
        <v>6578</v>
      </c>
      <c r="U12" s="7"/>
      <c r="V12" s="7"/>
      <c r="W12" s="7"/>
      <c r="X12" s="7"/>
      <c r="Y12" s="7"/>
      <c r="Z12" s="7"/>
      <c r="AA12" s="7"/>
      <c r="AB12" s="7">
        <v>3</v>
      </c>
      <c r="AC12" s="7">
        <v>1</v>
      </c>
      <c r="AD12" s="4">
        <f t="shared" ca="1" si="18"/>
        <v>711</v>
      </c>
      <c r="AE12" s="7"/>
      <c r="AF12" s="7"/>
      <c r="AL12" s="7"/>
      <c r="AM12" s="14"/>
      <c r="AN12" s="14">
        <v>3</v>
      </c>
      <c r="AO12" s="14">
        <v>1</v>
      </c>
      <c r="AP12" s="4">
        <f t="shared" ca="1" si="4"/>
        <v>0</v>
      </c>
      <c r="AQ12" s="14"/>
      <c r="AR12" s="19">
        <v>2</v>
      </c>
      <c r="AS12" s="14">
        <f ca="1">SUM(AS4:AS5)*1.15</f>
        <v>3748.9999999999995</v>
      </c>
      <c r="AT12" s="14">
        <f ca="1">ROUNDUP((AS12/6),0)</f>
        <v>625</v>
      </c>
      <c r="AU12" s="14"/>
      <c r="AV12" s="14"/>
      <c r="AW12" s="14"/>
      <c r="AX12" s="14">
        <f t="shared" ca="1" si="22"/>
        <v>768</v>
      </c>
      <c r="AY12" s="4"/>
      <c r="BC12" s="4">
        <f ca="1">IF(BH12=0,BC11+1,BC11)</f>
        <v>5</v>
      </c>
      <c r="BD12" s="4">
        <f t="shared" ca="1" si="5"/>
        <v>4</v>
      </c>
      <c r="BE12" s="4">
        <v>9</v>
      </c>
      <c r="BF12" s="4">
        <f t="shared" ca="1" si="24"/>
        <v>125</v>
      </c>
      <c r="BG12" s="4">
        <f t="shared" ca="1" si="25"/>
        <v>28</v>
      </c>
      <c r="BH12" s="4">
        <f t="shared" ca="1" si="35"/>
        <v>0</v>
      </c>
      <c r="BI12" s="4">
        <f t="shared" ca="1" si="6"/>
        <v>91</v>
      </c>
      <c r="BJ12" s="4">
        <f t="shared" ca="1" si="7"/>
        <v>4</v>
      </c>
      <c r="BK12" s="4">
        <v>9</v>
      </c>
      <c r="BM12" s="4">
        <v>9</v>
      </c>
      <c r="BN12" s="4">
        <f t="shared" ca="1" si="8"/>
        <v>224</v>
      </c>
      <c r="BO12" s="4">
        <f t="shared" ca="1" si="31"/>
        <v>1249</v>
      </c>
      <c r="BQ12" s="4">
        <f t="shared" ca="1" si="33"/>
        <v>3</v>
      </c>
      <c r="BR12" s="4">
        <v>9</v>
      </c>
      <c r="BT12" s="4">
        <f t="shared" ca="1" si="0"/>
        <v>5</v>
      </c>
      <c r="BU12" s="4">
        <f t="shared" ca="1" si="34"/>
        <v>16</v>
      </c>
      <c r="BW12" s="4">
        <v>9</v>
      </c>
      <c r="BX12">
        <f t="shared" ca="1" si="26"/>
        <v>1</v>
      </c>
      <c r="BY12">
        <f t="shared" ca="1" si="27"/>
        <v>224</v>
      </c>
      <c r="CA12" s="4">
        <f t="shared" ca="1" si="32"/>
        <v>1</v>
      </c>
      <c r="CB12" s="4">
        <f t="shared" ca="1" si="9"/>
        <v>1</v>
      </c>
      <c r="CC12" s="4">
        <f t="shared" ca="1" si="9"/>
        <v>1</v>
      </c>
      <c r="CD12" s="4">
        <f t="shared" ca="1" si="9"/>
        <v>1</v>
      </c>
    </row>
    <row r="13" spans="2:91">
      <c r="B13" s="7">
        <v>10</v>
      </c>
      <c r="C13" s="4">
        <f t="shared" ca="1" si="1"/>
        <v>47</v>
      </c>
      <c r="D13" s="4">
        <f t="shared" ca="1" si="12"/>
        <v>22</v>
      </c>
      <c r="E13" s="7">
        <f ca="1">Formulas!C13</f>
        <v>1704</v>
      </c>
      <c r="F13">
        <f t="shared" ca="1" si="13"/>
        <v>80</v>
      </c>
      <c r="G13">
        <f t="shared" ca="1" si="14"/>
        <v>80</v>
      </c>
      <c r="H13">
        <f t="shared" ca="1" si="15"/>
        <v>140</v>
      </c>
      <c r="I13" s="8">
        <f ca="1">IF(Formulas!I13&lt;1,1,ROUND(Formulas!I13,0))</f>
        <v>416</v>
      </c>
      <c r="J13">
        <f t="shared" ca="1" si="16"/>
        <v>1</v>
      </c>
      <c r="K13">
        <f t="shared" ca="1" si="2"/>
        <v>2</v>
      </c>
      <c r="L13" s="7"/>
      <c r="M13" s="4">
        <v>3</v>
      </c>
      <c r="N13" s="7">
        <v>2</v>
      </c>
      <c r="O13" s="4">
        <f t="shared" ca="1" si="17"/>
        <v>0</v>
      </c>
      <c r="P13" s="7"/>
      <c r="Q13" s="7">
        <v>10</v>
      </c>
      <c r="R13" s="4">
        <f t="shared" ca="1" si="3"/>
        <v>49</v>
      </c>
      <c r="S13" s="4">
        <f t="shared" ca="1" si="3"/>
        <v>31</v>
      </c>
      <c r="T13" s="4">
        <f ca="1">Formulas!V13</f>
        <v>6365</v>
      </c>
      <c r="U13" s="7"/>
      <c r="V13" s="7"/>
      <c r="W13" s="7"/>
      <c r="X13" s="7"/>
      <c r="Y13" s="7"/>
      <c r="Z13" s="7"/>
      <c r="AA13" s="7"/>
      <c r="AB13" s="7">
        <v>3</v>
      </c>
      <c r="AC13" s="7">
        <v>2</v>
      </c>
      <c r="AD13" s="4">
        <f t="shared" ca="1" si="18"/>
        <v>711</v>
      </c>
      <c r="AE13" s="7"/>
      <c r="AF13" s="7"/>
      <c r="AL13" s="7"/>
      <c r="AM13" s="14"/>
      <c r="AN13" s="14">
        <v>3</v>
      </c>
      <c r="AO13" s="14">
        <v>2</v>
      </c>
      <c r="AP13" s="4">
        <f t="shared" ca="1" si="4"/>
        <v>0</v>
      </c>
      <c r="AQ13" s="14"/>
      <c r="AR13" s="19">
        <v>3</v>
      </c>
      <c r="AS13" s="14">
        <f ca="1">SUM(AS4:AS6)*1.15</f>
        <v>5517.7</v>
      </c>
      <c r="AT13" s="14">
        <f ca="1">ROUNDUP((AS13/9),0)</f>
        <v>614</v>
      </c>
      <c r="AU13" s="14"/>
      <c r="AV13" s="14"/>
      <c r="AW13" s="14"/>
      <c r="AX13" s="14">
        <f t="shared" ca="1" si="22"/>
        <v>832</v>
      </c>
      <c r="AY13" s="4"/>
      <c r="BC13" s="4">
        <f ca="1">IF(BH13=0,BC12+1,BC12)</f>
        <v>6</v>
      </c>
      <c r="BD13" s="4">
        <f t="shared" ca="1" si="5"/>
        <v>5</v>
      </c>
      <c r="BE13" s="4">
        <v>10</v>
      </c>
      <c r="BF13" s="4">
        <f t="shared" ca="1" si="24"/>
        <v>49</v>
      </c>
      <c r="BG13" s="4">
        <f t="shared" ca="1" si="25"/>
        <v>31</v>
      </c>
      <c r="BH13" s="4">
        <f t="shared" ca="1" si="35"/>
        <v>0</v>
      </c>
      <c r="BI13" s="4">
        <f t="shared" ca="1" si="6"/>
        <v>34</v>
      </c>
      <c r="BJ13" s="4">
        <f t="shared" ca="1" si="7"/>
        <v>5</v>
      </c>
      <c r="BK13" s="4">
        <v>10</v>
      </c>
      <c r="BM13" s="7">
        <v>10</v>
      </c>
      <c r="BN13" s="4">
        <f t="shared" ca="1" si="8"/>
        <v>202</v>
      </c>
      <c r="BO13" s="4">
        <f t="shared" ca="1" si="31"/>
        <v>1451</v>
      </c>
      <c r="BQ13" s="4">
        <f t="shared" ca="1" si="33"/>
        <v>3</v>
      </c>
      <c r="BR13" s="7">
        <v>10</v>
      </c>
      <c r="BT13" s="4">
        <f t="shared" ca="1" si="0"/>
        <v>6</v>
      </c>
      <c r="BU13" s="4">
        <f t="shared" ca="1" si="34"/>
        <v>21</v>
      </c>
      <c r="BW13" s="7">
        <v>10</v>
      </c>
      <c r="BX13">
        <f t="shared" ca="1" si="26"/>
        <v>4</v>
      </c>
      <c r="BY13">
        <f t="shared" ca="1" si="27"/>
        <v>202</v>
      </c>
      <c r="CA13" s="4">
        <f t="shared" ca="1" si="32"/>
        <v>4</v>
      </c>
      <c r="CB13" s="4">
        <f t="shared" ca="1" si="9"/>
        <v>4</v>
      </c>
      <c r="CC13" s="4">
        <f t="shared" ca="1" si="9"/>
        <v>4</v>
      </c>
      <c r="CD13" s="4">
        <f t="shared" ca="1" si="9"/>
        <v>4</v>
      </c>
    </row>
    <row r="14" spans="2:91">
      <c r="B14" s="7">
        <v>11</v>
      </c>
      <c r="C14" s="4">
        <f t="shared" ca="1" si="1"/>
        <v>47</v>
      </c>
      <c r="D14" s="4">
        <f t="shared" ca="1" si="12"/>
        <v>22</v>
      </c>
      <c r="E14" s="7">
        <f ca="1">Formulas!C14</f>
        <v>1858</v>
      </c>
      <c r="F14">
        <f t="shared" ca="1" si="13"/>
        <v>80</v>
      </c>
      <c r="G14">
        <f t="shared" ca="1" si="14"/>
        <v>80</v>
      </c>
      <c r="H14">
        <f t="shared" ca="1" si="15"/>
        <v>140</v>
      </c>
      <c r="I14" s="8">
        <f ca="1">IF(Formulas!I14&lt;1,1,ROUND(Formulas!I14,0))</f>
        <v>410</v>
      </c>
      <c r="J14">
        <f t="shared" ca="1" si="16"/>
        <v>5</v>
      </c>
      <c r="K14">
        <f t="shared" ca="1" si="2"/>
        <v>1</v>
      </c>
      <c r="L14" s="7"/>
      <c r="M14" s="4">
        <v>3</v>
      </c>
      <c r="N14" s="4">
        <v>3</v>
      </c>
      <c r="O14" s="4">
        <f t="shared" ca="1" si="17"/>
        <v>0</v>
      </c>
      <c r="P14" s="7"/>
      <c r="Q14" s="7">
        <v>11</v>
      </c>
      <c r="R14" s="4">
        <f t="shared" ca="1" si="3"/>
        <v>64</v>
      </c>
      <c r="S14" s="4">
        <f t="shared" ca="1" si="3"/>
        <v>13</v>
      </c>
      <c r="T14" s="4">
        <f ca="1">Formulas!V14</f>
        <v>6600</v>
      </c>
      <c r="U14" s="7"/>
      <c r="V14" s="7"/>
      <c r="W14" s="7"/>
      <c r="X14" s="7"/>
      <c r="Y14" s="7"/>
      <c r="Z14" s="7"/>
      <c r="AA14" s="7"/>
      <c r="AB14" s="7">
        <v>3</v>
      </c>
      <c r="AC14" s="7">
        <v>3</v>
      </c>
      <c r="AD14" s="4">
        <f t="shared" ca="1" si="18"/>
        <v>711</v>
      </c>
      <c r="AE14" s="7"/>
      <c r="AF14" s="7"/>
      <c r="AH14" s="14"/>
      <c r="AI14" s="14"/>
      <c r="AJ14" s="14"/>
      <c r="AK14" s="14"/>
      <c r="AL14" s="14"/>
      <c r="AM14" s="14"/>
      <c r="AN14" s="14">
        <v>3</v>
      </c>
      <c r="AO14" s="14">
        <v>3</v>
      </c>
      <c r="AP14" s="4">
        <f t="shared" ca="1" si="4"/>
        <v>0</v>
      </c>
      <c r="AQ14" s="14"/>
      <c r="AR14" s="19">
        <v>4</v>
      </c>
      <c r="AS14" s="14">
        <f ca="1">SUM(AS4:AS7)*1.15</f>
        <v>8528.4</v>
      </c>
      <c r="AT14" s="14">
        <f ca="1">ROUNDUP((AS14/12),0)</f>
        <v>711</v>
      </c>
      <c r="AU14" s="14"/>
      <c r="AV14" s="14"/>
      <c r="AW14" s="14"/>
      <c r="AX14" s="14">
        <f t="shared" ca="1" si="22"/>
        <v>410</v>
      </c>
      <c r="BC14" s="4">
        <f t="shared" ca="1" si="23"/>
        <v>7</v>
      </c>
      <c r="BD14" s="4">
        <f t="shared" ca="1" si="5"/>
        <v>1</v>
      </c>
      <c r="BE14" s="4">
        <v>11</v>
      </c>
      <c r="BF14" s="4">
        <f t="shared" ca="1" si="24"/>
        <v>64</v>
      </c>
      <c r="BG14" s="4">
        <f t="shared" ca="1" si="25"/>
        <v>13</v>
      </c>
      <c r="BH14" s="4">
        <f t="shared" ca="1" si="35"/>
        <v>0</v>
      </c>
      <c r="BI14" s="4">
        <f t="shared" ca="1" si="6"/>
        <v>33</v>
      </c>
      <c r="BJ14" s="4">
        <f t="shared" ca="1" si="7"/>
        <v>1</v>
      </c>
      <c r="BK14" s="4">
        <v>11</v>
      </c>
      <c r="BM14" s="4">
        <v>11</v>
      </c>
      <c r="BN14" s="4">
        <f t="shared" ca="1" si="8"/>
        <v>253</v>
      </c>
      <c r="BO14" s="4">
        <f t="shared" ca="1" si="31"/>
        <v>1704</v>
      </c>
      <c r="BQ14" s="4">
        <f t="shared" ca="1" si="33"/>
        <v>3</v>
      </c>
      <c r="BR14" s="4">
        <v>11</v>
      </c>
      <c r="BT14" s="4">
        <f t="shared" ca="1" si="0"/>
        <v>7</v>
      </c>
      <c r="BU14" s="4">
        <f t="shared" ca="1" si="34"/>
        <v>22</v>
      </c>
      <c r="BW14" s="4">
        <v>11</v>
      </c>
      <c r="BX14">
        <f t="shared" ca="1" si="26"/>
        <v>2</v>
      </c>
      <c r="BY14">
        <f t="shared" ca="1" si="27"/>
        <v>253</v>
      </c>
      <c r="CA14" s="4">
        <f t="shared" ca="1" si="32"/>
        <v>2</v>
      </c>
      <c r="CB14" s="4">
        <f t="shared" ca="1" si="9"/>
        <v>2</v>
      </c>
      <c r="CC14" s="4">
        <f t="shared" ca="1" si="9"/>
        <v>2</v>
      </c>
      <c r="CD14" s="4">
        <f t="shared" ca="1" si="9"/>
        <v>2</v>
      </c>
    </row>
    <row r="15" spans="2:91">
      <c r="B15" s="7">
        <v>12</v>
      </c>
      <c r="C15" s="4">
        <f t="shared" ca="1" si="1"/>
        <v>128</v>
      </c>
      <c r="D15" s="4">
        <f t="shared" ca="1" si="12"/>
        <v>12</v>
      </c>
      <c r="E15" s="7">
        <f ca="1">Formulas!C15</f>
        <v>1771</v>
      </c>
      <c r="F15">
        <f t="shared" ca="1" si="13"/>
        <v>45</v>
      </c>
      <c r="G15">
        <f t="shared" ca="1" si="14"/>
        <v>45</v>
      </c>
      <c r="H15">
        <f t="shared" ca="1" si="15"/>
        <v>90</v>
      </c>
      <c r="I15" s="8">
        <f ca="1">IF(Formulas!I15&lt;1,1,ROUND(Formulas!I15,0))</f>
        <v>416</v>
      </c>
      <c r="J15">
        <f t="shared" ca="1" si="16"/>
        <v>2</v>
      </c>
      <c r="K15">
        <f t="shared" ca="1" si="2"/>
        <v>2</v>
      </c>
      <c r="L15" s="7"/>
      <c r="M15" s="4">
        <v>3</v>
      </c>
      <c r="N15" s="4">
        <v>4</v>
      </c>
      <c r="O15" s="4">
        <f t="shared" ca="1" si="17"/>
        <v>0</v>
      </c>
      <c r="P15" s="7"/>
      <c r="Q15" s="7">
        <v>12</v>
      </c>
      <c r="R15" s="4">
        <f t="shared" ca="1" si="3"/>
        <v>64</v>
      </c>
      <c r="S15" s="4">
        <f t="shared" ca="1" si="3"/>
        <v>13</v>
      </c>
      <c r="T15" s="4">
        <f ca="1">Formulas!V15</f>
        <v>6655</v>
      </c>
      <c r="U15" s="7"/>
      <c r="V15" s="7"/>
      <c r="W15" s="7"/>
      <c r="X15" s="7"/>
      <c r="Y15" s="7"/>
      <c r="Z15" s="7"/>
      <c r="AA15" s="7"/>
      <c r="AB15" s="7">
        <v>3</v>
      </c>
      <c r="AC15" s="7">
        <v>4</v>
      </c>
      <c r="AD15" s="4">
        <f ca="1">MAX($AT$11:$AT$14)</f>
        <v>711</v>
      </c>
      <c r="AE15" s="7"/>
      <c r="AF15" s="7"/>
      <c r="AH15" s="14"/>
      <c r="AI15" s="14"/>
      <c r="AJ15" s="14"/>
      <c r="AK15" s="14"/>
      <c r="AL15" s="14"/>
      <c r="AM15" s="14"/>
      <c r="AN15" s="14">
        <v>3</v>
      </c>
      <c r="AO15" s="14">
        <v>4</v>
      </c>
      <c r="AP15" s="4">
        <f t="shared" ca="1" si="4"/>
        <v>14</v>
      </c>
      <c r="AQ15" s="14"/>
      <c r="AR15" s="14"/>
      <c r="AS15" s="14"/>
      <c r="AT15" s="14"/>
      <c r="AU15" s="14"/>
      <c r="AV15" s="14"/>
      <c r="AW15" s="14"/>
      <c r="AX15" s="14">
        <f t="shared" ca="1" si="22"/>
        <v>832</v>
      </c>
      <c r="BC15" s="4">
        <f t="shared" ca="1" si="23"/>
        <v>7</v>
      </c>
      <c r="BD15" s="4" t="str">
        <f t="shared" ca="1" si="5"/>
        <v/>
      </c>
      <c r="BE15" s="4">
        <v>12</v>
      </c>
      <c r="BF15" s="4">
        <f t="shared" ca="1" si="24"/>
        <v>64</v>
      </c>
      <c r="BG15" s="4">
        <f t="shared" ca="1" si="25"/>
        <v>13</v>
      </c>
      <c r="BH15" s="4">
        <f t="shared" ca="1" si="35"/>
        <v>1</v>
      </c>
      <c r="BI15" s="4">
        <f t="shared" ca="1" si="6"/>
        <v>0</v>
      </c>
      <c r="BJ15" s="4">
        <f t="shared" ca="1" si="7"/>
        <v>1</v>
      </c>
      <c r="BK15" s="4">
        <v>12</v>
      </c>
      <c r="BM15" s="4">
        <v>12</v>
      </c>
      <c r="BN15" s="4">
        <f t="shared" ca="1" si="8"/>
        <v>149</v>
      </c>
      <c r="BO15" s="4">
        <f t="shared" ca="1" si="31"/>
        <v>1853</v>
      </c>
      <c r="BQ15" s="4">
        <f t="shared" ca="1" si="33"/>
        <v>4</v>
      </c>
      <c r="BR15" s="4">
        <v>12</v>
      </c>
      <c r="BS15" s="7"/>
      <c r="BT15" s="4">
        <f t="shared" ca="1" si="0"/>
        <v>7</v>
      </c>
      <c r="BU15" s="4">
        <f t="shared" ca="1" si="34"/>
        <v>22</v>
      </c>
      <c r="BW15" s="4">
        <v>12</v>
      </c>
      <c r="BX15">
        <f t="shared" ca="1" si="26"/>
        <v>3</v>
      </c>
      <c r="BY15">
        <f t="shared" ca="1" si="27"/>
        <v>149</v>
      </c>
      <c r="CA15" s="4">
        <f t="shared" ca="1" si="32"/>
        <v>3</v>
      </c>
      <c r="CB15" s="4">
        <f t="shared" ca="1" si="9"/>
        <v>3</v>
      </c>
      <c r="CC15" s="4">
        <f t="shared" ca="1" si="9"/>
        <v>3</v>
      </c>
      <c r="CD15" s="4">
        <f t="shared" ca="1" si="9"/>
        <v>3</v>
      </c>
    </row>
    <row r="16" spans="2:91">
      <c r="B16" s="7">
        <v>13</v>
      </c>
      <c r="C16" s="4">
        <f t="shared" ca="1" si="1"/>
        <v>125</v>
      </c>
      <c r="D16" s="4">
        <f t="shared" ca="1" si="12"/>
        <v>28</v>
      </c>
      <c r="E16" s="7">
        <f ca="1">Formulas!C16</f>
        <v>1745</v>
      </c>
      <c r="F16">
        <f t="shared" ca="1" si="13"/>
        <v>0</v>
      </c>
      <c r="G16">
        <f t="shared" ca="1" si="14"/>
        <v>0</v>
      </c>
      <c r="H16">
        <f t="shared" ca="1" si="15"/>
        <v>30</v>
      </c>
      <c r="I16" s="8">
        <f ca="1">IF(Formulas!I16&lt;1,1,ROUND(Formulas!I16,0))</f>
        <v>390</v>
      </c>
      <c r="J16">
        <f t="shared" ca="1" si="16"/>
        <v>2</v>
      </c>
      <c r="K16">
        <f t="shared" ca="1" si="2"/>
        <v>3</v>
      </c>
      <c r="L16" s="7"/>
      <c r="M16" s="4">
        <v>4</v>
      </c>
      <c r="N16" s="4">
        <v>1</v>
      </c>
      <c r="O16" s="4">
        <f t="shared" ca="1" si="17"/>
        <v>230</v>
      </c>
      <c r="P16" s="7"/>
      <c r="Q16" s="7">
        <v>13</v>
      </c>
      <c r="R16" s="4">
        <f t="shared" ca="1" si="3"/>
        <v>112</v>
      </c>
      <c r="S16" s="4">
        <f t="shared" ca="1" si="3"/>
        <v>9</v>
      </c>
      <c r="T16" s="4">
        <f ca="1">Formulas!V16</f>
        <v>5585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H16" s="14"/>
      <c r="AI16" s="14"/>
      <c r="AJ16" s="14"/>
      <c r="AK16" s="14"/>
      <c r="AL16" s="14"/>
      <c r="AM16" s="14"/>
      <c r="AN16" s="14">
        <v>4</v>
      </c>
      <c r="AO16" s="14">
        <v>1</v>
      </c>
      <c r="AP16" s="4">
        <f t="shared" ca="1" si="4"/>
        <v>25</v>
      </c>
      <c r="AQ16" s="14"/>
      <c r="AR16" s="19" t="s">
        <v>43</v>
      </c>
      <c r="AS16" s="19" t="s">
        <v>3</v>
      </c>
      <c r="AT16" s="19" t="s">
        <v>4</v>
      </c>
      <c r="AU16" s="19" t="s">
        <v>50</v>
      </c>
      <c r="AV16" s="14"/>
      <c r="AW16" s="14"/>
      <c r="AX16" s="14">
        <f t="shared" ca="1" si="22"/>
        <v>1170</v>
      </c>
      <c r="BC16" s="4">
        <f t="shared" ca="1" si="23"/>
        <v>8</v>
      </c>
      <c r="BD16" s="4">
        <f t="shared" ca="1" si="5"/>
        <v>1</v>
      </c>
      <c r="BE16" s="4">
        <v>13</v>
      </c>
      <c r="BF16" s="4">
        <f t="shared" ca="1" si="24"/>
        <v>112</v>
      </c>
      <c r="BG16" s="4">
        <f t="shared" ca="1" si="25"/>
        <v>9</v>
      </c>
      <c r="BH16" s="4">
        <f t="shared" ca="1" si="35"/>
        <v>0</v>
      </c>
      <c r="BI16" s="4">
        <f t="shared" ca="1" si="6"/>
        <v>62</v>
      </c>
      <c r="BJ16" s="4">
        <f t="shared" ca="1" si="7"/>
        <v>1</v>
      </c>
      <c r="BK16" s="4">
        <v>13</v>
      </c>
      <c r="BM16" s="4">
        <v>13</v>
      </c>
      <c r="BN16" s="4">
        <f t="shared" ca="1" si="8"/>
        <v>19</v>
      </c>
      <c r="BO16" s="4">
        <f t="shared" ca="1" si="31"/>
        <v>1872</v>
      </c>
      <c r="BQ16" s="4">
        <f t="shared" ca="1" si="33"/>
        <v>5</v>
      </c>
      <c r="BR16" s="4">
        <v>13</v>
      </c>
      <c r="BT16" s="4">
        <f t="shared" ca="1" si="0"/>
        <v>8</v>
      </c>
      <c r="BU16" s="4">
        <f t="shared" ca="1" si="34"/>
        <v>23</v>
      </c>
      <c r="BW16" s="4">
        <v>13</v>
      </c>
      <c r="BX16">
        <f t="shared" ca="1" si="26"/>
        <v>3</v>
      </c>
      <c r="BY16">
        <f t="shared" ca="1" si="27"/>
        <v>19</v>
      </c>
      <c r="CA16" s="4">
        <f t="shared" ca="1" si="32"/>
        <v>3</v>
      </c>
      <c r="CB16" s="4">
        <f t="shared" ca="1" si="9"/>
        <v>3</v>
      </c>
      <c r="CC16" s="4">
        <f t="shared" ca="1" si="9"/>
        <v>3</v>
      </c>
      <c r="CD16" s="4">
        <f t="shared" ca="1" si="9"/>
        <v>3</v>
      </c>
    </row>
    <row r="17" spans="2:82">
      <c r="B17" s="7">
        <v>14</v>
      </c>
      <c r="C17" s="4">
        <f t="shared" ca="1" si="1"/>
        <v>125</v>
      </c>
      <c r="D17" s="4">
        <f t="shared" ca="1" si="12"/>
        <v>28</v>
      </c>
      <c r="E17" s="7">
        <f ca="1">Formulas!C17</f>
        <v>1841</v>
      </c>
      <c r="F17">
        <f t="shared" ca="1" si="13"/>
        <v>80</v>
      </c>
      <c r="G17">
        <f t="shared" ca="1" si="14"/>
        <v>80</v>
      </c>
      <c r="H17">
        <f t="shared" ca="1" si="15"/>
        <v>140</v>
      </c>
      <c r="I17" s="8">
        <f ca="1">IF(Formulas!I17&lt;1,1,ROUND(Formulas!I17,0))</f>
        <v>385</v>
      </c>
      <c r="J17">
        <f t="shared" ca="1" si="16"/>
        <v>1</v>
      </c>
      <c r="K17">
        <f t="shared" ca="1" si="2"/>
        <v>2</v>
      </c>
      <c r="L17" s="7"/>
      <c r="M17" s="4">
        <v>4</v>
      </c>
      <c r="N17" s="7">
        <v>2</v>
      </c>
      <c r="O17" s="4">
        <f t="shared" ca="1" si="17"/>
        <v>0</v>
      </c>
      <c r="P17" s="7"/>
      <c r="Q17" s="7">
        <v>14</v>
      </c>
      <c r="R17" s="4">
        <f t="shared" ca="1" si="3"/>
        <v>112</v>
      </c>
      <c r="S17" s="4">
        <f t="shared" ca="1" si="3"/>
        <v>9</v>
      </c>
      <c r="T17" s="4">
        <f ca="1">Formulas!V17</f>
        <v>6645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H17" s="14"/>
      <c r="AI17" s="14"/>
      <c r="AJ17" s="14"/>
      <c r="AK17" s="14"/>
      <c r="AL17" s="14"/>
      <c r="AM17" s="14"/>
      <c r="AN17" s="14">
        <v>4</v>
      </c>
      <c r="AO17" s="14">
        <v>2</v>
      </c>
      <c r="AP17" s="4">
        <f t="shared" ca="1" si="4"/>
        <v>0</v>
      </c>
      <c r="AQ17" s="14"/>
      <c r="AR17" s="19">
        <v>1</v>
      </c>
      <c r="AS17">
        <f t="shared" ref="AS17:AS21" ca="1" si="36">RANDBETWEEN(1,4)</f>
        <v>4</v>
      </c>
      <c r="AT17">
        <f t="shared" ref="AT17:AT21" ca="1" si="37">RANDBETWEEN(5,40)</f>
        <v>8</v>
      </c>
      <c r="AU17" s="14">
        <f ca="1">AT17*AU24</f>
        <v>48</v>
      </c>
      <c r="AV17" s="14"/>
      <c r="AW17" s="14"/>
      <c r="AX17" s="14">
        <f t="shared" ca="1" si="22"/>
        <v>770</v>
      </c>
      <c r="BC17" s="4">
        <f t="shared" ca="1" si="23"/>
        <v>8</v>
      </c>
      <c r="BD17" s="4" t="str">
        <f t="shared" ca="1" si="5"/>
        <v/>
      </c>
      <c r="BE17" s="4">
        <v>14</v>
      </c>
      <c r="BF17" s="4">
        <f t="shared" ca="1" si="24"/>
        <v>112</v>
      </c>
      <c r="BG17" s="4">
        <f t="shared" ca="1" si="25"/>
        <v>9</v>
      </c>
      <c r="BH17" s="4">
        <f t="shared" ca="1" si="35"/>
        <v>1</v>
      </c>
      <c r="BI17" s="4">
        <f t="shared" ca="1" si="6"/>
        <v>0</v>
      </c>
      <c r="BJ17" s="4">
        <f t="shared" ca="1" si="7"/>
        <v>2</v>
      </c>
      <c r="BK17" s="4">
        <v>14</v>
      </c>
      <c r="BM17" s="7">
        <v>14</v>
      </c>
      <c r="BN17" s="4">
        <f t="shared" ca="1" si="8"/>
        <v>288</v>
      </c>
      <c r="BO17" s="4">
        <f t="shared" ca="1" si="31"/>
        <v>2160</v>
      </c>
      <c r="BQ17" s="4">
        <f t="shared" ca="1" si="33"/>
        <v>5</v>
      </c>
      <c r="BR17" s="7">
        <v>14</v>
      </c>
      <c r="BT17" s="4">
        <f t="shared" ca="1" si="0"/>
        <v>8</v>
      </c>
      <c r="BU17" s="4">
        <f ca="1">IF(BD17&lt;&gt;"",BU16+BD17,BU16)</f>
        <v>23</v>
      </c>
      <c r="BW17" s="7">
        <v>14</v>
      </c>
      <c r="BX17">
        <f t="shared" ca="1" si="26"/>
        <v>3</v>
      </c>
      <c r="BY17">
        <f t="shared" ca="1" si="27"/>
        <v>288</v>
      </c>
      <c r="CA17" s="4">
        <f t="shared" ca="1" si="32"/>
        <v>3</v>
      </c>
      <c r="CB17" s="4">
        <f t="shared" ca="1" si="9"/>
        <v>3</v>
      </c>
      <c r="CC17" s="4">
        <f t="shared" ca="1" si="9"/>
        <v>3</v>
      </c>
      <c r="CD17" s="4">
        <f t="shared" ca="1" si="9"/>
        <v>3</v>
      </c>
    </row>
    <row r="18" spans="2:82">
      <c r="B18" s="7">
        <v>15</v>
      </c>
      <c r="C18" s="4">
        <f t="shared" ca="1" si="1"/>
        <v>125</v>
      </c>
      <c r="D18" s="4">
        <f t="shared" ca="1" si="12"/>
        <v>28</v>
      </c>
      <c r="E18" s="7">
        <f ca="1">Formulas!C18</f>
        <v>1753</v>
      </c>
      <c r="F18">
        <f t="shared" ca="1" si="13"/>
        <v>80</v>
      </c>
      <c r="G18">
        <f t="shared" ca="1" si="14"/>
        <v>80</v>
      </c>
      <c r="H18">
        <f t="shared" ca="1" si="15"/>
        <v>140</v>
      </c>
      <c r="I18" s="8">
        <f ca="1">IF(Formulas!I18&lt;1,1,ROUND(Formulas!I18,0))</f>
        <v>410</v>
      </c>
      <c r="J18">
        <f t="shared" ca="1" si="16"/>
        <v>4</v>
      </c>
      <c r="K18">
        <f t="shared" ca="1" si="2"/>
        <v>3</v>
      </c>
      <c r="L18" s="7"/>
      <c r="M18" s="4">
        <v>4</v>
      </c>
      <c r="N18" s="4">
        <v>3</v>
      </c>
      <c r="O18" s="4">
        <f t="shared" ca="1" si="17"/>
        <v>0</v>
      </c>
      <c r="P18" s="7"/>
      <c r="Q18" s="7">
        <v>15</v>
      </c>
      <c r="R18" s="4">
        <f t="shared" ca="1" si="3"/>
        <v>112</v>
      </c>
      <c r="S18" s="4">
        <f t="shared" ca="1" si="3"/>
        <v>9</v>
      </c>
      <c r="T18" s="4">
        <f ca="1">Formulas!V18</f>
        <v>5849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H18" s="14"/>
      <c r="AI18" s="14"/>
      <c r="AJ18" s="14"/>
      <c r="AK18" s="14"/>
      <c r="AL18" s="14"/>
      <c r="AM18" s="14"/>
      <c r="AN18" s="14">
        <v>4</v>
      </c>
      <c r="AO18" s="14">
        <v>3</v>
      </c>
      <c r="AP18" s="4">
        <f t="shared" ca="1" si="4"/>
        <v>0</v>
      </c>
      <c r="AQ18" s="14"/>
      <c r="AR18" s="19">
        <v>2</v>
      </c>
      <c r="AS18">
        <f t="shared" ca="1" si="36"/>
        <v>4</v>
      </c>
      <c r="AT18">
        <f t="shared" ca="1" si="37"/>
        <v>20</v>
      </c>
      <c r="AU18" s="14">
        <f ca="1">AT18*AU25</f>
        <v>320</v>
      </c>
      <c r="AV18" s="14"/>
      <c r="AW18" s="14"/>
      <c r="AX18" s="14">
        <f t="shared" ca="1" si="22"/>
        <v>1230</v>
      </c>
      <c r="BC18" s="4">
        <f t="shared" ca="1" si="23"/>
        <v>8</v>
      </c>
      <c r="BD18" s="4" t="str">
        <f t="shared" ca="1" si="5"/>
        <v/>
      </c>
      <c r="BE18" s="4">
        <v>15</v>
      </c>
      <c r="BF18" s="4">
        <f t="shared" ca="1" si="24"/>
        <v>112</v>
      </c>
      <c r="BG18" s="4">
        <f t="shared" ca="1" si="25"/>
        <v>9</v>
      </c>
      <c r="BH18" s="4">
        <f t="shared" ca="1" si="35"/>
        <v>1</v>
      </c>
      <c r="BI18" s="4">
        <f t="shared" ca="1" si="6"/>
        <v>0</v>
      </c>
      <c r="BJ18" s="4">
        <f t="shared" ca="1" si="7"/>
        <v>1</v>
      </c>
      <c r="BK18" s="4">
        <v>15</v>
      </c>
      <c r="BM18" s="4">
        <v>15</v>
      </c>
      <c r="BN18" s="4">
        <f t="shared" ca="1" si="8"/>
        <v>277</v>
      </c>
      <c r="BO18" s="4">
        <f t="shared" ca="1" si="31"/>
        <v>2437</v>
      </c>
      <c r="BQ18" s="4">
        <f t="shared" ca="1" si="33"/>
        <v>5</v>
      </c>
      <c r="BR18" s="4">
        <v>15</v>
      </c>
      <c r="BT18" s="4">
        <f ca="1">BC18</f>
        <v>8</v>
      </c>
      <c r="BU18" s="4">
        <f ca="1">IF(BD18&lt;&gt;"",BU17+BD18,BU17)</f>
        <v>23</v>
      </c>
      <c r="BW18" s="4">
        <v>15</v>
      </c>
      <c r="BX18">
        <f t="shared" ca="1" si="26"/>
        <v>2</v>
      </c>
      <c r="BY18">
        <f t="shared" ca="1" si="27"/>
        <v>277</v>
      </c>
      <c r="CA18" s="4">
        <f t="shared" ca="1" si="32"/>
        <v>2</v>
      </c>
      <c r="CB18" s="4">
        <f t="shared" ca="1" si="9"/>
        <v>2</v>
      </c>
      <c r="CC18" s="4">
        <f t="shared" ca="1" si="9"/>
        <v>2</v>
      </c>
      <c r="CD18" s="4">
        <f t="shared" ca="1" si="9"/>
        <v>2</v>
      </c>
    </row>
    <row r="19" spans="2:82">
      <c r="B19" s="7">
        <v>16</v>
      </c>
      <c r="C19" s="4">
        <f t="shared" ca="1" si="1"/>
        <v>125</v>
      </c>
      <c r="D19" s="4">
        <f t="shared" ca="1" si="12"/>
        <v>28</v>
      </c>
      <c r="E19" s="7">
        <f ca="1">Formulas!C19</f>
        <v>1878</v>
      </c>
      <c r="F19">
        <f t="shared" ca="1" si="13"/>
        <v>45</v>
      </c>
      <c r="G19">
        <f t="shared" ca="1" si="14"/>
        <v>45</v>
      </c>
      <c r="H19">
        <f t="shared" ca="1" si="15"/>
        <v>90</v>
      </c>
      <c r="I19" s="8">
        <f ca="1">IF(Formulas!I19&lt;1,1,ROUND(Formulas!I19,0))</f>
        <v>438</v>
      </c>
      <c r="J19">
        <f t="shared" ca="1" si="16"/>
        <v>3</v>
      </c>
      <c r="K19">
        <f t="shared" ca="1" si="2"/>
        <v>1</v>
      </c>
      <c r="L19" s="7"/>
      <c r="M19" s="4">
        <v>4</v>
      </c>
      <c r="N19" s="4">
        <v>4</v>
      </c>
      <c r="O19" s="4">
        <f t="shared" ca="1" si="17"/>
        <v>0</v>
      </c>
      <c r="P19" s="7"/>
      <c r="Q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H19" s="14"/>
      <c r="AI19" s="14"/>
      <c r="AJ19" s="14"/>
      <c r="AK19" s="14"/>
      <c r="AL19" s="14"/>
      <c r="AM19" s="14"/>
      <c r="AN19" s="14">
        <v>4</v>
      </c>
      <c r="AO19" s="14">
        <v>4</v>
      </c>
      <c r="AP19" s="4">
        <f t="shared" ca="1" si="4"/>
        <v>0</v>
      </c>
      <c r="AQ19" s="14"/>
      <c r="AR19" s="19">
        <v>3</v>
      </c>
      <c r="AS19">
        <f t="shared" ca="1" si="36"/>
        <v>4</v>
      </c>
      <c r="AT19">
        <f t="shared" ca="1" si="37"/>
        <v>14</v>
      </c>
      <c r="AU19" s="14">
        <f ca="1">AT19*AU26</f>
        <v>126</v>
      </c>
      <c r="AV19" s="14"/>
      <c r="AW19" s="14"/>
      <c r="AX19" s="14">
        <f t="shared" ca="1" si="22"/>
        <v>438</v>
      </c>
      <c r="BM19" s="4">
        <v>16</v>
      </c>
      <c r="BN19" s="4">
        <f t="shared" ca="1" si="8"/>
        <v>145</v>
      </c>
      <c r="BO19" s="4">
        <f t="shared" ca="1" si="31"/>
        <v>2582</v>
      </c>
      <c r="BQ19" s="4">
        <f t="shared" ca="1" si="33"/>
        <v>5</v>
      </c>
      <c r="BR19" s="4">
        <v>16</v>
      </c>
      <c r="BW19" s="4">
        <v>16</v>
      </c>
      <c r="BX19">
        <f t="shared" ca="1" si="26"/>
        <v>4</v>
      </c>
      <c r="BY19">
        <f t="shared" ca="1" si="27"/>
        <v>145</v>
      </c>
      <c r="CA19" s="4">
        <f t="shared" ca="1" si="32"/>
        <v>4</v>
      </c>
      <c r="CB19" s="4">
        <f t="shared" ca="1" si="9"/>
        <v>4</v>
      </c>
      <c r="CC19" s="4">
        <f t="shared" ca="1" si="9"/>
        <v>4</v>
      </c>
      <c r="CD19" s="4">
        <f t="shared" ca="1" si="9"/>
        <v>4</v>
      </c>
    </row>
    <row r="20" spans="2:82">
      <c r="B20" s="7">
        <v>17</v>
      </c>
      <c r="C20" s="4">
        <f t="shared" ca="1" si="1"/>
        <v>49</v>
      </c>
      <c r="D20" s="4">
        <f t="shared" ca="1" si="12"/>
        <v>31</v>
      </c>
      <c r="E20" s="7">
        <f ca="1">Formulas!C20</f>
        <v>1680</v>
      </c>
      <c r="F20">
        <f t="shared" ca="1" si="13"/>
        <v>45</v>
      </c>
      <c r="G20">
        <f t="shared" ca="1" si="14"/>
        <v>45</v>
      </c>
      <c r="H20">
        <f t="shared" ca="1" si="15"/>
        <v>90</v>
      </c>
      <c r="I20" s="8">
        <f ca="1">IF(Formulas!I20&lt;1,1,ROUND(Formulas!I20,0))</f>
        <v>343</v>
      </c>
      <c r="J20">
        <f t="shared" ca="1" si="16"/>
        <v>3</v>
      </c>
      <c r="K20">
        <f t="shared" ca="1" si="2"/>
        <v>3</v>
      </c>
      <c r="L20" s="7"/>
      <c r="M20" s="4">
        <v>5</v>
      </c>
      <c r="N20" s="4">
        <v>1</v>
      </c>
      <c r="O20" s="4">
        <f t="shared" ca="1" si="17"/>
        <v>0</v>
      </c>
      <c r="P20" s="7"/>
      <c r="Q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H20" s="14"/>
      <c r="AI20" s="14"/>
      <c r="AJ20" s="14"/>
      <c r="AK20" s="14"/>
      <c r="AL20" s="14"/>
      <c r="AM20" s="14"/>
      <c r="AN20" s="14">
        <v>5</v>
      </c>
      <c r="AO20" s="14">
        <v>1</v>
      </c>
      <c r="AP20" s="4">
        <f t="shared" ca="1" si="4"/>
        <v>0</v>
      </c>
      <c r="AQ20" s="14"/>
      <c r="AR20" s="19">
        <v>4</v>
      </c>
      <c r="AS20">
        <f t="shared" ca="1" si="36"/>
        <v>1</v>
      </c>
      <c r="AT20">
        <f t="shared" ca="1" si="37"/>
        <v>25</v>
      </c>
      <c r="AU20" s="14">
        <f ca="1">AT20*AU27</f>
        <v>425</v>
      </c>
      <c r="AV20" s="14"/>
      <c r="AW20" s="14"/>
      <c r="AX20" s="14">
        <f t="shared" ca="1" si="22"/>
        <v>1029</v>
      </c>
      <c r="BM20" s="4">
        <v>17</v>
      </c>
      <c r="BN20" s="4">
        <f t="shared" ca="1" si="8"/>
        <v>194</v>
      </c>
      <c r="BO20" s="4">
        <f t="shared" ca="1" si="31"/>
        <v>2776</v>
      </c>
      <c r="BQ20" s="4">
        <f t="shared" ca="1" si="33"/>
        <v>6</v>
      </c>
      <c r="BR20" s="4">
        <v>17</v>
      </c>
      <c r="BS20" s="7"/>
      <c r="BW20" s="4">
        <v>17</v>
      </c>
      <c r="BX20">
        <f t="shared" ca="1" si="26"/>
        <v>4</v>
      </c>
      <c r="BY20">
        <f t="shared" ca="1" si="27"/>
        <v>194</v>
      </c>
      <c r="CA20" s="4">
        <f t="shared" ca="1" si="32"/>
        <v>4</v>
      </c>
      <c r="CB20" s="4">
        <f t="shared" ca="1" si="9"/>
        <v>4</v>
      </c>
      <c r="CC20" s="4">
        <f t="shared" ca="1" si="9"/>
        <v>4</v>
      </c>
      <c r="CD20" s="4">
        <f t="shared" ca="1" si="9"/>
        <v>4</v>
      </c>
    </row>
    <row r="21" spans="2:82">
      <c r="B21" s="7">
        <v>18</v>
      </c>
      <c r="C21" s="4">
        <f t="shared" ca="1" si="1"/>
        <v>49</v>
      </c>
      <c r="D21" s="4">
        <f t="shared" ca="1" si="12"/>
        <v>31</v>
      </c>
      <c r="E21" s="7">
        <f ca="1">Formulas!C21</f>
        <v>1892</v>
      </c>
      <c r="F21">
        <f t="shared" ca="1" si="13"/>
        <v>20</v>
      </c>
      <c r="G21">
        <f t="shared" ca="1" si="14"/>
        <v>20</v>
      </c>
      <c r="H21">
        <f t="shared" ca="1" si="15"/>
        <v>55</v>
      </c>
      <c r="I21" s="8">
        <f ca="1">IF(Formulas!I21&lt;1,1,ROUND(Formulas!I21,0))</f>
        <v>410</v>
      </c>
      <c r="J21">
        <f t="shared" ca="1" si="16"/>
        <v>1</v>
      </c>
      <c r="K21">
        <f t="shared" ca="1" si="2"/>
        <v>2</v>
      </c>
      <c r="L21" s="7"/>
      <c r="M21" s="4">
        <v>5</v>
      </c>
      <c r="N21" s="7">
        <v>2</v>
      </c>
      <c r="O21" s="4">
        <f t="shared" ca="1" si="17"/>
        <v>0</v>
      </c>
      <c r="P21" s="7"/>
      <c r="Q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H21" s="14"/>
      <c r="AI21" s="14"/>
      <c r="AJ21" s="14"/>
      <c r="AK21" s="14"/>
      <c r="AL21" s="14"/>
      <c r="AM21" s="14"/>
      <c r="AN21" s="14">
        <v>5</v>
      </c>
      <c r="AO21" s="14">
        <v>2</v>
      </c>
      <c r="AP21" s="4">
        <f t="shared" ca="1" si="4"/>
        <v>0</v>
      </c>
      <c r="AQ21" s="14"/>
      <c r="AR21" s="19">
        <v>5</v>
      </c>
      <c r="AS21">
        <f t="shared" ca="1" si="36"/>
        <v>4</v>
      </c>
      <c r="AT21">
        <f t="shared" ca="1" si="37"/>
        <v>38</v>
      </c>
      <c r="AU21" s="14">
        <f ca="1">AT21*AU28</f>
        <v>722</v>
      </c>
      <c r="AV21" s="14"/>
      <c r="AW21" s="14"/>
      <c r="AX21" s="14">
        <f t="shared" ca="1" si="22"/>
        <v>820</v>
      </c>
      <c r="BM21" s="7">
        <v>18</v>
      </c>
      <c r="BN21" s="4">
        <f t="shared" ca="1" si="8"/>
        <v>102</v>
      </c>
      <c r="BO21" s="4">
        <f t="shared" ca="1" si="31"/>
        <v>2878</v>
      </c>
      <c r="BQ21" s="4">
        <f t="shared" ca="1" si="33"/>
        <v>6</v>
      </c>
      <c r="BR21" s="7">
        <v>18</v>
      </c>
      <c r="BW21" s="7">
        <v>18</v>
      </c>
      <c r="BX21">
        <f t="shared" ca="1" si="26"/>
        <v>3</v>
      </c>
      <c r="BY21">
        <f t="shared" ca="1" si="27"/>
        <v>102</v>
      </c>
      <c r="CA21" s="4">
        <f t="shared" ca="1" si="32"/>
        <v>3</v>
      </c>
      <c r="CB21" s="4">
        <f t="shared" ca="1" si="9"/>
        <v>3</v>
      </c>
      <c r="CC21" s="4">
        <f t="shared" ca="1" si="9"/>
        <v>3</v>
      </c>
      <c r="CD21" s="4">
        <f t="shared" ca="1" si="9"/>
        <v>3</v>
      </c>
    </row>
    <row r="22" spans="2:82">
      <c r="B22" s="7">
        <v>19</v>
      </c>
      <c r="C22" s="4">
        <f t="shared" ca="1" si="1"/>
        <v>49</v>
      </c>
      <c r="D22" s="4">
        <f t="shared" ca="1" si="12"/>
        <v>31</v>
      </c>
      <c r="E22" s="7">
        <f ca="1">Formulas!C22</f>
        <v>1645</v>
      </c>
      <c r="F22">
        <f t="shared" ca="1" si="13"/>
        <v>80</v>
      </c>
      <c r="G22">
        <f t="shared" ca="1" si="14"/>
        <v>80</v>
      </c>
      <c r="H22">
        <f t="shared" ca="1" si="15"/>
        <v>140</v>
      </c>
      <c r="I22" s="8">
        <f ca="1">IF(Formulas!I22&lt;1,1,ROUND(Formulas!I22,0))</f>
        <v>401</v>
      </c>
      <c r="J22">
        <f t="shared" ca="1" si="16"/>
        <v>2</v>
      </c>
      <c r="K22">
        <f t="shared" ca="1" si="2"/>
        <v>1</v>
      </c>
      <c r="L22" s="7"/>
      <c r="M22" s="4">
        <v>5</v>
      </c>
      <c r="N22" s="4">
        <v>3</v>
      </c>
      <c r="O22" s="4">
        <f t="shared" ca="1" si="17"/>
        <v>193</v>
      </c>
      <c r="P22" s="7"/>
      <c r="Q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H22" s="14"/>
      <c r="AI22" s="14"/>
      <c r="AJ22" s="14"/>
      <c r="AK22" s="14"/>
      <c r="AL22" s="14"/>
      <c r="AM22" s="14"/>
      <c r="AN22" s="14">
        <v>5</v>
      </c>
      <c r="AO22" s="14">
        <v>3</v>
      </c>
      <c r="AP22" s="4">
        <f t="shared" ca="1" si="4"/>
        <v>0</v>
      </c>
      <c r="AQ22" s="14"/>
      <c r="AW22" s="14"/>
      <c r="AX22" s="14">
        <f t="shared" ca="1" si="22"/>
        <v>401</v>
      </c>
      <c r="BM22" s="4">
        <v>19</v>
      </c>
      <c r="BN22" s="4">
        <f t="shared" ca="1" si="8"/>
        <v>271</v>
      </c>
      <c r="BO22" s="4">
        <f t="shared" ca="1" si="31"/>
        <v>3149</v>
      </c>
      <c r="BQ22" s="4">
        <f t="shared" ca="1" si="33"/>
        <v>6</v>
      </c>
      <c r="BR22" s="4">
        <v>19</v>
      </c>
      <c r="BW22" s="4">
        <v>19</v>
      </c>
      <c r="BX22">
        <f t="shared" ca="1" si="26"/>
        <v>1</v>
      </c>
      <c r="BY22">
        <f t="shared" ca="1" si="27"/>
        <v>271</v>
      </c>
      <c r="CA22" s="4">
        <f t="shared" ca="1" si="32"/>
        <v>1</v>
      </c>
      <c r="CB22" s="4">
        <f t="shared" ca="1" si="9"/>
        <v>1</v>
      </c>
      <c r="CC22" s="4">
        <f t="shared" ca="1" si="9"/>
        <v>1</v>
      </c>
      <c r="CD22" s="4">
        <f t="shared" ca="1" si="9"/>
        <v>1</v>
      </c>
    </row>
    <row r="23" spans="2:82">
      <c r="B23" s="7">
        <v>20</v>
      </c>
      <c r="C23" s="4">
        <f t="shared" ca="1" si="1"/>
        <v>49</v>
      </c>
      <c r="D23" s="4">
        <f t="shared" ca="1" si="12"/>
        <v>31</v>
      </c>
      <c r="E23" s="7">
        <f ca="1">Formulas!C23</f>
        <v>1712</v>
      </c>
      <c r="F23">
        <f t="shared" ca="1" si="13"/>
        <v>45</v>
      </c>
      <c r="G23">
        <f t="shared" ca="1" si="14"/>
        <v>45</v>
      </c>
      <c r="H23">
        <f t="shared" ca="1" si="15"/>
        <v>90</v>
      </c>
      <c r="I23" s="8">
        <f ca="1">IF(Formulas!I23&lt;1,1,ROUND(Formulas!I23,0))</f>
        <v>344</v>
      </c>
      <c r="J23">
        <f t="shared" ca="1" si="16"/>
        <v>5</v>
      </c>
      <c r="K23">
        <f t="shared" ca="1" si="2"/>
        <v>1</v>
      </c>
      <c r="L23" s="7"/>
      <c r="M23" s="4">
        <v>5</v>
      </c>
      <c r="N23" s="4">
        <v>4</v>
      </c>
      <c r="O23" s="4">
        <f t="shared" ca="1" si="17"/>
        <v>0</v>
      </c>
      <c r="P23" s="7"/>
      <c r="Q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H23" s="14"/>
      <c r="AI23" s="14"/>
      <c r="AJ23" s="14"/>
      <c r="AK23" s="14"/>
      <c r="AL23" s="14"/>
      <c r="AM23" s="14"/>
      <c r="AN23" s="14">
        <v>5</v>
      </c>
      <c r="AO23" s="14">
        <v>4</v>
      </c>
      <c r="AP23" s="4">
        <f t="shared" ca="1" si="4"/>
        <v>38</v>
      </c>
      <c r="AQ23" s="14"/>
      <c r="AR23" s="19" t="s">
        <v>43</v>
      </c>
      <c r="AS23" s="19" t="s">
        <v>51</v>
      </c>
      <c r="AT23" s="19" t="s">
        <v>52</v>
      </c>
      <c r="AU23" s="19" t="s">
        <v>53</v>
      </c>
      <c r="AV23" s="19" t="s">
        <v>54</v>
      </c>
      <c r="AW23" s="14"/>
      <c r="AX23" s="14">
        <f t="shared" ca="1" si="22"/>
        <v>344</v>
      </c>
      <c r="BM23" s="4">
        <v>20</v>
      </c>
      <c r="BN23" s="4">
        <f t="shared" ca="1" si="8"/>
        <v>165</v>
      </c>
      <c r="BO23" s="4">
        <f t="shared" ca="1" si="31"/>
        <v>3314</v>
      </c>
      <c r="BQ23" s="4">
        <f t="shared" ca="1" si="33"/>
        <v>6</v>
      </c>
      <c r="BR23" s="4">
        <v>20</v>
      </c>
      <c r="BW23" s="4">
        <v>20</v>
      </c>
      <c r="BX23">
        <f t="shared" ca="1" si="26"/>
        <v>2</v>
      </c>
      <c r="BY23">
        <f t="shared" ca="1" si="27"/>
        <v>165</v>
      </c>
      <c r="CA23" s="4">
        <f t="shared" ca="1" si="32"/>
        <v>2</v>
      </c>
      <c r="CB23" s="4">
        <f t="shared" ca="1" si="9"/>
        <v>2</v>
      </c>
      <c r="CC23" s="4">
        <f t="shared" ca="1" si="9"/>
        <v>2</v>
      </c>
      <c r="CD23" s="4">
        <f t="shared" ca="1" si="9"/>
        <v>2</v>
      </c>
    </row>
    <row r="24" spans="2:82">
      <c r="B24" s="7">
        <v>21</v>
      </c>
      <c r="C24" s="4">
        <f t="shared" ca="1" si="1"/>
        <v>49</v>
      </c>
      <c r="D24" s="4">
        <f t="shared" ca="1" si="12"/>
        <v>31</v>
      </c>
      <c r="E24" s="7">
        <f ca="1">Formulas!C24</f>
        <v>1904</v>
      </c>
      <c r="F24">
        <f t="shared" ca="1" si="13"/>
        <v>45</v>
      </c>
      <c r="G24">
        <f t="shared" ca="1" si="14"/>
        <v>45</v>
      </c>
      <c r="H24">
        <f t="shared" ca="1" si="15"/>
        <v>90</v>
      </c>
      <c r="I24" s="8">
        <f ca="1">IF(Formulas!I24&lt;1,1,ROUND(Formulas!I24,0))</f>
        <v>460</v>
      </c>
      <c r="J24">
        <f t="shared" ca="1" si="16"/>
        <v>5</v>
      </c>
      <c r="K24">
        <f t="shared" ca="1" si="2"/>
        <v>3</v>
      </c>
      <c r="L24" s="7"/>
      <c r="M24" s="4">
        <v>6</v>
      </c>
      <c r="N24" s="4">
        <v>1</v>
      </c>
      <c r="O24" s="4">
        <f t="shared" ca="1" si="17"/>
        <v>0</v>
      </c>
      <c r="P24" s="7"/>
      <c r="Q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H24" s="14"/>
      <c r="AI24" s="14"/>
      <c r="AJ24" s="14"/>
      <c r="AK24" s="14"/>
      <c r="AL24" s="14"/>
      <c r="AM24" s="14"/>
      <c r="AN24" s="4"/>
      <c r="AO24" s="14"/>
      <c r="AP24" s="4"/>
      <c r="AQ24" s="14"/>
      <c r="AR24" s="19">
        <v>1</v>
      </c>
      <c r="AS24" s="15">
        <f t="shared" ref="AS24:AS28" ca="1" si="38">RANDBETWEEN(4,10)</f>
        <v>4</v>
      </c>
      <c r="AT24" s="14">
        <f ca="1">COUNTIF(J:J,AH4)</f>
        <v>3</v>
      </c>
      <c r="AU24" s="14">
        <f ca="1">SUMIF(J:J,AH4,K:K)</f>
        <v>6</v>
      </c>
      <c r="AV24" s="14">
        <f ca="1">35-AS29</f>
        <v>5</v>
      </c>
      <c r="AW24" s="14"/>
      <c r="AX24" s="14">
        <f t="shared" ca="1" si="22"/>
        <v>1380</v>
      </c>
      <c r="BM24" s="4">
        <v>21</v>
      </c>
      <c r="BN24" s="4">
        <f t="shared" ca="1" si="8"/>
        <v>171</v>
      </c>
      <c r="BO24" s="4">
        <f t="shared" ca="1" si="31"/>
        <v>3485</v>
      </c>
      <c r="BQ24" s="4">
        <f t="shared" ca="1" si="33"/>
        <v>6</v>
      </c>
      <c r="BR24" s="4">
        <v>21</v>
      </c>
      <c r="BW24" s="4">
        <v>21</v>
      </c>
      <c r="BX24">
        <f t="shared" ca="1" si="26"/>
        <v>2</v>
      </c>
      <c r="BY24">
        <f t="shared" ca="1" si="27"/>
        <v>171</v>
      </c>
      <c r="CA24" s="4">
        <f t="shared" ca="1" si="32"/>
        <v>2</v>
      </c>
      <c r="CB24" s="4">
        <f t="shared" ca="1" si="32"/>
        <v>2</v>
      </c>
      <c r="CC24" s="4">
        <f t="shared" ca="1" si="32"/>
        <v>2</v>
      </c>
      <c r="CD24" s="4">
        <f t="shared" ca="1" si="32"/>
        <v>2</v>
      </c>
    </row>
    <row r="25" spans="2:82">
      <c r="B25" s="7">
        <v>22</v>
      </c>
      <c r="C25" s="4">
        <f t="shared" ca="1" si="1"/>
        <v>64</v>
      </c>
      <c r="D25" s="4">
        <f t="shared" ca="1" si="12"/>
        <v>13</v>
      </c>
      <c r="E25" s="7">
        <f ca="1">Formulas!C25</f>
        <v>1799</v>
      </c>
      <c r="F25">
        <f t="shared" ca="1" si="13"/>
        <v>45</v>
      </c>
      <c r="G25">
        <f t="shared" ca="1" si="14"/>
        <v>45</v>
      </c>
      <c r="H25">
        <f t="shared" ca="1" si="15"/>
        <v>90</v>
      </c>
      <c r="I25" s="8">
        <f ca="1">IF(Formulas!I25&lt;1,1,ROUND(Formulas!I25,0))</f>
        <v>442</v>
      </c>
      <c r="J25">
        <f t="shared" ca="1" si="16"/>
        <v>3</v>
      </c>
      <c r="K25">
        <f t="shared" ca="1" si="2"/>
        <v>2</v>
      </c>
      <c r="L25" s="7"/>
      <c r="M25" s="4">
        <v>6</v>
      </c>
      <c r="N25" s="7">
        <v>2</v>
      </c>
      <c r="O25" s="4">
        <f t="shared" ca="1" si="17"/>
        <v>0</v>
      </c>
      <c r="P25" s="7"/>
      <c r="Q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H25" s="14"/>
      <c r="AI25" s="14"/>
      <c r="AJ25" s="14"/>
      <c r="AK25" s="14"/>
      <c r="AL25" s="14"/>
      <c r="AM25" s="14"/>
      <c r="AN25" s="4"/>
      <c r="AO25" s="14"/>
      <c r="AP25" s="4"/>
      <c r="AQ25" s="14"/>
      <c r="AR25" s="19">
        <v>2</v>
      </c>
      <c r="AS25" s="15">
        <f t="shared" ca="1" si="38"/>
        <v>9</v>
      </c>
      <c r="AT25" s="14">
        <f ca="1">COUNTIF(J:J,AH5)</f>
        <v>8</v>
      </c>
      <c r="AU25" s="14">
        <f ca="1">SUMIF(J:J,AH5,K:K)</f>
        <v>16</v>
      </c>
      <c r="AV25">
        <f t="shared" ref="AV25" ca="1" si="39">RANDBETWEEN(1,35)</f>
        <v>5</v>
      </c>
      <c r="AW25" s="14"/>
      <c r="AX25" s="14">
        <f t="shared" ca="1" si="22"/>
        <v>884</v>
      </c>
      <c r="BM25" s="7">
        <v>22</v>
      </c>
      <c r="BN25" s="4">
        <f t="shared" ca="1" si="8"/>
        <v>187</v>
      </c>
      <c r="BO25" s="4">
        <f t="shared" ca="1" si="31"/>
        <v>3672</v>
      </c>
      <c r="BQ25" s="4">
        <f t="shared" ca="1" si="33"/>
        <v>7</v>
      </c>
      <c r="BR25" s="7">
        <v>22</v>
      </c>
      <c r="BS25" s="7"/>
      <c r="BW25" s="7">
        <v>22</v>
      </c>
      <c r="BX25">
        <f t="shared" ca="1" si="26"/>
        <v>2</v>
      </c>
      <c r="BY25">
        <f t="shared" ca="1" si="27"/>
        <v>187</v>
      </c>
      <c r="CA25" s="4">
        <f t="shared" ca="1" si="32"/>
        <v>2</v>
      </c>
      <c r="CB25" s="4">
        <f t="shared" ca="1" si="32"/>
        <v>2</v>
      </c>
      <c r="CC25" s="4">
        <f t="shared" ca="1" si="32"/>
        <v>2</v>
      </c>
      <c r="CD25" s="4">
        <f t="shared" ca="1" si="32"/>
        <v>2</v>
      </c>
    </row>
    <row r="26" spans="2:82">
      <c r="B26" s="7">
        <v>23</v>
      </c>
      <c r="C26" s="4">
        <f t="shared" ca="1" si="1"/>
        <v>112</v>
      </c>
      <c r="D26" s="4">
        <f t="shared" ca="1" si="12"/>
        <v>9</v>
      </c>
      <c r="E26" s="7">
        <f ca="1">Formulas!C26</f>
        <v>1945</v>
      </c>
      <c r="F26">
        <f t="shared" ca="1" si="13"/>
        <v>20</v>
      </c>
      <c r="G26">
        <f t="shared" ca="1" si="14"/>
        <v>20</v>
      </c>
      <c r="H26">
        <f t="shared" ca="1" si="15"/>
        <v>55</v>
      </c>
      <c r="I26" s="8">
        <f ca="1">IF(Formulas!I26&lt;1,1,ROUND(Formulas!I26,0))</f>
        <v>414</v>
      </c>
      <c r="J26">
        <f t="shared" ca="1" si="16"/>
        <v>2</v>
      </c>
      <c r="K26">
        <f t="shared" ca="1" si="2"/>
        <v>1</v>
      </c>
      <c r="L26" s="7"/>
      <c r="M26" s="4">
        <v>6</v>
      </c>
      <c r="N26" s="4">
        <v>3</v>
      </c>
      <c r="O26" s="4">
        <f t="shared" ca="1" si="17"/>
        <v>0</v>
      </c>
      <c r="P26" s="7"/>
      <c r="Q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H26" s="14"/>
      <c r="AI26" s="14"/>
      <c r="AJ26" s="14"/>
      <c r="AK26" s="14"/>
      <c r="AL26" s="14"/>
      <c r="AM26" s="14"/>
      <c r="AN26" s="4"/>
      <c r="AO26" s="14"/>
      <c r="AP26" s="4"/>
      <c r="AQ26" s="14"/>
      <c r="AR26" s="19">
        <v>3</v>
      </c>
      <c r="AS26" s="15">
        <f t="shared" ca="1" si="38"/>
        <v>4</v>
      </c>
      <c r="AT26" s="14">
        <f ca="1">COUNTIF(J:J,AH6)</f>
        <v>5</v>
      </c>
      <c r="AU26" s="14">
        <f ca="1">SUMIF(J:J,AH6,K:K)</f>
        <v>9</v>
      </c>
      <c r="AV26" s="14"/>
      <c r="AW26" s="14"/>
      <c r="AX26" s="14">
        <f t="shared" ca="1" si="22"/>
        <v>414</v>
      </c>
      <c r="BM26" s="4">
        <v>23</v>
      </c>
      <c r="BN26" s="4">
        <f t="shared" ca="1" si="8"/>
        <v>116</v>
      </c>
      <c r="BO26" s="4">
        <f t="shared" ca="1" si="31"/>
        <v>3788</v>
      </c>
      <c r="BQ26" s="4">
        <f t="shared" ca="1" si="33"/>
        <v>8</v>
      </c>
      <c r="BR26" s="4">
        <v>23</v>
      </c>
      <c r="BW26" s="4">
        <v>23</v>
      </c>
      <c r="BX26">
        <f t="shared" ca="1" si="26"/>
        <v>2</v>
      </c>
      <c r="BY26">
        <f t="shared" ca="1" si="27"/>
        <v>116</v>
      </c>
      <c r="CA26" s="4">
        <f t="shared" ref="CA26:CD38" ca="1" si="40">$BX26</f>
        <v>2</v>
      </c>
      <c r="CB26" s="4">
        <f t="shared" ca="1" si="40"/>
        <v>2</v>
      </c>
      <c r="CC26" s="4">
        <f t="shared" ca="1" si="40"/>
        <v>2</v>
      </c>
      <c r="CD26" s="4">
        <f t="shared" ca="1" si="40"/>
        <v>2</v>
      </c>
    </row>
    <row r="27" spans="2:82">
      <c r="B27" s="7">
        <v>24</v>
      </c>
      <c r="C27" s="4" t="e">
        <f t="shared" ca="1" si="1"/>
        <v>#N/A</v>
      </c>
      <c r="D27" s="4" t="e">
        <f t="shared" ca="1" si="12"/>
        <v>#N/A</v>
      </c>
      <c r="E27" s="7">
        <f ca="1">Formulas!C27</f>
        <v>1658</v>
      </c>
      <c r="F27">
        <f t="shared" ca="1" si="13"/>
        <v>0</v>
      </c>
      <c r="G27">
        <f t="shared" ca="1" si="14"/>
        <v>0</v>
      </c>
      <c r="H27">
        <f t="shared" ca="1" si="15"/>
        <v>30</v>
      </c>
      <c r="I27" s="8">
        <f ca="1">IF(Formulas!I27&lt;1,1,ROUND(Formulas!I27,0))</f>
        <v>352</v>
      </c>
      <c r="J27">
        <f t="shared" ca="1" si="16"/>
        <v>5</v>
      </c>
      <c r="K27">
        <f t="shared" ca="1" si="2"/>
        <v>1</v>
      </c>
      <c r="L27" s="7"/>
      <c r="M27" s="4">
        <v>6</v>
      </c>
      <c r="N27" s="4">
        <v>4</v>
      </c>
      <c r="O27" s="4">
        <f t="shared" ca="1" si="17"/>
        <v>113</v>
      </c>
      <c r="P27" s="7"/>
      <c r="Q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H27" s="14"/>
      <c r="AI27" s="14"/>
      <c r="AJ27" s="14"/>
      <c r="AK27" s="14"/>
      <c r="AL27" s="14"/>
      <c r="AM27" s="14"/>
      <c r="AN27" s="4"/>
      <c r="AO27" s="14"/>
      <c r="AP27" s="4"/>
      <c r="AQ27" s="14"/>
      <c r="AR27" s="19">
        <v>4</v>
      </c>
      <c r="AS27" s="15">
        <f t="shared" ca="1" si="38"/>
        <v>7</v>
      </c>
      <c r="AT27" s="14">
        <f ca="1">COUNTIF(J:J,AH7)</f>
        <v>8</v>
      </c>
      <c r="AU27" s="14">
        <f ca="1">SUMIF(J:J,AH7,K:K)</f>
        <v>17</v>
      </c>
      <c r="AV27" s="14"/>
      <c r="AW27" s="14"/>
      <c r="AX27" s="14">
        <f t="shared" ca="1" si="22"/>
        <v>352</v>
      </c>
      <c r="BM27" s="4">
        <v>24</v>
      </c>
      <c r="BN27" s="4">
        <f t="shared" ca="1" si="8"/>
        <v>41</v>
      </c>
      <c r="BO27" s="4">
        <f t="shared" ca="1" si="31"/>
        <v>3829</v>
      </c>
      <c r="BQ27" s="4">
        <f t="shared" ca="1" si="33"/>
        <v>9</v>
      </c>
      <c r="BR27" s="4">
        <v>24</v>
      </c>
      <c r="BW27" s="4">
        <v>24</v>
      </c>
      <c r="BX27">
        <f t="shared" ca="1" si="26"/>
        <v>4</v>
      </c>
      <c r="BY27">
        <f t="shared" ca="1" si="27"/>
        <v>41</v>
      </c>
      <c r="CA27" s="4">
        <f t="shared" ca="1" si="40"/>
        <v>4</v>
      </c>
      <c r="CB27" s="4">
        <f t="shared" ca="1" si="40"/>
        <v>4</v>
      </c>
      <c r="CC27" s="4">
        <f t="shared" ca="1" si="40"/>
        <v>4</v>
      </c>
      <c r="CD27" s="4">
        <f t="shared" ca="1" si="40"/>
        <v>4</v>
      </c>
    </row>
    <row r="28" spans="2:82">
      <c r="B28" s="7">
        <v>25</v>
      </c>
      <c r="C28" s="4" t="e">
        <f t="shared" ca="1" si="1"/>
        <v>#N/A</v>
      </c>
      <c r="D28" s="4" t="e">
        <f t="shared" ca="1" si="12"/>
        <v>#N/A</v>
      </c>
      <c r="E28" s="7">
        <f ca="1">Formulas!C28</f>
        <v>1765</v>
      </c>
      <c r="F28">
        <f t="shared" ca="1" si="13"/>
        <v>45</v>
      </c>
      <c r="G28">
        <f t="shared" ca="1" si="14"/>
        <v>45</v>
      </c>
      <c r="H28">
        <f t="shared" ca="1" si="15"/>
        <v>90</v>
      </c>
      <c r="I28" s="8">
        <f ca="1">IF(Formulas!I28&lt;1,1,ROUND(Formulas!I28,0))</f>
        <v>358</v>
      </c>
      <c r="J28">
        <f t="shared" ca="1" si="16"/>
        <v>4</v>
      </c>
      <c r="K28">
        <f t="shared" ca="1" si="2"/>
        <v>2</v>
      </c>
      <c r="L28" s="7"/>
      <c r="M28" s="4">
        <v>7</v>
      </c>
      <c r="N28" s="4">
        <v>1</v>
      </c>
      <c r="O28" s="4">
        <f t="shared" ca="1" si="17"/>
        <v>0</v>
      </c>
      <c r="P28" s="7"/>
      <c r="Q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H28" s="14"/>
      <c r="AI28" s="14"/>
      <c r="AJ28" s="14"/>
      <c r="AK28" s="14"/>
      <c r="AL28" s="14"/>
      <c r="AM28" s="14"/>
      <c r="AN28" s="4"/>
      <c r="AO28" s="14"/>
      <c r="AP28" s="4"/>
      <c r="AQ28" s="14"/>
      <c r="AR28" s="19">
        <v>5</v>
      </c>
      <c r="AS28" s="15">
        <f t="shared" ca="1" si="38"/>
        <v>6</v>
      </c>
      <c r="AT28" s="14">
        <f ca="1">COUNTIF(J:J,AH8)</f>
        <v>11</v>
      </c>
      <c r="AU28" s="14">
        <f ca="1">SUMIF(J:J,AH8,K:K)</f>
        <v>19</v>
      </c>
      <c r="AV28" s="14"/>
      <c r="AW28" s="14"/>
      <c r="AX28" s="14">
        <f t="shared" ca="1" si="22"/>
        <v>716</v>
      </c>
      <c r="BM28" s="4">
        <v>25</v>
      </c>
      <c r="BN28" s="4">
        <f t="shared" ca="1" si="8"/>
        <v>178</v>
      </c>
      <c r="BO28" s="4">
        <f t="shared" ca="1" si="31"/>
        <v>4007</v>
      </c>
      <c r="BQ28" s="4" t="e">
        <f t="shared" ca="1" si="33"/>
        <v>#N/A</v>
      </c>
      <c r="BR28" s="4">
        <v>25</v>
      </c>
      <c r="BW28" s="4">
        <v>25</v>
      </c>
      <c r="BX28">
        <f t="shared" ca="1" si="26"/>
        <v>2</v>
      </c>
      <c r="BY28">
        <f t="shared" ca="1" si="27"/>
        <v>178</v>
      </c>
      <c r="CA28" s="4">
        <f t="shared" ca="1" si="40"/>
        <v>2</v>
      </c>
      <c r="CB28" s="4">
        <f t="shared" ca="1" si="40"/>
        <v>2</v>
      </c>
      <c r="CC28" s="4">
        <f t="shared" ca="1" si="40"/>
        <v>2</v>
      </c>
      <c r="CD28" s="4">
        <f t="shared" ca="1" si="40"/>
        <v>2</v>
      </c>
    </row>
    <row r="29" spans="2:82">
      <c r="B29" s="7">
        <v>26</v>
      </c>
      <c r="C29" s="4" t="e">
        <f t="shared" ca="1" si="1"/>
        <v>#N/A</v>
      </c>
      <c r="D29" s="4" t="e">
        <f t="shared" ca="1" si="12"/>
        <v>#N/A</v>
      </c>
      <c r="E29" s="7">
        <f ca="1">Formulas!C29</f>
        <v>1523</v>
      </c>
      <c r="F29">
        <f t="shared" ca="1" si="13"/>
        <v>45</v>
      </c>
      <c r="G29">
        <f t="shared" ca="1" si="14"/>
        <v>45</v>
      </c>
      <c r="H29">
        <f t="shared" ca="1" si="15"/>
        <v>90</v>
      </c>
      <c r="I29" s="8">
        <f ca="1">IF(Formulas!I29&lt;1,1,ROUND(Formulas!I29,0))</f>
        <v>375</v>
      </c>
      <c r="J29">
        <f t="shared" ca="1" si="16"/>
        <v>2</v>
      </c>
      <c r="K29">
        <f t="shared" ca="1" si="2"/>
        <v>2</v>
      </c>
      <c r="L29" s="7"/>
      <c r="M29" s="4">
        <v>7</v>
      </c>
      <c r="N29" s="7">
        <v>2</v>
      </c>
      <c r="O29" s="4">
        <f t="shared" ca="1" si="17"/>
        <v>0</v>
      </c>
      <c r="P29" s="7"/>
      <c r="Q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H29" s="14"/>
      <c r="AI29" s="14"/>
      <c r="AJ29" s="14"/>
      <c r="AK29" s="14"/>
      <c r="AL29" s="14"/>
      <c r="AM29" s="14"/>
      <c r="AN29" s="4"/>
      <c r="AO29" s="14"/>
      <c r="AP29" s="4"/>
      <c r="AQ29" s="14"/>
      <c r="AR29" s="19" t="s">
        <v>28</v>
      </c>
      <c r="AS29" s="13">
        <f ca="1">SUM(AS24:AS28)</f>
        <v>30</v>
      </c>
      <c r="AT29" s="13">
        <f t="shared" ref="AT29:AU29" ca="1" si="41">SUM(AT24:AT28)</f>
        <v>35</v>
      </c>
      <c r="AU29" s="13">
        <f t="shared" ca="1" si="41"/>
        <v>67</v>
      </c>
      <c r="AW29" s="14"/>
      <c r="AX29" s="14">
        <f t="shared" ca="1" si="22"/>
        <v>750</v>
      </c>
      <c r="BM29" s="7">
        <v>26</v>
      </c>
      <c r="BN29" s="4">
        <f t="shared" ca="1" si="8"/>
        <v>128</v>
      </c>
      <c r="BO29" s="4">
        <f t="shared" ca="1" si="31"/>
        <v>4135</v>
      </c>
      <c r="BQ29" s="4" t="e">
        <f t="shared" ca="1" si="33"/>
        <v>#N/A</v>
      </c>
      <c r="BR29" s="7">
        <v>26</v>
      </c>
      <c r="BW29" s="7">
        <v>26</v>
      </c>
      <c r="BX29">
        <f t="shared" ca="1" si="26"/>
        <v>1</v>
      </c>
      <c r="BY29">
        <f t="shared" ca="1" si="27"/>
        <v>128</v>
      </c>
      <c r="CA29" s="4">
        <f t="shared" ca="1" si="40"/>
        <v>1</v>
      </c>
      <c r="CB29" s="4">
        <f t="shared" ca="1" si="40"/>
        <v>1</v>
      </c>
      <c r="CC29" s="4">
        <f t="shared" ca="1" si="40"/>
        <v>1</v>
      </c>
      <c r="CD29" s="4">
        <f t="shared" ca="1" si="40"/>
        <v>1</v>
      </c>
    </row>
    <row r="30" spans="2:82">
      <c r="B30" s="7">
        <v>27</v>
      </c>
      <c r="C30" s="4" t="e">
        <f t="shared" ca="1" si="1"/>
        <v>#N/A</v>
      </c>
      <c r="D30" s="4" t="e">
        <f t="shared" ca="1" si="12"/>
        <v>#N/A</v>
      </c>
      <c r="E30" s="7">
        <f ca="1">Formulas!C30</f>
        <v>1883</v>
      </c>
      <c r="F30">
        <f t="shared" ca="1" si="13"/>
        <v>0</v>
      </c>
      <c r="G30">
        <f t="shared" ca="1" si="14"/>
        <v>0</v>
      </c>
      <c r="H30">
        <f t="shared" ca="1" si="15"/>
        <v>30</v>
      </c>
      <c r="I30" s="8">
        <f ca="1">IF(Formulas!I30&lt;1,1,ROUND(Formulas!I30,0))</f>
        <v>391</v>
      </c>
      <c r="J30">
        <f t="shared" ca="1" si="16"/>
        <v>2</v>
      </c>
      <c r="K30">
        <f t="shared" ca="1" si="2"/>
        <v>2</v>
      </c>
      <c r="L30" s="7"/>
      <c r="M30" s="4">
        <v>7</v>
      </c>
      <c r="N30" s="4">
        <v>3</v>
      </c>
      <c r="O30" s="4">
        <f t="shared" ca="1" si="17"/>
        <v>0</v>
      </c>
      <c r="P30" s="7"/>
      <c r="Q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H30" s="14"/>
      <c r="AI30" s="14"/>
      <c r="AJ30" s="14"/>
      <c r="AK30" s="14"/>
      <c r="AL30" s="14"/>
      <c r="AM30" s="14"/>
      <c r="AN30" s="4"/>
      <c r="AO30" s="14"/>
      <c r="AP30" s="4"/>
      <c r="AQ30" s="14"/>
      <c r="AR30" s="14"/>
      <c r="AS30" s="14"/>
      <c r="AT30" s="14"/>
      <c r="AU30" s="14"/>
      <c r="AW30" s="14"/>
      <c r="AX30" s="14">
        <f t="shared" ca="1" si="22"/>
        <v>782</v>
      </c>
      <c r="BM30" s="4">
        <v>27</v>
      </c>
      <c r="BN30" s="4">
        <f t="shared" ca="1" si="8"/>
        <v>38</v>
      </c>
      <c r="BO30" s="4">
        <f t="shared" ca="1" si="31"/>
        <v>4173</v>
      </c>
      <c r="BQ30" s="4" t="e">
        <f t="shared" ca="1" si="33"/>
        <v>#N/A</v>
      </c>
      <c r="BR30" s="4">
        <v>27</v>
      </c>
      <c r="BS30" s="7"/>
      <c r="BW30" s="4">
        <v>27</v>
      </c>
      <c r="BX30">
        <f t="shared" ca="1" si="26"/>
        <v>2</v>
      </c>
      <c r="BY30">
        <f t="shared" ca="1" si="27"/>
        <v>38</v>
      </c>
      <c r="CA30" s="4">
        <f t="shared" ca="1" si="40"/>
        <v>2</v>
      </c>
      <c r="CB30" s="4">
        <f t="shared" ca="1" si="40"/>
        <v>2</v>
      </c>
      <c r="CC30" s="4">
        <f t="shared" ca="1" si="40"/>
        <v>2</v>
      </c>
      <c r="CD30" s="4">
        <f t="shared" ca="1" si="40"/>
        <v>2</v>
      </c>
    </row>
    <row r="31" spans="2:82">
      <c r="B31" s="7">
        <v>28</v>
      </c>
      <c r="C31" s="4" t="e">
        <f t="shared" ca="1" si="1"/>
        <v>#N/A</v>
      </c>
      <c r="D31" s="4" t="e">
        <f t="shared" ca="1" si="12"/>
        <v>#N/A</v>
      </c>
      <c r="E31" s="7">
        <f ca="1">Formulas!C31</f>
        <v>1642</v>
      </c>
      <c r="F31">
        <f t="shared" ca="1" si="13"/>
        <v>80</v>
      </c>
      <c r="G31">
        <f t="shared" ca="1" si="14"/>
        <v>80</v>
      </c>
      <c r="H31">
        <f t="shared" ca="1" si="15"/>
        <v>140</v>
      </c>
      <c r="I31" s="8">
        <f ca="1">IF(Formulas!I31&lt;1,1,ROUND(Formulas!I31,0))</f>
        <v>399</v>
      </c>
      <c r="J31">
        <f t="shared" ca="1" si="16"/>
        <v>2</v>
      </c>
      <c r="K31">
        <f t="shared" ca="1" si="2"/>
        <v>3</v>
      </c>
      <c r="L31" s="7"/>
      <c r="M31" s="4">
        <v>7</v>
      </c>
      <c r="N31" s="4">
        <v>4</v>
      </c>
      <c r="O31" s="4">
        <f t="shared" ca="1" si="17"/>
        <v>82</v>
      </c>
      <c r="P31" s="7"/>
      <c r="Q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H31" s="14"/>
      <c r="AI31" s="14"/>
      <c r="AJ31" s="14"/>
      <c r="AK31" s="14"/>
      <c r="AL31" s="14"/>
      <c r="AM31" s="14"/>
      <c r="AN31" s="4"/>
      <c r="AO31" s="14"/>
      <c r="AP31" s="4"/>
      <c r="AQ31" s="14"/>
      <c r="AS31">
        <f ca="1">SUM(AT32:AT51)</f>
        <v>9</v>
      </c>
      <c r="AT31" s="18">
        <f ca="1">STDEVP(AT32:AT36)</f>
        <v>1.6</v>
      </c>
      <c r="AU31" s="13">
        <f ca="1">COUNTIF(AT32:AT36,0)</f>
        <v>0</v>
      </c>
      <c r="AW31" s="14"/>
      <c r="AX31" s="14">
        <f t="shared" ca="1" si="22"/>
        <v>1197</v>
      </c>
      <c r="BM31" s="4">
        <v>28</v>
      </c>
      <c r="BN31" s="4">
        <f t="shared" ca="1" si="8"/>
        <v>259</v>
      </c>
      <c r="BO31" s="4">
        <f t="shared" ca="1" si="31"/>
        <v>4432</v>
      </c>
      <c r="BQ31" s="4" t="e">
        <f t="shared" ca="1" si="33"/>
        <v>#N/A</v>
      </c>
      <c r="BR31" s="4">
        <v>28</v>
      </c>
      <c r="BW31" s="4">
        <v>28</v>
      </c>
      <c r="BX31">
        <f t="shared" ca="1" si="26"/>
        <v>4</v>
      </c>
      <c r="BY31">
        <f t="shared" ca="1" si="27"/>
        <v>259</v>
      </c>
      <c r="CA31" s="4">
        <f t="shared" ca="1" si="40"/>
        <v>4</v>
      </c>
      <c r="CB31" s="4">
        <f t="shared" ca="1" si="40"/>
        <v>4</v>
      </c>
      <c r="CC31" s="4">
        <f t="shared" ca="1" si="40"/>
        <v>4</v>
      </c>
      <c r="CD31" s="4">
        <f t="shared" ca="1" si="40"/>
        <v>4</v>
      </c>
    </row>
    <row r="32" spans="2:82">
      <c r="B32" s="7">
        <v>29</v>
      </c>
      <c r="C32" s="4" t="e">
        <f t="shared" ca="1" si="1"/>
        <v>#N/A</v>
      </c>
      <c r="D32" s="4" t="e">
        <f t="shared" ca="1" si="12"/>
        <v>#N/A</v>
      </c>
      <c r="E32" s="7">
        <f ca="1">Formulas!C32</f>
        <v>1818</v>
      </c>
      <c r="F32">
        <f t="shared" ca="1" si="13"/>
        <v>80</v>
      </c>
      <c r="G32">
        <f t="shared" ca="1" si="14"/>
        <v>80</v>
      </c>
      <c r="H32">
        <f t="shared" ca="1" si="15"/>
        <v>140</v>
      </c>
      <c r="I32" s="8">
        <f ca="1">IF(Formulas!I32&lt;1,1,ROUND(Formulas!I32,0))</f>
        <v>398</v>
      </c>
      <c r="J32">
        <f t="shared" ca="1" si="16"/>
        <v>5</v>
      </c>
      <c r="K32">
        <f t="shared" ca="1" si="2"/>
        <v>2</v>
      </c>
      <c r="L32" s="7"/>
      <c r="M32" s="4">
        <v>8</v>
      </c>
      <c r="N32" s="4">
        <v>1</v>
      </c>
      <c r="O32" s="4">
        <f t="shared" ca="1" si="17"/>
        <v>0</v>
      </c>
      <c r="P32" s="7"/>
      <c r="Q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H32" s="14"/>
      <c r="AI32" s="14"/>
      <c r="AJ32" s="14"/>
      <c r="AK32" s="14"/>
      <c r="AL32" s="14"/>
      <c r="AM32" s="14"/>
      <c r="AN32" s="4"/>
      <c r="AO32" s="14"/>
      <c r="AP32" s="4"/>
      <c r="AQ32" s="14"/>
      <c r="AR32">
        <v>1</v>
      </c>
      <c r="AS32">
        <f ca="1">AS24-AT24</f>
        <v>1</v>
      </c>
      <c r="AT32">
        <f ca="1">IF(AS32&lt;0,AS32*-1,AS32)</f>
        <v>1</v>
      </c>
      <c r="AW32" s="14"/>
      <c r="AX32" s="14">
        <f t="shared" ca="1" si="22"/>
        <v>796</v>
      </c>
      <c r="BM32" s="4">
        <v>29</v>
      </c>
      <c r="BN32" s="4">
        <f t="shared" ca="1" si="8"/>
        <v>221</v>
      </c>
      <c r="BO32" s="4">
        <f t="shared" ca="1" si="31"/>
        <v>4653</v>
      </c>
      <c r="BQ32" s="4" t="e">
        <f t="shared" ca="1" si="33"/>
        <v>#N/A</v>
      </c>
      <c r="BR32" s="4">
        <v>29</v>
      </c>
      <c r="BW32" s="4">
        <v>29</v>
      </c>
      <c r="BX32">
        <f t="shared" ca="1" si="26"/>
        <v>1</v>
      </c>
      <c r="BY32">
        <f t="shared" ca="1" si="27"/>
        <v>221</v>
      </c>
      <c r="CA32" s="4">
        <f t="shared" ca="1" si="40"/>
        <v>1</v>
      </c>
      <c r="CB32" s="4">
        <f t="shared" ca="1" si="40"/>
        <v>1</v>
      </c>
      <c r="CC32" s="4">
        <f t="shared" ca="1" si="40"/>
        <v>1</v>
      </c>
      <c r="CD32" s="4">
        <f t="shared" ca="1" si="40"/>
        <v>1</v>
      </c>
    </row>
    <row r="33" spans="2:82">
      <c r="B33" s="7">
        <v>30</v>
      </c>
      <c r="C33" s="4" t="e">
        <f t="shared" ca="1" si="1"/>
        <v>#N/A</v>
      </c>
      <c r="D33" s="4" t="e">
        <f t="shared" ca="1" si="12"/>
        <v>#N/A</v>
      </c>
      <c r="E33" s="7">
        <f ca="1">Formulas!C33</f>
        <v>1661</v>
      </c>
      <c r="F33">
        <f t="shared" ca="1" si="13"/>
        <v>20</v>
      </c>
      <c r="G33">
        <f t="shared" ca="1" si="14"/>
        <v>20</v>
      </c>
      <c r="H33">
        <f t="shared" ca="1" si="15"/>
        <v>55</v>
      </c>
      <c r="I33" s="8">
        <f ca="1">IF(Formulas!I33&lt;1,1,ROUND(Formulas!I33,0))</f>
        <v>368</v>
      </c>
      <c r="J33">
        <f t="shared" ca="1" si="16"/>
        <v>4</v>
      </c>
      <c r="K33">
        <f t="shared" ca="1" si="2"/>
        <v>1</v>
      </c>
      <c r="L33" s="7"/>
      <c r="M33" s="4">
        <v>8</v>
      </c>
      <c r="N33" s="7">
        <v>2</v>
      </c>
      <c r="O33" s="4">
        <f t="shared" ca="1" si="17"/>
        <v>0</v>
      </c>
      <c r="P33" s="7"/>
      <c r="Q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H33" s="14"/>
      <c r="AI33" s="14"/>
      <c r="AJ33" s="14"/>
      <c r="AK33" s="14"/>
      <c r="AL33" s="14"/>
      <c r="AM33" s="14"/>
      <c r="AN33" s="4"/>
      <c r="AO33" s="14"/>
      <c r="AP33" s="4"/>
      <c r="AQ33" s="14"/>
      <c r="AR33">
        <v>2</v>
      </c>
      <c r="AS33">
        <f ca="1">AS25-AT25</f>
        <v>1</v>
      </c>
      <c r="AT33">
        <f ca="1">IF(AS33&lt;0,AS33*-1,AS33)</f>
        <v>1</v>
      </c>
      <c r="AW33" s="14"/>
      <c r="AX33" s="14">
        <f t="shared" ca="1" si="22"/>
        <v>368</v>
      </c>
      <c r="BM33" s="7">
        <v>30</v>
      </c>
      <c r="BN33" s="4">
        <f t="shared" ca="1" si="8"/>
        <v>82</v>
      </c>
      <c r="BO33" s="4">
        <f t="shared" ca="1" si="31"/>
        <v>4735</v>
      </c>
      <c r="BQ33" s="4" t="e">
        <f t="shared" ca="1" si="33"/>
        <v>#N/A</v>
      </c>
      <c r="BR33" s="7">
        <v>30</v>
      </c>
      <c r="BW33" s="7">
        <v>30</v>
      </c>
      <c r="BX33">
        <f t="shared" ca="1" si="26"/>
        <v>2</v>
      </c>
      <c r="BY33">
        <f t="shared" ca="1" si="27"/>
        <v>82</v>
      </c>
      <c r="CA33" s="4">
        <f t="shared" ca="1" si="40"/>
        <v>2</v>
      </c>
      <c r="CB33" s="4">
        <f t="shared" ca="1" si="40"/>
        <v>2</v>
      </c>
      <c r="CC33" s="4">
        <f t="shared" ca="1" si="40"/>
        <v>2</v>
      </c>
      <c r="CD33" s="4">
        <f t="shared" ca="1" si="40"/>
        <v>2</v>
      </c>
    </row>
    <row r="34" spans="2:82">
      <c r="B34" s="7">
        <v>31</v>
      </c>
      <c r="C34" s="4" t="e">
        <f t="shared" ca="1" si="1"/>
        <v>#N/A</v>
      </c>
      <c r="D34" s="4" t="e">
        <f t="shared" ca="1" si="12"/>
        <v>#N/A</v>
      </c>
      <c r="E34" s="7">
        <f ca="1">Formulas!C34</f>
        <v>1884</v>
      </c>
      <c r="F34">
        <f t="shared" ca="1" si="13"/>
        <v>80</v>
      </c>
      <c r="G34">
        <f t="shared" ca="1" si="14"/>
        <v>80</v>
      </c>
      <c r="H34">
        <f t="shared" ca="1" si="15"/>
        <v>140</v>
      </c>
      <c r="I34" s="8">
        <f ca="1">IF(Formulas!I34&lt;1,1,ROUND(Formulas!I34,0))</f>
        <v>468</v>
      </c>
      <c r="J34">
        <f t="shared" ca="1" si="16"/>
        <v>4</v>
      </c>
      <c r="K34">
        <f t="shared" ca="1" si="2"/>
        <v>3</v>
      </c>
      <c r="L34" s="7"/>
      <c r="M34" s="4">
        <v>8</v>
      </c>
      <c r="N34" s="4">
        <v>3</v>
      </c>
      <c r="O34" s="4">
        <f t="shared" ca="1" si="17"/>
        <v>0</v>
      </c>
      <c r="P34" s="7"/>
      <c r="Q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H34" s="14"/>
      <c r="AI34" s="14"/>
      <c r="AJ34" s="14"/>
      <c r="AK34" s="14"/>
      <c r="AL34" s="14"/>
      <c r="AM34" s="14"/>
      <c r="AN34" s="4"/>
      <c r="AO34" s="14"/>
      <c r="AP34" s="4"/>
      <c r="AQ34" s="14"/>
      <c r="AR34">
        <v>3</v>
      </c>
      <c r="AS34">
        <f ca="1">AS26-AT26</f>
        <v>-1</v>
      </c>
      <c r="AT34">
        <f ca="1">IF(AS34&lt;0,AS34*-1,AS34)</f>
        <v>1</v>
      </c>
      <c r="AV34" s="14"/>
      <c r="AX34" s="14">
        <f t="shared" ca="1" si="22"/>
        <v>1404</v>
      </c>
      <c r="BM34" s="4">
        <v>31</v>
      </c>
      <c r="BN34" s="4">
        <f t="shared" ca="1" si="8"/>
        <v>211</v>
      </c>
      <c r="BO34" s="4">
        <f t="shared" ca="1" si="31"/>
        <v>4946</v>
      </c>
      <c r="BQ34" s="4" t="e">
        <f t="shared" ca="1" si="33"/>
        <v>#N/A</v>
      </c>
      <c r="BR34" s="4">
        <v>31</v>
      </c>
      <c r="BW34" s="4">
        <v>31</v>
      </c>
      <c r="BX34">
        <f t="shared" ca="1" si="26"/>
        <v>3</v>
      </c>
      <c r="BY34">
        <f t="shared" ca="1" si="27"/>
        <v>211</v>
      </c>
      <c r="CA34" s="4">
        <f t="shared" ca="1" si="40"/>
        <v>3</v>
      </c>
      <c r="CB34" s="4">
        <f t="shared" ca="1" si="40"/>
        <v>3</v>
      </c>
      <c r="CC34" s="4">
        <f t="shared" ca="1" si="40"/>
        <v>3</v>
      </c>
      <c r="CD34" s="4">
        <f t="shared" ca="1" si="40"/>
        <v>3</v>
      </c>
    </row>
    <row r="35" spans="2:82">
      <c r="B35" s="7">
        <v>32</v>
      </c>
      <c r="C35" s="4" t="e">
        <f t="shared" ca="1" si="1"/>
        <v>#N/A</v>
      </c>
      <c r="D35" s="4" t="e">
        <f t="shared" ca="1" si="12"/>
        <v>#N/A</v>
      </c>
      <c r="E35" s="7">
        <f ca="1">Formulas!C35</f>
        <v>1508</v>
      </c>
      <c r="F35">
        <f t="shared" ca="1" si="13"/>
        <v>80</v>
      </c>
      <c r="G35">
        <f t="shared" ca="1" si="14"/>
        <v>80</v>
      </c>
      <c r="H35">
        <f t="shared" ca="1" si="15"/>
        <v>140</v>
      </c>
      <c r="I35" s="8">
        <f ca="1">IF(Formulas!I35&lt;1,1,ROUND(Formulas!I35,0))</f>
        <v>363</v>
      </c>
      <c r="J35">
        <f t="shared" ca="1" si="16"/>
        <v>5</v>
      </c>
      <c r="K35">
        <f t="shared" ca="1" si="2"/>
        <v>3</v>
      </c>
      <c r="L35" s="7"/>
      <c r="M35" s="4">
        <v>8</v>
      </c>
      <c r="N35" s="4">
        <v>4</v>
      </c>
      <c r="O35" s="4">
        <f t="shared" ca="1" si="17"/>
        <v>224</v>
      </c>
      <c r="P35" s="7"/>
      <c r="Q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H35" s="14"/>
      <c r="AI35" s="14"/>
      <c r="AJ35" s="14"/>
      <c r="AK35" s="14"/>
      <c r="AL35" s="14"/>
      <c r="AM35" s="14"/>
      <c r="AN35" s="4"/>
      <c r="AO35" s="14"/>
      <c r="AP35" s="4"/>
      <c r="AQ35" s="14"/>
      <c r="AR35">
        <v>4</v>
      </c>
      <c r="AS35">
        <f ca="1">AS27-AT27</f>
        <v>-1</v>
      </c>
      <c r="AT35">
        <f ca="1">IF(AS35&lt;0,AS35*-1,AS35)</f>
        <v>1</v>
      </c>
      <c r="AV35" s="14"/>
      <c r="AX35" s="14">
        <f t="shared" ca="1" si="22"/>
        <v>1089</v>
      </c>
      <c r="BM35" s="4">
        <v>32</v>
      </c>
      <c r="BN35" s="4">
        <f t="shared" ca="1" si="8"/>
        <v>276</v>
      </c>
      <c r="BO35" s="4">
        <f t="shared" ca="1" si="31"/>
        <v>5222</v>
      </c>
      <c r="BQ35" s="4" t="e">
        <f t="shared" ca="1" si="33"/>
        <v>#N/A</v>
      </c>
      <c r="BR35" s="4">
        <v>32</v>
      </c>
      <c r="BS35" s="7"/>
      <c r="BW35" s="4">
        <v>32</v>
      </c>
      <c r="BX35">
        <f t="shared" ca="1" si="26"/>
        <v>3</v>
      </c>
      <c r="BY35">
        <f t="shared" ca="1" si="27"/>
        <v>276</v>
      </c>
      <c r="CA35" s="4">
        <f t="shared" ca="1" si="40"/>
        <v>3</v>
      </c>
      <c r="CB35" s="4">
        <f t="shared" ca="1" si="40"/>
        <v>3</v>
      </c>
      <c r="CC35" s="4">
        <f t="shared" ca="1" si="40"/>
        <v>3</v>
      </c>
      <c r="CD35" s="4">
        <f t="shared" ca="1" si="40"/>
        <v>3</v>
      </c>
    </row>
    <row r="36" spans="2:82">
      <c r="B36" s="7">
        <v>33</v>
      </c>
      <c r="C36" s="4" t="e">
        <f t="shared" ca="1" si="1"/>
        <v>#N/A</v>
      </c>
      <c r="D36" s="4" t="e">
        <f t="shared" ca="1" si="12"/>
        <v>#N/A</v>
      </c>
      <c r="E36" s="7">
        <f ca="1">Formulas!C36</f>
        <v>1816</v>
      </c>
      <c r="F36">
        <f t="shared" ca="1" si="13"/>
        <v>45</v>
      </c>
      <c r="G36">
        <f t="shared" ca="1" si="14"/>
        <v>45</v>
      </c>
      <c r="H36">
        <f t="shared" ca="1" si="15"/>
        <v>90</v>
      </c>
      <c r="I36" s="8">
        <f ca="1">IF(Formulas!I36&lt;1,1,ROUND(Formulas!I36,0))</f>
        <v>378</v>
      </c>
      <c r="J36">
        <f t="shared" ca="1" si="16"/>
        <v>4</v>
      </c>
      <c r="K36">
        <f t="shared" ca="1" si="2"/>
        <v>3</v>
      </c>
      <c r="L36" s="7"/>
      <c r="M36" s="4">
        <v>9</v>
      </c>
      <c r="N36" s="4">
        <v>1</v>
      </c>
      <c r="O36" s="4">
        <f t="shared" ca="1" si="17"/>
        <v>224</v>
      </c>
      <c r="P36" s="7"/>
      <c r="Q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H36" s="14"/>
      <c r="AI36" s="14"/>
      <c r="AJ36" s="14"/>
      <c r="AK36" s="14"/>
      <c r="AL36" s="14"/>
      <c r="AM36" s="14"/>
      <c r="AN36" s="4"/>
      <c r="AO36" s="14"/>
      <c r="AP36" s="4"/>
      <c r="AQ36" s="14"/>
      <c r="AR36">
        <v>5</v>
      </c>
      <c r="AS36">
        <f ca="1">AS28-AT28</f>
        <v>-5</v>
      </c>
      <c r="AT36">
        <f ca="1">IF(AS36&lt;0,AS36*-1,AS36)</f>
        <v>5</v>
      </c>
      <c r="AV36" s="14"/>
      <c r="AX36" s="14">
        <f t="shared" ca="1" si="22"/>
        <v>1134</v>
      </c>
      <c r="BM36" s="4">
        <v>33</v>
      </c>
      <c r="BN36" s="4">
        <f t="shared" ca="1" si="8"/>
        <v>160</v>
      </c>
      <c r="BO36" s="4">
        <f t="shared" ca="1" si="31"/>
        <v>5382</v>
      </c>
      <c r="BQ36" s="4" t="e">
        <f t="shared" ca="1" si="33"/>
        <v>#N/A</v>
      </c>
      <c r="BR36" s="4">
        <v>33</v>
      </c>
      <c r="BW36" s="4">
        <v>33</v>
      </c>
      <c r="BX36">
        <f t="shared" ca="1" si="26"/>
        <v>1</v>
      </c>
      <c r="BY36">
        <f t="shared" ca="1" si="27"/>
        <v>160</v>
      </c>
      <c r="CA36" s="4">
        <f t="shared" ca="1" si="40"/>
        <v>1</v>
      </c>
      <c r="CB36" s="4">
        <f t="shared" ca="1" si="40"/>
        <v>1</v>
      </c>
      <c r="CC36" s="4">
        <f t="shared" ca="1" si="40"/>
        <v>1</v>
      </c>
      <c r="CD36" s="4">
        <f t="shared" ca="1" si="40"/>
        <v>1</v>
      </c>
    </row>
    <row r="37" spans="2:82">
      <c r="B37" s="7">
        <v>34</v>
      </c>
      <c r="C37" s="4" t="e">
        <f t="shared" ca="1" si="1"/>
        <v>#N/A</v>
      </c>
      <c r="D37" s="4" t="e">
        <f t="shared" ca="1" si="12"/>
        <v>#N/A</v>
      </c>
      <c r="E37" s="7">
        <f ca="1">Formulas!C37</f>
        <v>1544</v>
      </c>
      <c r="F37">
        <f t="shared" ca="1" si="13"/>
        <v>20</v>
      </c>
      <c r="G37">
        <f t="shared" ca="1" si="14"/>
        <v>20</v>
      </c>
      <c r="H37">
        <f t="shared" ca="1" si="15"/>
        <v>55</v>
      </c>
      <c r="I37" s="8">
        <f ca="1">IF(Formulas!I37&lt;1,1,ROUND(Formulas!I37,0))</f>
        <v>339</v>
      </c>
      <c r="J37">
        <f t="shared" ca="1" si="16"/>
        <v>4</v>
      </c>
      <c r="K37">
        <f t="shared" ca="1" si="2"/>
        <v>1</v>
      </c>
      <c r="L37" s="7"/>
      <c r="M37" s="4">
        <v>9</v>
      </c>
      <c r="N37" s="7">
        <v>2</v>
      </c>
      <c r="O37" s="4">
        <f t="shared" ca="1" si="17"/>
        <v>0</v>
      </c>
      <c r="P37" s="7"/>
      <c r="Q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H37" s="14"/>
      <c r="AI37" s="14"/>
      <c r="AJ37" s="14"/>
      <c r="AK37" s="14"/>
      <c r="AL37" s="14"/>
      <c r="AM37" s="14"/>
      <c r="AN37" s="4"/>
      <c r="AO37" s="14"/>
      <c r="AP37" s="4"/>
      <c r="AQ37" s="14"/>
      <c r="AV37" s="14"/>
      <c r="AX37" s="14">
        <f t="shared" ca="1" si="22"/>
        <v>339</v>
      </c>
      <c r="BM37" s="7">
        <v>34</v>
      </c>
      <c r="BN37" s="4">
        <f t="shared" ca="1" si="8"/>
        <v>111</v>
      </c>
      <c r="BO37" s="4">
        <f t="shared" ca="1" si="31"/>
        <v>5493</v>
      </c>
      <c r="BQ37" s="4" t="e">
        <f t="shared" ca="1" si="33"/>
        <v>#N/A</v>
      </c>
      <c r="BR37" s="7">
        <v>34</v>
      </c>
      <c r="BW37" s="7">
        <v>34</v>
      </c>
      <c r="BX37">
        <f t="shared" ca="1" si="26"/>
        <v>1</v>
      </c>
      <c r="BY37">
        <f t="shared" ca="1" si="27"/>
        <v>111</v>
      </c>
      <c r="CA37" s="4">
        <f t="shared" ca="1" si="40"/>
        <v>1</v>
      </c>
      <c r="CB37" s="4">
        <f t="shared" ca="1" si="40"/>
        <v>1</v>
      </c>
      <c r="CC37" s="4">
        <f t="shared" ca="1" si="40"/>
        <v>1</v>
      </c>
      <c r="CD37" s="4">
        <f t="shared" ca="1" si="40"/>
        <v>1</v>
      </c>
    </row>
    <row r="38" spans="2:82">
      <c r="B38" s="7">
        <v>35</v>
      </c>
      <c r="C38" s="4" t="e">
        <f t="shared" ca="1" si="1"/>
        <v>#N/A</v>
      </c>
      <c r="D38" s="4" t="e">
        <f t="shared" ca="1" si="12"/>
        <v>#N/A</v>
      </c>
      <c r="E38" s="7">
        <f ca="1">Formulas!C38</f>
        <v>1717</v>
      </c>
      <c r="F38">
        <f t="shared" ca="1" si="13"/>
        <v>80</v>
      </c>
      <c r="G38">
        <f t="shared" ca="1" si="14"/>
        <v>80</v>
      </c>
      <c r="H38">
        <f t="shared" ca="1" si="15"/>
        <v>140</v>
      </c>
      <c r="I38" s="8">
        <f ca="1">IF(Formulas!I38&lt;1,1,ROUND(Formulas!I38,0))</f>
        <v>353</v>
      </c>
      <c r="J38">
        <f t="shared" ca="1" si="16"/>
        <v>5</v>
      </c>
      <c r="K38">
        <f t="shared" ca="1" si="2"/>
        <v>2</v>
      </c>
      <c r="L38" s="7"/>
      <c r="M38" s="4">
        <v>9</v>
      </c>
      <c r="N38" s="4">
        <v>3</v>
      </c>
      <c r="O38" s="4">
        <f t="shared" ca="1" si="17"/>
        <v>0</v>
      </c>
      <c r="P38" s="7"/>
      <c r="Q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H38" s="14"/>
      <c r="AI38" s="14"/>
      <c r="AJ38" s="14"/>
      <c r="AK38" s="14"/>
      <c r="AL38" s="14"/>
      <c r="AM38" s="14"/>
      <c r="AN38" s="4"/>
      <c r="AO38" s="14"/>
      <c r="AP38" s="4"/>
      <c r="AQ38" s="14"/>
      <c r="AV38" s="14"/>
      <c r="AX38" s="14">
        <f t="shared" ca="1" si="22"/>
        <v>706</v>
      </c>
      <c r="BM38" s="4">
        <v>35</v>
      </c>
      <c r="BN38" s="4">
        <f t="shared" ca="1" si="8"/>
        <v>282</v>
      </c>
      <c r="BO38" s="4">
        <f t="shared" ca="1" si="31"/>
        <v>5775</v>
      </c>
      <c r="BQ38" s="4" t="e">
        <f t="shared" ca="1" si="33"/>
        <v>#N/A</v>
      </c>
      <c r="BR38" s="4">
        <v>35</v>
      </c>
      <c r="BW38" s="4">
        <v>35</v>
      </c>
      <c r="BX38">
        <f t="shared" ca="1" si="26"/>
        <v>3</v>
      </c>
      <c r="BY38">
        <f t="shared" ca="1" si="27"/>
        <v>282</v>
      </c>
      <c r="CA38" s="4">
        <f t="shared" ca="1" si="40"/>
        <v>3</v>
      </c>
      <c r="CB38" s="4">
        <f t="shared" ca="1" si="40"/>
        <v>3</v>
      </c>
      <c r="CC38" s="4">
        <f t="shared" ca="1" si="40"/>
        <v>3</v>
      </c>
      <c r="CD38" s="4">
        <f t="shared" ca="1" si="40"/>
        <v>3</v>
      </c>
    </row>
    <row r="39" spans="2:82">
      <c r="B39" s="7"/>
      <c r="E39" s="7"/>
      <c r="F39"/>
      <c r="G39"/>
      <c r="H39"/>
      <c r="I39" s="8"/>
      <c r="J39"/>
      <c r="K39"/>
      <c r="L39" s="7"/>
      <c r="M39" s="4">
        <v>9</v>
      </c>
      <c r="N39" s="4">
        <v>4</v>
      </c>
      <c r="O39" s="4">
        <f t="shared" ca="1" si="17"/>
        <v>0</v>
      </c>
      <c r="P39" s="7"/>
      <c r="Q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N39" s="4"/>
      <c r="AO39" s="14"/>
      <c r="AP39" s="4"/>
      <c r="AV39" s="14"/>
      <c r="AW39" s="14"/>
      <c r="AX39" s="14"/>
      <c r="BX39"/>
      <c r="BY39"/>
    </row>
    <row r="40" spans="2:82">
      <c r="B40" s="7"/>
      <c r="E40" s="7"/>
      <c r="F40"/>
      <c r="G40"/>
      <c r="H40"/>
      <c r="I40" s="8"/>
      <c r="J40"/>
      <c r="K40"/>
      <c r="L40" s="7"/>
      <c r="M40" s="4">
        <v>10</v>
      </c>
      <c r="N40" s="4">
        <v>1</v>
      </c>
      <c r="O40" s="4">
        <f t="shared" ca="1" si="17"/>
        <v>0</v>
      </c>
      <c r="P40" s="7"/>
      <c r="Q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N40" s="4"/>
      <c r="AO40" s="14"/>
      <c r="AP40" s="4"/>
      <c r="AV40" s="14"/>
      <c r="AW40" s="14"/>
      <c r="AX40" s="14"/>
      <c r="BS40" s="7"/>
      <c r="BX40"/>
      <c r="BY40"/>
    </row>
    <row r="41" spans="2:82">
      <c r="B41" s="7"/>
      <c r="E41" s="7"/>
      <c r="F41"/>
      <c r="G41"/>
      <c r="H41"/>
      <c r="I41" s="8"/>
      <c r="J41"/>
      <c r="K41"/>
      <c r="L41" s="7"/>
      <c r="M41" s="4">
        <v>10</v>
      </c>
      <c r="N41" s="7">
        <v>2</v>
      </c>
      <c r="O41" s="4">
        <f t="shared" ca="1" si="17"/>
        <v>0</v>
      </c>
      <c r="P41" s="7"/>
      <c r="Q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N41" s="4"/>
      <c r="AO41" s="14"/>
      <c r="AP41" s="4"/>
      <c r="AV41" s="14"/>
      <c r="AW41" s="14"/>
      <c r="AX41" s="14"/>
      <c r="BM41" s="7"/>
      <c r="BR41" s="7"/>
      <c r="BW41" s="7"/>
      <c r="BX41"/>
      <c r="BY41"/>
    </row>
    <row r="42" spans="2:82">
      <c r="B42" s="7"/>
      <c r="E42" s="7"/>
      <c r="F42"/>
      <c r="G42"/>
      <c r="H42"/>
      <c r="I42" s="8"/>
      <c r="J42"/>
      <c r="K42"/>
      <c r="L42" s="7"/>
      <c r="M42" s="4">
        <v>10</v>
      </c>
      <c r="N42" s="4">
        <v>3</v>
      </c>
      <c r="O42" s="4">
        <f t="shared" ca="1" si="17"/>
        <v>0</v>
      </c>
      <c r="P42" s="7"/>
      <c r="Q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N42" s="4"/>
      <c r="AO42" s="14"/>
      <c r="AP42" s="4"/>
      <c r="AW42" s="14"/>
      <c r="AX42" s="14"/>
      <c r="BX42"/>
      <c r="BY42"/>
    </row>
    <row r="43" spans="2:82">
      <c r="B43" s="7"/>
      <c r="E43" s="7"/>
      <c r="F43"/>
      <c r="G43"/>
      <c r="H43"/>
      <c r="I43" s="8"/>
      <c r="J43"/>
      <c r="K43"/>
      <c r="L43" s="7"/>
      <c r="M43" s="4">
        <v>10</v>
      </c>
      <c r="N43" s="4">
        <v>4</v>
      </c>
      <c r="O43" s="4">
        <f t="shared" ca="1" si="17"/>
        <v>202</v>
      </c>
      <c r="P43" s="7"/>
      <c r="Q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N43" s="4"/>
      <c r="AO43" s="14"/>
      <c r="AP43" s="4"/>
      <c r="AW43" s="14"/>
      <c r="AX43" s="14"/>
      <c r="BX43"/>
      <c r="BY43"/>
    </row>
    <row r="44" spans="2:82">
      <c r="B44" s="7"/>
      <c r="E44" s="7"/>
      <c r="F44"/>
      <c r="G44"/>
      <c r="H44"/>
      <c r="I44" s="8"/>
      <c r="J44"/>
      <c r="K44"/>
      <c r="L44" s="7"/>
      <c r="M44" s="4">
        <v>11</v>
      </c>
      <c r="N44" s="4">
        <v>1</v>
      </c>
      <c r="O44" s="4">
        <f t="shared" ca="1" si="17"/>
        <v>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X44" s="14"/>
      <c r="BX44"/>
      <c r="BY44"/>
    </row>
    <row r="45" spans="2:82">
      <c r="B45" s="7"/>
      <c r="E45" s="7"/>
      <c r="F45"/>
      <c r="G45"/>
      <c r="H45"/>
      <c r="I45" s="8"/>
      <c r="J45"/>
      <c r="K45"/>
      <c r="L45" s="7"/>
      <c r="M45" s="4">
        <v>11</v>
      </c>
      <c r="N45" s="7">
        <v>2</v>
      </c>
      <c r="O45" s="4">
        <f t="shared" ca="1" si="17"/>
        <v>253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X45" s="14"/>
      <c r="BM45" s="7"/>
      <c r="BR45" s="7"/>
      <c r="BS45" s="7"/>
      <c r="BW45" s="7"/>
      <c r="BX45"/>
      <c r="BY45"/>
    </row>
    <row r="46" spans="2:82">
      <c r="B46" s="7"/>
      <c r="E46" s="7"/>
      <c r="F46"/>
      <c r="G46"/>
      <c r="H46"/>
      <c r="I46" s="8"/>
      <c r="J46"/>
      <c r="K46"/>
      <c r="L46" s="7"/>
      <c r="M46" s="4">
        <v>11</v>
      </c>
      <c r="N46" s="4">
        <v>3</v>
      </c>
      <c r="O46" s="4">
        <f t="shared" ca="1" si="17"/>
        <v>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X46" s="14"/>
      <c r="BX46"/>
      <c r="BY46"/>
    </row>
    <row r="47" spans="2:82">
      <c r="B47" s="7"/>
      <c r="E47" s="7"/>
      <c r="F47"/>
      <c r="G47"/>
      <c r="H47"/>
      <c r="I47" s="8"/>
      <c r="J47"/>
      <c r="K47"/>
      <c r="L47" s="7"/>
      <c r="M47" s="4">
        <v>11</v>
      </c>
      <c r="N47" s="4">
        <v>4</v>
      </c>
      <c r="O47" s="4">
        <f t="shared" ca="1" si="17"/>
        <v>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X47" s="14"/>
      <c r="BX47"/>
      <c r="BY47"/>
    </row>
    <row r="48" spans="2:82">
      <c r="B48" s="7"/>
      <c r="E48" s="7"/>
      <c r="F48"/>
      <c r="G48"/>
      <c r="H48"/>
      <c r="I48" s="8"/>
      <c r="J48"/>
      <c r="K48"/>
      <c r="L48" s="7"/>
      <c r="M48" s="4">
        <v>12</v>
      </c>
      <c r="N48" s="4">
        <v>1</v>
      </c>
      <c r="O48" s="4">
        <f t="shared" ca="1" si="17"/>
        <v>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X48" s="14"/>
      <c r="BX48"/>
      <c r="BY48"/>
    </row>
    <row r="49" spans="2:77">
      <c r="B49" s="7"/>
      <c r="E49" s="7"/>
      <c r="F49"/>
      <c r="G49"/>
      <c r="H49"/>
      <c r="I49" s="8"/>
      <c r="J49"/>
      <c r="K49"/>
      <c r="L49" s="7"/>
      <c r="M49" s="4">
        <v>12</v>
      </c>
      <c r="N49" s="7">
        <v>2</v>
      </c>
      <c r="O49" s="4">
        <f t="shared" ca="1" si="17"/>
        <v>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X49" s="14"/>
      <c r="BM49" s="7"/>
      <c r="BR49" s="7"/>
      <c r="BW49" s="7"/>
      <c r="BX49"/>
      <c r="BY49"/>
    </row>
    <row r="50" spans="2:77">
      <c r="B50" s="7"/>
      <c r="E50" s="7"/>
      <c r="F50"/>
      <c r="G50"/>
      <c r="H50"/>
      <c r="I50" s="8"/>
      <c r="J50"/>
      <c r="K50"/>
      <c r="M50" s="4">
        <v>12</v>
      </c>
      <c r="N50" s="4">
        <v>3</v>
      </c>
      <c r="O50" s="4">
        <f t="shared" ca="1" si="17"/>
        <v>149</v>
      </c>
      <c r="AX50" s="14"/>
      <c r="BS50" s="7"/>
      <c r="BX50"/>
      <c r="BY50"/>
    </row>
    <row r="51" spans="2:77">
      <c r="B51" s="7"/>
      <c r="E51" s="7"/>
      <c r="F51"/>
      <c r="G51"/>
      <c r="H51"/>
      <c r="I51" s="8"/>
      <c r="J51"/>
      <c r="K51"/>
      <c r="M51" s="4">
        <v>12</v>
      </c>
      <c r="N51" s="4">
        <v>4</v>
      </c>
      <c r="O51" s="4">
        <f t="shared" ca="1" si="17"/>
        <v>0</v>
      </c>
      <c r="AX51" s="14"/>
      <c r="BX51"/>
      <c r="BY51"/>
    </row>
    <row r="52" spans="2:77">
      <c r="B52" s="7"/>
      <c r="E52" s="7"/>
      <c r="F52"/>
      <c r="G52"/>
      <c r="H52"/>
      <c r="I52" s="8"/>
      <c r="J52"/>
      <c r="K52"/>
      <c r="M52" s="4">
        <v>13</v>
      </c>
      <c r="N52" s="4">
        <v>1</v>
      </c>
      <c r="O52" s="4">
        <f t="shared" ca="1" si="17"/>
        <v>0</v>
      </c>
      <c r="AX52" s="14"/>
      <c r="BX52"/>
      <c r="BY52"/>
    </row>
    <row r="53" spans="2:77">
      <c r="B53" s="7"/>
      <c r="E53" s="7"/>
      <c r="F53"/>
      <c r="G53"/>
      <c r="H53"/>
      <c r="I53" s="8"/>
      <c r="J53"/>
      <c r="K53"/>
      <c r="M53" s="4">
        <v>13</v>
      </c>
      <c r="N53" s="7">
        <v>2</v>
      </c>
      <c r="O53" s="4">
        <f t="shared" ca="1" si="17"/>
        <v>0</v>
      </c>
      <c r="AX53" s="14"/>
      <c r="BM53" s="7"/>
      <c r="BR53" s="7"/>
      <c r="BW53" s="7"/>
      <c r="BX53"/>
      <c r="BY53"/>
    </row>
    <row r="54" spans="2:77">
      <c r="B54" s="7"/>
      <c r="E54" s="7"/>
      <c r="F54"/>
      <c r="G54"/>
      <c r="H54"/>
      <c r="I54" s="8"/>
      <c r="J54"/>
      <c r="K54"/>
      <c r="M54" s="4">
        <v>13</v>
      </c>
      <c r="N54" s="4">
        <v>3</v>
      </c>
      <c r="O54" s="4">
        <f t="shared" ca="1" si="17"/>
        <v>19</v>
      </c>
      <c r="AX54" s="14"/>
      <c r="BX54"/>
      <c r="BY54"/>
    </row>
    <row r="55" spans="2:77">
      <c r="B55" s="7"/>
      <c r="E55" s="7"/>
      <c r="F55"/>
      <c r="G55"/>
      <c r="H55"/>
      <c r="I55" s="8"/>
      <c r="J55"/>
      <c r="K55"/>
      <c r="M55" s="4">
        <v>13</v>
      </c>
      <c r="N55" s="4">
        <v>4</v>
      </c>
      <c r="O55" s="4">
        <f t="shared" ca="1" si="17"/>
        <v>0</v>
      </c>
      <c r="AX55" s="14"/>
      <c r="BS55" s="7"/>
      <c r="BX55"/>
      <c r="BY55"/>
    </row>
    <row r="56" spans="2:77">
      <c r="B56" s="7"/>
      <c r="E56" s="7"/>
      <c r="F56"/>
      <c r="G56"/>
      <c r="H56"/>
      <c r="I56" s="8"/>
      <c r="J56"/>
      <c r="K56"/>
      <c r="M56" s="4">
        <v>14</v>
      </c>
      <c r="N56" s="4">
        <v>1</v>
      </c>
      <c r="O56" s="4">
        <f t="shared" ca="1" si="17"/>
        <v>0</v>
      </c>
      <c r="AX56" s="14"/>
      <c r="BX56"/>
      <c r="BY56"/>
    </row>
    <row r="57" spans="2:77">
      <c r="B57" s="7"/>
      <c r="E57" s="7"/>
      <c r="F57"/>
      <c r="G57"/>
      <c r="H57"/>
      <c r="I57" s="8"/>
      <c r="J57"/>
      <c r="K57"/>
      <c r="M57" s="4">
        <v>14</v>
      </c>
      <c r="N57" s="7">
        <v>2</v>
      </c>
      <c r="O57" s="4">
        <f t="shared" ca="1" si="17"/>
        <v>0</v>
      </c>
      <c r="AX57" s="14"/>
      <c r="BM57" s="7"/>
      <c r="BR57" s="7"/>
      <c r="BW57" s="7"/>
      <c r="BX57"/>
      <c r="BY57"/>
    </row>
    <row r="58" spans="2:77">
      <c r="B58" s="7"/>
      <c r="E58" s="7"/>
      <c r="F58"/>
      <c r="G58"/>
      <c r="H58"/>
      <c r="I58" s="8"/>
      <c r="J58"/>
      <c r="K58"/>
      <c r="M58" s="4">
        <v>14</v>
      </c>
      <c r="N58" s="4">
        <v>3</v>
      </c>
      <c r="O58" s="4">
        <f t="shared" ca="1" si="17"/>
        <v>288</v>
      </c>
      <c r="AX58" s="14"/>
      <c r="BX58"/>
      <c r="BY58"/>
    </row>
    <row r="59" spans="2:77">
      <c r="B59" s="7"/>
      <c r="E59" s="7"/>
      <c r="F59"/>
      <c r="G59"/>
      <c r="H59"/>
      <c r="I59" s="8"/>
      <c r="J59"/>
      <c r="K59"/>
      <c r="M59" s="4">
        <v>14</v>
      </c>
      <c r="N59" s="4">
        <v>4</v>
      </c>
      <c r="O59" s="4">
        <f t="shared" ca="1" si="17"/>
        <v>0</v>
      </c>
      <c r="AX59" s="14"/>
      <c r="BX59"/>
      <c r="BY59"/>
    </row>
    <row r="60" spans="2:77">
      <c r="B60" s="7"/>
      <c r="E60" s="7"/>
      <c r="F60"/>
      <c r="G60"/>
      <c r="H60"/>
      <c r="I60" s="8"/>
      <c r="J60"/>
      <c r="K60"/>
      <c r="M60" s="4">
        <v>15</v>
      </c>
      <c r="N60" s="4">
        <v>1</v>
      </c>
      <c r="O60" s="4">
        <f t="shared" ca="1" si="17"/>
        <v>0</v>
      </c>
      <c r="AX60" s="14"/>
      <c r="BS60" s="7"/>
      <c r="BX60"/>
      <c r="BY60"/>
    </row>
    <row r="61" spans="2:77">
      <c r="B61" s="7"/>
      <c r="E61" s="7"/>
      <c r="F61"/>
      <c r="G61"/>
      <c r="H61"/>
      <c r="I61" s="8"/>
      <c r="J61"/>
      <c r="K61"/>
      <c r="M61" s="4">
        <v>15</v>
      </c>
      <c r="N61" s="7">
        <v>2</v>
      </c>
      <c r="O61" s="4">
        <f t="shared" ca="1" si="17"/>
        <v>277</v>
      </c>
      <c r="AX61" s="14"/>
      <c r="BM61" s="7"/>
      <c r="BR61" s="7"/>
      <c r="BW61" s="7"/>
      <c r="BX61"/>
      <c r="BY61"/>
    </row>
    <row r="62" spans="2:77">
      <c r="B62" s="7"/>
      <c r="E62" s="7"/>
      <c r="F62"/>
      <c r="G62"/>
      <c r="H62"/>
      <c r="I62" s="8"/>
      <c r="J62"/>
      <c r="K62"/>
      <c r="M62" s="4">
        <v>15</v>
      </c>
      <c r="N62" s="4">
        <v>3</v>
      </c>
      <c r="O62" s="4">
        <f t="shared" ca="1" si="17"/>
        <v>0</v>
      </c>
      <c r="AX62" s="14"/>
      <c r="BX62"/>
      <c r="BY62"/>
    </row>
    <row r="63" spans="2:77">
      <c r="B63" s="7"/>
      <c r="E63" s="7"/>
      <c r="F63"/>
      <c r="G63"/>
      <c r="H63"/>
      <c r="I63" s="8"/>
      <c r="J63"/>
      <c r="K63"/>
      <c r="M63" s="4">
        <v>15</v>
      </c>
      <c r="N63" s="4">
        <v>4</v>
      </c>
      <c r="O63" s="4">
        <f t="shared" ca="1" si="17"/>
        <v>0</v>
      </c>
      <c r="AX63" s="14"/>
      <c r="BX63"/>
      <c r="BY63"/>
    </row>
    <row r="64" spans="2:77">
      <c r="B64" s="7"/>
      <c r="E64" s="7"/>
      <c r="F64"/>
      <c r="G64"/>
      <c r="H64"/>
      <c r="I64" s="8"/>
      <c r="J64"/>
      <c r="K64"/>
      <c r="M64" s="4">
        <v>16</v>
      </c>
      <c r="N64" s="4">
        <v>1</v>
      </c>
      <c r="O64" s="4">
        <f t="shared" ca="1" si="17"/>
        <v>0</v>
      </c>
      <c r="AX64" s="14"/>
      <c r="BX64"/>
      <c r="BY64"/>
    </row>
    <row r="65" spans="2:77">
      <c r="B65" s="7"/>
      <c r="E65" s="7"/>
      <c r="F65"/>
      <c r="G65"/>
      <c r="H65"/>
      <c r="I65" s="8"/>
      <c r="J65"/>
      <c r="K65"/>
      <c r="M65" s="4">
        <v>16</v>
      </c>
      <c r="N65" s="7">
        <v>2</v>
      </c>
      <c r="O65" s="4">
        <f t="shared" ca="1" si="17"/>
        <v>0</v>
      </c>
      <c r="AX65" s="14"/>
      <c r="BM65" s="7"/>
      <c r="BR65" s="7"/>
      <c r="BS65" s="7"/>
      <c r="BW65" s="7"/>
      <c r="BX65"/>
      <c r="BY65"/>
    </row>
    <row r="66" spans="2:77">
      <c r="B66" s="7"/>
      <c r="E66" s="7"/>
      <c r="F66"/>
      <c r="G66"/>
      <c r="H66"/>
      <c r="I66" s="8"/>
      <c r="J66"/>
      <c r="K66"/>
      <c r="M66" s="4">
        <v>16</v>
      </c>
      <c r="N66" s="4">
        <v>3</v>
      </c>
      <c r="O66" s="4">
        <f t="shared" ca="1" si="17"/>
        <v>0</v>
      </c>
      <c r="AX66" s="14"/>
      <c r="BX66"/>
      <c r="BY66"/>
    </row>
    <row r="67" spans="2:77">
      <c r="B67" s="7"/>
      <c r="E67" s="7"/>
      <c r="F67"/>
      <c r="G67"/>
      <c r="H67"/>
      <c r="I67" s="8"/>
      <c r="J67"/>
      <c r="K67"/>
      <c r="M67" s="4">
        <v>16</v>
      </c>
      <c r="N67" s="4">
        <v>4</v>
      </c>
      <c r="O67" s="4">
        <f t="shared" ca="1" si="17"/>
        <v>145</v>
      </c>
      <c r="AX67" s="14"/>
      <c r="BX67"/>
      <c r="BY67"/>
    </row>
    <row r="68" spans="2:77">
      <c r="B68" s="7"/>
      <c r="E68" s="7"/>
      <c r="F68"/>
      <c r="G68"/>
      <c r="H68"/>
      <c r="I68" s="8"/>
      <c r="J68"/>
      <c r="K68"/>
      <c r="M68" s="4">
        <v>17</v>
      </c>
      <c r="N68" s="4">
        <v>1</v>
      </c>
      <c r="O68" s="4">
        <f t="shared" ca="1" si="17"/>
        <v>0</v>
      </c>
      <c r="AX68" s="14"/>
      <c r="BX68"/>
      <c r="BY68"/>
    </row>
    <row r="69" spans="2:77">
      <c r="B69" s="7"/>
      <c r="E69" s="7"/>
      <c r="F69"/>
      <c r="G69"/>
      <c r="H69"/>
      <c r="I69" s="8"/>
      <c r="J69"/>
      <c r="K69"/>
      <c r="M69" s="4">
        <v>17</v>
      </c>
      <c r="N69" s="7">
        <v>2</v>
      </c>
      <c r="O69" s="4">
        <f t="shared" ref="O69:O132" ca="1" si="42">IF(HLOOKUP(N69,$CA$3:$CD$73,M69+1,0)=N69,VLOOKUP(M69,BW:BY,3,0),0)</f>
        <v>0</v>
      </c>
      <c r="AX69" s="14"/>
      <c r="BM69" s="7"/>
      <c r="BR69" s="7"/>
      <c r="BW69" s="7"/>
      <c r="BX69"/>
      <c r="BY69"/>
    </row>
    <row r="70" spans="2:77">
      <c r="B70" s="7"/>
      <c r="E70" s="7"/>
      <c r="F70"/>
      <c r="G70"/>
      <c r="H70"/>
      <c r="I70" s="8"/>
      <c r="J70"/>
      <c r="K70"/>
      <c r="M70" s="4">
        <v>17</v>
      </c>
      <c r="N70" s="4">
        <v>3</v>
      </c>
      <c r="O70" s="4">
        <f t="shared" ca="1" si="42"/>
        <v>0</v>
      </c>
      <c r="AX70" s="14"/>
      <c r="BS70" s="7"/>
      <c r="BX70"/>
      <c r="BY70"/>
    </row>
    <row r="71" spans="2:77">
      <c r="B71" s="7"/>
      <c r="E71" s="7"/>
      <c r="F71"/>
      <c r="G71"/>
      <c r="H71"/>
      <c r="I71" s="8"/>
      <c r="J71"/>
      <c r="K71"/>
      <c r="M71" s="4">
        <v>17</v>
      </c>
      <c r="N71" s="4">
        <v>4</v>
      </c>
      <c r="O71" s="4">
        <f t="shared" ca="1" si="42"/>
        <v>194</v>
      </c>
      <c r="AX71" s="14"/>
      <c r="BX71"/>
      <c r="BY71"/>
    </row>
    <row r="72" spans="2:77">
      <c r="B72" s="7"/>
      <c r="E72" s="7"/>
      <c r="F72"/>
      <c r="G72"/>
      <c r="H72"/>
      <c r="I72" s="8"/>
      <c r="J72"/>
      <c r="K72"/>
      <c r="M72" s="4">
        <v>18</v>
      </c>
      <c r="N72" s="4">
        <v>1</v>
      </c>
      <c r="O72" s="4">
        <f t="shared" ca="1" si="42"/>
        <v>0</v>
      </c>
      <c r="AX72" s="14"/>
      <c r="BX72"/>
      <c r="BY72"/>
    </row>
    <row r="73" spans="2:77">
      <c r="B73" s="7"/>
      <c r="E73" s="7"/>
      <c r="F73"/>
      <c r="G73"/>
      <c r="H73"/>
      <c r="I73" s="8"/>
      <c r="J73"/>
      <c r="K73"/>
      <c r="M73" s="4">
        <v>18</v>
      </c>
      <c r="N73" s="7">
        <v>2</v>
      </c>
      <c r="O73" s="4">
        <f t="shared" ca="1" si="42"/>
        <v>0</v>
      </c>
      <c r="AX73" s="14"/>
      <c r="BM73" s="7"/>
      <c r="BR73" s="7"/>
      <c r="BW73" s="7"/>
      <c r="BX73"/>
      <c r="BY73"/>
    </row>
    <row r="74" spans="2:77">
      <c r="B74" s="7"/>
      <c r="E74" s="7"/>
      <c r="H74" s="8"/>
      <c r="I74" s="8"/>
      <c r="J74" s="8"/>
      <c r="K74" s="8"/>
      <c r="M74" s="4">
        <v>18</v>
      </c>
      <c r="N74" s="4">
        <v>3</v>
      </c>
      <c r="O74" s="4">
        <f t="shared" ca="1" si="42"/>
        <v>102</v>
      </c>
    </row>
    <row r="75" spans="2:77">
      <c r="B75" s="7"/>
      <c r="E75" s="7"/>
      <c r="H75" s="8"/>
      <c r="I75" s="8"/>
      <c r="J75" s="8"/>
      <c r="K75" s="8"/>
      <c r="M75" s="4">
        <v>18</v>
      </c>
      <c r="N75" s="4">
        <v>4</v>
      </c>
      <c r="O75" s="4">
        <f t="shared" ca="1" si="42"/>
        <v>0</v>
      </c>
      <c r="BS75" s="7"/>
    </row>
    <row r="76" spans="2:77">
      <c r="B76" s="7"/>
      <c r="E76" s="7"/>
      <c r="H76" s="8"/>
      <c r="I76" s="8"/>
      <c r="J76" s="8"/>
      <c r="K76" s="8"/>
      <c r="M76" s="4">
        <v>19</v>
      </c>
      <c r="N76" s="4">
        <v>1</v>
      </c>
      <c r="O76" s="4">
        <f t="shared" ca="1" si="42"/>
        <v>271</v>
      </c>
    </row>
    <row r="77" spans="2:77">
      <c r="B77" s="7"/>
      <c r="E77" s="7"/>
      <c r="H77" s="8"/>
      <c r="I77" s="8"/>
      <c r="J77" s="8"/>
      <c r="K77" s="8"/>
      <c r="M77" s="4">
        <v>19</v>
      </c>
      <c r="N77" s="7">
        <v>2</v>
      </c>
      <c r="O77" s="4">
        <f t="shared" ca="1" si="42"/>
        <v>0</v>
      </c>
      <c r="BM77" s="7"/>
      <c r="BR77" s="7"/>
    </row>
    <row r="78" spans="2:77">
      <c r="B78" s="7"/>
      <c r="E78" s="7"/>
      <c r="H78" s="8"/>
      <c r="I78" s="8"/>
      <c r="J78" s="8"/>
      <c r="K78" s="8"/>
      <c r="M78" s="4">
        <v>19</v>
      </c>
      <c r="N78" s="4">
        <v>3</v>
      </c>
      <c r="O78" s="4">
        <f t="shared" ca="1" si="42"/>
        <v>0</v>
      </c>
    </row>
    <row r="79" spans="2:77">
      <c r="B79" s="7"/>
      <c r="E79" s="7"/>
      <c r="H79" s="8"/>
      <c r="I79" s="8"/>
      <c r="J79" s="8"/>
      <c r="K79" s="8"/>
      <c r="M79" s="4">
        <v>19</v>
      </c>
      <c r="N79" s="4">
        <v>4</v>
      </c>
      <c r="O79" s="4">
        <f t="shared" ca="1" si="42"/>
        <v>0</v>
      </c>
    </row>
    <row r="80" spans="2:77">
      <c r="B80" s="7"/>
      <c r="E80" s="7"/>
      <c r="H80" s="8"/>
      <c r="I80" s="8"/>
      <c r="J80" s="8"/>
      <c r="K80" s="8"/>
      <c r="M80" s="4">
        <v>20</v>
      </c>
      <c r="N80" s="4">
        <v>1</v>
      </c>
      <c r="O80" s="4">
        <f t="shared" ca="1" si="42"/>
        <v>0</v>
      </c>
      <c r="BS80" s="7"/>
    </row>
    <row r="81" spans="2:71">
      <c r="B81" s="7"/>
      <c r="E81" s="7"/>
      <c r="H81" s="8"/>
      <c r="I81" s="8"/>
      <c r="J81" s="8"/>
      <c r="K81" s="8"/>
      <c r="M81" s="4">
        <v>20</v>
      </c>
      <c r="N81" s="7">
        <v>2</v>
      </c>
      <c r="O81" s="4">
        <f t="shared" ca="1" si="42"/>
        <v>165</v>
      </c>
      <c r="BM81" s="7"/>
      <c r="BR81" s="7"/>
    </row>
    <row r="82" spans="2:71">
      <c r="B82" s="7"/>
      <c r="E82" s="7"/>
      <c r="H82" s="8"/>
      <c r="I82" s="8"/>
      <c r="J82" s="8"/>
      <c r="K82" s="8"/>
      <c r="M82" s="4">
        <v>20</v>
      </c>
      <c r="N82" s="4">
        <v>3</v>
      </c>
      <c r="O82" s="4">
        <f t="shared" ca="1" si="42"/>
        <v>0</v>
      </c>
    </row>
    <row r="83" spans="2:71">
      <c r="B83" s="7"/>
      <c r="E83" s="7"/>
      <c r="H83" s="8"/>
      <c r="I83" s="8"/>
      <c r="J83" s="8"/>
      <c r="K83" s="8"/>
      <c r="M83" s="4">
        <v>20</v>
      </c>
      <c r="N83" s="4">
        <v>4</v>
      </c>
      <c r="O83" s="4">
        <f t="shared" ca="1" si="42"/>
        <v>0</v>
      </c>
    </row>
    <row r="84" spans="2:71">
      <c r="B84" s="7"/>
      <c r="E84" s="7"/>
      <c r="H84" s="8"/>
      <c r="I84" s="8"/>
      <c r="J84" s="8"/>
      <c r="K84" s="8"/>
      <c r="M84" s="4">
        <v>21</v>
      </c>
      <c r="N84" s="4">
        <v>1</v>
      </c>
      <c r="O84" s="4">
        <f t="shared" ca="1" si="42"/>
        <v>0</v>
      </c>
    </row>
    <row r="85" spans="2:71">
      <c r="B85" s="7"/>
      <c r="E85" s="7"/>
      <c r="H85" s="8"/>
      <c r="I85" s="8"/>
      <c r="J85" s="8"/>
      <c r="K85" s="8"/>
      <c r="M85" s="4">
        <v>21</v>
      </c>
      <c r="N85" s="7">
        <v>2</v>
      </c>
      <c r="O85" s="4">
        <f t="shared" ca="1" si="42"/>
        <v>171</v>
      </c>
      <c r="BM85" s="7"/>
      <c r="BR85" s="7"/>
      <c r="BS85" s="7"/>
    </row>
    <row r="86" spans="2:71">
      <c r="B86" s="7"/>
      <c r="E86" s="7"/>
      <c r="H86" s="8"/>
      <c r="I86" s="8"/>
      <c r="J86" s="8"/>
      <c r="K86" s="8"/>
      <c r="M86" s="4">
        <v>21</v>
      </c>
      <c r="N86" s="4">
        <v>3</v>
      </c>
      <c r="O86" s="4">
        <f t="shared" ca="1" si="42"/>
        <v>0</v>
      </c>
    </row>
    <row r="87" spans="2:71">
      <c r="B87" s="7"/>
      <c r="E87" s="7"/>
      <c r="H87" s="8"/>
      <c r="I87" s="8"/>
      <c r="J87" s="8"/>
      <c r="K87" s="8"/>
      <c r="M87" s="4">
        <v>21</v>
      </c>
      <c r="N87" s="4">
        <v>4</v>
      </c>
      <c r="O87" s="4">
        <f t="shared" ca="1" si="42"/>
        <v>0</v>
      </c>
    </row>
    <row r="88" spans="2:71">
      <c r="B88" s="7"/>
      <c r="E88" s="7"/>
      <c r="H88" s="8"/>
      <c r="I88" s="8"/>
      <c r="J88" s="8"/>
      <c r="K88" s="8"/>
      <c r="M88" s="4">
        <v>22</v>
      </c>
      <c r="N88" s="4">
        <v>1</v>
      </c>
      <c r="O88" s="4">
        <f t="shared" ca="1" si="42"/>
        <v>0</v>
      </c>
    </row>
    <row r="89" spans="2:71">
      <c r="B89" s="7"/>
      <c r="E89" s="7"/>
      <c r="H89" s="8"/>
      <c r="I89" s="8"/>
      <c r="J89" s="8"/>
      <c r="K89" s="8"/>
      <c r="M89" s="4">
        <v>22</v>
      </c>
      <c r="N89" s="7">
        <v>2</v>
      </c>
      <c r="O89" s="4">
        <f t="shared" ca="1" si="42"/>
        <v>187</v>
      </c>
      <c r="BM89" s="7"/>
      <c r="BR89" s="7"/>
    </row>
    <row r="90" spans="2:71">
      <c r="B90" s="7"/>
      <c r="E90" s="7"/>
      <c r="H90" s="8"/>
      <c r="I90" s="8"/>
      <c r="J90" s="8"/>
      <c r="K90" s="8"/>
      <c r="M90" s="4">
        <v>22</v>
      </c>
      <c r="N90" s="4">
        <v>3</v>
      </c>
      <c r="O90" s="4">
        <f t="shared" ca="1" si="42"/>
        <v>0</v>
      </c>
      <c r="BS90" s="7"/>
    </row>
    <row r="91" spans="2:71">
      <c r="B91" s="7"/>
      <c r="E91" s="7"/>
      <c r="H91" s="8"/>
      <c r="I91" s="8"/>
      <c r="J91" s="8"/>
      <c r="K91" s="8"/>
      <c r="M91" s="4">
        <v>22</v>
      </c>
      <c r="N91" s="4">
        <v>4</v>
      </c>
      <c r="O91" s="4">
        <f t="shared" ca="1" si="42"/>
        <v>0</v>
      </c>
    </row>
    <row r="92" spans="2:71">
      <c r="B92" s="7"/>
      <c r="E92" s="7"/>
      <c r="H92" s="8"/>
      <c r="I92" s="8"/>
      <c r="J92" s="8"/>
      <c r="K92" s="8"/>
      <c r="M92" s="4">
        <v>23</v>
      </c>
      <c r="N92" s="4">
        <v>1</v>
      </c>
      <c r="O92" s="4">
        <f t="shared" ca="1" si="42"/>
        <v>0</v>
      </c>
    </row>
    <row r="93" spans="2:71">
      <c r="B93" s="7"/>
      <c r="E93" s="7"/>
      <c r="H93" s="8"/>
      <c r="I93" s="8"/>
      <c r="J93" s="8"/>
      <c r="K93" s="8"/>
      <c r="M93" s="4">
        <v>23</v>
      </c>
      <c r="N93" s="7">
        <v>2</v>
      </c>
      <c r="O93" s="4">
        <f t="shared" ca="1" si="42"/>
        <v>116</v>
      </c>
      <c r="BM93" s="7"/>
      <c r="BR93" s="7"/>
    </row>
    <row r="94" spans="2:71">
      <c r="B94" s="7"/>
      <c r="E94" s="7"/>
      <c r="H94" s="8"/>
      <c r="I94" s="8"/>
      <c r="J94" s="8"/>
      <c r="K94" s="8"/>
      <c r="M94" s="4">
        <v>23</v>
      </c>
      <c r="N94" s="4">
        <v>3</v>
      </c>
      <c r="O94" s="4">
        <f t="shared" ca="1" si="42"/>
        <v>0</v>
      </c>
    </row>
    <row r="95" spans="2:71">
      <c r="B95" s="7"/>
      <c r="E95" s="7"/>
      <c r="H95" s="8"/>
      <c r="I95" s="8"/>
      <c r="J95" s="8"/>
      <c r="K95" s="8"/>
      <c r="M95" s="4">
        <v>23</v>
      </c>
      <c r="N95" s="4">
        <v>4</v>
      </c>
      <c r="O95" s="4">
        <f t="shared" ca="1" si="42"/>
        <v>0</v>
      </c>
      <c r="BS95" s="7"/>
    </row>
    <row r="96" spans="2:71">
      <c r="B96" s="7"/>
      <c r="E96" s="7"/>
      <c r="H96" s="8"/>
      <c r="I96" s="8"/>
      <c r="J96" s="8"/>
      <c r="K96" s="8"/>
      <c r="M96" s="4">
        <v>24</v>
      </c>
      <c r="N96" s="4">
        <v>1</v>
      </c>
      <c r="O96" s="4">
        <f t="shared" ca="1" si="42"/>
        <v>0</v>
      </c>
    </row>
    <row r="97" spans="2:71">
      <c r="B97" s="7"/>
      <c r="E97" s="7"/>
      <c r="H97" s="8"/>
      <c r="I97" s="8"/>
      <c r="J97" s="8"/>
      <c r="K97" s="8"/>
      <c r="M97" s="4">
        <v>24</v>
      </c>
      <c r="N97" s="7">
        <v>2</v>
      </c>
      <c r="O97" s="4">
        <f t="shared" ca="1" si="42"/>
        <v>0</v>
      </c>
      <c r="BM97" s="7"/>
      <c r="BR97" s="7"/>
    </row>
    <row r="98" spans="2:71">
      <c r="B98" s="7"/>
      <c r="E98" s="7"/>
      <c r="H98" s="8"/>
      <c r="I98" s="8"/>
      <c r="J98" s="8"/>
      <c r="K98" s="8"/>
      <c r="M98" s="4">
        <v>24</v>
      </c>
      <c r="N98" s="4">
        <v>3</v>
      </c>
      <c r="O98" s="4">
        <f t="shared" ca="1" si="42"/>
        <v>0</v>
      </c>
    </row>
    <row r="99" spans="2:71">
      <c r="B99" s="7"/>
      <c r="E99" s="7"/>
      <c r="H99" s="8"/>
      <c r="I99" s="8"/>
      <c r="J99" s="8"/>
      <c r="K99" s="8"/>
      <c r="M99" s="4">
        <v>24</v>
      </c>
      <c r="N99" s="4">
        <v>4</v>
      </c>
      <c r="O99" s="4">
        <f t="shared" ca="1" si="42"/>
        <v>41</v>
      </c>
    </row>
    <row r="100" spans="2:71">
      <c r="B100" s="7"/>
      <c r="E100" s="7"/>
      <c r="H100" s="8"/>
      <c r="I100" s="8"/>
      <c r="J100" s="8"/>
      <c r="K100" s="8"/>
      <c r="M100" s="4">
        <v>25</v>
      </c>
      <c r="N100" s="4">
        <v>1</v>
      </c>
      <c r="O100" s="4">
        <f t="shared" ca="1" si="42"/>
        <v>0</v>
      </c>
      <c r="BS100" s="7"/>
    </row>
    <row r="101" spans="2:71">
      <c r="B101" s="7"/>
      <c r="E101" s="7"/>
      <c r="H101" s="8"/>
      <c r="I101" s="8"/>
      <c r="J101" s="8"/>
      <c r="K101" s="8"/>
      <c r="M101" s="4">
        <v>25</v>
      </c>
      <c r="N101" s="7">
        <v>2</v>
      </c>
      <c r="O101" s="4">
        <f t="shared" ca="1" si="42"/>
        <v>178</v>
      </c>
      <c r="BM101" s="7"/>
      <c r="BR101" s="7"/>
    </row>
    <row r="102" spans="2:71">
      <c r="B102" s="7"/>
      <c r="E102" s="7"/>
      <c r="H102" s="8"/>
      <c r="I102" s="8"/>
      <c r="J102" s="8"/>
      <c r="K102" s="8"/>
      <c r="M102" s="4">
        <v>25</v>
      </c>
      <c r="N102" s="4">
        <v>3</v>
      </c>
      <c r="O102" s="4">
        <f t="shared" ca="1" si="42"/>
        <v>0</v>
      </c>
    </row>
    <row r="103" spans="2:71">
      <c r="B103" s="7"/>
      <c r="E103" s="7"/>
      <c r="H103" s="8"/>
      <c r="I103" s="8"/>
      <c r="J103" s="8"/>
      <c r="K103" s="8"/>
      <c r="M103" s="4">
        <v>25</v>
      </c>
      <c r="N103" s="4">
        <v>4</v>
      </c>
      <c r="O103" s="4">
        <f t="shared" ca="1" si="42"/>
        <v>0</v>
      </c>
    </row>
    <row r="104" spans="2:71">
      <c r="M104" s="4">
        <v>26</v>
      </c>
      <c r="N104" s="4">
        <v>1</v>
      </c>
      <c r="O104" s="4">
        <f t="shared" ca="1" si="42"/>
        <v>128</v>
      </c>
    </row>
    <row r="105" spans="2:71">
      <c r="M105" s="4">
        <v>26</v>
      </c>
      <c r="N105" s="7">
        <v>2</v>
      </c>
      <c r="O105" s="4">
        <f t="shared" ca="1" si="42"/>
        <v>0</v>
      </c>
    </row>
    <row r="106" spans="2:71">
      <c r="M106" s="4">
        <v>26</v>
      </c>
      <c r="N106" s="4">
        <v>3</v>
      </c>
      <c r="O106" s="4">
        <f t="shared" ca="1" si="42"/>
        <v>0</v>
      </c>
    </row>
    <row r="107" spans="2:71">
      <c r="M107" s="4">
        <v>26</v>
      </c>
      <c r="N107" s="4">
        <v>4</v>
      </c>
      <c r="O107" s="4">
        <f t="shared" ca="1" si="42"/>
        <v>0</v>
      </c>
    </row>
    <row r="108" spans="2:71">
      <c r="M108" s="4">
        <v>27</v>
      </c>
      <c r="N108" s="4">
        <v>1</v>
      </c>
      <c r="O108" s="4">
        <f t="shared" ca="1" si="42"/>
        <v>0</v>
      </c>
    </row>
    <row r="109" spans="2:71">
      <c r="M109" s="4">
        <v>27</v>
      </c>
      <c r="N109" s="7">
        <v>2</v>
      </c>
      <c r="O109" s="4">
        <f t="shared" ca="1" si="42"/>
        <v>38</v>
      </c>
    </row>
    <row r="110" spans="2:71">
      <c r="M110" s="4">
        <v>27</v>
      </c>
      <c r="N110" s="4">
        <v>3</v>
      </c>
      <c r="O110" s="4">
        <f t="shared" ca="1" si="42"/>
        <v>0</v>
      </c>
    </row>
    <row r="111" spans="2:71">
      <c r="M111" s="4">
        <v>27</v>
      </c>
      <c r="N111" s="4">
        <v>4</v>
      </c>
      <c r="O111" s="4">
        <f t="shared" ca="1" si="42"/>
        <v>0</v>
      </c>
    </row>
    <row r="112" spans="2:71">
      <c r="M112" s="4">
        <v>28</v>
      </c>
      <c r="N112" s="4">
        <v>1</v>
      </c>
      <c r="O112" s="4">
        <f t="shared" ca="1" si="42"/>
        <v>0</v>
      </c>
    </row>
    <row r="113" spans="13:15">
      <c r="M113" s="4">
        <v>28</v>
      </c>
      <c r="N113" s="7">
        <v>2</v>
      </c>
      <c r="O113" s="4">
        <f t="shared" ca="1" si="42"/>
        <v>0</v>
      </c>
    </row>
    <row r="114" spans="13:15">
      <c r="M114" s="4">
        <v>28</v>
      </c>
      <c r="N114" s="4">
        <v>3</v>
      </c>
      <c r="O114" s="4">
        <f t="shared" ca="1" si="42"/>
        <v>0</v>
      </c>
    </row>
    <row r="115" spans="13:15">
      <c r="M115" s="4">
        <v>28</v>
      </c>
      <c r="N115" s="4">
        <v>4</v>
      </c>
      <c r="O115" s="4">
        <f t="shared" ca="1" si="42"/>
        <v>259</v>
      </c>
    </row>
    <row r="116" spans="13:15">
      <c r="M116" s="4">
        <v>29</v>
      </c>
      <c r="N116" s="4">
        <v>1</v>
      </c>
      <c r="O116" s="4">
        <f t="shared" ca="1" si="42"/>
        <v>221</v>
      </c>
    </row>
    <row r="117" spans="13:15">
      <c r="M117" s="4">
        <v>29</v>
      </c>
      <c r="N117" s="7">
        <v>2</v>
      </c>
      <c r="O117" s="4">
        <f t="shared" ca="1" si="42"/>
        <v>0</v>
      </c>
    </row>
    <row r="118" spans="13:15">
      <c r="M118" s="4">
        <v>29</v>
      </c>
      <c r="N118" s="4">
        <v>3</v>
      </c>
      <c r="O118" s="4">
        <f t="shared" ca="1" si="42"/>
        <v>0</v>
      </c>
    </row>
    <row r="119" spans="13:15">
      <c r="M119" s="4">
        <v>29</v>
      </c>
      <c r="N119" s="4">
        <v>4</v>
      </c>
      <c r="O119" s="4">
        <f t="shared" ca="1" si="42"/>
        <v>0</v>
      </c>
    </row>
    <row r="120" spans="13:15">
      <c r="M120" s="4">
        <v>30</v>
      </c>
      <c r="N120" s="4">
        <v>1</v>
      </c>
      <c r="O120" s="4">
        <f t="shared" ca="1" si="42"/>
        <v>0</v>
      </c>
    </row>
    <row r="121" spans="13:15">
      <c r="M121" s="4">
        <v>30</v>
      </c>
      <c r="N121" s="7">
        <v>2</v>
      </c>
      <c r="O121" s="4">
        <f t="shared" ca="1" si="42"/>
        <v>82</v>
      </c>
    </row>
    <row r="122" spans="13:15">
      <c r="M122" s="4">
        <v>30</v>
      </c>
      <c r="N122" s="4">
        <v>3</v>
      </c>
      <c r="O122" s="4">
        <f t="shared" ca="1" si="42"/>
        <v>0</v>
      </c>
    </row>
    <row r="123" spans="13:15">
      <c r="M123" s="4">
        <v>30</v>
      </c>
      <c r="N123" s="4">
        <v>4</v>
      </c>
      <c r="O123" s="4">
        <f t="shared" ca="1" si="42"/>
        <v>0</v>
      </c>
    </row>
    <row r="124" spans="13:15">
      <c r="M124" s="4">
        <v>31</v>
      </c>
      <c r="N124" s="4">
        <v>1</v>
      </c>
      <c r="O124" s="4">
        <f t="shared" ca="1" si="42"/>
        <v>0</v>
      </c>
    </row>
    <row r="125" spans="13:15">
      <c r="M125" s="4">
        <v>31</v>
      </c>
      <c r="N125" s="7">
        <v>2</v>
      </c>
      <c r="O125" s="4">
        <f t="shared" ca="1" si="42"/>
        <v>0</v>
      </c>
    </row>
    <row r="126" spans="13:15">
      <c r="M126" s="4">
        <v>31</v>
      </c>
      <c r="N126" s="4">
        <v>3</v>
      </c>
      <c r="O126" s="4">
        <f t="shared" ca="1" si="42"/>
        <v>211</v>
      </c>
    </row>
    <row r="127" spans="13:15">
      <c r="M127" s="4">
        <v>31</v>
      </c>
      <c r="N127" s="4">
        <v>4</v>
      </c>
      <c r="O127" s="4">
        <f t="shared" ca="1" si="42"/>
        <v>0</v>
      </c>
    </row>
    <row r="128" spans="13:15">
      <c r="M128" s="4">
        <v>32</v>
      </c>
      <c r="N128" s="4">
        <v>1</v>
      </c>
      <c r="O128" s="4">
        <f t="shared" ca="1" si="42"/>
        <v>0</v>
      </c>
    </row>
    <row r="129" spans="13:15">
      <c r="M129" s="4">
        <v>32</v>
      </c>
      <c r="N129" s="7">
        <v>2</v>
      </c>
      <c r="O129" s="4">
        <f t="shared" ca="1" si="42"/>
        <v>0</v>
      </c>
    </row>
    <row r="130" spans="13:15">
      <c r="M130" s="4">
        <v>32</v>
      </c>
      <c r="N130" s="4">
        <v>3</v>
      </c>
      <c r="O130" s="4">
        <f t="shared" ca="1" si="42"/>
        <v>276</v>
      </c>
    </row>
    <row r="131" spans="13:15">
      <c r="M131" s="4">
        <v>32</v>
      </c>
      <c r="N131" s="4">
        <v>4</v>
      </c>
      <c r="O131" s="4">
        <f t="shared" ca="1" si="42"/>
        <v>0</v>
      </c>
    </row>
    <row r="132" spans="13:15">
      <c r="M132" s="4">
        <v>33</v>
      </c>
      <c r="N132" s="4">
        <v>1</v>
      </c>
      <c r="O132" s="4">
        <f t="shared" ca="1" si="42"/>
        <v>160</v>
      </c>
    </row>
    <row r="133" spans="13:15">
      <c r="M133" s="4">
        <v>33</v>
      </c>
      <c r="N133" s="7">
        <v>2</v>
      </c>
      <c r="O133" s="4">
        <f t="shared" ref="O133:O143" ca="1" si="43">IF(HLOOKUP(N133,$CA$3:$CD$73,M133+1,0)=N133,VLOOKUP(M133,BW:BY,3,0),0)</f>
        <v>0</v>
      </c>
    </row>
    <row r="134" spans="13:15">
      <c r="M134" s="4">
        <v>33</v>
      </c>
      <c r="N134" s="4">
        <v>3</v>
      </c>
      <c r="O134" s="4">
        <f t="shared" ca="1" si="43"/>
        <v>0</v>
      </c>
    </row>
    <row r="135" spans="13:15">
      <c r="M135" s="4">
        <v>33</v>
      </c>
      <c r="N135" s="4">
        <v>4</v>
      </c>
      <c r="O135" s="4">
        <f t="shared" ca="1" si="43"/>
        <v>0</v>
      </c>
    </row>
    <row r="136" spans="13:15">
      <c r="M136" s="4">
        <v>34</v>
      </c>
      <c r="N136" s="4">
        <v>1</v>
      </c>
      <c r="O136" s="4">
        <f t="shared" ca="1" si="43"/>
        <v>111</v>
      </c>
    </row>
    <row r="137" spans="13:15">
      <c r="M137" s="4">
        <v>34</v>
      </c>
      <c r="N137" s="7">
        <v>2</v>
      </c>
      <c r="O137" s="4">
        <f t="shared" ca="1" si="43"/>
        <v>0</v>
      </c>
    </row>
    <row r="138" spans="13:15">
      <c r="M138" s="4">
        <v>34</v>
      </c>
      <c r="N138" s="4">
        <v>3</v>
      </c>
      <c r="O138" s="4">
        <f t="shared" ca="1" si="43"/>
        <v>0</v>
      </c>
    </row>
    <row r="139" spans="13:15">
      <c r="M139" s="4">
        <v>34</v>
      </c>
      <c r="N139" s="4">
        <v>4</v>
      </c>
      <c r="O139" s="4">
        <f t="shared" ca="1" si="43"/>
        <v>0</v>
      </c>
    </row>
    <row r="140" spans="13:15">
      <c r="M140" s="4">
        <v>35</v>
      </c>
      <c r="N140" s="4">
        <v>1</v>
      </c>
      <c r="O140" s="4">
        <f t="shared" ca="1" si="43"/>
        <v>0</v>
      </c>
    </row>
    <row r="141" spans="13:15">
      <c r="M141" s="4">
        <v>35</v>
      </c>
      <c r="N141" s="7">
        <v>2</v>
      </c>
      <c r="O141" s="4">
        <f t="shared" ca="1" si="43"/>
        <v>0</v>
      </c>
    </row>
    <row r="142" spans="13:15">
      <c r="M142" s="4">
        <v>35</v>
      </c>
      <c r="N142" s="4">
        <v>3</v>
      </c>
      <c r="O142" s="4">
        <f t="shared" ca="1" si="43"/>
        <v>282</v>
      </c>
    </row>
    <row r="143" spans="13:15">
      <c r="M143" s="4">
        <v>35</v>
      </c>
      <c r="N143" s="4">
        <v>4</v>
      </c>
      <c r="O143" s="4">
        <f t="shared" ca="1" si="43"/>
        <v>0</v>
      </c>
    </row>
    <row r="145" spans="14:14">
      <c r="N145" s="7"/>
    </row>
    <row r="149" spans="14:14">
      <c r="N149" s="7"/>
    </row>
    <row r="153" spans="14:14">
      <c r="N153" s="7"/>
    </row>
    <row r="157" spans="14:14">
      <c r="N157" s="7"/>
    </row>
    <row r="161" spans="14:14">
      <c r="N161" s="7"/>
    </row>
    <row r="165" spans="14:14">
      <c r="N165" s="7"/>
    </row>
    <row r="169" spans="14:14">
      <c r="N169" s="7"/>
    </row>
    <row r="173" spans="14:14">
      <c r="N173" s="7"/>
    </row>
    <row r="177" spans="14:14">
      <c r="N177" s="7"/>
    </row>
    <row r="181" spans="14:14">
      <c r="N181" s="7"/>
    </row>
    <row r="185" spans="14:14">
      <c r="N185" s="7"/>
    </row>
    <row r="189" spans="14:14">
      <c r="N189" s="7"/>
    </row>
    <row r="193" spans="14:14">
      <c r="N193" s="7"/>
    </row>
    <row r="197" spans="14:14">
      <c r="N197" s="7"/>
    </row>
    <row r="201" spans="14:14">
      <c r="N201" s="7"/>
    </row>
    <row r="205" spans="14:14">
      <c r="N205" s="7"/>
    </row>
    <row r="209" spans="14:14">
      <c r="N209" s="7"/>
    </row>
    <row r="213" spans="14:14">
      <c r="N213" s="7"/>
    </row>
    <row r="217" spans="14:14">
      <c r="N217" s="7"/>
    </row>
    <row r="221" spans="14:14">
      <c r="N221" s="7"/>
    </row>
    <row r="225" spans="14:14">
      <c r="N225" s="7"/>
    </row>
    <row r="229" spans="14:14">
      <c r="N229" s="7"/>
    </row>
    <row r="233" spans="14:14">
      <c r="N233" s="7"/>
    </row>
    <row r="237" spans="14:14">
      <c r="N237" s="7"/>
    </row>
    <row r="241" spans="14:14">
      <c r="N241" s="7"/>
    </row>
    <row r="245" spans="14:14">
      <c r="N245" s="7"/>
    </row>
    <row r="249" spans="14:14">
      <c r="N249" s="7"/>
    </row>
    <row r="253" spans="14:14">
      <c r="N253" s="7"/>
    </row>
    <row r="257" spans="14:14">
      <c r="N257" s="7"/>
    </row>
    <row r="261" spans="14:14">
      <c r="N261" s="7"/>
    </row>
    <row r="265" spans="14:14">
      <c r="N265" s="7"/>
    </row>
    <row r="269" spans="14:14">
      <c r="N269" s="7"/>
    </row>
    <row r="273" spans="14:14">
      <c r="N273" s="7"/>
    </row>
    <row r="277" spans="14:14">
      <c r="N277" s="7"/>
    </row>
    <row r="281" spans="14:14">
      <c r="N281" s="7"/>
    </row>
    <row r="285" spans="14:14">
      <c r="N285" s="7"/>
    </row>
    <row r="289" spans="14:14">
      <c r="N289" s="7"/>
    </row>
    <row r="293" spans="14:14">
      <c r="N293" s="7"/>
    </row>
    <row r="297" spans="14:14">
      <c r="N297" s="7"/>
    </row>
    <row r="301" spans="14:14">
      <c r="N301" s="7"/>
    </row>
    <row r="305" spans="14:14">
      <c r="N305" s="7"/>
    </row>
    <row r="309" spans="14:14">
      <c r="N309" s="7"/>
    </row>
    <row r="313" spans="14:14">
      <c r="N313" s="7"/>
    </row>
    <row r="317" spans="14:14">
      <c r="N317" s="7"/>
    </row>
    <row r="321" spans="14:14">
      <c r="N321" s="7"/>
    </row>
    <row r="325" spans="14:14">
      <c r="N325" s="7"/>
    </row>
    <row r="329" spans="14:14">
      <c r="N329" s="7"/>
    </row>
    <row r="333" spans="14:14">
      <c r="N333" s="7"/>
    </row>
    <row r="337" spans="14:14">
      <c r="N337" s="7"/>
    </row>
    <row r="341" spans="14:14">
      <c r="N341" s="7"/>
    </row>
    <row r="345" spans="14:14">
      <c r="N345" s="7"/>
    </row>
    <row r="349" spans="14:14">
      <c r="N349" s="7"/>
    </row>
    <row r="353" spans="14:14">
      <c r="N353" s="7"/>
    </row>
    <row r="357" spans="14:14">
      <c r="N357" s="7"/>
    </row>
    <row r="361" spans="14:14">
      <c r="N361" s="7"/>
    </row>
    <row r="365" spans="14:14">
      <c r="N365" s="7"/>
    </row>
    <row r="369" spans="14:14">
      <c r="N369" s="7"/>
    </row>
    <row r="373" spans="14:14">
      <c r="N373" s="7"/>
    </row>
    <row r="377" spans="14:14">
      <c r="N377" s="7"/>
    </row>
    <row r="381" spans="14:14">
      <c r="N381" s="7"/>
    </row>
    <row r="385" spans="14:14">
      <c r="N385" s="7"/>
    </row>
    <row r="389" spans="14:14">
      <c r="N389" s="7"/>
    </row>
    <row r="393" spans="14:14">
      <c r="N393" s="7"/>
    </row>
    <row r="397" spans="14:14">
      <c r="N397" s="7"/>
    </row>
    <row r="401" spans="14:14">
      <c r="N401" s="7"/>
    </row>
  </sheetData>
  <mergeCells count="7">
    <mergeCell ref="AN2:AP2"/>
    <mergeCell ref="B2:K2"/>
    <mergeCell ref="M2:O2"/>
    <mergeCell ref="Q2:T2"/>
    <mergeCell ref="V2:Z2"/>
    <mergeCell ref="AB2:AD2"/>
    <mergeCell ref="AH2:A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Formulas</vt:lpstr>
      <vt:lpstr>G9.0</vt:lpstr>
      <vt:lpstr>G9.1</vt:lpstr>
      <vt:lpstr>G9.2</vt:lpstr>
      <vt:lpstr>G9.3</vt:lpstr>
      <vt:lpstr>G9.4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Rochavetz</cp:lastModifiedBy>
  <dcterms:created xsi:type="dcterms:W3CDTF">2018-11-03T22:03:31Z</dcterms:created>
  <dcterms:modified xsi:type="dcterms:W3CDTF">2020-09-27T04:19:57Z</dcterms:modified>
</cp:coreProperties>
</file>