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00" yWindow="0" windowWidth="25600" windowHeight="17460" tabRatio="500"/>
  </bookViews>
  <sheets>
    <sheet name="Grey Data" sheetId="1" r:id="rId1"/>
    <sheet name="Multiplications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89" i="1" l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G15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28" i="2"/>
  <c r="M16" i="2"/>
  <c r="N16" i="2"/>
  <c r="L15" i="2"/>
  <c r="L16" i="2"/>
  <c r="H15" i="2"/>
  <c r="I15" i="2"/>
  <c r="N309" i="1"/>
  <c r="N291" i="1"/>
  <c r="N273" i="1"/>
  <c r="N255" i="1"/>
  <c r="N237" i="1"/>
  <c r="N219" i="1"/>
  <c r="N201" i="1"/>
  <c r="N183" i="1"/>
  <c r="N165" i="1"/>
  <c r="N147" i="1"/>
  <c r="N129" i="1"/>
  <c r="N111" i="1"/>
  <c r="N93" i="1"/>
  <c r="N75" i="1"/>
  <c r="N57" i="1"/>
  <c r="N39" i="1"/>
  <c r="N21" i="1"/>
  <c r="Q309" i="1"/>
  <c r="Q291" i="1"/>
  <c r="Q273" i="1"/>
  <c r="Q255" i="1"/>
  <c r="Q237" i="1"/>
  <c r="Q219" i="1"/>
  <c r="Q201" i="1"/>
  <c r="Q183" i="1"/>
  <c r="Q165" i="1"/>
  <c r="Q147" i="1"/>
  <c r="Q129" i="1"/>
  <c r="Q111" i="1"/>
  <c r="Q93" i="1"/>
  <c r="Q75" i="1"/>
  <c r="Q57" i="1"/>
  <c r="Q39" i="1"/>
  <c r="Q21" i="1"/>
  <c r="Q3" i="1"/>
  <c r="N3" i="1"/>
  <c r="E3" i="1"/>
  <c r="A29" i="2"/>
  <c r="M14" i="2"/>
  <c r="M15" i="2"/>
  <c r="N14" i="2"/>
  <c r="N15" i="2"/>
  <c r="L14" i="2"/>
  <c r="H14" i="2"/>
  <c r="I14" i="2"/>
  <c r="G14" i="2"/>
  <c r="K309" i="1"/>
  <c r="K291" i="1"/>
  <c r="K273" i="1"/>
  <c r="K255" i="1"/>
  <c r="K237" i="1"/>
  <c r="K219" i="1"/>
  <c r="K201" i="1"/>
  <c r="K183" i="1"/>
  <c r="K165" i="1"/>
  <c r="K147" i="1"/>
  <c r="K129" i="1"/>
  <c r="K111" i="1"/>
  <c r="K93" i="1"/>
  <c r="K75" i="1"/>
  <c r="K57" i="1"/>
  <c r="K39" i="1"/>
  <c r="K21" i="1"/>
  <c r="K3" i="1"/>
  <c r="E219" i="1"/>
  <c r="F219" i="1"/>
  <c r="G21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K319" i="1"/>
  <c r="AK320" i="1"/>
  <c r="AK321" i="1"/>
  <c r="AK322" i="1"/>
  <c r="AK324" i="1"/>
  <c r="AJ319" i="1"/>
  <c r="AJ320" i="1"/>
  <c r="AJ321" i="1"/>
  <c r="AJ322" i="1"/>
  <c r="AJ324" i="1"/>
  <c r="AI319" i="1"/>
  <c r="AI320" i="1"/>
  <c r="AI321" i="1"/>
  <c r="AI322" i="1"/>
  <c r="AI324" i="1"/>
  <c r="AH319" i="1"/>
  <c r="AH320" i="1"/>
  <c r="AH321" i="1"/>
  <c r="AH322" i="1"/>
  <c r="AH324" i="1"/>
  <c r="AG319" i="1"/>
  <c r="AG320" i="1"/>
  <c r="AG321" i="1"/>
  <c r="AG322" i="1"/>
  <c r="AG324" i="1"/>
  <c r="AF319" i="1"/>
  <c r="AF320" i="1"/>
  <c r="AF321" i="1"/>
  <c r="AF322" i="1"/>
  <c r="AF324" i="1"/>
  <c r="AE319" i="1"/>
  <c r="AE320" i="1"/>
  <c r="AE321" i="1"/>
  <c r="AE322" i="1"/>
  <c r="AE324" i="1"/>
  <c r="AD319" i="1"/>
  <c r="AD320" i="1"/>
  <c r="AD321" i="1"/>
  <c r="AD322" i="1"/>
  <c r="AD324" i="1"/>
  <c r="AC319" i="1"/>
  <c r="AC320" i="1"/>
  <c r="AC321" i="1"/>
  <c r="AC322" i="1"/>
  <c r="AC324" i="1"/>
  <c r="AB319" i="1"/>
  <c r="AB320" i="1"/>
  <c r="AB321" i="1"/>
  <c r="AB322" i="1"/>
  <c r="AB324" i="1"/>
  <c r="AA319" i="1"/>
  <c r="AA320" i="1"/>
  <c r="AA321" i="1"/>
  <c r="AA322" i="1"/>
  <c r="AA324" i="1"/>
  <c r="Z319" i="1"/>
  <c r="Z320" i="1"/>
  <c r="Z321" i="1"/>
  <c r="Z322" i="1"/>
  <c r="Z324" i="1"/>
  <c r="Y319" i="1"/>
  <c r="Y320" i="1"/>
  <c r="Y321" i="1"/>
  <c r="Y322" i="1"/>
  <c r="Y324" i="1"/>
  <c r="X319" i="1"/>
  <c r="X320" i="1"/>
  <c r="X321" i="1"/>
  <c r="X322" i="1"/>
  <c r="X324" i="1"/>
  <c r="W319" i="1"/>
  <c r="W320" i="1"/>
  <c r="W321" i="1"/>
  <c r="W322" i="1"/>
  <c r="W324" i="1"/>
  <c r="V319" i="1"/>
  <c r="V320" i="1"/>
  <c r="V321" i="1"/>
  <c r="V322" i="1"/>
  <c r="V324" i="1"/>
  <c r="U319" i="1"/>
  <c r="U320" i="1"/>
  <c r="U321" i="1"/>
  <c r="U322" i="1"/>
  <c r="U324" i="1"/>
  <c r="T319" i="1"/>
  <c r="T320" i="1"/>
  <c r="T321" i="1"/>
  <c r="T322" i="1"/>
  <c r="T324" i="1"/>
  <c r="S319" i="1"/>
  <c r="S320" i="1"/>
  <c r="S321" i="1"/>
  <c r="S322" i="1"/>
  <c r="S324" i="1"/>
  <c r="R319" i="1"/>
  <c r="R320" i="1"/>
  <c r="R321" i="1"/>
  <c r="R322" i="1"/>
  <c r="R324" i="1"/>
  <c r="Q319" i="1"/>
  <c r="Q320" i="1"/>
  <c r="Q321" i="1"/>
  <c r="Q322" i="1"/>
  <c r="Q324" i="1"/>
  <c r="P319" i="1"/>
  <c r="P320" i="1"/>
  <c r="P321" i="1"/>
  <c r="P322" i="1"/>
  <c r="P324" i="1"/>
  <c r="O319" i="1"/>
  <c r="O320" i="1"/>
  <c r="O321" i="1"/>
  <c r="O322" i="1"/>
  <c r="O324" i="1"/>
  <c r="N319" i="1"/>
  <c r="N320" i="1"/>
  <c r="N321" i="1"/>
  <c r="N322" i="1"/>
  <c r="N324" i="1"/>
  <c r="M319" i="1"/>
  <c r="M320" i="1"/>
  <c r="M321" i="1"/>
  <c r="M322" i="1"/>
  <c r="M324" i="1"/>
  <c r="L319" i="1"/>
  <c r="L320" i="1"/>
  <c r="L321" i="1"/>
  <c r="L322" i="1"/>
  <c r="L324" i="1"/>
  <c r="K319" i="1"/>
  <c r="K320" i="1"/>
  <c r="K321" i="1"/>
  <c r="K322" i="1"/>
  <c r="K324" i="1"/>
  <c r="J319" i="1"/>
  <c r="J320" i="1"/>
  <c r="J321" i="1"/>
  <c r="J322" i="1"/>
  <c r="J324" i="1"/>
  <c r="I319" i="1"/>
  <c r="I320" i="1"/>
  <c r="I321" i="1"/>
  <c r="I322" i="1"/>
  <c r="I324" i="1"/>
  <c r="H319" i="1"/>
  <c r="H320" i="1"/>
  <c r="H321" i="1"/>
  <c r="H322" i="1"/>
  <c r="H324" i="1"/>
  <c r="G319" i="1"/>
  <c r="G320" i="1"/>
  <c r="G321" i="1"/>
  <c r="G322" i="1"/>
  <c r="G324" i="1"/>
  <c r="F319" i="1"/>
  <c r="F320" i="1"/>
  <c r="F321" i="1"/>
  <c r="F322" i="1"/>
  <c r="F324" i="1"/>
  <c r="E319" i="1"/>
  <c r="E320" i="1"/>
  <c r="E321" i="1"/>
  <c r="E322" i="1"/>
  <c r="E324" i="1"/>
  <c r="D319" i="1"/>
  <c r="D320" i="1"/>
  <c r="D321" i="1"/>
  <c r="D322" i="1"/>
  <c r="D324" i="1"/>
  <c r="C319" i="1"/>
  <c r="C320" i="1"/>
  <c r="C321" i="1"/>
  <c r="C322" i="1"/>
  <c r="C324" i="1"/>
  <c r="B319" i="1"/>
  <c r="B320" i="1"/>
  <c r="B321" i="1"/>
  <c r="B322" i="1"/>
  <c r="B324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K301" i="1"/>
  <c r="AK302" i="1"/>
  <c r="AK303" i="1"/>
  <c r="AK304" i="1"/>
  <c r="AK306" i="1"/>
  <c r="AJ301" i="1"/>
  <c r="AJ302" i="1"/>
  <c r="AJ303" i="1"/>
  <c r="AJ304" i="1"/>
  <c r="AJ306" i="1"/>
  <c r="AI301" i="1"/>
  <c r="AI302" i="1"/>
  <c r="AI303" i="1"/>
  <c r="AI304" i="1"/>
  <c r="AI306" i="1"/>
  <c r="AH301" i="1"/>
  <c r="AH302" i="1"/>
  <c r="AH303" i="1"/>
  <c r="AH304" i="1"/>
  <c r="AH306" i="1"/>
  <c r="AG301" i="1"/>
  <c r="AG302" i="1"/>
  <c r="AG303" i="1"/>
  <c r="AG304" i="1"/>
  <c r="AG306" i="1"/>
  <c r="AF301" i="1"/>
  <c r="AF302" i="1"/>
  <c r="AF303" i="1"/>
  <c r="AF304" i="1"/>
  <c r="AF306" i="1"/>
  <c r="AE301" i="1"/>
  <c r="AE302" i="1"/>
  <c r="AE303" i="1"/>
  <c r="AE304" i="1"/>
  <c r="AE306" i="1"/>
  <c r="AD301" i="1"/>
  <c r="AD302" i="1"/>
  <c r="AD303" i="1"/>
  <c r="AD304" i="1"/>
  <c r="AD306" i="1"/>
  <c r="AC301" i="1"/>
  <c r="AC302" i="1"/>
  <c r="AC303" i="1"/>
  <c r="AC304" i="1"/>
  <c r="AC306" i="1"/>
  <c r="AB301" i="1"/>
  <c r="AB302" i="1"/>
  <c r="AB303" i="1"/>
  <c r="AB304" i="1"/>
  <c r="AB306" i="1"/>
  <c r="AA301" i="1"/>
  <c r="AA302" i="1"/>
  <c r="AA303" i="1"/>
  <c r="AA304" i="1"/>
  <c r="AA306" i="1"/>
  <c r="Z301" i="1"/>
  <c r="Z302" i="1"/>
  <c r="Z303" i="1"/>
  <c r="Z304" i="1"/>
  <c r="Z306" i="1"/>
  <c r="Y301" i="1"/>
  <c r="Y302" i="1"/>
  <c r="Y303" i="1"/>
  <c r="Y304" i="1"/>
  <c r="Y306" i="1"/>
  <c r="X301" i="1"/>
  <c r="X302" i="1"/>
  <c r="X303" i="1"/>
  <c r="X304" i="1"/>
  <c r="X306" i="1"/>
  <c r="W301" i="1"/>
  <c r="W302" i="1"/>
  <c r="W303" i="1"/>
  <c r="W304" i="1"/>
  <c r="W306" i="1"/>
  <c r="V301" i="1"/>
  <c r="V302" i="1"/>
  <c r="V303" i="1"/>
  <c r="V304" i="1"/>
  <c r="V306" i="1"/>
  <c r="U301" i="1"/>
  <c r="U302" i="1"/>
  <c r="U303" i="1"/>
  <c r="U304" i="1"/>
  <c r="U306" i="1"/>
  <c r="T301" i="1"/>
  <c r="T302" i="1"/>
  <c r="T303" i="1"/>
  <c r="T304" i="1"/>
  <c r="T306" i="1"/>
  <c r="S301" i="1"/>
  <c r="S302" i="1"/>
  <c r="S303" i="1"/>
  <c r="S304" i="1"/>
  <c r="S306" i="1"/>
  <c r="R301" i="1"/>
  <c r="R302" i="1"/>
  <c r="R303" i="1"/>
  <c r="R304" i="1"/>
  <c r="R306" i="1"/>
  <c r="Q301" i="1"/>
  <c r="Q302" i="1"/>
  <c r="Q303" i="1"/>
  <c r="Q304" i="1"/>
  <c r="Q306" i="1"/>
  <c r="P301" i="1"/>
  <c r="P302" i="1"/>
  <c r="P303" i="1"/>
  <c r="P304" i="1"/>
  <c r="P306" i="1"/>
  <c r="O301" i="1"/>
  <c r="O302" i="1"/>
  <c r="O303" i="1"/>
  <c r="O304" i="1"/>
  <c r="O306" i="1"/>
  <c r="N301" i="1"/>
  <c r="N302" i="1"/>
  <c r="N303" i="1"/>
  <c r="N304" i="1"/>
  <c r="N306" i="1"/>
  <c r="M301" i="1"/>
  <c r="M302" i="1"/>
  <c r="M303" i="1"/>
  <c r="M304" i="1"/>
  <c r="M306" i="1"/>
  <c r="L301" i="1"/>
  <c r="L302" i="1"/>
  <c r="L303" i="1"/>
  <c r="L304" i="1"/>
  <c r="L306" i="1"/>
  <c r="K301" i="1"/>
  <c r="K302" i="1"/>
  <c r="K303" i="1"/>
  <c r="K304" i="1"/>
  <c r="K306" i="1"/>
  <c r="J301" i="1"/>
  <c r="J302" i="1"/>
  <c r="J303" i="1"/>
  <c r="J304" i="1"/>
  <c r="J306" i="1"/>
  <c r="I301" i="1"/>
  <c r="I302" i="1"/>
  <c r="I303" i="1"/>
  <c r="I304" i="1"/>
  <c r="I306" i="1"/>
  <c r="H301" i="1"/>
  <c r="H302" i="1"/>
  <c r="H303" i="1"/>
  <c r="H304" i="1"/>
  <c r="H306" i="1"/>
  <c r="G301" i="1"/>
  <c r="G302" i="1"/>
  <c r="G303" i="1"/>
  <c r="G304" i="1"/>
  <c r="G306" i="1"/>
  <c r="F301" i="1"/>
  <c r="F302" i="1"/>
  <c r="F303" i="1"/>
  <c r="F304" i="1"/>
  <c r="F306" i="1"/>
  <c r="E301" i="1"/>
  <c r="E302" i="1"/>
  <c r="E303" i="1"/>
  <c r="E304" i="1"/>
  <c r="E306" i="1"/>
  <c r="D301" i="1"/>
  <c r="D302" i="1"/>
  <c r="D303" i="1"/>
  <c r="D304" i="1"/>
  <c r="D306" i="1"/>
  <c r="C301" i="1"/>
  <c r="C302" i="1"/>
  <c r="C303" i="1"/>
  <c r="C304" i="1"/>
  <c r="C306" i="1"/>
  <c r="B301" i="1"/>
  <c r="B302" i="1"/>
  <c r="B303" i="1"/>
  <c r="B304" i="1"/>
  <c r="B306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F291" i="1"/>
  <c r="G291" i="1"/>
  <c r="E291" i="1"/>
  <c r="F273" i="1"/>
  <c r="G273" i="1"/>
  <c r="E273" i="1"/>
  <c r="F255" i="1"/>
  <c r="G255" i="1"/>
  <c r="E255" i="1"/>
  <c r="F237" i="1"/>
  <c r="G237" i="1"/>
  <c r="E237" i="1"/>
  <c r="F201" i="1"/>
  <c r="G201" i="1"/>
  <c r="E201" i="1"/>
  <c r="F183" i="1"/>
  <c r="G183" i="1"/>
  <c r="E183" i="1"/>
  <c r="F165" i="1"/>
  <c r="G165" i="1"/>
  <c r="E165" i="1"/>
  <c r="F147" i="1"/>
  <c r="G147" i="1"/>
  <c r="E147" i="1"/>
  <c r="F129" i="1"/>
  <c r="G129" i="1"/>
  <c r="E129" i="1"/>
  <c r="AK283" i="1"/>
  <c r="AK284" i="1"/>
  <c r="AK285" i="1"/>
  <c r="AK286" i="1"/>
  <c r="AK288" i="1"/>
  <c r="AJ283" i="1"/>
  <c r="AJ284" i="1"/>
  <c r="AJ285" i="1"/>
  <c r="AJ286" i="1"/>
  <c r="AJ288" i="1"/>
  <c r="AI283" i="1"/>
  <c r="AI284" i="1"/>
  <c r="AI285" i="1"/>
  <c r="AI286" i="1"/>
  <c r="AI288" i="1"/>
  <c r="AH283" i="1"/>
  <c r="AH284" i="1"/>
  <c r="AH285" i="1"/>
  <c r="AH286" i="1"/>
  <c r="AH288" i="1"/>
  <c r="AG283" i="1"/>
  <c r="AG284" i="1"/>
  <c r="AG285" i="1"/>
  <c r="AG286" i="1"/>
  <c r="AG288" i="1"/>
  <c r="AF283" i="1"/>
  <c r="AF284" i="1"/>
  <c r="AF285" i="1"/>
  <c r="AF286" i="1"/>
  <c r="AF288" i="1"/>
  <c r="AE283" i="1"/>
  <c r="AE284" i="1"/>
  <c r="AE285" i="1"/>
  <c r="AE286" i="1"/>
  <c r="AE288" i="1"/>
  <c r="AD283" i="1"/>
  <c r="AD284" i="1"/>
  <c r="AD285" i="1"/>
  <c r="AD286" i="1"/>
  <c r="AD288" i="1"/>
  <c r="AC283" i="1"/>
  <c r="AC284" i="1"/>
  <c r="AC285" i="1"/>
  <c r="AC286" i="1"/>
  <c r="AC288" i="1"/>
  <c r="AB283" i="1"/>
  <c r="AB284" i="1"/>
  <c r="AB285" i="1"/>
  <c r="AB286" i="1"/>
  <c r="AB288" i="1"/>
  <c r="AA283" i="1"/>
  <c r="AA284" i="1"/>
  <c r="AA285" i="1"/>
  <c r="AA286" i="1"/>
  <c r="AA288" i="1"/>
  <c r="Z283" i="1"/>
  <c r="Z284" i="1"/>
  <c r="Z285" i="1"/>
  <c r="Z286" i="1"/>
  <c r="Z288" i="1"/>
  <c r="Y283" i="1"/>
  <c r="Y284" i="1"/>
  <c r="Y285" i="1"/>
  <c r="Y286" i="1"/>
  <c r="Y288" i="1"/>
  <c r="X283" i="1"/>
  <c r="X284" i="1"/>
  <c r="X285" i="1"/>
  <c r="X286" i="1"/>
  <c r="X288" i="1"/>
  <c r="W283" i="1"/>
  <c r="W284" i="1"/>
  <c r="W285" i="1"/>
  <c r="W286" i="1"/>
  <c r="W288" i="1"/>
  <c r="V283" i="1"/>
  <c r="V284" i="1"/>
  <c r="V285" i="1"/>
  <c r="V286" i="1"/>
  <c r="V288" i="1"/>
  <c r="U283" i="1"/>
  <c r="U284" i="1"/>
  <c r="U285" i="1"/>
  <c r="U286" i="1"/>
  <c r="U288" i="1"/>
  <c r="T283" i="1"/>
  <c r="T284" i="1"/>
  <c r="T285" i="1"/>
  <c r="T286" i="1"/>
  <c r="T288" i="1"/>
  <c r="S283" i="1"/>
  <c r="S284" i="1"/>
  <c r="S285" i="1"/>
  <c r="S286" i="1"/>
  <c r="S288" i="1"/>
  <c r="R283" i="1"/>
  <c r="R284" i="1"/>
  <c r="R285" i="1"/>
  <c r="R286" i="1"/>
  <c r="R288" i="1"/>
  <c r="Q283" i="1"/>
  <c r="Q284" i="1"/>
  <c r="Q285" i="1"/>
  <c r="Q286" i="1"/>
  <c r="Q288" i="1"/>
  <c r="P283" i="1"/>
  <c r="P284" i="1"/>
  <c r="P285" i="1"/>
  <c r="P286" i="1"/>
  <c r="P288" i="1"/>
  <c r="O283" i="1"/>
  <c r="O284" i="1"/>
  <c r="O285" i="1"/>
  <c r="O286" i="1"/>
  <c r="O288" i="1"/>
  <c r="N283" i="1"/>
  <c r="N284" i="1"/>
  <c r="N285" i="1"/>
  <c r="N286" i="1"/>
  <c r="N288" i="1"/>
  <c r="M283" i="1"/>
  <c r="M284" i="1"/>
  <c r="M285" i="1"/>
  <c r="M286" i="1"/>
  <c r="M288" i="1"/>
  <c r="L283" i="1"/>
  <c r="L284" i="1"/>
  <c r="L285" i="1"/>
  <c r="L286" i="1"/>
  <c r="L288" i="1"/>
  <c r="K283" i="1"/>
  <c r="K284" i="1"/>
  <c r="K285" i="1"/>
  <c r="K286" i="1"/>
  <c r="K288" i="1"/>
  <c r="J283" i="1"/>
  <c r="J284" i="1"/>
  <c r="J285" i="1"/>
  <c r="J286" i="1"/>
  <c r="J288" i="1"/>
  <c r="I283" i="1"/>
  <c r="I284" i="1"/>
  <c r="I285" i="1"/>
  <c r="I286" i="1"/>
  <c r="I288" i="1"/>
  <c r="H283" i="1"/>
  <c r="H284" i="1"/>
  <c r="H285" i="1"/>
  <c r="H286" i="1"/>
  <c r="H288" i="1"/>
  <c r="G283" i="1"/>
  <c r="G284" i="1"/>
  <c r="G285" i="1"/>
  <c r="G286" i="1"/>
  <c r="G288" i="1"/>
  <c r="F283" i="1"/>
  <c r="F284" i="1"/>
  <c r="F285" i="1"/>
  <c r="F286" i="1"/>
  <c r="F288" i="1"/>
  <c r="E283" i="1"/>
  <c r="E284" i="1"/>
  <c r="E285" i="1"/>
  <c r="E286" i="1"/>
  <c r="E288" i="1"/>
  <c r="D283" i="1"/>
  <c r="D284" i="1"/>
  <c r="D285" i="1"/>
  <c r="D286" i="1"/>
  <c r="D288" i="1"/>
  <c r="C283" i="1"/>
  <c r="C284" i="1"/>
  <c r="C285" i="1"/>
  <c r="C286" i="1"/>
  <c r="C288" i="1"/>
  <c r="B283" i="1"/>
  <c r="B284" i="1"/>
  <c r="B285" i="1"/>
  <c r="B286" i="1"/>
  <c r="B288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K265" i="1"/>
  <c r="AK266" i="1"/>
  <c r="AK267" i="1"/>
  <c r="AK268" i="1"/>
  <c r="AK270" i="1"/>
  <c r="AJ265" i="1"/>
  <c r="AJ266" i="1"/>
  <c r="AJ267" i="1"/>
  <c r="AJ268" i="1"/>
  <c r="AJ270" i="1"/>
  <c r="AI265" i="1"/>
  <c r="AI266" i="1"/>
  <c r="AI267" i="1"/>
  <c r="AI268" i="1"/>
  <c r="AI270" i="1"/>
  <c r="AH265" i="1"/>
  <c r="AH266" i="1"/>
  <c r="AH267" i="1"/>
  <c r="AH268" i="1"/>
  <c r="AH270" i="1"/>
  <c r="AG265" i="1"/>
  <c r="AG266" i="1"/>
  <c r="AG267" i="1"/>
  <c r="AG268" i="1"/>
  <c r="AG270" i="1"/>
  <c r="AF265" i="1"/>
  <c r="AF266" i="1"/>
  <c r="AF267" i="1"/>
  <c r="AF268" i="1"/>
  <c r="AF270" i="1"/>
  <c r="AE265" i="1"/>
  <c r="AE266" i="1"/>
  <c r="AE267" i="1"/>
  <c r="AE268" i="1"/>
  <c r="AE270" i="1"/>
  <c r="AD265" i="1"/>
  <c r="AD266" i="1"/>
  <c r="AD267" i="1"/>
  <c r="AD268" i="1"/>
  <c r="AD270" i="1"/>
  <c r="AC265" i="1"/>
  <c r="AC266" i="1"/>
  <c r="AC267" i="1"/>
  <c r="AC268" i="1"/>
  <c r="AC270" i="1"/>
  <c r="AB265" i="1"/>
  <c r="AB266" i="1"/>
  <c r="AB267" i="1"/>
  <c r="AB268" i="1"/>
  <c r="AB270" i="1"/>
  <c r="AA265" i="1"/>
  <c r="AA266" i="1"/>
  <c r="AA267" i="1"/>
  <c r="AA268" i="1"/>
  <c r="AA270" i="1"/>
  <c r="Z265" i="1"/>
  <c r="Z266" i="1"/>
  <c r="Z267" i="1"/>
  <c r="Z268" i="1"/>
  <c r="Z270" i="1"/>
  <c r="Y265" i="1"/>
  <c r="Y266" i="1"/>
  <c r="Y267" i="1"/>
  <c r="Y268" i="1"/>
  <c r="Y270" i="1"/>
  <c r="X265" i="1"/>
  <c r="X266" i="1"/>
  <c r="X267" i="1"/>
  <c r="X268" i="1"/>
  <c r="X270" i="1"/>
  <c r="W265" i="1"/>
  <c r="W266" i="1"/>
  <c r="W267" i="1"/>
  <c r="W268" i="1"/>
  <c r="W270" i="1"/>
  <c r="V265" i="1"/>
  <c r="V266" i="1"/>
  <c r="V267" i="1"/>
  <c r="V268" i="1"/>
  <c r="V270" i="1"/>
  <c r="U265" i="1"/>
  <c r="U266" i="1"/>
  <c r="U267" i="1"/>
  <c r="U268" i="1"/>
  <c r="U270" i="1"/>
  <c r="T265" i="1"/>
  <c r="T266" i="1"/>
  <c r="T267" i="1"/>
  <c r="T268" i="1"/>
  <c r="T270" i="1"/>
  <c r="S265" i="1"/>
  <c r="S266" i="1"/>
  <c r="S267" i="1"/>
  <c r="S268" i="1"/>
  <c r="S270" i="1"/>
  <c r="R265" i="1"/>
  <c r="R266" i="1"/>
  <c r="R267" i="1"/>
  <c r="R268" i="1"/>
  <c r="R270" i="1"/>
  <c r="Q265" i="1"/>
  <c r="Q266" i="1"/>
  <c r="Q267" i="1"/>
  <c r="Q268" i="1"/>
  <c r="Q270" i="1"/>
  <c r="P265" i="1"/>
  <c r="P266" i="1"/>
  <c r="P267" i="1"/>
  <c r="P268" i="1"/>
  <c r="P270" i="1"/>
  <c r="O265" i="1"/>
  <c r="O266" i="1"/>
  <c r="O267" i="1"/>
  <c r="O268" i="1"/>
  <c r="O270" i="1"/>
  <c r="N265" i="1"/>
  <c r="N266" i="1"/>
  <c r="N267" i="1"/>
  <c r="N268" i="1"/>
  <c r="N270" i="1"/>
  <c r="M265" i="1"/>
  <c r="M266" i="1"/>
  <c r="M267" i="1"/>
  <c r="M268" i="1"/>
  <c r="M270" i="1"/>
  <c r="L265" i="1"/>
  <c r="L266" i="1"/>
  <c r="L267" i="1"/>
  <c r="L268" i="1"/>
  <c r="L270" i="1"/>
  <c r="K265" i="1"/>
  <c r="K266" i="1"/>
  <c r="K267" i="1"/>
  <c r="K268" i="1"/>
  <c r="K270" i="1"/>
  <c r="J265" i="1"/>
  <c r="J266" i="1"/>
  <c r="J267" i="1"/>
  <c r="J268" i="1"/>
  <c r="J270" i="1"/>
  <c r="I265" i="1"/>
  <c r="I266" i="1"/>
  <c r="I267" i="1"/>
  <c r="I268" i="1"/>
  <c r="I270" i="1"/>
  <c r="H265" i="1"/>
  <c r="H266" i="1"/>
  <c r="H267" i="1"/>
  <c r="H268" i="1"/>
  <c r="H270" i="1"/>
  <c r="G265" i="1"/>
  <c r="G266" i="1"/>
  <c r="G267" i="1"/>
  <c r="G268" i="1"/>
  <c r="G270" i="1"/>
  <c r="F265" i="1"/>
  <c r="F266" i="1"/>
  <c r="F267" i="1"/>
  <c r="F268" i="1"/>
  <c r="F270" i="1"/>
  <c r="E265" i="1"/>
  <c r="E266" i="1"/>
  <c r="E267" i="1"/>
  <c r="E268" i="1"/>
  <c r="E270" i="1"/>
  <c r="D265" i="1"/>
  <c r="D266" i="1"/>
  <c r="D267" i="1"/>
  <c r="D268" i="1"/>
  <c r="D270" i="1"/>
  <c r="C265" i="1"/>
  <c r="C266" i="1"/>
  <c r="C267" i="1"/>
  <c r="C268" i="1"/>
  <c r="C270" i="1"/>
  <c r="B265" i="1"/>
  <c r="B266" i="1"/>
  <c r="B267" i="1"/>
  <c r="B268" i="1"/>
  <c r="B270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K247" i="1"/>
  <c r="AK248" i="1"/>
  <c r="AK249" i="1"/>
  <c r="AK250" i="1"/>
  <c r="AK252" i="1"/>
  <c r="AJ247" i="1"/>
  <c r="AJ248" i="1"/>
  <c r="AJ249" i="1"/>
  <c r="AJ250" i="1"/>
  <c r="AJ252" i="1"/>
  <c r="AI247" i="1"/>
  <c r="AI248" i="1"/>
  <c r="AI249" i="1"/>
  <c r="AI250" i="1"/>
  <c r="AI252" i="1"/>
  <c r="AH247" i="1"/>
  <c r="AH248" i="1"/>
  <c r="AH249" i="1"/>
  <c r="AH250" i="1"/>
  <c r="AH252" i="1"/>
  <c r="AG247" i="1"/>
  <c r="AG248" i="1"/>
  <c r="AG249" i="1"/>
  <c r="AG250" i="1"/>
  <c r="AG252" i="1"/>
  <c r="AF247" i="1"/>
  <c r="AF248" i="1"/>
  <c r="AF249" i="1"/>
  <c r="AF250" i="1"/>
  <c r="AF252" i="1"/>
  <c r="AE247" i="1"/>
  <c r="AE248" i="1"/>
  <c r="AE249" i="1"/>
  <c r="AE250" i="1"/>
  <c r="AE252" i="1"/>
  <c r="AD247" i="1"/>
  <c r="AD248" i="1"/>
  <c r="AD249" i="1"/>
  <c r="AD250" i="1"/>
  <c r="AD252" i="1"/>
  <c r="AC247" i="1"/>
  <c r="AC248" i="1"/>
  <c r="AC249" i="1"/>
  <c r="AC250" i="1"/>
  <c r="AC252" i="1"/>
  <c r="AB247" i="1"/>
  <c r="AB248" i="1"/>
  <c r="AB249" i="1"/>
  <c r="AB250" i="1"/>
  <c r="AB252" i="1"/>
  <c r="AA247" i="1"/>
  <c r="AA248" i="1"/>
  <c r="AA249" i="1"/>
  <c r="AA250" i="1"/>
  <c r="AA252" i="1"/>
  <c r="Z247" i="1"/>
  <c r="Z248" i="1"/>
  <c r="Z249" i="1"/>
  <c r="Z250" i="1"/>
  <c r="Z252" i="1"/>
  <c r="Y247" i="1"/>
  <c r="Y248" i="1"/>
  <c r="Y249" i="1"/>
  <c r="Y250" i="1"/>
  <c r="Y252" i="1"/>
  <c r="X247" i="1"/>
  <c r="X248" i="1"/>
  <c r="X249" i="1"/>
  <c r="X250" i="1"/>
  <c r="X252" i="1"/>
  <c r="W247" i="1"/>
  <c r="W248" i="1"/>
  <c r="W249" i="1"/>
  <c r="W250" i="1"/>
  <c r="W252" i="1"/>
  <c r="V247" i="1"/>
  <c r="V248" i="1"/>
  <c r="V249" i="1"/>
  <c r="V250" i="1"/>
  <c r="V252" i="1"/>
  <c r="U247" i="1"/>
  <c r="U248" i="1"/>
  <c r="U249" i="1"/>
  <c r="U250" i="1"/>
  <c r="U252" i="1"/>
  <c r="T247" i="1"/>
  <c r="T248" i="1"/>
  <c r="T249" i="1"/>
  <c r="T250" i="1"/>
  <c r="T252" i="1"/>
  <c r="S247" i="1"/>
  <c r="S248" i="1"/>
  <c r="S249" i="1"/>
  <c r="S250" i="1"/>
  <c r="S252" i="1"/>
  <c r="R247" i="1"/>
  <c r="R248" i="1"/>
  <c r="R249" i="1"/>
  <c r="R250" i="1"/>
  <c r="R252" i="1"/>
  <c r="Q247" i="1"/>
  <c r="Q248" i="1"/>
  <c r="Q249" i="1"/>
  <c r="Q250" i="1"/>
  <c r="Q252" i="1"/>
  <c r="P247" i="1"/>
  <c r="P248" i="1"/>
  <c r="P249" i="1"/>
  <c r="P250" i="1"/>
  <c r="P252" i="1"/>
  <c r="O247" i="1"/>
  <c r="O248" i="1"/>
  <c r="O249" i="1"/>
  <c r="O250" i="1"/>
  <c r="O252" i="1"/>
  <c r="N247" i="1"/>
  <c r="N248" i="1"/>
  <c r="N249" i="1"/>
  <c r="N250" i="1"/>
  <c r="N252" i="1"/>
  <c r="M247" i="1"/>
  <c r="M248" i="1"/>
  <c r="M249" i="1"/>
  <c r="M250" i="1"/>
  <c r="M252" i="1"/>
  <c r="L247" i="1"/>
  <c r="L248" i="1"/>
  <c r="L249" i="1"/>
  <c r="L250" i="1"/>
  <c r="L252" i="1"/>
  <c r="K247" i="1"/>
  <c r="K248" i="1"/>
  <c r="K249" i="1"/>
  <c r="K250" i="1"/>
  <c r="K252" i="1"/>
  <c r="J247" i="1"/>
  <c r="J248" i="1"/>
  <c r="J249" i="1"/>
  <c r="J250" i="1"/>
  <c r="J252" i="1"/>
  <c r="I247" i="1"/>
  <c r="I248" i="1"/>
  <c r="I249" i="1"/>
  <c r="I250" i="1"/>
  <c r="I252" i="1"/>
  <c r="H247" i="1"/>
  <c r="H248" i="1"/>
  <c r="H249" i="1"/>
  <c r="H250" i="1"/>
  <c r="H252" i="1"/>
  <c r="G247" i="1"/>
  <c r="G248" i="1"/>
  <c r="G249" i="1"/>
  <c r="G250" i="1"/>
  <c r="G252" i="1"/>
  <c r="F247" i="1"/>
  <c r="F248" i="1"/>
  <c r="F249" i="1"/>
  <c r="F250" i="1"/>
  <c r="F252" i="1"/>
  <c r="E247" i="1"/>
  <c r="E248" i="1"/>
  <c r="E249" i="1"/>
  <c r="E250" i="1"/>
  <c r="E252" i="1"/>
  <c r="D247" i="1"/>
  <c r="D248" i="1"/>
  <c r="D249" i="1"/>
  <c r="D250" i="1"/>
  <c r="D252" i="1"/>
  <c r="C247" i="1"/>
  <c r="C248" i="1"/>
  <c r="C249" i="1"/>
  <c r="C250" i="1"/>
  <c r="C252" i="1"/>
  <c r="B247" i="1"/>
  <c r="B248" i="1"/>
  <c r="B249" i="1"/>
  <c r="B250" i="1"/>
  <c r="B252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K211" i="1"/>
  <c r="AK212" i="1"/>
  <c r="AK213" i="1"/>
  <c r="AK214" i="1"/>
  <c r="AK216" i="1"/>
  <c r="AJ211" i="1"/>
  <c r="AJ212" i="1"/>
  <c r="AJ213" i="1"/>
  <c r="AJ214" i="1"/>
  <c r="AJ216" i="1"/>
  <c r="AI211" i="1"/>
  <c r="AI212" i="1"/>
  <c r="AI213" i="1"/>
  <c r="AI214" i="1"/>
  <c r="AI216" i="1"/>
  <c r="AH211" i="1"/>
  <c r="AH212" i="1"/>
  <c r="AH213" i="1"/>
  <c r="AH214" i="1"/>
  <c r="AH216" i="1"/>
  <c r="AG211" i="1"/>
  <c r="AG212" i="1"/>
  <c r="AG213" i="1"/>
  <c r="AG214" i="1"/>
  <c r="AG216" i="1"/>
  <c r="AF211" i="1"/>
  <c r="AF212" i="1"/>
  <c r="AF213" i="1"/>
  <c r="AF214" i="1"/>
  <c r="AF216" i="1"/>
  <c r="AE211" i="1"/>
  <c r="AE212" i="1"/>
  <c r="AE213" i="1"/>
  <c r="AE214" i="1"/>
  <c r="AE216" i="1"/>
  <c r="AD211" i="1"/>
  <c r="AD212" i="1"/>
  <c r="AD213" i="1"/>
  <c r="AD214" i="1"/>
  <c r="AD216" i="1"/>
  <c r="AC211" i="1"/>
  <c r="AC212" i="1"/>
  <c r="AC213" i="1"/>
  <c r="AC214" i="1"/>
  <c r="AC216" i="1"/>
  <c r="AB211" i="1"/>
  <c r="AB212" i="1"/>
  <c r="AB213" i="1"/>
  <c r="AB214" i="1"/>
  <c r="AB216" i="1"/>
  <c r="AA211" i="1"/>
  <c r="AA212" i="1"/>
  <c r="AA213" i="1"/>
  <c r="AA214" i="1"/>
  <c r="AA216" i="1"/>
  <c r="Z211" i="1"/>
  <c r="Z212" i="1"/>
  <c r="Z213" i="1"/>
  <c r="Z214" i="1"/>
  <c r="Z216" i="1"/>
  <c r="Y211" i="1"/>
  <c r="Y212" i="1"/>
  <c r="Y213" i="1"/>
  <c r="Y214" i="1"/>
  <c r="Y216" i="1"/>
  <c r="X211" i="1"/>
  <c r="X212" i="1"/>
  <c r="X213" i="1"/>
  <c r="X214" i="1"/>
  <c r="X216" i="1"/>
  <c r="W211" i="1"/>
  <c r="W212" i="1"/>
  <c r="W213" i="1"/>
  <c r="W214" i="1"/>
  <c r="W216" i="1"/>
  <c r="V211" i="1"/>
  <c r="V212" i="1"/>
  <c r="V213" i="1"/>
  <c r="V214" i="1"/>
  <c r="V216" i="1"/>
  <c r="U211" i="1"/>
  <c r="U212" i="1"/>
  <c r="U213" i="1"/>
  <c r="U214" i="1"/>
  <c r="U216" i="1"/>
  <c r="T211" i="1"/>
  <c r="T212" i="1"/>
  <c r="T213" i="1"/>
  <c r="T214" i="1"/>
  <c r="T216" i="1"/>
  <c r="S211" i="1"/>
  <c r="S212" i="1"/>
  <c r="S213" i="1"/>
  <c r="S214" i="1"/>
  <c r="S216" i="1"/>
  <c r="R211" i="1"/>
  <c r="R212" i="1"/>
  <c r="R213" i="1"/>
  <c r="R214" i="1"/>
  <c r="R216" i="1"/>
  <c r="Q211" i="1"/>
  <c r="Q212" i="1"/>
  <c r="Q213" i="1"/>
  <c r="Q214" i="1"/>
  <c r="Q216" i="1"/>
  <c r="P211" i="1"/>
  <c r="P212" i="1"/>
  <c r="P213" i="1"/>
  <c r="P214" i="1"/>
  <c r="P216" i="1"/>
  <c r="O211" i="1"/>
  <c r="O212" i="1"/>
  <c r="O213" i="1"/>
  <c r="O214" i="1"/>
  <c r="O216" i="1"/>
  <c r="N211" i="1"/>
  <c r="N212" i="1"/>
  <c r="N213" i="1"/>
  <c r="N214" i="1"/>
  <c r="N216" i="1"/>
  <c r="M211" i="1"/>
  <c r="M212" i="1"/>
  <c r="M213" i="1"/>
  <c r="M214" i="1"/>
  <c r="M216" i="1"/>
  <c r="L211" i="1"/>
  <c r="L212" i="1"/>
  <c r="L213" i="1"/>
  <c r="L214" i="1"/>
  <c r="L216" i="1"/>
  <c r="K211" i="1"/>
  <c r="K212" i="1"/>
  <c r="K213" i="1"/>
  <c r="K214" i="1"/>
  <c r="K216" i="1"/>
  <c r="J211" i="1"/>
  <c r="J212" i="1"/>
  <c r="J213" i="1"/>
  <c r="J214" i="1"/>
  <c r="J216" i="1"/>
  <c r="I211" i="1"/>
  <c r="I212" i="1"/>
  <c r="I213" i="1"/>
  <c r="I214" i="1"/>
  <c r="I216" i="1"/>
  <c r="H211" i="1"/>
  <c r="H212" i="1"/>
  <c r="H213" i="1"/>
  <c r="H214" i="1"/>
  <c r="H216" i="1"/>
  <c r="G211" i="1"/>
  <c r="G212" i="1"/>
  <c r="G213" i="1"/>
  <c r="G214" i="1"/>
  <c r="G216" i="1"/>
  <c r="F211" i="1"/>
  <c r="F212" i="1"/>
  <c r="F213" i="1"/>
  <c r="F214" i="1"/>
  <c r="F216" i="1"/>
  <c r="E211" i="1"/>
  <c r="E212" i="1"/>
  <c r="E213" i="1"/>
  <c r="E214" i="1"/>
  <c r="E216" i="1"/>
  <c r="D211" i="1"/>
  <c r="D212" i="1"/>
  <c r="D213" i="1"/>
  <c r="D214" i="1"/>
  <c r="D216" i="1"/>
  <c r="C211" i="1"/>
  <c r="C212" i="1"/>
  <c r="C213" i="1"/>
  <c r="C214" i="1"/>
  <c r="C216" i="1"/>
  <c r="B211" i="1"/>
  <c r="B212" i="1"/>
  <c r="B213" i="1"/>
  <c r="B214" i="1"/>
  <c r="B216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K193" i="1"/>
  <c r="AK194" i="1"/>
  <c r="AK195" i="1"/>
  <c r="AK196" i="1"/>
  <c r="AK198" i="1"/>
  <c r="AJ193" i="1"/>
  <c r="AJ194" i="1"/>
  <c r="AJ195" i="1"/>
  <c r="AJ196" i="1"/>
  <c r="AJ198" i="1"/>
  <c r="AI193" i="1"/>
  <c r="AI194" i="1"/>
  <c r="AI195" i="1"/>
  <c r="AI196" i="1"/>
  <c r="AI198" i="1"/>
  <c r="AH193" i="1"/>
  <c r="AH194" i="1"/>
  <c r="AH195" i="1"/>
  <c r="AH196" i="1"/>
  <c r="AH198" i="1"/>
  <c r="AG193" i="1"/>
  <c r="AG194" i="1"/>
  <c r="AG195" i="1"/>
  <c r="AG196" i="1"/>
  <c r="AG198" i="1"/>
  <c r="AF193" i="1"/>
  <c r="AF194" i="1"/>
  <c r="AF195" i="1"/>
  <c r="AF196" i="1"/>
  <c r="AF198" i="1"/>
  <c r="AE193" i="1"/>
  <c r="AE194" i="1"/>
  <c r="AE195" i="1"/>
  <c r="AE196" i="1"/>
  <c r="AE198" i="1"/>
  <c r="AD193" i="1"/>
  <c r="AD194" i="1"/>
  <c r="AD195" i="1"/>
  <c r="AD196" i="1"/>
  <c r="AD198" i="1"/>
  <c r="AC193" i="1"/>
  <c r="AC194" i="1"/>
  <c r="AC195" i="1"/>
  <c r="AC196" i="1"/>
  <c r="AC198" i="1"/>
  <c r="AB193" i="1"/>
  <c r="AB194" i="1"/>
  <c r="AB195" i="1"/>
  <c r="AB196" i="1"/>
  <c r="AB198" i="1"/>
  <c r="AA193" i="1"/>
  <c r="AA194" i="1"/>
  <c r="AA195" i="1"/>
  <c r="AA196" i="1"/>
  <c r="AA198" i="1"/>
  <c r="Z193" i="1"/>
  <c r="Z194" i="1"/>
  <c r="Z195" i="1"/>
  <c r="Z196" i="1"/>
  <c r="Z198" i="1"/>
  <c r="Y193" i="1"/>
  <c r="Y194" i="1"/>
  <c r="Y195" i="1"/>
  <c r="Y196" i="1"/>
  <c r="Y198" i="1"/>
  <c r="X193" i="1"/>
  <c r="X194" i="1"/>
  <c r="X195" i="1"/>
  <c r="X196" i="1"/>
  <c r="X198" i="1"/>
  <c r="W193" i="1"/>
  <c r="W194" i="1"/>
  <c r="W195" i="1"/>
  <c r="W196" i="1"/>
  <c r="W198" i="1"/>
  <c r="V193" i="1"/>
  <c r="V194" i="1"/>
  <c r="V195" i="1"/>
  <c r="V196" i="1"/>
  <c r="V198" i="1"/>
  <c r="U193" i="1"/>
  <c r="U194" i="1"/>
  <c r="U195" i="1"/>
  <c r="U196" i="1"/>
  <c r="U198" i="1"/>
  <c r="T193" i="1"/>
  <c r="T194" i="1"/>
  <c r="T195" i="1"/>
  <c r="T196" i="1"/>
  <c r="T198" i="1"/>
  <c r="S193" i="1"/>
  <c r="S194" i="1"/>
  <c r="S195" i="1"/>
  <c r="S196" i="1"/>
  <c r="S198" i="1"/>
  <c r="R193" i="1"/>
  <c r="R194" i="1"/>
  <c r="R195" i="1"/>
  <c r="R196" i="1"/>
  <c r="R198" i="1"/>
  <c r="Q193" i="1"/>
  <c r="Q194" i="1"/>
  <c r="Q195" i="1"/>
  <c r="Q196" i="1"/>
  <c r="Q198" i="1"/>
  <c r="P193" i="1"/>
  <c r="P194" i="1"/>
  <c r="P195" i="1"/>
  <c r="P196" i="1"/>
  <c r="P198" i="1"/>
  <c r="O193" i="1"/>
  <c r="O194" i="1"/>
  <c r="O195" i="1"/>
  <c r="O196" i="1"/>
  <c r="O198" i="1"/>
  <c r="N193" i="1"/>
  <c r="N194" i="1"/>
  <c r="N195" i="1"/>
  <c r="N196" i="1"/>
  <c r="N198" i="1"/>
  <c r="M193" i="1"/>
  <c r="M194" i="1"/>
  <c r="M195" i="1"/>
  <c r="M196" i="1"/>
  <c r="M198" i="1"/>
  <c r="L193" i="1"/>
  <c r="L194" i="1"/>
  <c r="L195" i="1"/>
  <c r="L196" i="1"/>
  <c r="L198" i="1"/>
  <c r="K193" i="1"/>
  <c r="K194" i="1"/>
  <c r="K195" i="1"/>
  <c r="K196" i="1"/>
  <c r="K198" i="1"/>
  <c r="J193" i="1"/>
  <c r="J194" i="1"/>
  <c r="J195" i="1"/>
  <c r="J196" i="1"/>
  <c r="J198" i="1"/>
  <c r="I193" i="1"/>
  <c r="I194" i="1"/>
  <c r="I195" i="1"/>
  <c r="I196" i="1"/>
  <c r="I198" i="1"/>
  <c r="H193" i="1"/>
  <c r="H194" i="1"/>
  <c r="H195" i="1"/>
  <c r="H196" i="1"/>
  <c r="H198" i="1"/>
  <c r="G193" i="1"/>
  <c r="G194" i="1"/>
  <c r="G195" i="1"/>
  <c r="G196" i="1"/>
  <c r="G198" i="1"/>
  <c r="F193" i="1"/>
  <c r="F194" i="1"/>
  <c r="F195" i="1"/>
  <c r="F196" i="1"/>
  <c r="F198" i="1"/>
  <c r="E193" i="1"/>
  <c r="E194" i="1"/>
  <c r="E195" i="1"/>
  <c r="E196" i="1"/>
  <c r="E198" i="1"/>
  <c r="D193" i="1"/>
  <c r="D194" i="1"/>
  <c r="D195" i="1"/>
  <c r="D196" i="1"/>
  <c r="D198" i="1"/>
  <c r="C193" i="1"/>
  <c r="C194" i="1"/>
  <c r="C195" i="1"/>
  <c r="C196" i="1"/>
  <c r="C198" i="1"/>
  <c r="B193" i="1"/>
  <c r="B194" i="1"/>
  <c r="B195" i="1"/>
  <c r="B196" i="1"/>
  <c r="B198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K175" i="1"/>
  <c r="AK176" i="1"/>
  <c r="AK177" i="1"/>
  <c r="AK178" i="1"/>
  <c r="AK180" i="1"/>
  <c r="AJ175" i="1"/>
  <c r="AJ176" i="1"/>
  <c r="AJ177" i="1"/>
  <c r="AJ178" i="1"/>
  <c r="AJ180" i="1"/>
  <c r="AI175" i="1"/>
  <c r="AI176" i="1"/>
  <c r="AI177" i="1"/>
  <c r="AI178" i="1"/>
  <c r="AI180" i="1"/>
  <c r="AH175" i="1"/>
  <c r="AH176" i="1"/>
  <c r="AH177" i="1"/>
  <c r="AH178" i="1"/>
  <c r="AH180" i="1"/>
  <c r="AG175" i="1"/>
  <c r="AG176" i="1"/>
  <c r="AG177" i="1"/>
  <c r="AG178" i="1"/>
  <c r="AG180" i="1"/>
  <c r="AF175" i="1"/>
  <c r="AF176" i="1"/>
  <c r="AF177" i="1"/>
  <c r="AF178" i="1"/>
  <c r="AF180" i="1"/>
  <c r="AE175" i="1"/>
  <c r="AE176" i="1"/>
  <c r="AE177" i="1"/>
  <c r="AE178" i="1"/>
  <c r="AE180" i="1"/>
  <c r="AD175" i="1"/>
  <c r="AD176" i="1"/>
  <c r="AD177" i="1"/>
  <c r="AD178" i="1"/>
  <c r="AD180" i="1"/>
  <c r="AC175" i="1"/>
  <c r="AC176" i="1"/>
  <c r="AC177" i="1"/>
  <c r="AC178" i="1"/>
  <c r="AC180" i="1"/>
  <c r="AB175" i="1"/>
  <c r="AB176" i="1"/>
  <c r="AB177" i="1"/>
  <c r="AB178" i="1"/>
  <c r="AB180" i="1"/>
  <c r="AA175" i="1"/>
  <c r="AA176" i="1"/>
  <c r="AA177" i="1"/>
  <c r="AA178" i="1"/>
  <c r="AA180" i="1"/>
  <c r="Z175" i="1"/>
  <c r="Z176" i="1"/>
  <c r="Z177" i="1"/>
  <c r="Z178" i="1"/>
  <c r="Z180" i="1"/>
  <c r="Y175" i="1"/>
  <c r="Y176" i="1"/>
  <c r="Y177" i="1"/>
  <c r="Y178" i="1"/>
  <c r="Y180" i="1"/>
  <c r="X175" i="1"/>
  <c r="X176" i="1"/>
  <c r="X177" i="1"/>
  <c r="X178" i="1"/>
  <c r="X180" i="1"/>
  <c r="W175" i="1"/>
  <c r="W176" i="1"/>
  <c r="W177" i="1"/>
  <c r="W178" i="1"/>
  <c r="W180" i="1"/>
  <c r="V175" i="1"/>
  <c r="V176" i="1"/>
  <c r="V177" i="1"/>
  <c r="V178" i="1"/>
  <c r="V180" i="1"/>
  <c r="U175" i="1"/>
  <c r="U176" i="1"/>
  <c r="U177" i="1"/>
  <c r="U178" i="1"/>
  <c r="U180" i="1"/>
  <c r="T175" i="1"/>
  <c r="T176" i="1"/>
  <c r="T177" i="1"/>
  <c r="T178" i="1"/>
  <c r="T180" i="1"/>
  <c r="S175" i="1"/>
  <c r="S176" i="1"/>
  <c r="S177" i="1"/>
  <c r="S178" i="1"/>
  <c r="S180" i="1"/>
  <c r="R175" i="1"/>
  <c r="R176" i="1"/>
  <c r="R177" i="1"/>
  <c r="R178" i="1"/>
  <c r="R180" i="1"/>
  <c r="Q175" i="1"/>
  <c r="Q176" i="1"/>
  <c r="Q177" i="1"/>
  <c r="Q178" i="1"/>
  <c r="Q180" i="1"/>
  <c r="P175" i="1"/>
  <c r="P176" i="1"/>
  <c r="P177" i="1"/>
  <c r="P178" i="1"/>
  <c r="P180" i="1"/>
  <c r="O175" i="1"/>
  <c r="O176" i="1"/>
  <c r="O177" i="1"/>
  <c r="O178" i="1"/>
  <c r="O180" i="1"/>
  <c r="N175" i="1"/>
  <c r="N176" i="1"/>
  <c r="N177" i="1"/>
  <c r="N178" i="1"/>
  <c r="N180" i="1"/>
  <c r="M175" i="1"/>
  <c r="M176" i="1"/>
  <c r="M177" i="1"/>
  <c r="M178" i="1"/>
  <c r="M180" i="1"/>
  <c r="L175" i="1"/>
  <c r="L176" i="1"/>
  <c r="L177" i="1"/>
  <c r="L178" i="1"/>
  <c r="L180" i="1"/>
  <c r="K175" i="1"/>
  <c r="K176" i="1"/>
  <c r="K177" i="1"/>
  <c r="K178" i="1"/>
  <c r="K180" i="1"/>
  <c r="J175" i="1"/>
  <c r="J176" i="1"/>
  <c r="J177" i="1"/>
  <c r="J178" i="1"/>
  <c r="J180" i="1"/>
  <c r="I175" i="1"/>
  <c r="I176" i="1"/>
  <c r="I177" i="1"/>
  <c r="I178" i="1"/>
  <c r="I180" i="1"/>
  <c r="H175" i="1"/>
  <c r="H176" i="1"/>
  <c r="H177" i="1"/>
  <c r="H178" i="1"/>
  <c r="H180" i="1"/>
  <c r="G175" i="1"/>
  <c r="G176" i="1"/>
  <c r="G177" i="1"/>
  <c r="G178" i="1"/>
  <c r="G180" i="1"/>
  <c r="F175" i="1"/>
  <c r="F176" i="1"/>
  <c r="F177" i="1"/>
  <c r="F178" i="1"/>
  <c r="F180" i="1"/>
  <c r="E175" i="1"/>
  <c r="E176" i="1"/>
  <c r="E177" i="1"/>
  <c r="E178" i="1"/>
  <c r="E180" i="1"/>
  <c r="D175" i="1"/>
  <c r="D176" i="1"/>
  <c r="D177" i="1"/>
  <c r="D178" i="1"/>
  <c r="D180" i="1"/>
  <c r="C175" i="1"/>
  <c r="C176" i="1"/>
  <c r="C177" i="1"/>
  <c r="C178" i="1"/>
  <c r="C180" i="1"/>
  <c r="B175" i="1"/>
  <c r="B176" i="1"/>
  <c r="B177" i="1"/>
  <c r="B178" i="1"/>
  <c r="B180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K157" i="1"/>
  <c r="AK158" i="1"/>
  <c r="AK159" i="1"/>
  <c r="AK160" i="1"/>
  <c r="AK162" i="1"/>
  <c r="AJ157" i="1"/>
  <c r="AJ158" i="1"/>
  <c r="AJ159" i="1"/>
  <c r="AJ160" i="1"/>
  <c r="AJ162" i="1"/>
  <c r="AI157" i="1"/>
  <c r="AI158" i="1"/>
  <c r="AI159" i="1"/>
  <c r="AI160" i="1"/>
  <c r="AI162" i="1"/>
  <c r="AH157" i="1"/>
  <c r="AH158" i="1"/>
  <c r="AH159" i="1"/>
  <c r="AH160" i="1"/>
  <c r="AH162" i="1"/>
  <c r="AG157" i="1"/>
  <c r="AG158" i="1"/>
  <c r="AG159" i="1"/>
  <c r="AG160" i="1"/>
  <c r="AG162" i="1"/>
  <c r="AF157" i="1"/>
  <c r="AF158" i="1"/>
  <c r="AF159" i="1"/>
  <c r="AF160" i="1"/>
  <c r="AF162" i="1"/>
  <c r="AE157" i="1"/>
  <c r="AE158" i="1"/>
  <c r="AE159" i="1"/>
  <c r="AE160" i="1"/>
  <c r="AE162" i="1"/>
  <c r="AD157" i="1"/>
  <c r="AD158" i="1"/>
  <c r="AD159" i="1"/>
  <c r="AD160" i="1"/>
  <c r="AD162" i="1"/>
  <c r="AC157" i="1"/>
  <c r="AC158" i="1"/>
  <c r="AC159" i="1"/>
  <c r="AC160" i="1"/>
  <c r="AC162" i="1"/>
  <c r="AB157" i="1"/>
  <c r="AB158" i="1"/>
  <c r="AB159" i="1"/>
  <c r="AB160" i="1"/>
  <c r="AB162" i="1"/>
  <c r="AA157" i="1"/>
  <c r="AA158" i="1"/>
  <c r="AA159" i="1"/>
  <c r="AA160" i="1"/>
  <c r="AA162" i="1"/>
  <c r="Z157" i="1"/>
  <c r="Z158" i="1"/>
  <c r="Z159" i="1"/>
  <c r="Z160" i="1"/>
  <c r="Z162" i="1"/>
  <c r="Y157" i="1"/>
  <c r="Y158" i="1"/>
  <c r="Y159" i="1"/>
  <c r="Y160" i="1"/>
  <c r="Y162" i="1"/>
  <c r="X157" i="1"/>
  <c r="X158" i="1"/>
  <c r="X159" i="1"/>
  <c r="X160" i="1"/>
  <c r="X162" i="1"/>
  <c r="W157" i="1"/>
  <c r="W158" i="1"/>
  <c r="W159" i="1"/>
  <c r="W160" i="1"/>
  <c r="W162" i="1"/>
  <c r="V157" i="1"/>
  <c r="V158" i="1"/>
  <c r="V159" i="1"/>
  <c r="V160" i="1"/>
  <c r="V162" i="1"/>
  <c r="U157" i="1"/>
  <c r="U158" i="1"/>
  <c r="U159" i="1"/>
  <c r="U160" i="1"/>
  <c r="U162" i="1"/>
  <c r="T157" i="1"/>
  <c r="T158" i="1"/>
  <c r="T159" i="1"/>
  <c r="T160" i="1"/>
  <c r="T162" i="1"/>
  <c r="S157" i="1"/>
  <c r="S158" i="1"/>
  <c r="S159" i="1"/>
  <c r="S160" i="1"/>
  <c r="S162" i="1"/>
  <c r="R157" i="1"/>
  <c r="R158" i="1"/>
  <c r="R159" i="1"/>
  <c r="R160" i="1"/>
  <c r="R162" i="1"/>
  <c r="Q157" i="1"/>
  <c r="Q158" i="1"/>
  <c r="Q159" i="1"/>
  <c r="Q160" i="1"/>
  <c r="Q162" i="1"/>
  <c r="P157" i="1"/>
  <c r="P158" i="1"/>
  <c r="P159" i="1"/>
  <c r="P160" i="1"/>
  <c r="P162" i="1"/>
  <c r="O157" i="1"/>
  <c r="O158" i="1"/>
  <c r="O159" i="1"/>
  <c r="O160" i="1"/>
  <c r="O162" i="1"/>
  <c r="N157" i="1"/>
  <c r="N158" i="1"/>
  <c r="N159" i="1"/>
  <c r="N160" i="1"/>
  <c r="N162" i="1"/>
  <c r="M157" i="1"/>
  <c r="M158" i="1"/>
  <c r="M159" i="1"/>
  <c r="M160" i="1"/>
  <c r="M162" i="1"/>
  <c r="L157" i="1"/>
  <c r="L158" i="1"/>
  <c r="L159" i="1"/>
  <c r="L160" i="1"/>
  <c r="L162" i="1"/>
  <c r="K157" i="1"/>
  <c r="K158" i="1"/>
  <c r="K159" i="1"/>
  <c r="K160" i="1"/>
  <c r="K162" i="1"/>
  <c r="J157" i="1"/>
  <c r="J158" i="1"/>
  <c r="J159" i="1"/>
  <c r="J160" i="1"/>
  <c r="J162" i="1"/>
  <c r="I157" i="1"/>
  <c r="I158" i="1"/>
  <c r="I159" i="1"/>
  <c r="I160" i="1"/>
  <c r="I162" i="1"/>
  <c r="H157" i="1"/>
  <c r="H158" i="1"/>
  <c r="H159" i="1"/>
  <c r="H160" i="1"/>
  <c r="H162" i="1"/>
  <c r="G157" i="1"/>
  <c r="G158" i="1"/>
  <c r="G159" i="1"/>
  <c r="G160" i="1"/>
  <c r="G162" i="1"/>
  <c r="F157" i="1"/>
  <c r="F158" i="1"/>
  <c r="F159" i="1"/>
  <c r="F160" i="1"/>
  <c r="F162" i="1"/>
  <c r="E157" i="1"/>
  <c r="E158" i="1"/>
  <c r="E159" i="1"/>
  <c r="E160" i="1"/>
  <c r="E162" i="1"/>
  <c r="D157" i="1"/>
  <c r="D158" i="1"/>
  <c r="D159" i="1"/>
  <c r="D160" i="1"/>
  <c r="D162" i="1"/>
  <c r="C157" i="1"/>
  <c r="C158" i="1"/>
  <c r="C159" i="1"/>
  <c r="C160" i="1"/>
  <c r="C162" i="1"/>
  <c r="B157" i="1"/>
  <c r="B158" i="1"/>
  <c r="B159" i="1"/>
  <c r="B160" i="1"/>
  <c r="B162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K139" i="1"/>
  <c r="AK140" i="1"/>
  <c r="AK141" i="1"/>
  <c r="AK142" i="1"/>
  <c r="AK144" i="1"/>
  <c r="AJ139" i="1"/>
  <c r="AJ140" i="1"/>
  <c r="AJ141" i="1"/>
  <c r="AJ142" i="1"/>
  <c r="AJ144" i="1"/>
  <c r="AI139" i="1"/>
  <c r="AI140" i="1"/>
  <c r="AI141" i="1"/>
  <c r="AI142" i="1"/>
  <c r="AI144" i="1"/>
  <c r="AH139" i="1"/>
  <c r="AH140" i="1"/>
  <c r="AH141" i="1"/>
  <c r="AH142" i="1"/>
  <c r="AH144" i="1"/>
  <c r="AG139" i="1"/>
  <c r="AG140" i="1"/>
  <c r="AG141" i="1"/>
  <c r="AG142" i="1"/>
  <c r="AG144" i="1"/>
  <c r="AF139" i="1"/>
  <c r="AF140" i="1"/>
  <c r="AF141" i="1"/>
  <c r="AF142" i="1"/>
  <c r="AF144" i="1"/>
  <c r="AE139" i="1"/>
  <c r="AE140" i="1"/>
  <c r="AE141" i="1"/>
  <c r="AE142" i="1"/>
  <c r="AE144" i="1"/>
  <c r="AD139" i="1"/>
  <c r="AD140" i="1"/>
  <c r="AD141" i="1"/>
  <c r="AD142" i="1"/>
  <c r="AD144" i="1"/>
  <c r="AC139" i="1"/>
  <c r="AC140" i="1"/>
  <c r="AC141" i="1"/>
  <c r="AC142" i="1"/>
  <c r="AC144" i="1"/>
  <c r="AB139" i="1"/>
  <c r="AB140" i="1"/>
  <c r="AB141" i="1"/>
  <c r="AB142" i="1"/>
  <c r="AB144" i="1"/>
  <c r="AA139" i="1"/>
  <c r="AA140" i="1"/>
  <c r="AA141" i="1"/>
  <c r="AA142" i="1"/>
  <c r="AA144" i="1"/>
  <c r="Z139" i="1"/>
  <c r="Z140" i="1"/>
  <c r="Z141" i="1"/>
  <c r="Z142" i="1"/>
  <c r="Z144" i="1"/>
  <c r="Y139" i="1"/>
  <c r="Y140" i="1"/>
  <c r="Y141" i="1"/>
  <c r="Y142" i="1"/>
  <c r="Y144" i="1"/>
  <c r="X139" i="1"/>
  <c r="X140" i="1"/>
  <c r="X141" i="1"/>
  <c r="X142" i="1"/>
  <c r="X144" i="1"/>
  <c r="W139" i="1"/>
  <c r="W140" i="1"/>
  <c r="W141" i="1"/>
  <c r="W142" i="1"/>
  <c r="W144" i="1"/>
  <c r="V139" i="1"/>
  <c r="V140" i="1"/>
  <c r="V141" i="1"/>
  <c r="V142" i="1"/>
  <c r="V144" i="1"/>
  <c r="U139" i="1"/>
  <c r="U140" i="1"/>
  <c r="U141" i="1"/>
  <c r="U142" i="1"/>
  <c r="U144" i="1"/>
  <c r="T139" i="1"/>
  <c r="T140" i="1"/>
  <c r="T141" i="1"/>
  <c r="T142" i="1"/>
  <c r="T144" i="1"/>
  <c r="S139" i="1"/>
  <c r="S140" i="1"/>
  <c r="S141" i="1"/>
  <c r="S142" i="1"/>
  <c r="S144" i="1"/>
  <c r="R139" i="1"/>
  <c r="R140" i="1"/>
  <c r="R141" i="1"/>
  <c r="R142" i="1"/>
  <c r="R144" i="1"/>
  <c r="Q139" i="1"/>
  <c r="Q140" i="1"/>
  <c r="Q141" i="1"/>
  <c r="Q142" i="1"/>
  <c r="Q144" i="1"/>
  <c r="P139" i="1"/>
  <c r="P140" i="1"/>
  <c r="P141" i="1"/>
  <c r="P142" i="1"/>
  <c r="P144" i="1"/>
  <c r="O139" i="1"/>
  <c r="O140" i="1"/>
  <c r="O141" i="1"/>
  <c r="O142" i="1"/>
  <c r="O144" i="1"/>
  <c r="N139" i="1"/>
  <c r="N140" i="1"/>
  <c r="N141" i="1"/>
  <c r="N142" i="1"/>
  <c r="N144" i="1"/>
  <c r="M139" i="1"/>
  <c r="M140" i="1"/>
  <c r="M141" i="1"/>
  <c r="M142" i="1"/>
  <c r="M144" i="1"/>
  <c r="L139" i="1"/>
  <c r="L140" i="1"/>
  <c r="L141" i="1"/>
  <c r="L142" i="1"/>
  <c r="L144" i="1"/>
  <c r="K139" i="1"/>
  <c r="K140" i="1"/>
  <c r="K141" i="1"/>
  <c r="K142" i="1"/>
  <c r="K144" i="1"/>
  <c r="J139" i="1"/>
  <c r="J140" i="1"/>
  <c r="J141" i="1"/>
  <c r="J142" i="1"/>
  <c r="J144" i="1"/>
  <c r="I139" i="1"/>
  <c r="I140" i="1"/>
  <c r="I141" i="1"/>
  <c r="I142" i="1"/>
  <c r="I144" i="1"/>
  <c r="H139" i="1"/>
  <c r="H140" i="1"/>
  <c r="H141" i="1"/>
  <c r="H142" i="1"/>
  <c r="H144" i="1"/>
  <c r="G139" i="1"/>
  <c r="G140" i="1"/>
  <c r="G141" i="1"/>
  <c r="G142" i="1"/>
  <c r="G144" i="1"/>
  <c r="F139" i="1"/>
  <c r="F140" i="1"/>
  <c r="F141" i="1"/>
  <c r="F142" i="1"/>
  <c r="F144" i="1"/>
  <c r="E139" i="1"/>
  <c r="E140" i="1"/>
  <c r="E141" i="1"/>
  <c r="E142" i="1"/>
  <c r="E144" i="1"/>
  <c r="D139" i="1"/>
  <c r="D140" i="1"/>
  <c r="D141" i="1"/>
  <c r="D142" i="1"/>
  <c r="D144" i="1"/>
  <c r="C139" i="1"/>
  <c r="C140" i="1"/>
  <c r="C141" i="1"/>
  <c r="C142" i="1"/>
  <c r="C144" i="1"/>
  <c r="B139" i="1"/>
  <c r="B140" i="1"/>
  <c r="B141" i="1"/>
  <c r="B142" i="1"/>
  <c r="B144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F111" i="1"/>
  <c r="G111" i="1"/>
  <c r="E111" i="1"/>
  <c r="AK121" i="1"/>
  <c r="AK122" i="1"/>
  <c r="AK123" i="1"/>
  <c r="AK124" i="1"/>
  <c r="AK126" i="1"/>
  <c r="AJ121" i="1"/>
  <c r="AJ122" i="1"/>
  <c r="AJ123" i="1"/>
  <c r="AJ124" i="1"/>
  <c r="AJ126" i="1"/>
  <c r="AI121" i="1"/>
  <c r="AI122" i="1"/>
  <c r="AI123" i="1"/>
  <c r="AI124" i="1"/>
  <c r="AI126" i="1"/>
  <c r="AH121" i="1"/>
  <c r="AH122" i="1"/>
  <c r="AH123" i="1"/>
  <c r="AH124" i="1"/>
  <c r="AH126" i="1"/>
  <c r="AG121" i="1"/>
  <c r="AG122" i="1"/>
  <c r="AG123" i="1"/>
  <c r="AG124" i="1"/>
  <c r="AG126" i="1"/>
  <c r="AF121" i="1"/>
  <c r="AF122" i="1"/>
  <c r="AF123" i="1"/>
  <c r="AF124" i="1"/>
  <c r="AF126" i="1"/>
  <c r="AE121" i="1"/>
  <c r="AE122" i="1"/>
  <c r="AE123" i="1"/>
  <c r="AE124" i="1"/>
  <c r="AE126" i="1"/>
  <c r="AD121" i="1"/>
  <c r="AD122" i="1"/>
  <c r="AD123" i="1"/>
  <c r="AD124" i="1"/>
  <c r="AD126" i="1"/>
  <c r="AC121" i="1"/>
  <c r="AC122" i="1"/>
  <c r="AC123" i="1"/>
  <c r="AC124" i="1"/>
  <c r="AC126" i="1"/>
  <c r="AB121" i="1"/>
  <c r="AB122" i="1"/>
  <c r="AB123" i="1"/>
  <c r="AB124" i="1"/>
  <c r="AB126" i="1"/>
  <c r="AA121" i="1"/>
  <c r="AA122" i="1"/>
  <c r="AA123" i="1"/>
  <c r="AA124" i="1"/>
  <c r="AA126" i="1"/>
  <c r="Z121" i="1"/>
  <c r="Z122" i="1"/>
  <c r="Z123" i="1"/>
  <c r="Z124" i="1"/>
  <c r="Z126" i="1"/>
  <c r="Y121" i="1"/>
  <c r="Y122" i="1"/>
  <c r="Y123" i="1"/>
  <c r="Y124" i="1"/>
  <c r="Y126" i="1"/>
  <c r="X121" i="1"/>
  <c r="X122" i="1"/>
  <c r="X123" i="1"/>
  <c r="X124" i="1"/>
  <c r="X126" i="1"/>
  <c r="W121" i="1"/>
  <c r="W122" i="1"/>
  <c r="W123" i="1"/>
  <c r="W124" i="1"/>
  <c r="W126" i="1"/>
  <c r="V121" i="1"/>
  <c r="V122" i="1"/>
  <c r="V123" i="1"/>
  <c r="V124" i="1"/>
  <c r="V126" i="1"/>
  <c r="U121" i="1"/>
  <c r="U122" i="1"/>
  <c r="U123" i="1"/>
  <c r="U124" i="1"/>
  <c r="U126" i="1"/>
  <c r="T121" i="1"/>
  <c r="T122" i="1"/>
  <c r="T123" i="1"/>
  <c r="T124" i="1"/>
  <c r="T126" i="1"/>
  <c r="S121" i="1"/>
  <c r="S122" i="1"/>
  <c r="S123" i="1"/>
  <c r="S124" i="1"/>
  <c r="S126" i="1"/>
  <c r="R121" i="1"/>
  <c r="R122" i="1"/>
  <c r="R123" i="1"/>
  <c r="R124" i="1"/>
  <c r="R126" i="1"/>
  <c r="Q121" i="1"/>
  <c r="Q122" i="1"/>
  <c r="Q123" i="1"/>
  <c r="Q124" i="1"/>
  <c r="Q126" i="1"/>
  <c r="P121" i="1"/>
  <c r="P122" i="1"/>
  <c r="P123" i="1"/>
  <c r="P124" i="1"/>
  <c r="P126" i="1"/>
  <c r="O121" i="1"/>
  <c r="O122" i="1"/>
  <c r="O123" i="1"/>
  <c r="O124" i="1"/>
  <c r="O126" i="1"/>
  <c r="N121" i="1"/>
  <c r="N122" i="1"/>
  <c r="N123" i="1"/>
  <c r="N124" i="1"/>
  <c r="N126" i="1"/>
  <c r="M121" i="1"/>
  <c r="M122" i="1"/>
  <c r="M123" i="1"/>
  <c r="M124" i="1"/>
  <c r="M126" i="1"/>
  <c r="L121" i="1"/>
  <c r="L122" i="1"/>
  <c r="L123" i="1"/>
  <c r="L124" i="1"/>
  <c r="L126" i="1"/>
  <c r="K121" i="1"/>
  <c r="K122" i="1"/>
  <c r="K123" i="1"/>
  <c r="K124" i="1"/>
  <c r="K126" i="1"/>
  <c r="J121" i="1"/>
  <c r="J122" i="1"/>
  <c r="J123" i="1"/>
  <c r="J124" i="1"/>
  <c r="J126" i="1"/>
  <c r="I121" i="1"/>
  <c r="I122" i="1"/>
  <c r="I123" i="1"/>
  <c r="I124" i="1"/>
  <c r="I126" i="1"/>
  <c r="H121" i="1"/>
  <c r="H122" i="1"/>
  <c r="H123" i="1"/>
  <c r="H124" i="1"/>
  <c r="H126" i="1"/>
  <c r="G121" i="1"/>
  <c r="G122" i="1"/>
  <c r="G123" i="1"/>
  <c r="G124" i="1"/>
  <c r="G126" i="1"/>
  <c r="F121" i="1"/>
  <c r="F122" i="1"/>
  <c r="F123" i="1"/>
  <c r="F124" i="1"/>
  <c r="F126" i="1"/>
  <c r="E121" i="1"/>
  <c r="E122" i="1"/>
  <c r="E123" i="1"/>
  <c r="E124" i="1"/>
  <c r="E126" i="1"/>
  <c r="D121" i="1"/>
  <c r="D122" i="1"/>
  <c r="D123" i="1"/>
  <c r="D124" i="1"/>
  <c r="D126" i="1"/>
  <c r="C121" i="1"/>
  <c r="C122" i="1"/>
  <c r="C123" i="1"/>
  <c r="C124" i="1"/>
  <c r="C126" i="1"/>
  <c r="B121" i="1"/>
  <c r="B122" i="1"/>
  <c r="B123" i="1"/>
  <c r="B124" i="1"/>
  <c r="B126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F93" i="1"/>
  <c r="G93" i="1"/>
  <c r="E93" i="1"/>
  <c r="F75" i="1"/>
  <c r="G75" i="1"/>
  <c r="E75" i="1"/>
  <c r="F57" i="1"/>
  <c r="G57" i="1"/>
  <c r="E57" i="1"/>
  <c r="F39" i="1"/>
  <c r="G39" i="1"/>
  <c r="E39" i="1"/>
  <c r="F21" i="1"/>
  <c r="G21" i="1"/>
  <c r="E21" i="1"/>
  <c r="AK103" i="1"/>
  <c r="AK104" i="1"/>
  <c r="AK105" i="1"/>
  <c r="AK106" i="1"/>
  <c r="AK108" i="1"/>
  <c r="AJ103" i="1"/>
  <c r="AJ104" i="1"/>
  <c r="AJ105" i="1"/>
  <c r="AJ106" i="1"/>
  <c r="AJ108" i="1"/>
  <c r="AI103" i="1"/>
  <c r="AI104" i="1"/>
  <c r="AI105" i="1"/>
  <c r="AI106" i="1"/>
  <c r="AI108" i="1"/>
  <c r="AH103" i="1"/>
  <c r="AH104" i="1"/>
  <c r="AH105" i="1"/>
  <c r="AH106" i="1"/>
  <c r="AH108" i="1"/>
  <c r="AG103" i="1"/>
  <c r="AG104" i="1"/>
  <c r="AG105" i="1"/>
  <c r="AG106" i="1"/>
  <c r="AG108" i="1"/>
  <c r="AF103" i="1"/>
  <c r="AF104" i="1"/>
  <c r="AF105" i="1"/>
  <c r="AF106" i="1"/>
  <c r="AF108" i="1"/>
  <c r="AE103" i="1"/>
  <c r="AE104" i="1"/>
  <c r="AE105" i="1"/>
  <c r="AE106" i="1"/>
  <c r="AE108" i="1"/>
  <c r="AD103" i="1"/>
  <c r="AD104" i="1"/>
  <c r="AD105" i="1"/>
  <c r="AD106" i="1"/>
  <c r="AD108" i="1"/>
  <c r="AC103" i="1"/>
  <c r="AC104" i="1"/>
  <c r="AC105" i="1"/>
  <c r="AC106" i="1"/>
  <c r="AC108" i="1"/>
  <c r="AB103" i="1"/>
  <c r="AB104" i="1"/>
  <c r="AB105" i="1"/>
  <c r="AB106" i="1"/>
  <c r="AB108" i="1"/>
  <c r="AA103" i="1"/>
  <c r="AA104" i="1"/>
  <c r="AA105" i="1"/>
  <c r="AA106" i="1"/>
  <c r="AA108" i="1"/>
  <c r="Z103" i="1"/>
  <c r="Z104" i="1"/>
  <c r="Z105" i="1"/>
  <c r="Z106" i="1"/>
  <c r="Z108" i="1"/>
  <c r="Y103" i="1"/>
  <c r="Y104" i="1"/>
  <c r="Y105" i="1"/>
  <c r="Y106" i="1"/>
  <c r="Y108" i="1"/>
  <c r="X103" i="1"/>
  <c r="X104" i="1"/>
  <c r="X105" i="1"/>
  <c r="X106" i="1"/>
  <c r="X108" i="1"/>
  <c r="W103" i="1"/>
  <c r="W104" i="1"/>
  <c r="W105" i="1"/>
  <c r="W106" i="1"/>
  <c r="W108" i="1"/>
  <c r="V103" i="1"/>
  <c r="V104" i="1"/>
  <c r="V105" i="1"/>
  <c r="V106" i="1"/>
  <c r="V108" i="1"/>
  <c r="U103" i="1"/>
  <c r="U104" i="1"/>
  <c r="U105" i="1"/>
  <c r="U106" i="1"/>
  <c r="U108" i="1"/>
  <c r="T103" i="1"/>
  <c r="T104" i="1"/>
  <c r="T105" i="1"/>
  <c r="T106" i="1"/>
  <c r="T108" i="1"/>
  <c r="S103" i="1"/>
  <c r="S104" i="1"/>
  <c r="S105" i="1"/>
  <c r="S106" i="1"/>
  <c r="S108" i="1"/>
  <c r="R103" i="1"/>
  <c r="R104" i="1"/>
  <c r="R105" i="1"/>
  <c r="R106" i="1"/>
  <c r="R108" i="1"/>
  <c r="Q103" i="1"/>
  <c r="Q104" i="1"/>
  <c r="Q105" i="1"/>
  <c r="Q106" i="1"/>
  <c r="Q108" i="1"/>
  <c r="P103" i="1"/>
  <c r="P104" i="1"/>
  <c r="P105" i="1"/>
  <c r="P106" i="1"/>
  <c r="P108" i="1"/>
  <c r="O103" i="1"/>
  <c r="O104" i="1"/>
  <c r="O105" i="1"/>
  <c r="O106" i="1"/>
  <c r="O108" i="1"/>
  <c r="N103" i="1"/>
  <c r="N104" i="1"/>
  <c r="N105" i="1"/>
  <c r="N106" i="1"/>
  <c r="N108" i="1"/>
  <c r="M103" i="1"/>
  <c r="M104" i="1"/>
  <c r="M105" i="1"/>
  <c r="M106" i="1"/>
  <c r="M108" i="1"/>
  <c r="L103" i="1"/>
  <c r="L104" i="1"/>
  <c r="L105" i="1"/>
  <c r="L106" i="1"/>
  <c r="L108" i="1"/>
  <c r="K103" i="1"/>
  <c r="K104" i="1"/>
  <c r="K105" i="1"/>
  <c r="K106" i="1"/>
  <c r="K108" i="1"/>
  <c r="J103" i="1"/>
  <c r="J104" i="1"/>
  <c r="J105" i="1"/>
  <c r="J106" i="1"/>
  <c r="J108" i="1"/>
  <c r="I103" i="1"/>
  <c r="I104" i="1"/>
  <c r="I105" i="1"/>
  <c r="I106" i="1"/>
  <c r="I108" i="1"/>
  <c r="H103" i="1"/>
  <c r="H104" i="1"/>
  <c r="H105" i="1"/>
  <c r="H106" i="1"/>
  <c r="H108" i="1"/>
  <c r="G103" i="1"/>
  <c r="G104" i="1"/>
  <c r="G105" i="1"/>
  <c r="G106" i="1"/>
  <c r="G108" i="1"/>
  <c r="F103" i="1"/>
  <c r="F104" i="1"/>
  <c r="F105" i="1"/>
  <c r="F106" i="1"/>
  <c r="F108" i="1"/>
  <c r="E103" i="1"/>
  <c r="E104" i="1"/>
  <c r="E105" i="1"/>
  <c r="E106" i="1"/>
  <c r="E108" i="1"/>
  <c r="D103" i="1"/>
  <c r="D104" i="1"/>
  <c r="D105" i="1"/>
  <c r="D106" i="1"/>
  <c r="D108" i="1"/>
  <c r="C103" i="1"/>
  <c r="C104" i="1"/>
  <c r="C105" i="1"/>
  <c r="C106" i="1"/>
  <c r="C108" i="1"/>
  <c r="B103" i="1"/>
  <c r="B104" i="1"/>
  <c r="B105" i="1"/>
  <c r="B106" i="1"/>
  <c r="B108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K85" i="1"/>
  <c r="AK86" i="1"/>
  <c r="AK87" i="1"/>
  <c r="AK88" i="1"/>
  <c r="AK90" i="1"/>
  <c r="AJ85" i="1"/>
  <c r="AJ86" i="1"/>
  <c r="AJ87" i="1"/>
  <c r="AJ88" i="1"/>
  <c r="AJ90" i="1"/>
  <c r="AI85" i="1"/>
  <c r="AI86" i="1"/>
  <c r="AI87" i="1"/>
  <c r="AI88" i="1"/>
  <c r="AI90" i="1"/>
  <c r="AH85" i="1"/>
  <c r="AH86" i="1"/>
  <c r="AH87" i="1"/>
  <c r="AH88" i="1"/>
  <c r="AH90" i="1"/>
  <c r="AG85" i="1"/>
  <c r="AG86" i="1"/>
  <c r="AG87" i="1"/>
  <c r="AG88" i="1"/>
  <c r="AG90" i="1"/>
  <c r="AF85" i="1"/>
  <c r="AF86" i="1"/>
  <c r="AF87" i="1"/>
  <c r="AF88" i="1"/>
  <c r="AF90" i="1"/>
  <c r="AE85" i="1"/>
  <c r="AE86" i="1"/>
  <c r="AE87" i="1"/>
  <c r="AE88" i="1"/>
  <c r="AE90" i="1"/>
  <c r="AD85" i="1"/>
  <c r="AD86" i="1"/>
  <c r="AD87" i="1"/>
  <c r="AD88" i="1"/>
  <c r="AD90" i="1"/>
  <c r="AC85" i="1"/>
  <c r="AC86" i="1"/>
  <c r="AC87" i="1"/>
  <c r="AC88" i="1"/>
  <c r="AC90" i="1"/>
  <c r="AB85" i="1"/>
  <c r="AB86" i="1"/>
  <c r="AB87" i="1"/>
  <c r="AB88" i="1"/>
  <c r="AB90" i="1"/>
  <c r="AA85" i="1"/>
  <c r="AA86" i="1"/>
  <c r="AA87" i="1"/>
  <c r="AA88" i="1"/>
  <c r="AA90" i="1"/>
  <c r="Z85" i="1"/>
  <c r="Z86" i="1"/>
  <c r="Z87" i="1"/>
  <c r="Z88" i="1"/>
  <c r="Z90" i="1"/>
  <c r="Y85" i="1"/>
  <c r="Y86" i="1"/>
  <c r="Y87" i="1"/>
  <c r="Y88" i="1"/>
  <c r="Y90" i="1"/>
  <c r="X85" i="1"/>
  <c r="X86" i="1"/>
  <c r="X87" i="1"/>
  <c r="X88" i="1"/>
  <c r="X90" i="1"/>
  <c r="W85" i="1"/>
  <c r="W86" i="1"/>
  <c r="W87" i="1"/>
  <c r="W88" i="1"/>
  <c r="W90" i="1"/>
  <c r="V85" i="1"/>
  <c r="V86" i="1"/>
  <c r="V87" i="1"/>
  <c r="V88" i="1"/>
  <c r="V90" i="1"/>
  <c r="U85" i="1"/>
  <c r="U86" i="1"/>
  <c r="U87" i="1"/>
  <c r="U88" i="1"/>
  <c r="U90" i="1"/>
  <c r="T85" i="1"/>
  <c r="T86" i="1"/>
  <c r="T87" i="1"/>
  <c r="T88" i="1"/>
  <c r="T90" i="1"/>
  <c r="S85" i="1"/>
  <c r="S86" i="1"/>
  <c r="S87" i="1"/>
  <c r="S88" i="1"/>
  <c r="S90" i="1"/>
  <c r="R85" i="1"/>
  <c r="R86" i="1"/>
  <c r="R87" i="1"/>
  <c r="R88" i="1"/>
  <c r="R90" i="1"/>
  <c r="Q85" i="1"/>
  <c r="Q86" i="1"/>
  <c r="Q87" i="1"/>
  <c r="Q88" i="1"/>
  <c r="Q90" i="1"/>
  <c r="P85" i="1"/>
  <c r="P86" i="1"/>
  <c r="P87" i="1"/>
  <c r="P88" i="1"/>
  <c r="P90" i="1"/>
  <c r="O85" i="1"/>
  <c r="O86" i="1"/>
  <c r="O87" i="1"/>
  <c r="O88" i="1"/>
  <c r="O90" i="1"/>
  <c r="N85" i="1"/>
  <c r="N86" i="1"/>
  <c r="N87" i="1"/>
  <c r="N88" i="1"/>
  <c r="N90" i="1"/>
  <c r="M85" i="1"/>
  <c r="M86" i="1"/>
  <c r="M87" i="1"/>
  <c r="M88" i="1"/>
  <c r="M90" i="1"/>
  <c r="L85" i="1"/>
  <c r="L86" i="1"/>
  <c r="L87" i="1"/>
  <c r="L88" i="1"/>
  <c r="L90" i="1"/>
  <c r="K85" i="1"/>
  <c r="K86" i="1"/>
  <c r="K87" i="1"/>
  <c r="K88" i="1"/>
  <c r="K90" i="1"/>
  <c r="J85" i="1"/>
  <c r="J86" i="1"/>
  <c r="J87" i="1"/>
  <c r="J88" i="1"/>
  <c r="J90" i="1"/>
  <c r="I85" i="1"/>
  <c r="I86" i="1"/>
  <c r="I87" i="1"/>
  <c r="I88" i="1"/>
  <c r="I90" i="1"/>
  <c r="H85" i="1"/>
  <c r="H86" i="1"/>
  <c r="H87" i="1"/>
  <c r="H88" i="1"/>
  <c r="H90" i="1"/>
  <c r="G85" i="1"/>
  <c r="G86" i="1"/>
  <c r="G87" i="1"/>
  <c r="G88" i="1"/>
  <c r="G90" i="1"/>
  <c r="F85" i="1"/>
  <c r="F86" i="1"/>
  <c r="F87" i="1"/>
  <c r="F88" i="1"/>
  <c r="F90" i="1"/>
  <c r="E85" i="1"/>
  <c r="E86" i="1"/>
  <c r="E87" i="1"/>
  <c r="E88" i="1"/>
  <c r="E90" i="1"/>
  <c r="D85" i="1"/>
  <c r="D86" i="1"/>
  <c r="D87" i="1"/>
  <c r="D88" i="1"/>
  <c r="D90" i="1"/>
  <c r="C85" i="1"/>
  <c r="C86" i="1"/>
  <c r="C87" i="1"/>
  <c r="C88" i="1"/>
  <c r="C90" i="1"/>
  <c r="B85" i="1"/>
  <c r="B86" i="1"/>
  <c r="B87" i="1"/>
  <c r="B88" i="1"/>
  <c r="B90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67" i="1"/>
  <c r="AK68" i="1"/>
  <c r="AK69" i="1"/>
  <c r="AK70" i="1"/>
  <c r="AK72" i="1"/>
  <c r="AJ67" i="1"/>
  <c r="AJ68" i="1"/>
  <c r="AJ69" i="1"/>
  <c r="AJ70" i="1"/>
  <c r="AJ72" i="1"/>
  <c r="AI67" i="1"/>
  <c r="AI68" i="1"/>
  <c r="AI69" i="1"/>
  <c r="AI70" i="1"/>
  <c r="AI72" i="1"/>
  <c r="AH67" i="1"/>
  <c r="AH68" i="1"/>
  <c r="AH69" i="1"/>
  <c r="AH70" i="1"/>
  <c r="AH72" i="1"/>
  <c r="AG67" i="1"/>
  <c r="AG68" i="1"/>
  <c r="AG69" i="1"/>
  <c r="AG70" i="1"/>
  <c r="AG72" i="1"/>
  <c r="AF67" i="1"/>
  <c r="AF68" i="1"/>
  <c r="AF69" i="1"/>
  <c r="AF70" i="1"/>
  <c r="AF72" i="1"/>
  <c r="AE67" i="1"/>
  <c r="AE68" i="1"/>
  <c r="AE69" i="1"/>
  <c r="AE70" i="1"/>
  <c r="AE72" i="1"/>
  <c r="AD67" i="1"/>
  <c r="AD68" i="1"/>
  <c r="AD69" i="1"/>
  <c r="AD70" i="1"/>
  <c r="AD72" i="1"/>
  <c r="AC67" i="1"/>
  <c r="AC68" i="1"/>
  <c r="AC69" i="1"/>
  <c r="AC70" i="1"/>
  <c r="AC72" i="1"/>
  <c r="AB67" i="1"/>
  <c r="AB68" i="1"/>
  <c r="AB69" i="1"/>
  <c r="AB70" i="1"/>
  <c r="AB72" i="1"/>
  <c r="AA67" i="1"/>
  <c r="AA68" i="1"/>
  <c r="AA69" i="1"/>
  <c r="AA70" i="1"/>
  <c r="AA72" i="1"/>
  <c r="Z67" i="1"/>
  <c r="Z68" i="1"/>
  <c r="Z69" i="1"/>
  <c r="Z70" i="1"/>
  <c r="Z72" i="1"/>
  <c r="Y67" i="1"/>
  <c r="Y68" i="1"/>
  <c r="Y69" i="1"/>
  <c r="Y70" i="1"/>
  <c r="Y72" i="1"/>
  <c r="X67" i="1"/>
  <c r="X68" i="1"/>
  <c r="X69" i="1"/>
  <c r="X70" i="1"/>
  <c r="X72" i="1"/>
  <c r="W67" i="1"/>
  <c r="W68" i="1"/>
  <c r="W69" i="1"/>
  <c r="W70" i="1"/>
  <c r="W72" i="1"/>
  <c r="V67" i="1"/>
  <c r="V68" i="1"/>
  <c r="V69" i="1"/>
  <c r="V70" i="1"/>
  <c r="V72" i="1"/>
  <c r="U67" i="1"/>
  <c r="U68" i="1"/>
  <c r="U69" i="1"/>
  <c r="U70" i="1"/>
  <c r="U72" i="1"/>
  <c r="T67" i="1"/>
  <c r="T68" i="1"/>
  <c r="T69" i="1"/>
  <c r="T70" i="1"/>
  <c r="T72" i="1"/>
  <c r="S67" i="1"/>
  <c r="S68" i="1"/>
  <c r="S69" i="1"/>
  <c r="S70" i="1"/>
  <c r="S72" i="1"/>
  <c r="R67" i="1"/>
  <c r="R68" i="1"/>
  <c r="R69" i="1"/>
  <c r="R70" i="1"/>
  <c r="R72" i="1"/>
  <c r="Q67" i="1"/>
  <c r="Q68" i="1"/>
  <c r="Q69" i="1"/>
  <c r="Q70" i="1"/>
  <c r="Q72" i="1"/>
  <c r="P67" i="1"/>
  <c r="P68" i="1"/>
  <c r="P69" i="1"/>
  <c r="P70" i="1"/>
  <c r="P72" i="1"/>
  <c r="O67" i="1"/>
  <c r="O68" i="1"/>
  <c r="O69" i="1"/>
  <c r="O70" i="1"/>
  <c r="O72" i="1"/>
  <c r="N67" i="1"/>
  <c r="N68" i="1"/>
  <c r="N69" i="1"/>
  <c r="N70" i="1"/>
  <c r="N72" i="1"/>
  <c r="M67" i="1"/>
  <c r="M68" i="1"/>
  <c r="M69" i="1"/>
  <c r="M70" i="1"/>
  <c r="M72" i="1"/>
  <c r="L67" i="1"/>
  <c r="L68" i="1"/>
  <c r="L69" i="1"/>
  <c r="L70" i="1"/>
  <c r="L72" i="1"/>
  <c r="K67" i="1"/>
  <c r="K68" i="1"/>
  <c r="K69" i="1"/>
  <c r="K70" i="1"/>
  <c r="K72" i="1"/>
  <c r="J67" i="1"/>
  <c r="J68" i="1"/>
  <c r="J69" i="1"/>
  <c r="J70" i="1"/>
  <c r="J72" i="1"/>
  <c r="I67" i="1"/>
  <c r="I68" i="1"/>
  <c r="I69" i="1"/>
  <c r="I70" i="1"/>
  <c r="I72" i="1"/>
  <c r="H67" i="1"/>
  <c r="H68" i="1"/>
  <c r="H69" i="1"/>
  <c r="H70" i="1"/>
  <c r="H72" i="1"/>
  <c r="G67" i="1"/>
  <c r="G68" i="1"/>
  <c r="G69" i="1"/>
  <c r="G70" i="1"/>
  <c r="G72" i="1"/>
  <c r="F67" i="1"/>
  <c r="F68" i="1"/>
  <c r="F69" i="1"/>
  <c r="F70" i="1"/>
  <c r="F72" i="1"/>
  <c r="E67" i="1"/>
  <c r="E68" i="1"/>
  <c r="E69" i="1"/>
  <c r="E70" i="1"/>
  <c r="E72" i="1"/>
  <c r="D67" i="1"/>
  <c r="D68" i="1"/>
  <c r="D69" i="1"/>
  <c r="D70" i="1"/>
  <c r="D72" i="1"/>
  <c r="C67" i="1"/>
  <c r="C68" i="1"/>
  <c r="C69" i="1"/>
  <c r="C70" i="1"/>
  <c r="C72" i="1"/>
  <c r="B67" i="1"/>
  <c r="B68" i="1"/>
  <c r="B69" i="1"/>
  <c r="B70" i="1"/>
  <c r="B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K49" i="1"/>
  <c r="AK50" i="1"/>
  <c r="AK51" i="1"/>
  <c r="AK52" i="1"/>
  <c r="AK54" i="1"/>
  <c r="AJ49" i="1"/>
  <c r="AJ50" i="1"/>
  <c r="AJ51" i="1"/>
  <c r="AJ52" i="1"/>
  <c r="AJ54" i="1"/>
  <c r="AI49" i="1"/>
  <c r="AI50" i="1"/>
  <c r="AI51" i="1"/>
  <c r="AI52" i="1"/>
  <c r="AI54" i="1"/>
  <c r="AH49" i="1"/>
  <c r="AH50" i="1"/>
  <c r="AH51" i="1"/>
  <c r="AH52" i="1"/>
  <c r="AH54" i="1"/>
  <c r="AG49" i="1"/>
  <c r="AG50" i="1"/>
  <c r="AG51" i="1"/>
  <c r="AG52" i="1"/>
  <c r="AG54" i="1"/>
  <c r="AF49" i="1"/>
  <c r="AF50" i="1"/>
  <c r="AF51" i="1"/>
  <c r="AF52" i="1"/>
  <c r="AF54" i="1"/>
  <c r="AE49" i="1"/>
  <c r="AE50" i="1"/>
  <c r="AE51" i="1"/>
  <c r="AE52" i="1"/>
  <c r="AE54" i="1"/>
  <c r="AD49" i="1"/>
  <c r="AD50" i="1"/>
  <c r="AD51" i="1"/>
  <c r="AD52" i="1"/>
  <c r="AD54" i="1"/>
  <c r="AC49" i="1"/>
  <c r="AC50" i="1"/>
  <c r="AC51" i="1"/>
  <c r="AC52" i="1"/>
  <c r="AC54" i="1"/>
  <c r="AB49" i="1"/>
  <c r="AB50" i="1"/>
  <c r="AB51" i="1"/>
  <c r="AB52" i="1"/>
  <c r="AB54" i="1"/>
  <c r="AA49" i="1"/>
  <c r="AA50" i="1"/>
  <c r="AA51" i="1"/>
  <c r="AA52" i="1"/>
  <c r="AA54" i="1"/>
  <c r="Z49" i="1"/>
  <c r="Z50" i="1"/>
  <c r="Z51" i="1"/>
  <c r="Z52" i="1"/>
  <c r="Z54" i="1"/>
  <c r="Y49" i="1"/>
  <c r="Y50" i="1"/>
  <c r="Y51" i="1"/>
  <c r="Y52" i="1"/>
  <c r="Y54" i="1"/>
  <c r="X49" i="1"/>
  <c r="X50" i="1"/>
  <c r="X51" i="1"/>
  <c r="X52" i="1"/>
  <c r="X54" i="1"/>
  <c r="W49" i="1"/>
  <c r="W50" i="1"/>
  <c r="W51" i="1"/>
  <c r="W52" i="1"/>
  <c r="W54" i="1"/>
  <c r="V49" i="1"/>
  <c r="V50" i="1"/>
  <c r="V51" i="1"/>
  <c r="V52" i="1"/>
  <c r="V54" i="1"/>
  <c r="U49" i="1"/>
  <c r="U50" i="1"/>
  <c r="U51" i="1"/>
  <c r="U52" i="1"/>
  <c r="U54" i="1"/>
  <c r="T49" i="1"/>
  <c r="T50" i="1"/>
  <c r="T51" i="1"/>
  <c r="T52" i="1"/>
  <c r="T54" i="1"/>
  <c r="S49" i="1"/>
  <c r="S50" i="1"/>
  <c r="S51" i="1"/>
  <c r="S52" i="1"/>
  <c r="S54" i="1"/>
  <c r="R49" i="1"/>
  <c r="R50" i="1"/>
  <c r="R51" i="1"/>
  <c r="R52" i="1"/>
  <c r="R54" i="1"/>
  <c r="Q49" i="1"/>
  <c r="Q50" i="1"/>
  <c r="Q51" i="1"/>
  <c r="Q52" i="1"/>
  <c r="Q54" i="1"/>
  <c r="P49" i="1"/>
  <c r="P50" i="1"/>
  <c r="P51" i="1"/>
  <c r="P52" i="1"/>
  <c r="P54" i="1"/>
  <c r="O49" i="1"/>
  <c r="O50" i="1"/>
  <c r="O51" i="1"/>
  <c r="O52" i="1"/>
  <c r="O54" i="1"/>
  <c r="N49" i="1"/>
  <c r="N50" i="1"/>
  <c r="N51" i="1"/>
  <c r="N52" i="1"/>
  <c r="N54" i="1"/>
  <c r="M49" i="1"/>
  <c r="M50" i="1"/>
  <c r="M51" i="1"/>
  <c r="M52" i="1"/>
  <c r="M54" i="1"/>
  <c r="L49" i="1"/>
  <c r="L50" i="1"/>
  <c r="L51" i="1"/>
  <c r="L52" i="1"/>
  <c r="L54" i="1"/>
  <c r="K49" i="1"/>
  <c r="K50" i="1"/>
  <c r="K51" i="1"/>
  <c r="K52" i="1"/>
  <c r="K54" i="1"/>
  <c r="J49" i="1"/>
  <c r="J50" i="1"/>
  <c r="J51" i="1"/>
  <c r="J52" i="1"/>
  <c r="J54" i="1"/>
  <c r="I49" i="1"/>
  <c r="I50" i="1"/>
  <c r="I51" i="1"/>
  <c r="I52" i="1"/>
  <c r="I54" i="1"/>
  <c r="H49" i="1"/>
  <c r="H50" i="1"/>
  <c r="H51" i="1"/>
  <c r="H52" i="1"/>
  <c r="H54" i="1"/>
  <c r="G49" i="1"/>
  <c r="G50" i="1"/>
  <c r="G51" i="1"/>
  <c r="G52" i="1"/>
  <c r="G54" i="1"/>
  <c r="F49" i="1"/>
  <c r="F50" i="1"/>
  <c r="F51" i="1"/>
  <c r="F52" i="1"/>
  <c r="F54" i="1"/>
  <c r="E49" i="1"/>
  <c r="E50" i="1"/>
  <c r="E51" i="1"/>
  <c r="E52" i="1"/>
  <c r="E54" i="1"/>
  <c r="D49" i="1"/>
  <c r="D50" i="1"/>
  <c r="D51" i="1"/>
  <c r="D52" i="1"/>
  <c r="D54" i="1"/>
  <c r="C49" i="1"/>
  <c r="C50" i="1"/>
  <c r="C51" i="1"/>
  <c r="C52" i="1"/>
  <c r="C54" i="1"/>
  <c r="B49" i="1"/>
  <c r="B50" i="1"/>
  <c r="B51" i="1"/>
  <c r="B52" i="1"/>
  <c r="B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K31" i="1"/>
  <c r="AK32" i="1"/>
  <c r="AK33" i="1"/>
  <c r="AK34" i="1"/>
  <c r="AK36" i="1"/>
  <c r="AJ31" i="1"/>
  <c r="AJ32" i="1"/>
  <c r="AJ33" i="1"/>
  <c r="AJ34" i="1"/>
  <c r="AJ36" i="1"/>
  <c r="AI31" i="1"/>
  <c r="AI32" i="1"/>
  <c r="AI33" i="1"/>
  <c r="AI34" i="1"/>
  <c r="AI36" i="1"/>
  <c r="AH31" i="1"/>
  <c r="AH32" i="1"/>
  <c r="AH33" i="1"/>
  <c r="AH34" i="1"/>
  <c r="AH36" i="1"/>
  <c r="AG31" i="1"/>
  <c r="AG32" i="1"/>
  <c r="AG33" i="1"/>
  <c r="AG34" i="1"/>
  <c r="AG36" i="1"/>
  <c r="AF31" i="1"/>
  <c r="AF32" i="1"/>
  <c r="AF33" i="1"/>
  <c r="AF34" i="1"/>
  <c r="AF36" i="1"/>
  <c r="AE31" i="1"/>
  <c r="AE32" i="1"/>
  <c r="AE33" i="1"/>
  <c r="AE34" i="1"/>
  <c r="AE36" i="1"/>
  <c r="AD31" i="1"/>
  <c r="AD32" i="1"/>
  <c r="AD33" i="1"/>
  <c r="AD34" i="1"/>
  <c r="AD36" i="1"/>
  <c r="AC31" i="1"/>
  <c r="AC32" i="1"/>
  <c r="AC33" i="1"/>
  <c r="AC34" i="1"/>
  <c r="AC36" i="1"/>
  <c r="AB31" i="1"/>
  <c r="AB32" i="1"/>
  <c r="AB33" i="1"/>
  <c r="AB34" i="1"/>
  <c r="AB36" i="1"/>
  <c r="AA31" i="1"/>
  <c r="AA32" i="1"/>
  <c r="AA33" i="1"/>
  <c r="AA34" i="1"/>
  <c r="AA36" i="1"/>
  <c r="Z31" i="1"/>
  <c r="Z32" i="1"/>
  <c r="Z33" i="1"/>
  <c r="Z34" i="1"/>
  <c r="Z36" i="1"/>
  <c r="Y31" i="1"/>
  <c r="Y32" i="1"/>
  <c r="Y33" i="1"/>
  <c r="Y34" i="1"/>
  <c r="Y36" i="1"/>
  <c r="X31" i="1"/>
  <c r="X32" i="1"/>
  <c r="X33" i="1"/>
  <c r="X34" i="1"/>
  <c r="X36" i="1"/>
  <c r="W31" i="1"/>
  <c r="W32" i="1"/>
  <c r="W33" i="1"/>
  <c r="W34" i="1"/>
  <c r="W36" i="1"/>
  <c r="V31" i="1"/>
  <c r="V32" i="1"/>
  <c r="V33" i="1"/>
  <c r="V34" i="1"/>
  <c r="V36" i="1"/>
  <c r="U31" i="1"/>
  <c r="U32" i="1"/>
  <c r="U33" i="1"/>
  <c r="U34" i="1"/>
  <c r="U36" i="1"/>
  <c r="T31" i="1"/>
  <c r="T32" i="1"/>
  <c r="T33" i="1"/>
  <c r="T34" i="1"/>
  <c r="T36" i="1"/>
  <c r="S31" i="1"/>
  <c r="S32" i="1"/>
  <c r="S33" i="1"/>
  <c r="S34" i="1"/>
  <c r="S36" i="1"/>
  <c r="R31" i="1"/>
  <c r="R32" i="1"/>
  <c r="R33" i="1"/>
  <c r="R34" i="1"/>
  <c r="R36" i="1"/>
  <c r="Q31" i="1"/>
  <c r="Q32" i="1"/>
  <c r="Q33" i="1"/>
  <c r="Q34" i="1"/>
  <c r="Q36" i="1"/>
  <c r="P31" i="1"/>
  <c r="P32" i="1"/>
  <c r="P33" i="1"/>
  <c r="P34" i="1"/>
  <c r="P36" i="1"/>
  <c r="O31" i="1"/>
  <c r="O32" i="1"/>
  <c r="O33" i="1"/>
  <c r="O34" i="1"/>
  <c r="O36" i="1"/>
  <c r="N31" i="1"/>
  <c r="N32" i="1"/>
  <c r="N33" i="1"/>
  <c r="N34" i="1"/>
  <c r="N36" i="1"/>
  <c r="M31" i="1"/>
  <c r="M32" i="1"/>
  <c r="M33" i="1"/>
  <c r="M34" i="1"/>
  <c r="M36" i="1"/>
  <c r="L31" i="1"/>
  <c r="L32" i="1"/>
  <c r="L33" i="1"/>
  <c r="L34" i="1"/>
  <c r="L36" i="1"/>
  <c r="K31" i="1"/>
  <c r="K32" i="1"/>
  <c r="K33" i="1"/>
  <c r="K34" i="1"/>
  <c r="K36" i="1"/>
  <c r="J31" i="1"/>
  <c r="J32" i="1"/>
  <c r="J33" i="1"/>
  <c r="J34" i="1"/>
  <c r="J36" i="1"/>
  <c r="I31" i="1"/>
  <c r="I32" i="1"/>
  <c r="I33" i="1"/>
  <c r="I34" i="1"/>
  <c r="I36" i="1"/>
  <c r="H31" i="1"/>
  <c r="H32" i="1"/>
  <c r="H33" i="1"/>
  <c r="H34" i="1"/>
  <c r="H36" i="1"/>
  <c r="G31" i="1"/>
  <c r="G32" i="1"/>
  <c r="G33" i="1"/>
  <c r="G34" i="1"/>
  <c r="G36" i="1"/>
  <c r="F31" i="1"/>
  <c r="F32" i="1"/>
  <c r="F33" i="1"/>
  <c r="F34" i="1"/>
  <c r="F36" i="1"/>
  <c r="E31" i="1"/>
  <c r="E32" i="1"/>
  <c r="E33" i="1"/>
  <c r="E34" i="1"/>
  <c r="E36" i="1"/>
  <c r="D31" i="1"/>
  <c r="D32" i="1"/>
  <c r="D33" i="1"/>
  <c r="D34" i="1"/>
  <c r="D36" i="1"/>
  <c r="C31" i="1"/>
  <c r="C32" i="1"/>
  <c r="C33" i="1"/>
  <c r="C34" i="1"/>
  <c r="C36" i="1"/>
  <c r="B31" i="1"/>
  <c r="B32" i="1"/>
  <c r="B33" i="1"/>
  <c r="B34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13" i="1"/>
  <c r="AK14" i="1"/>
  <c r="AK15" i="1"/>
  <c r="AK16" i="1"/>
  <c r="AK18" i="1"/>
  <c r="AJ13" i="1"/>
  <c r="AJ14" i="1"/>
  <c r="AJ15" i="1"/>
  <c r="AJ16" i="1"/>
  <c r="AJ18" i="1"/>
  <c r="AI13" i="1"/>
  <c r="AI14" i="1"/>
  <c r="AI15" i="1"/>
  <c r="AI16" i="1"/>
  <c r="AI18" i="1"/>
  <c r="AH13" i="1"/>
  <c r="AH14" i="1"/>
  <c r="AH15" i="1"/>
  <c r="AH16" i="1"/>
  <c r="AH18" i="1"/>
  <c r="AG13" i="1"/>
  <c r="AG14" i="1"/>
  <c r="AG15" i="1"/>
  <c r="AG16" i="1"/>
  <c r="AG18" i="1"/>
  <c r="AF13" i="1"/>
  <c r="AF14" i="1"/>
  <c r="AF15" i="1"/>
  <c r="AF16" i="1"/>
  <c r="AF18" i="1"/>
  <c r="AE13" i="1"/>
  <c r="AE14" i="1"/>
  <c r="AE15" i="1"/>
  <c r="AE16" i="1"/>
  <c r="AE18" i="1"/>
  <c r="AD13" i="1"/>
  <c r="AD14" i="1"/>
  <c r="AD15" i="1"/>
  <c r="AD16" i="1"/>
  <c r="AD18" i="1"/>
  <c r="AC13" i="1"/>
  <c r="AC14" i="1"/>
  <c r="AC15" i="1"/>
  <c r="AC16" i="1"/>
  <c r="AC18" i="1"/>
  <c r="AB13" i="1"/>
  <c r="AB14" i="1"/>
  <c r="AB15" i="1"/>
  <c r="AB16" i="1"/>
  <c r="AB18" i="1"/>
  <c r="AA13" i="1"/>
  <c r="AA14" i="1"/>
  <c r="AA15" i="1"/>
  <c r="AA16" i="1"/>
  <c r="AA18" i="1"/>
  <c r="Z13" i="1"/>
  <c r="Z14" i="1"/>
  <c r="Z15" i="1"/>
  <c r="Z16" i="1"/>
  <c r="Z18" i="1"/>
  <c r="Y13" i="1"/>
  <c r="Y14" i="1"/>
  <c r="Y15" i="1"/>
  <c r="Y16" i="1"/>
  <c r="Y18" i="1"/>
  <c r="X13" i="1"/>
  <c r="X14" i="1"/>
  <c r="X15" i="1"/>
  <c r="X16" i="1"/>
  <c r="X18" i="1"/>
  <c r="W13" i="1"/>
  <c r="W14" i="1"/>
  <c r="W15" i="1"/>
  <c r="W16" i="1"/>
  <c r="W18" i="1"/>
  <c r="V13" i="1"/>
  <c r="V14" i="1"/>
  <c r="V15" i="1"/>
  <c r="V16" i="1"/>
  <c r="V18" i="1"/>
  <c r="U13" i="1"/>
  <c r="U14" i="1"/>
  <c r="U15" i="1"/>
  <c r="U16" i="1"/>
  <c r="U18" i="1"/>
  <c r="T13" i="1"/>
  <c r="T14" i="1"/>
  <c r="T15" i="1"/>
  <c r="T16" i="1"/>
  <c r="T18" i="1"/>
  <c r="S13" i="1"/>
  <c r="S14" i="1"/>
  <c r="S15" i="1"/>
  <c r="S16" i="1"/>
  <c r="S18" i="1"/>
  <c r="R13" i="1"/>
  <c r="R14" i="1"/>
  <c r="R15" i="1"/>
  <c r="R16" i="1"/>
  <c r="R18" i="1"/>
  <c r="Q13" i="1"/>
  <c r="Q14" i="1"/>
  <c r="Q15" i="1"/>
  <c r="Q16" i="1"/>
  <c r="Q18" i="1"/>
  <c r="P13" i="1"/>
  <c r="P14" i="1"/>
  <c r="P15" i="1"/>
  <c r="P16" i="1"/>
  <c r="P18" i="1"/>
  <c r="O13" i="1"/>
  <c r="O14" i="1"/>
  <c r="O15" i="1"/>
  <c r="O16" i="1"/>
  <c r="O18" i="1"/>
  <c r="N13" i="1"/>
  <c r="N14" i="1"/>
  <c r="N15" i="1"/>
  <c r="N16" i="1"/>
  <c r="N18" i="1"/>
  <c r="M13" i="1"/>
  <c r="M14" i="1"/>
  <c r="M15" i="1"/>
  <c r="M16" i="1"/>
  <c r="M18" i="1"/>
  <c r="L13" i="1"/>
  <c r="L14" i="1"/>
  <c r="L15" i="1"/>
  <c r="L16" i="1"/>
  <c r="L18" i="1"/>
  <c r="K13" i="1"/>
  <c r="K14" i="1"/>
  <c r="K15" i="1"/>
  <c r="K16" i="1"/>
  <c r="K18" i="1"/>
  <c r="J13" i="1"/>
  <c r="J14" i="1"/>
  <c r="J15" i="1"/>
  <c r="J16" i="1"/>
  <c r="J18" i="1"/>
  <c r="I13" i="1"/>
  <c r="I14" i="1"/>
  <c r="I15" i="1"/>
  <c r="I16" i="1"/>
  <c r="I18" i="1"/>
  <c r="H13" i="1"/>
  <c r="H14" i="1"/>
  <c r="H15" i="1"/>
  <c r="H16" i="1"/>
  <c r="H18" i="1"/>
  <c r="G13" i="1"/>
  <c r="G14" i="1"/>
  <c r="G15" i="1"/>
  <c r="G16" i="1"/>
  <c r="G18" i="1"/>
  <c r="F13" i="1"/>
  <c r="F14" i="1"/>
  <c r="F15" i="1"/>
  <c r="F16" i="1"/>
  <c r="F18" i="1"/>
  <c r="E13" i="1"/>
  <c r="E14" i="1"/>
  <c r="E15" i="1"/>
  <c r="E16" i="1"/>
  <c r="E18" i="1"/>
  <c r="D13" i="1"/>
  <c r="D14" i="1"/>
  <c r="D15" i="1"/>
  <c r="D16" i="1"/>
  <c r="D18" i="1"/>
  <c r="C13" i="1"/>
  <c r="C14" i="1"/>
  <c r="C15" i="1"/>
  <c r="C16" i="1"/>
  <c r="C18" i="1"/>
  <c r="B13" i="1"/>
  <c r="B14" i="1"/>
  <c r="B15" i="1"/>
  <c r="B16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<sst xmlns="http://schemas.openxmlformats.org/spreadsheetml/2006/main" count="396" uniqueCount="62">
  <si>
    <t>Sample Size</t>
  </si>
  <si>
    <t>Crit. Value</t>
  </si>
  <si>
    <t>Nanometers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</si>
  <si>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</si>
  <si>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</si>
  <si>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</si>
  <si>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</si>
  <si>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</si>
  <si>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</si>
  <si>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</si>
  <si>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</si>
  <si>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</si>
  <si>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Mean</t>
  </si>
  <si>
    <t>Std. Dev.</t>
  </si>
  <si>
    <t>Std. Error</t>
  </si>
  <si>
    <t>Margin of Error</t>
  </si>
  <si>
    <t>99% Confidence Lower Bound</t>
  </si>
  <si>
    <t>99% Confidence Upper Bound</t>
  </si>
  <si>
    <t>0,0,0 DATA</t>
  </si>
  <si>
    <t>1,1,1 DATA</t>
  </si>
  <si>
    <t>2,2,2 DATA</t>
  </si>
  <si>
    <t>4,4,4 DATA</t>
  </si>
  <si>
    <t>6,6,6 DATA</t>
  </si>
  <si>
    <t>8,8,8 DATA</t>
  </si>
  <si>
    <t>GAMMA</t>
  </si>
  <si>
    <t>A</t>
  </si>
  <si>
    <t>B</t>
  </si>
  <si>
    <t>C</t>
  </si>
  <si>
    <t>D</t>
  </si>
  <si>
    <t>EQUATIONS</t>
  </si>
  <si>
    <t>f(x) = (ax +b)^G       x &gt;=D</t>
  </si>
  <si>
    <t>cx     x &lt; D</t>
  </si>
  <si>
    <t>12,12,12 DATA</t>
  </si>
  <si>
    <t>16,16,16 DATA</t>
  </si>
  <si>
    <t>24,24,24 DATA</t>
  </si>
  <si>
    <t>32,32,32 DATA</t>
  </si>
  <si>
    <t>48,48,48 DATA</t>
  </si>
  <si>
    <t>64,64,64 DATA</t>
  </si>
  <si>
    <t>96,96,96 DATA</t>
  </si>
  <si>
    <t>128,128,128 DATA</t>
  </si>
  <si>
    <t>160,160,160 DATA</t>
  </si>
  <si>
    <t>192,192,192 DATA</t>
  </si>
  <si>
    <t>224,224,224 DATA</t>
  </si>
  <si>
    <t>255,255,255 DATA (White Primary)</t>
  </si>
  <si>
    <t>Compressed Floats:</t>
  </si>
  <si>
    <t>Uncompressed</t>
  </si>
  <si>
    <t>White Primary</t>
  </si>
  <si>
    <t>Gray 1</t>
  </si>
  <si>
    <t>Gray 2</t>
  </si>
  <si>
    <t>Compressed 1</t>
  </si>
  <si>
    <t>Compressed 2</t>
  </si>
  <si>
    <t>Decomp 1</t>
  </si>
  <si>
    <t>Decomp 2</t>
  </si>
  <si>
    <t>Ratio</t>
  </si>
  <si>
    <t>Spectrum 1</t>
  </si>
  <si>
    <t>(From Gray Data Tables)</t>
  </si>
  <si>
    <t>Spectrum 2</t>
  </si>
  <si>
    <t>Ratios</t>
  </si>
  <si>
    <t>Comp. 2</t>
  </si>
  <si>
    <t>Uncomp. 2</t>
  </si>
  <si>
    <t>Ratio +1</t>
  </si>
  <si>
    <t>Make graph of compressed vs. uncompressed ratios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</si>
</sst>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4" fillId="0" borderId="0" xfId="0" applyFont="1"/>
    <xf numFmtId="164" fontId="5" fillId="0" borderId="0" xfId="0" applyNumberFormat="1" applyFont="1"/>
    <xf numFmtId="0" fontId="5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4"/>
  <sheetViews>
    <sheetView tabSelected="1" topLeftCell="T297" workbookViewId="0">
      <selection activeCell="O259" sqref="O259"/>
    </sheetView>
  </sheetViews>
  <sheetFormatPr baseColWidth="10" defaultRowHeight="15" x14ac:dyDescent="0"/>
  <cols>
    <col min="5" max="7" width="13.83203125" bestFit="1" customWidth="1"/>
  </cols>
  <sheetData>
    <row r="1" spans="1:37">
      <c r="D1" s="1" t="s">
        <v>0</v>
      </c>
      <c r="E1">
        <v>9</v>
      </c>
      <c r="G1" s="1" t="s">
        <v>1</v>
      </c>
      <c r="H1" s="1">
        <v>2.8959999999999999</v>
      </c>
      <c r="K1" s="1" t="s">
        <v>24</v>
      </c>
      <c r="L1">
        <v>2.4</v>
      </c>
      <c r="N1" s="1" t="s">
        <v>25</v>
      </c>
      <c r="O1">
        <v>0.94789999999999996</v>
      </c>
      <c r="Q1" s="1" t="s">
        <v>26</v>
      </c>
      <c r="R1">
        <v>5.21E-2</v>
      </c>
      <c r="T1" s="1" t="s">
        <v>27</v>
      </c>
      <c r="U1">
        <v>7.7399999999999997E-2</v>
      </c>
      <c r="W1" s="1" t="s">
        <v>28</v>
      </c>
      <c r="X1">
        <v>3.9300000000000002E-2</v>
      </c>
      <c r="AA1" s="1" t="s">
        <v>29</v>
      </c>
      <c r="AB1" t="s">
        <v>30</v>
      </c>
      <c r="AE1" t="s">
        <v>31</v>
      </c>
    </row>
    <row r="2" spans="1:37">
      <c r="A2" s="1" t="s">
        <v>2</v>
      </c>
      <c r="B2">
        <v>380</v>
      </c>
      <c r="C2">
        <v>390</v>
      </c>
      <c r="D2">
        <v>400</v>
      </c>
      <c r="E2">
        <v>410</v>
      </c>
      <c r="F2">
        <v>420</v>
      </c>
      <c r="G2">
        <v>430</v>
      </c>
      <c r="H2">
        <v>440</v>
      </c>
      <c r="I2">
        <v>450</v>
      </c>
      <c r="J2">
        <v>460</v>
      </c>
      <c r="K2">
        <v>470</v>
      </c>
      <c r="L2">
        <v>480</v>
      </c>
      <c r="M2">
        <v>490</v>
      </c>
      <c r="N2">
        <v>500</v>
      </c>
      <c r="O2">
        <v>510</v>
      </c>
      <c r="P2">
        <v>520</v>
      </c>
      <c r="Q2">
        <v>530</v>
      </c>
      <c r="R2">
        <v>540</v>
      </c>
      <c r="S2">
        <v>550</v>
      </c>
      <c r="T2">
        <v>560</v>
      </c>
      <c r="U2">
        <v>570</v>
      </c>
      <c r="V2">
        <v>580</v>
      </c>
      <c r="W2">
        <v>590</v>
      </c>
      <c r="X2">
        <v>600</v>
      </c>
      <c r="Y2">
        <v>610</v>
      </c>
      <c r="Z2">
        <v>620</v>
      </c>
      <c r="AA2">
        <v>630</v>
      </c>
      <c r="AB2">
        <v>640</v>
      </c>
      <c r="AC2">
        <v>650</v>
      </c>
      <c r="AD2">
        <v>660</v>
      </c>
      <c r="AE2">
        <v>670</v>
      </c>
      <c r="AF2">
        <v>680</v>
      </c>
      <c r="AG2">
        <v>690</v>
      </c>
      <c r="AH2">
        <v>700</v>
      </c>
      <c r="AI2">
        <v>710</v>
      </c>
      <c r="AJ2">
        <v>720</v>
      </c>
      <c r="AK2">
        <v>730</v>
      </c>
    </row>
    <row r="3" spans="1:37">
      <c r="A3" s="1" t="s">
        <v>18</v>
      </c>
      <c r="D3" s="1" t="s">
        <v>44</v>
      </c>
      <c r="E3" s="3">
        <f>0/255</f>
        <v>0</v>
      </c>
      <c r="F3" s="3">
        <v>0</v>
      </c>
      <c r="G3" s="3">
        <v>0</v>
      </c>
      <c r="I3" s="1" t="s">
        <v>45</v>
      </c>
      <c r="K3">
        <f>IF(E3&lt;$X$1, $U$1*E3,  POWER(($O$1*E3) +$R$1, $L$1))</f>
        <v>0</v>
      </c>
      <c r="M3" s="1" t="s">
        <v>58</v>
      </c>
      <c r="N3">
        <f>(0+1)/256</f>
        <v>3.90625E-3</v>
      </c>
      <c r="P3" s="1" t="s">
        <v>59</v>
      </c>
      <c r="Q3">
        <f>IF(N3&lt;$X$1, $U$1*N3,  POWER(($O$1*N3) +$R$1, $L$1))</f>
        <v>3.0234374999999999E-4</v>
      </c>
    </row>
    <row r="4" spans="1:37">
      <c r="A4" s="1" t="s">
        <v>3</v>
      </c>
      <c r="B4">
        <v>0</v>
      </c>
      <c r="C4">
        <v>0</v>
      </c>
      <c r="D4">
        <v>0</v>
      </c>
      <c r="E4">
        <v>0</v>
      </c>
      <c r="F4">
        <v>1E-3</v>
      </c>
      <c r="G4">
        <v>4.0000000000000001E-3</v>
      </c>
      <c r="H4">
        <v>1.0999999999999999E-2</v>
      </c>
      <c r="I4">
        <v>1.6E-2</v>
      </c>
      <c r="J4">
        <v>8.9999999999999993E-3</v>
      </c>
      <c r="K4">
        <v>4.0000000000000001E-3</v>
      </c>
      <c r="L4">
        <v>2E-3</v>
      </c>
      <c r="M4">
        <v>2E-3</v>
      </c>
      <c r="N4">
        <v>2E-3</v>
      </c>
      <c r="O4">
        <v>3.0000000000000001E-3</v>
      </c>
      <c r="P4">
        <v>4.0000000000000001E-3</v>
      </c>
      <c r="Q4">
        <v>5.0000000000000001E-3</v>
      </c>
      <c r="R4">
        <v>5.0000000000000001E-3</v>
      </c>
      <c r="S4">
        <v>4.0000000000000001E-3</v>
      </c>
      <c r="T4">
        <v>4.0000000000000001E-3</v>
      </c>
      <c r="U4">
        <v>3.0000000000000001E-3</v>
      </c>
      <c r="V4">
        <v>2E-3</v>
      </c>
      <c r="W4">
        <v>2E-3</v>
      </c>
      <c r="X4">
        <v>3.0000000000000001E-3</v>
      </c>
      <c r="Y4">
        <v>3.0000000000000001E-3</v>
      </c>
      <c r="Z4">
        <v>3.0000000000000001E-3</v>
      </c>
      <c r="AA4">
        <v>3.0000000000000001E-3</v>
      </c>
      <c r="AB4">
        <v>2E-3</v>
      </c>
      <c r="AC4">
        <v>2E-3</v>
      </c>
      <c r="AD4">
        <v>2E-3</v>
      </c>
      <c r="AE4">
        <v>1E-3</v>
      </c>
      <c r="AF4">
        <v>0</v>
      </c>
      <c r="AG4">
        <v>0</v>
      </c>
      <c r="AH4">
        <v>1E-3</v>
      </c>
      <c r="AI4">
        <v>1E-3</v>
      </c>
      <c r="AJ4">
        <v>0</v>
      </c>
      <c r="AK4">
        <v>1E-3</v>
      </c>
    </row>
    <row r="5" spans="1:37">
      <c r="A5" s="1" t="s">
        <v>4</v>
      </c>
      <c r="B5">
        <v>0</v>
      </c>
      <c r="C5">
        <v>0</v>
      </c>
      <c r="D5">
        <v>0</v>
      </c>
      <c r="E5">
        <v>0</v>
      </c>
      <c r="F5">
        <v>1E-3</v>
      </c>
      <c r="G5">
        <v>4.0000000000000001E-3</v>
      </c>
      <c r="H5">
        <v>1.2E-2</v>
      </c>
      <c r="I5">
        <v>1.7000000000000001E-2</v>
      </c>
      <c r="J5">
        <v>8.9999999999999993E-3</v>
      </c>
      <c r="K5">
        <v>4.0000000000000001E-3</v>
      </c>
      <c r="L5">
        <v>2E-3</v>
      </c>
      <c r="M5">
        <v>2E-3</v>
      </c>
      <c r="N5">
        <v>2E-3</v>
      </c>
      <c r="O5">
        <v>3.0000000000000001E-3</v>
      </c>
      <c r="P5">
        <v>4.0000000000000001E-3</v>
      </c>
      <c r="Q5">
        <v>5.0000000000000001E-3</v>
      </c>
      <c r="R5">
        <v>5.0000000000000001E-3</v>
      </c>
      <c r="S5">
        <v>5.0000000000000001E-3</v>
      </c>
      <c r="T5">
        <v>4.0000000000000001E-3</v>
      </c>
      <c r="U5">
        <v>3.0000000000000001E-3</v>
      </c>
      <c r="V5">
        <v>2E-3</v>
      </c>
      <c r="W5">
        <v>3.0000000000000001E-3</v>
      </c>
      <c r="X5">
        <v>3.0000000000000001E-3</v>
      </c>
      <c r="Y5">
        <v>3.0000000000000001E-3</v>
      </c>
      <c r="Z5">
        <v>3.0000000000000001E-3</v>
      </c>
      <c r="AA5">
        <v>3.0000000000000001E-3</v>
      </c>
      <c r="AB5">
        <v>2E-3</v>
      </c>
      <c r="AC5">
        <v>2E-3</v>
      </c>
      <c r="AD5">
        <v>1E-3</v>
      </c>
      <c r="AE5">
        <v>1E-3</v>
      </c>
      <c r="AF5">
        <v>1E-3</v>
      </c>
      <c r="AG5">
        <v>1E-3</v>
      </c>
      <c r="AH5">
        <v>1E-3</v>
      </c>
      <c r="AI5">
        <v>1E-3</v>
      </c>
      <c r="AJ5">
        <v>0</v>
      </c>
      <c r="AK5">
        <v>2E-3</v>
      </c>
    </row>
    <row r="6" spans="1:37">
      <c r="A6" s="1" t="s">
        <v>5</v>
      </c>
      <c r="B6">
        <v>0</v>
      </c>
      <c r="C6">
        <v>0</v>
      </c>
      <c r="D6">
        <v>0</v>
      </c>
      <c r="E6">
        <v>0</v>
      </c>
      <c r="F6">
        <v>1E-3</v>
      </c>
      <c r="G6">
        <v>4.0000000000000001E-3</v>
      </c>
      <c r="H6">
        <v>1.2E-2</v>
      </c>
      <c r="I6">
        <v>1.7999999999999999E-2</v>
      </c>
      <c r="J6">
        <v>8.9999999999999993E-3</v>
      </c>
      <c r="K6">
        <v>4.0000000000000001E-3</v>
      </c>
      <c r="L6">
        <v>2E-3</v>
      </c>
      <c r="M6">
        <v>2E-3</v>
      </c>
      <c r="N6">
        <v>2E-3</v>
      </c>
      <c r="O6">
        <v>3.0000000000000001E-3</v>
      </c>
      <c r="P6">
        <v>5.0000000000000001E-3</v>
      </c>
      <c r="Q6">
        <v>5.0000000000000001E-3</v>
      </c>
      <c r="R6">
        <v>5.0000000000000001E-3</v>
      </c>
      <c r="S6">
        <v>5.0000000000000001E-3</v>
      </c>
      <c r="T6">
        <v>4.0000000000000001E-3</v>
      </c>
      <c r="U6">
        <v>3.0000000000000001E-3</v>
      </c>
      <c r="V6">
        <v>2E-3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2E-3</v>
      </c>
      <c r="AC6">
        <v>2E-3</v>
      </c>
      <c r="AD6">
        <v>2E-3</v>
      </c>
      <c r="AE6">
        <v>1E-3</v>
      </c>
      <c r="AF6">
        <v>1E-3</v>
      </c>
      <c r="AG6">
        <v>1E-3</v>
      </c>
      <c r="AH6">
        <v>1E-3</v>
      </c>
      <c r="AI6">
        <v>1E-3</v>
      </c>
      <c r="AJ6">
        <v>1E-3</v>
      </c>
      <c r="AK6">
        <v>2E-3</v>
      </c>
    </row>
    <row r="7" spans="1:37">
      <c r="A7" s="1" t="s">
        <v>6</v>
      </c>
      <c r="B7">
        <v>0</v>
      </c>
      <c r="C7">
        <v>0</v>
      </c>
      <c r="D7">
        <v>0</v>
      </c>
      <c r="E7">
        <v>0</v>
      </c>
      <c r="F7">
        <v>1E-3</v>
      </c>
      <c r="G7">
        <v>4.0000000000000001E-3</v>
      </c>
      <c r="H7">
        <v>1.2E-2</v>
      </c>
      <c r="I7">
        <v>1.7999999999999999E-2</v>
      </c>
      <c r="J7">
        <v>8.9999999999999993E-3</v>
      </c>
      <c r="K7">
        <v>4.0000000000000001E-3</v>
      </c>
      <c r="L7">
        <v>2E-3</v>
      </c>
      <c r="M7">
        <v>2E-3</v>
      </c>
      <c r="N7">
        <v>2E-3</v>
      </c>
      <c r="O7">
        <v>4.0000000000000001E-3</v>
      </c>
      <c r="P7">
        <v>5.0000000000000001E-3</v>
      </c>
      <c r="Q7">
        <v>5.0000000000000001E-3</v>
      </c>
      <c r="R7">
        <v>5.0000000000000001E-3</v>
      </c>
      <c r="S7">
        <v>5.0000000000000001E-3</v>
      </c>
      <c r="T7">
        <v>4.0000000000000001E-3</v>
      </c>
      <c r="U7">
        <v>3.0000000000000001E-3</v>
      </c>
      <c r="V7">
        <v>2E-3</v>
      </c>
      <c r="W7">
        <v>3.0000000000000001E-3</v>
      </c>
      <c r="X7">
        <v>3.0000000000000001E-3</v>
      </c>
      <c r="Y7">
        <v>3.0000000000000001E-3</v>
      </c>
      <c r="Z7">
        <v>3.0000000000000001E-3</v>
      </c>
      <c r="AA7">
        <v>3.0000000000000001E-3</v>
      </c>
      <c r="AB7">
        <v>2E-3</v>
      </c>
      <c r="AC7">
        <v>2E-3</v>
      </c>
      <c r="AD7">
        <v>2E-3</v>
      </c>
      <c r="AE7">
        <v>1E-3</v>
      </c>
      <c r="AF7">
        <v>1E-3</v>
      </c>
      <c r="AG7">
        <v>1E-3</v>
      </c>
      <c r="AH7">
        <v>0</v>
      </c>
      <c r="AI7">
        <v>0</v>
      </c>
      <c r="AJ7">
        <v>0</v>
      </c>
      <c r="AK7">
        <v>1E-3</v>
      </c>
    </row>
    <row r="8" spans="1:37">
      <c r="A8" s="1" t="s">
        <v>7</v>
      </c>
      <c r="B8">
        <v>0</v>
      </c>
      <c r="C8">
        <v>0</v>
      </c>
      <c r="D8">
        <v>0</v>
      </c>
      <c r="E8">
        <v>0</v>
      </c>
      <c r="F8">
        <v>1E-3</v>
      </c>
      <c r="G8">
        <v>4.0000000000000001E-3</v>
      </c>
      <c r="H8">
        <v>1.2E-2</v>
      </c>
      <c r="I8">
        <v>1.7999999999999999E-2</v>
      </c>
      <c r="J8">
        <v>0.01</v>
      </c>
      <c r="K8">
        <v>4.0000000000000001E-3</v>
      </c>
      <c r="L8">
        <v>2E-3</v>
      </c>
      <c r="M8">
        <v>2E-3</v>
      </c>
      <c r="N8">
        <v>3.0000000000000001E-3</v>
      </c>
      <c r="O8">
        <v>4.0000000000000001E-3</v>
      </c>
      <c r="P8">
        <v>5.0000000000000001E-3</v>
      </c>
      <c r="Q8">
        <v>5.0000000000000001E-3</v>
      </c>
      <c r="R8">
        <v>5.0000000000000001E-3</v>
      </c>
      <c r="S8">
        <v>5.0000000000000001E-3</v>
      </c>
      <c r="T8">
        <v>4.0000000000000001E-3</v>
      </c>
      <c r="U8">
        <v>3.0000000000000001E-3</v>
      </c>
      <c r="V8">
        <v>2E-3</v>
      </c>
      <c r="W8">
        <v>3.0000000000000001E-3</v>
      </c>
      <c r="X8">
        <v>3.0000000000000001E-3</v>
      </c>
      <c r="Y8">
        <v>3.0000000000000001E-3</v>
      </c>
      <c r="Z8">
        <v>3.0000000000000001E-3</v>
      </c>
      <c r="AA8">
        <v>3.0000000000000001E-3</v>
      </c>
      <c r="AB8">
        <v>3.0000000000000001E-3</v>
      </c>
      <c r="AC8">
        <v>2E-3</v>
      </c>
      <c r="AD8">
        <v>1E-3</v>
      </c>
      <c r="AE8">
        <v>1E-3</v>
      </c>
      <c r="AF8">
        <v>1E-3</v>
      </c>
      <c r="AG8">
        <v>1E-3</v>
      </c>
      <c r="AH8">
        <v>1E-3</v>
      </c>
      <c r="AI8">
        <v>1E-3</v>
      </c>
      <c r="AJ8">
        <v>0</v>
      </c>
      <c r="AK8">
        <v>1E-3</v>
      </c>
    </row>
    <row r="9" spans="1:37">
      <c r="A9" s="1" t="s">
        <v>8</v>
      </c>
      <c r="B9">
        <v>0</v>
      </c>
      <c r="C9">
        <v>0</v>
      </c>
      <c r="D9">
        <v>0</v>
      </c>
      <c r="E9">
        <v>0</v>
      </c>
      <c r="F9">
        <v>1E-3</v>
      </c>
      <c r="G9">
        <v>4.0000000000000001E-3</v>
      </c>
      <c r="H9">
        <v>1.2E-2</v>
      </c>
      <c r="I9">
        <v>1.7999999999999999E-2</v>
      </c>
      <c r="J9">
        <v>8.9999999999999993E-3</v>
      </c>
      <c r="K9">
        <v>4.0000000000000001E-3</v>
      </c>
      <c r="L9">
        <v>2E-3</v>
      </c>
      <c r="M9">
        <v>2E-3</v>
      </c>
      <c r="N9">
        <v>2E-3</v>
      </c>
      <c r="O9">
        <v>4.0000000000000001E-3</v>
      </c>
      <c r="P9">
        <v>5.0000000000000001E-3</v>
      </c>
      <c r="Q9">
        <v>5.0000000000000001E-3</v>
      </c>
      <c r="R9">
        <v>5.0000000000000001E-3</v>
      </c>
      <c r="S9">
        <v>5.0000000000000001E-3</v>
      </c>
      <c r="T9">
        <v>4.0000000000000001E-3</v>
      </c>
      <c r="U9">
        <v>3.0000000000000001E-3</v>
      </c>
      <c r="V9">
        <v>3.0000000000000001E-3</v>
      </c>
      <c r="W9">
        <v>3.0000000000000001E-3</v>
      </c>
      <c r="X9">
        <v>3.0000000000000001E-3</v>
      </c>
      <c r="Y9">
        <v>3.0000000000000001E-3</v>
      </c>
      <c r="Z9">
        <v>3.0000000000000001E-3</v>
      </c>
      <c r="AA9">
        <v>3.0000000000000001E-3</v>
      </c>
      <c r="AB9">
        <v>3.0000000000000001E-3</v>
      </c>
      <c r="AC9">
        <v>2E-3</v>
      </c>
      <c r="AD9">
        <v>2E-3</v>
      </c>
      <c r="AE9">
        <v>1E-3</v>
      </c>
      <c r="AF9">
        <v>1E-3</v>
      </c>
      <c r="AG9">
        <v>1E-3</v>
      </c>
      <c r="AH9">
        <v>1E-3</v>
      </c>
      <c r="AI9">
        <v>1E-3</v>
      </c>
      <c r="AJ9">
        <v>0</v>
      </c>
      <c r="AK9">
        <v>1E-3</v>
      </c>
    </row>
    <row r="10" spans="1:37">
      <c r="A10" s="1" t="s">
        <v>9</v>
      </c>
      <c r="B10">
        <v>0</v>
      </c>
      <c r="C10">
        <v>0</v>
      </c>
      <c r="D10">
        <v>0</v>
      </c>
      <c r="E10">
        <v>0</v>
      </c>
      <c r="F10">
        <v>1E-3</v>
      </c>
      <c r="G10">
        <v>4.0000000000000001E-3</v>
      </c>
      <c r="H10">
        <v>1.2E-2</v>
      </c>
      <c r="I10">
        <v>1.7999999999999999E-2</v>
      </c>
      <c r="J10">
        <v>0.01</v>
      </c>
      <c r="K10">
        <v>4.0000000000000001E-3</v>
      </c>
      <c r="L10">
        <v>2E-3</v>
      </c>
      <c r="M10">
        <v>2E-3</v>
      </c>
      <c r="N10">
        <v>2E-3</v>
      </c>
      <c r="O10">
        <v>4.0000000000000001E-3</v>
      </c>
      <c r="P10">
        <v>5.0000000000000001E-3</v>
      </c>
      <c r="Q10">
        <v>5.0000000000000001E-3</v>
      </c>
      <c r="R10">
        <v>5.0000000000000001E-3</v>
      </c>
      <c r="S10">
        <v>5.0000000000000001E-3</v>
      </c>
      <c r="T10">
        <v>4.0000000000000001E-3</v>
      </c>
      <c r="U10">
        <v>3.0000000000000001E-3</v>
      </c>
      <c r="V10">
        <v>2E-3</v>
      </c>
      <c r="W10">
        <v>3.0000000000000001E-3</v>
      </c>
      <c r="X10">
        <v>3.0000000000000001E-3</v>
      </c>
      <c r="Y10">
        <v>3.0000000000000001E-3</v>
      </c>
      <c r="Z10">
        <v>3.0000000000000001E-3</v>
      </c>
      <c r="AA10">
        <v>3.0000000000000001E-3</v>
      </c>
      <c r="AB10">
        <v>2E-3</v>
      </c>
      <c r="AC10">
        <v>2E-3</v>
      </c>
      <c r="AD10">
        <v>2E-3</v>
      </c>
      <c r="AE10">
        <v>1E-3</v>
      </c>
      <c r="AF10">
        <v>1E-3</v>
      </c>
      <c r="AG10">
        <v>0</v>
      </c>
      <c r="AH10">
        <v>0</v>
      </c>
      <c r="AI10">
        <v>1E-3</v>
      </c>
      <c r="AJ10">
        <v>0</v>
      </c>
      <c r="AK10">
        <v>1E-3</v>
      </c>
    </row>
    <row r="11" spans="1:37">
      <c r="A11" s="1" t="s">
        <v>10</v>
      </c>
      <c r="B11">
        <v>0</v>
      </c>
      <c r="C11">
        <v>0</v>
      </c>
      <c r="D11">
        <v>0</v>
      </c>
      <c r="E11">
        <v>1E-3</v>
      </c>
      <c r="F11">
        <v>1E-3</v>
      </c>
      <c r="G11">
        <v>4.0000000000000001E-3</v>
      </c>
      <c r="H11">
        <v>1.2999999999999999E-2</v>
      </c>
      <c r="I11">
        <v>1.7999999999999999E-2</v>
      </c>
      <c r="J11">
        <v>0.01</v>
      </c>
      <c r="K11">
        <v>4.0000000000000001E-3</v>
      </c>
      <c r="L11">
        <v>2E-3</v>
      </c>
      <c r="M11">
        <v>2E-3</v>
      </c>
      <c r="N11">
        <v>3.0000000000000001E-3</v>
      </c>
      <c r="O11">
        <v>4.0000000000000001E-3</v>
      </c>
      <c r="P11">
        <v>5.0000000000000001E-3</v>
      </c>
      <c r="Q11">
        <v>5.0000000000000001E-3</v>
      </c>
      <c r="R11">
        <v>5.0000000000000001E-3</v>
      </c>
      <c r="S11">
        <v>5.0000000000000001E-3</v>
      </c>
      <c r="T11">
        <v>4.0000000000000001E-3</v>
      </c>
      <c r="U11">
        <v>3.0000000000000001E-3</v>
      </c>
      <c r="V11">
        <v>2E-3</v>
      </c>
      <c r="W11">
        <v>3.0000000000000001E-3</v>
      </c>
      <c r="X11">
        <v>3.0000000000000001E-3</v>
      </c>
      <c r="Y11">
        <v>3.0000000000000001E-3</v>
      </c>
      <c r="Z11">
        <v>3.0000000000000001E-3</v>
      </c>
      <c r="AA11">
        <v>3.0000000000000001E-3</v>
      </c>
      <c r="AB11">
        <v>3.0000000000000001E-3</v>
      </c>
      <c r="AC11">
        <v>2E-3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0</v>
      </c>
      <c r="AK11">
        <v>1E-3</v>
      </c>
    </row>
    <row r="12" spans="1:37">
      <c r="A12" s="1" t="s">
        <v>11</v>
      </c>
      <c r="B12">
        <v>0</v>
      </c>
      <c r="C12">
        <v>0</v>
      </c>
      <c r="D12">
        <v>0</v>
      </c>
      <c r="E12">
        <v>1E-3</v>
      </c>
      <c r="F12">
        <v>2E-3</v>
      </c>
      <c r="G12">
        <v>4.0000000000000001E-3</v>
      </c>
      <c r="H12">
        <v>1.2999999999999999E-2</v>
      </c>
      <c r="I12">
        <v>1.9E-2</v>
      </c>
      <c r="J12">
        <v>0.01</v>
      </c>
      <c r="K12">
        <v>4.0000000000000001E-3</v>
      </c>
      <c r="L12">
        <v>2E-3</v>
      </c>
      <c r="M12">
        <v>2E-3</v>
      </c>
      <c r="N12">
        <v>2E-3</v>
      </c>
      <c r="O12">
        <v>4.0000000000000001E-3</v>
      </c>
      <c r="P12">
        <v>4.0000000000000001E-3</v>
      </c>
      <c r="Q12">
        <v>5.0000000000000001E-3</v>
      </c>
      <c r="R12">
        <v>5.0000000000000001E-3</v>
      </c>
      <c r="S12">
        <v>5.0000000000000001E-3</v>
      </c>
      <c r="T12">
        <v>4.0000000000000001E-3</v>
      </c>
      <c r="U12">
        <v>3.0000000000000001E-3</v>
      </c>
      <c r="V12">
        <v>2E-3</v>
      </c>
      <c r="W12">
        <v>3.0000000000000001E-3</v>
      </c>
      <c r="X12">
        <v>3.0000000000000001E-3</v>
      </c>
      <c r="Y12">
        <v>3.0000000000000001E-3</v>
      </c>
      <c r="Z12">
        <v>3.0000000000000001E-3</v>
      </c>
      <c r="AA12">
        <v>3.0000000000000001E-3</v>
      </c>
      <c r="AB12">
        <v>2E-3</v>
      </c>
      <c r="AC12">
        <v>2E-3</v>
      </c>
      <c r="AD12">
        <v>2E-3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0</v>
      </c>
      <c r="AK12">
        <v>1E-3</v>
      </c>
    </row>
    <row r="13" spans="1:37">
      <c r="A13" s="1" t="s">
        <v>12</v>
      </c>
      <c r="B13">
        <f>SUM(B4:B12)/9</f>
        <v>0</v>
      </c>
      <c r="C13">
        <f t="shared" ref="C13:AK13" si="0">SUM(C4:C12)/9</f>
        <v>0</v>
      </c>
      <c r="D13">
        <f t="shared" si="0"/>
        <v>0</v>
      </c>
      <c r="E13">
        <f t="shared" si="0"/>
        <v>2.2222222222222223E-4</v>
      </c>
      <c r="F13">
        <f t="shared" si="0"/>
        <v>1.1111111111111111E-3</v>
      </c>
      <c r="G13">
        <f t="shared" si="0"/>
        <v>4.0000000000000001E-3</v>
      </c>
      <c r="H13">
        <f t="shared" si="0"/>
        <v>1.2111111111111109E-2</v>
      </c>
      <c r="I13">
        <f t="shared" si="0"/>
        <v>1.7777777777777778E-2</v>
      </c>
      <c r="J13">
        <f t="shared" si="0"/>
        <v>9.4444444444444428E-3</v>
      </c>
      <c r="K13">
        <f t="shared" si="0"/>
        <v>4.0000000000000001E-3</v>
      </c>
      <c r="L13">
        <f t="shared" si="0"/>
        <v>2E-3</v>
      </c>
      <c r="M13">
        <f t="shared" si="0"/>
        <v>2E-3</v>
      </c>
      <c r="N13">
        <f t="shared" si="0"/>
        <v>2.2222222222222218E-3</v>
      </c>
      <c r="O13">
        <f t="shared" si="0"/>
        <v>3.666666666666667E-3</v>
      </c>
      <c r="P13">
        <f t="shared" si="0"/>
        <v>4.6666666666666662E-3</v>
      </c>
      <c r="Q13">
        <f t="shared" si="0"/>
        <v>5.0000000000000001E-3</v>
      </c>
      <c r="R13">
        <f t="shared" si="0"/>
        <v>5.0000000000000001E-3</v>
      </c>
      <c r="S13">
        <f t="shared" si="0"/>
        <v>4.8888888888888888E-3</v>
      </c>
      <c r="T13">
        <f t="shared" si="0"/>
        <v>4.0000000000000001E-3</v>
      </c>
      <c r="U13">
        <f t="shared" si="0"/>
        <v>2.9999999999999996E-3</v>
      </c>
      <c r="V13">
        <f t="shared" si="0"/>
        <v>2.1111111111111113E-3</v>
      </c>
      <c r="W13">
        <f t="shared" si="0"/>
        <v>2.8888888888888883E-3</v>
      </c>
      <c r="X13">
        <f t="shared" si="0"/>
        <v>2.9999999999999996E-3</v>
      </c>
      <c r="Y13">
        <f t="shared" si="0"/>
        <v>2.9999999999999996E-3</v>
      </c>
      <c r="Z13">
        <f t="shared" si="0"/>
        <v>2.9999999999999996E-3</v>
      </c>
      <c r="AA13">
        <f t="shared" si="0"/>
        <v>2.9999999999999996E-3</v>
      </c>
      <c r="AB13">
        <f t="shared" si="0"/>
        <v>2.3333333333333331E-3</v>
      </c>
      <c r="AC13">
        <f t="shared" si="0"/>
        <v>2E-3</v>
      </c>
      <c r="AD13">
        <f t="shared" si="0"/>
        <v>1.6666666666666668E-3</v>
      </c>
      <c r="AE13">
        <f t="shared" si="0"/>
        <v>1E-3</v>
      </c>
      <c r="AF13">
        <f t="shared" si="0"/>
        <v>8.8888888888888893E-4</v>
      </c>
      <c r="AG13">
        <f t="shared" si="0"/>
        <v>7.7777777777777784E-4</v>
      </c>
      <c r="AH13">
        <f t="shared" si="0"/>
        <v>7.7777777777777784E-4</v>
      </c>
      <c r="AI13">
        <f t="shared" si="0"/>
        <v>8.8888888888888893E-4</v>
      </c>
      <c r="AJ13">
        <f t="shared" si="0"/>
        <v>1.1111111111111112E-4</v>
      </c>
      <c r="AK13">
        <f t="shared" si="0"/>
        <v>1.2222222222222226E-3</v>
      </c>
    </row>
    <row r="14" spans="1:37">
      <c r="A14" s="1" t="s">
        <v>13</v>
      </c>
      <c r="B14">
        <f>STDEV(B4:B12)</f>
        <v>0</v>
      </c>
      <c r="C14">
        <f t="shared" ref="C14:AK14" si="1">STDEV(C4:C12)</f>
        <v>0</v>
      </c>
      <c r="D14">
        <f t="shared" si="1"/>
        <v>0</v>
      </c>
      <c r="E14">
        <f t="shared" si="1"/>
        <v>4.409585518440985E-4</v>
      </c>
      <c r="F14">
        <f t="shared" si="1"/>
        <v>3.3333333333333338E-4</v>
      </c>
      <c r="G14">
        <f t="shared" si="1"/>
        <v>0</v>
      </c>
      <c r="H14">
        <f t="shared" si="1"/>
        <v>6.0092521257733148E-4</v>
      </c>
      <c r="I14">
        <f t="shared" si="1"/>
        <v>8.3333333333333284E-4</v>
      </c>
      <c r="J14">
        <f t="shared" si="1"/>
        <v>5.2704627669473037E-4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4.4095855184409844E-4</v>
      </c>
      <c r="O14">
        <f t="shared" si="1"/>
        <v>5.0000000000000001E-4</v>
      </c>
      <c r="P14">
        <f t="shared" si="1"/>
        <v>5.0000000000000001E-4</v>
      </c>
      <c r="Q14">
        <f t="shared" si="1"/>
        <v>0</v>
      </c>
      <c r="R14">
        <f t="shared" si="1"/>
        <v>0</v>
      </c>
      <c r="S14">
        <f t="shared" si="1"/>
        <v>3.3333333333333327E-4</v>
      </c>
      <c r="T14">
        <f t="shared" si="1"/>
        <v>0</v>
      </c>
      <c r="U14">
        <f t="shared" si="1"/>
        <v>4.5998802500501218E-19</v>
      </c>
      <c r="V14">
        <f t="shared" si="1"/>
        <v>3.3333333333333332E-4</v>
      </c>
      <c r="W14">
        <f t="shared" si="1"/>
        <v>3.3333333333333332E-4</v>
      </c>
      <c r="X14">
        <f t="shared" si="1"/>
        <v>4.5998802500501218E-19</v>
      </c>
      <c r="Y14">
        <f t="shared" si="1"/>
        <v>4.5998802500501218E-19</v>
      </c>
      <c r="Z14">
        <f t="shared" si="1"/>
        <v>4.5998802500501218E-19</v>
      </c>
      <c r="AA14">
        <f t="shared" si="1"/>
        <v>4.5998802500501218E-19</v>
      </c>
      <c r="AB14">
        <f t="shared" si="1"/>
        <v>5.0000000000000001E-4</v>
      </c>
      <c r="AC14">
        <f t="shared" si="1"/>
        <v>0</v>
      </c>
      <c r="AD14">
        <f t="shared" si="1"/>
        <v>5.0000000000000001E-4</v>
      </c>
      <c r="AE14">
        <f t="shared" si="1"/>
        <v>0</v>
      </c>
      <c r="AF14">
        <f t="shared" si="1"/>
        <v>3.3333333333333338E-4</v>
      </c>
      <c r="AG14">
        <f t="shared" si="1"/>
        <v>4.409585518440985E-4</v>
      </c>
      <c r="AH14">
        <f t="shared" si="1"/>
        <v>4.4095855184409844E-4</v>
      </c>
      <c r="AI14">
        <f t="shared" si="1"/>
        <v>3.3333333333333338E-4</v>
      </c>
      <c r="AJ14">
        <f t="shared" si="1"/>
        <v>3.3333333333333338E-4</v>
      </c>
      <c r="AK14">
        <f t="shared" si="1"/>
        <v>4.409585518440985E-4</v>
      </c>
    </row>
    <row r="15" spans="1:37">
      <c r="A15" s="1" t="s">
        <v>14</v>
      </c>
      <c r="B15">
        <f>B14/SQRT(9)</f>
        <v>0</v>
      </c>
      <c r="C15">
        <f t="shared" ref="C15:AK15" si="2">C14/SQRT(9)</f>
        <v>0</v>
      </c>
      <c r="D15">
        <f t="shared" si="2"/>
        <v>0</v>
      </c>
      <c r="E15">
        <f t="shared" si="2"/>
        <v>1.4698618394803282E-4</v>
      </c>
      <c r="F15">
        <f t="shared" si="2"/>
        <v>1.1111111111111113E-4</v>
      </c>
      <c r="G15">
        <f t="shared" si="2"/>
        <v>0</v>
      </c>
      <c r="H15">
        <f t="shared" si="2"/>
        <v>2.0030840419244382E-4</v>
      </c>
      <c r="I15">
        <f t="shared" si="2"/>
        <v>2.7777777777777761E-4</v>
      </c>
      <c r="J15">
        <f t="shared" si="2"/>
        <v>1.7568209223157679E-4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1.4698618394803282E-4</v>
      </c>
      <c r="O15">
        <f t="shared" si="2"/>
        <v>1.6666666666666666E-4</v>
      </c>
      <c r="P15">
        <f t="shared" si="2"/>
        <v>1.6666666666666666E-4</v>
      </c>
      <c r="Q15">
        <f t="shared" si="2"/>
        <v>0</v>
      </c>
      <c r="R15">
        <f t="shared" si="2"/>
        <v>0</v>
      </c>
      <c r="S15">
        <f t="shared" si="2"/>
        <v>1.1111111111111109E-4</v>
      </c>
      <c r="T15">
        <f t="shared" si="2"/>
        <v>0</v>
      </c>
      <c r="U15">
        <f t="shared" si="2"/>
        <v>1.5332934166833739E-19</v>
      </c>
      <c r="V15">
        <f t="shared" si="2"/>
        <v>1.111111111111111E-4</v>
      </c>
      <c r="W15">
        <f t="shared" si="2"/>
        <v>1.111111111111111E-4</v>
      </c>
      <c r="X15">
        <f t="shared" si="2"/>
        <v>1.5332934166833739E-19</v>
      </c>
      <c r="Y15">
        <f t="shared" si="2"/>
        <v>1.5332934166833739E-19</v>
      </c>
      <c r="Z15">
        <f t="shared" si="2"/>
        <v>1.5332934166833739E-19</v>
      </c>
      <c r="AA15">
        <f t="shared" si="2"/>
        <v>1.5332934166833739E-19</v>
      </c>
      <c r="AB15">
        <f t="shared" si="2"/>
        <v>1.6666666666666666E-4</v>
      </c>
      <c r="AC15">
        <f t="shared" si="2"/>
        <v>0</v>
      </c>
      <c r="AD15">
        <f t="shared" si="2"/>
        <v>1.6666666666666666E-4</v>
      </c>
      <c r="AE15">
        <f t="shared" si="2"/>
        <v>0</v>
      </c>
      <c r="AF15">
        <f t="shared" si="2"/>
        <v>1.1111111111111113E-4</v>
      </c>
      <c r="AG15">
        <f t="shared" si="2"/>
        <v>1.4698618394803282E-4</v>
      </c>
      <c r="AH15">
        <f t="shared" si="2"/>
        <v>1.4698618394803282E-4</v>
      </c>
      <c r="AI15">
        <f t="shared" si="2"/>
        <v>1.1111111111111113E-4</v>
      </c>
      <c r="AJ15">
        <f t="shared" si="2"/>
        <v>1.1111111111111113E-4</v>
      </c>
      <c r="AK15">
        <f t="shared" si="2"/>
        <v>1.4698618394803282E-4</v>
      </c>
    </row>
    <row r="16" spans="1:37">
      <c r="A16" s="1" t="s">
        <v>15</v>
      </c>
      <c r="B16">
        <f>$H$1*B15</f>
        <v>0</v>
      </c>
      <c r="C16">
        <f t="shared" ref="C16:AK16" si="3">$H$1*C15</f>
        <v>0</v>
      </c>
      <c r="D16">
        <f t="shared" si="3"/>
        <v>0</v>
      </c>
      <c r="E16">
        <f t="shared" si="3"/>
        <v>4.2567198871350302E-4</v>
      </c>
      <c r="F16">
        <f t="shared" si="3"/>
        <v>3.2177777777777782E-4</v>
      </c>
      <c r="G16">
        <f t="shared" si="3"/>
        <v>0</v>
      </c>
      <c r="H16">
        <f t="shared" si="3"/>
        <v>5.8009313854131726E-4</v>
      </c>
      <c r="I16">
        <f t="shared" si="3"/>
        <v>8.04444444444444E-4</v>
      </c>
      <c r="J16">
        <f t="shared" si="3"/>
        <v>5.087753391026464E-4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4.2567198871350302E-4</v>
      </c>
      <c r="O16">
        <f t="shared" si="3"/>
        <v>4.8266666666666662E-4</v>
      </c>
      <c r="P16">
        <f t="shared" si="3"/>
        <v>4.8266666666666662E-4</v>
      </c>
      <c r="Q16">
        <f t="shared" si="3"/>
        <v>0</v>
      </c>
      <c r="R16">
        <f t="shared" si="3"/>
        <v>0</v>
      </c>
      <c r="S16">
        <f t="shared" si="3"/>
        <v>3.2177777777777771E-4</v>
      </c>
      <c r="T16">
        <f t="shared" si="3"/>
        <v>0</v>
      </c>
      <c r="U16">
        <f t="shared" si="3"/>
        <v>4.440417734715051E-19</v>
      </c>
      <c r="V16">
        <f t="shared" si="3"/>
        <v>3.2177777777777776E-4</v>
      </c>
      <c r="W16">
        <f t="shared" si="3"/>
        <v>3.2177777777777776E-4</v>
      </c>
      <c r="X16">
        <f t="shared" si="3"/>
        <v>4.440417734715051E-19</v>
      </c>
      <c r="Y16">
        <f t="shared" si="3"/>
        <v>4.440417734715051E-19</v>
      </c>
      <c r="Z16">
        <f t="shared" si="3"/>
        <v>4.440417734715051E-19</v>
      </c>
      <c r="AA16">
        <f t="shared" si="3"/>
        <v>4.440417734715051E-19</v>
      </c>
      <c r="AB16">
        <f t="shared" si="3"/>
        <v>4.8266666666666662E-4</v>
      </c>
      <c r="AC16">
        <f t="shared" si="3"/>
        <v>0</v>
      </c>
      <c r="AD16">
        <f t="shared" si="3"/>
        <v>4.8266666666666662E-4</v>
      </c>
      <c r="AE16">
        <f t="shared" si="3"/>
        <v>0</v>
      </c>
      <c r="AF16">
        <f t="shared" si="3"/>
        <v>3.2177777777777782E-4</v>
      </c>
      <c r="AG16">
        <f t="shared" si="3"/>
        <v>4.2567198871350302E-4</v>
      </c>
      <c r="AH16">
        <f t="shared" si="3"/>
        <v>4.2567198871350302E-4</v>
      </c>
      <c r="AI16">
        <f t="shared" si="3"/>
        <v>3.2177777777777782E-4</v>
      </c>
      <c r="AJ16">
        <f t="shared" si="3"/>
        <v>3.2177777777777782E-4</v>
      </c>
      <c r="AK16">
        <f t="shared" si="3"/>
        <v>4.2567198871350302E-4</v>
      </c>
    </row>
    <row r="17" spans="1:37" ht="60">
      <c r="A17" s="2" t="s">
        <v>16</v>
      </c>
      <c r="B17">
        <f>B13-B16</f>
        <v>0</v>
      </c>
      <c r="C17">
        <f t="shared" ref="C17:AK17" si="4">C13-C16</f>
        <v>0</v>
      </c>
      <c r="D17">
        <f t="shared" si="4"/>
        <v>0</v>
      </c>
      <c r="E17">
        <f t="shared" si="4"/>
        <v>-2.0344976649128079E-4</v>
      </c>
      <c r="F17">
        <f t="shared" si="4"/>
        <v>7.8933333333333329E-4</v>
      </c>
      <c r="G17">
        <f t="shared" si="4"/>
        <v>4.0000000000000001E-3</v>
      </c>
      <c r="H17">
        <f t="shared" si="4"/>
        <v>1.1531017972569791E-2</v>
      </c>
      <c r="I17">
        <f t="shared" si="4"/>
        <v>1.6973333333333333E-2</v>
      </c>
      <c r="J17">
        <f t="shared" si="4"/>
        <v>8.9356691053417963E-3</v>
      </c>
      <c r="K17">
        <f t="shared" si="4"/>
        <v>4.0000000000000001E-3</v>
      </c>
      <c r="L17">
        <f t="shared" si="4"/>
        <v>2E-3</v>
      </c>
      <c r="M17">
        <f t="shared" si="4"/>
        <v>2E-3</v>
      </c>
      <c r="N17">
        <f t="shared" si="4"/>
        <v>1.7965502335087187E-3</v>
      </c>
      <c r="O17">
        <f t="shared" si="4"/>
        <v>3.1840000000000002E-3</v>
      </c>
      <c r="P17">
        <f t="shared" si="4"/>
        <v>4.1839999999999994E-3</v>
      </c>
      <c r="Q17">
        <f t="shared" si="4"/>
        <v>5.0000000000000001E-3</v>
      </c>
      <c r="R17">
        <f t="shared" si="4"/>
        <v>5.0000000000000001E-3</v>
      </c>
      <c r="S17">
        <f t="shared" si="4"/>
        <v>4.5671111111111112E-3</v>
      </c>
      <c r="T17">
        <f t="shared" si="4"/>
        <v>4.0000000000000001E-3</v>
      </c>
      <c r="U17">
        <f t="shared" si="4"/>
        <v>2.9999999999999992E-3</v>
      </c>
      <c r="V17">
        <f t="shared" si="4"/>
        <v>1.7893333333333335E-3</v>
      </c>
      <c r="W17">
        <f t="shared" si="4"/>
        <v>2.5671111111111107E-3</v>
      </c>
      <c r="X17">
        <f t="shared" si="4"/>
        <v>2.9999999999999992E-3</v>
      </c>
      <c r="Y17">
        <f t="shared" si="4"/>
        <v>2.9999999999999992E-3</v>
      </c>
      <c r="Z17">
        <f t="shared" si="4"/>
        <v>2.9999999999999992E-3</v>
      </c>
      <c r="AA17">
        <f t="shared" si="4"/>
        <v>2.9999999999999992E-3</v>
      </c>
      <c r="AB17">
        <f t="shared" si="4"/>
        <v>1.8506666666666665E-3</v>
      </c>
      <c r="AC17">
        <f t="shared" si="4"/>
        <v>2E-3</v>
      </c>
      <c r="AD17">
        <f t="shared" si="4"/>
        <v>1.1840000000000002E-3</v>
      </c>
      <c r="AE17">
        <f t="shared" si="4"/>
        <v>1E-3</v>
      </c>
      <c r="AF17">
        <f t="shared" si="4"/>
        <v>5.6711111111111111E-4</v>
      </c>
      <c r="AG17">
        <f t="shared" si="4"/>
        <v>3.5210578906427482E-4</v>
      </c>
      <c r="AH17">
        <f t="shared" si="4"/>
        <v>3.5210578906427482E-4</v>
      </c>
      <c r="AI17">
        <f t="shared" si="4"/>
        <v>5.6711111111111111E-4</v>
      </c>
      <c r="AJ17">
        <f t="shared" si="4"/>
        <v>-2.106666666666667E-4</v>
      </c>
      <c r="AK17">
        <f t="shared" si="4"/>
        <v>7.9655023350871956E-4</v>
      </c>
    </row>
    <row r="18" spans="1:37" ht="60">
      <c r="A18" s="2" t="s">
        <v>17</v>
      </c>
      <c r="B18">
        <f>B13+B16</f>
        <v>0</v>
      </c>
      <c r="C18">
        <f t="shared" ref="C18:AK18" si="5">C13+C16</f>
        <v>0</v>
      </c>
      <c r="D18">
        <f t="shared" si="5"/>
        <v>0</v>
      </c>
      <c r="E18">
        <f t="shared" si="5"/>
        <v>6.4789421093572525E-4</v>
      </c>
      <c r="F18">
        <f t="shared" si="5"/>
        <v>1.4328888888888889E-3</v>
      </c>
      <c r="G18">
        <f t="shared" si="5"/>
        <v>4.0000000000000001E-3</v>
      </c>
      <c r="H18">
        <f t="shared" si="5"/>
        <v>1.2691204249652427E-2</v>
      </c>
      <c r="I18">
        <f t="shared" si="5"/>
        <v>1.8582222222222222E-2</v>
      </c>
      <c r="J18">
        <f t="shared" si="5"/>
        <v>9.9532197835470893E-3</v>
      </c>
      <c r="K18">
        <f t="shared" si="5"/>
        <v>4.0000000000000001E-3</v>
      </c>
      <c r="L18">
        <f t="shared" si="5"/>
        <v>2E-3</v>
      </c>
      <c r="M18">
        <f t="shared" si="5"/>
        <v>2E-3</v>
      </c>
      <c r="N18">
        <f t="shared" si="5"/>
        <v>2.6478942109357246E-3</v>
      </c>
      <c r="O18">
        <f t="shared" si="5"/>
        <v>4.1493333333333339E-3</v>
      </c>
      <c r="P18">
        <f t="shared" si="5"/>
        <v>5.149333333333333E-3</v>
      </c>
      <c r="Q18">
        <f t="shared" si="5"/>
        <v>5.0000000000000001E-3</v>
      </c>
      <c r="R18">
        <f t="shared" si="5"/>
        <v>5.0000000000000001E-3</v>
      </c>
      <c r="S18">
        <f t="shared" si="5"/>
        <v>5.2106666666666664E-3</v>
      </c>
      <c r="T18">
        <f t="shared" si="5"/>
        <v>4.0000000000000001E-3</v>
      </c>
      <c r="U18">
        <f t="shared" si="5"/>
        <v>3.0000000000000001E-3</v>
      </c>
      <c r="V18">
        <f t="shared" si="5"/>
        <v>2.4328888888888889E-3</v>
      </c>
      <c r="W18">
        <f t="shared" si="5"/>
        <v>3.2106666666666659E-3</v>
      </c>
      <c r="X18">
        <f t="shared" si="5"/>
        <v>3.0000000000000001E-3</v>
      </c>
      <c r="Y18">
        <f t="shared" si="5"/>
        <v>3.0000000000000001E-3</v>
      </c>
      <c r="Z18">
        <f t="shared" si="5"/>
        <v>3.0000000000000001E-3</v>
      </c>
      <c r="AA18">
        <f t="shared" si="5"/>
        <v>3.0000000000000001E-3</v>
      </c>
      <c r="AB18">
        <f t="shared" si="5"/>
        <v>2.8159999999999999E-3</v>
      </c>
      <c r="AC18">
        <f t="shared" si="5"/>
        <v>2E-3</v>
      </c>
      <c r="AD18">
        <f t="shared" si="5"/>
        <v>2.1493333333333334E-3</v>
      </c>
      <c r="AE18">
        <f t="shared" si="5"/>
        <v>1E-3</v>
      </c>
      <c r="AF18">
        <f t="shared" si="5"/>
        <v>1.2106666666666667E-3</v>
      </c>
      <c r="AG18">
        <f t="shared" si="5"/>
        <v>1.2034497664912809E-3</v>
      </c>
      <c r="AH18">
        <f t="shared" si="5"/>
        <v>1.2034497664912809E-3</v>
      </c>
      <c r="AI18">
        <f t="shared" si="5"/>
        <v>1.2106666666666667E-3</v>
      </c>
      <c r="AJ18">
        <f t="shared" si="5"/>
        <v>4.3288888888888891E-4</v>
      </c>
      <c r="AK18">
        <f t="shared" si="5"/>
        <v>1.6478942109357257E-3</v>
      </c>
    </row>
    <row r="21" spans="1:37">
      <c r="A21" s="1" t="s">
        <v>19</v>
      </c>
      <c r="D21" s="1" t="s">
        <v>44</v>
      </c>
      <c r="E21" s="3">
        <f>1/255</f>
        <v>3.9215686274509803E-3</v>
      </c>
      <c r="F21" s="3">
        <f t="shared" ref="F21:G21" si="6">1/255</f>
        <v>3.9215686274509803E-3</v>
      </c>
      <c r="G21" s="3">
        <f t="shared" si="6"/>
        <v>3.9215686274509803E-3</v>
      </c>
      <c r="I21" s="1" t="s">
        <v>45</v>
      </c>
      <c r="K21">
        <f>IF(E21&lt;$X$1, $U$1*E21,  POWER(($O$1*E21) +$R$1, $L$1))</f>
        <v>3.0352941176470586E-4</v>
      </c>
      <c r="M21" s="1" t="s">
        <v>58</v>
      </c>
      <c r="N21">
        <f>(1+1)/256</f>
        <v>7.8125E-3</v>
      </c>
      <c r="P21" s="1" t="s">
        <v>59</v>
      </c>
      <c r="Q21">
        <f>IF(N21&lt;$X$1, $U$1*N21,  POWER(($O$1*N21) +$R$1, $L$1))</f>
        <v>6.0468749999999997E-4</v>
      </c>
    </row>
    <row r="22" spans="1:37">
      <c r="A22" s="1" t="s">
        <v>3</v>
      </c>
      <c r="B22">
        <v>1E-3</v>
      </c>
      <c r="C22">
        <v>1E-3</v>
      </c>
      <c r="D22">
        <v>0</v>
      </c>
      <c r="E22">
        <v>1E-3</v>
      </c>
      <c r="F22">
        <v>2E-3</v>
      </c>
      <c r="G22">
        <v>6.0000000000000001E-3</v>
      </c>
      <c r="H22">
        <v>1.7999999999999999E-2</v>
      </c>
      <c r="I22">
        <v>2.5000000000000001E-2</v>
      </c>
      <c r="J22">
        <v>1.4E-2</v>
      </c>
      <c r="K22">
        <v>6.0000000000000001E-3</v>
      </c>
      <c r="L22">
        <v>3.0000000000000001E-3</v>
      </c>
      <c r="M22">
        <v>3.0000000000000001E-3</v>
      </c>
      <c r="N22">
        <v>4.0000000000000001E-3</v>
      </c>
      <c r="O22">
        <v>5.0000000000000001E-3</v>
      </c>
      <c r="P22">
        <v>6.0000000000000001E-3</v>
      </c>
      <c r="Q22">
        <v>7.0000000000000001E-3</v>
      </c>
      <c r="R22">
        <v>7.0000000000000001E-3</v>
      </c>
      <c r="S22">
        <v>7.0000000000000001E-3</v>
      </c>
      <c r="T22">
        <v>6.0000000000000001E-3</v>
      </c>
      <c r="U22">
        <v>4.0000000000000001E-3</v>
      </c>
      <c r="V22">
        <v>4.0000000000000001E-3</v>
      </c>
      <c r="W22">
        <v>3.0000000000000001E-3</v>
      </c>
      <c r="X22">
        <v>4.0000000000000001E-3</v>
      </c>
      <c r="Y22">
        <v>4.0000000000000001E-3</v>
      </c>
      <c r="Z22">
        <v>4.0000000000000001E-3</v>
      </c>
      <c r="AA22">
        <v>3.0000000000000001E-3</v>
      </c>
      <c r="AB22">
        <v>3.0000000000000001E-3</v>
      </c>
      <c r="AC22">
        <v>3.0000000000000001E-3</v>
      </c>
      <c r="AD22">
        <v>3.0000000000000001E-3</v>
      </c>
      <c r="AE22">
        <v>2E-3</v>
      </c>
      <c r="AF22">
        <v>2E-3</v>
      </c>
      <c r="AG22">
        <v>1E-3</v>
      </c>
      <c r="AH22">
        <v>2E-3</v>
      </c>
      <c r="AI22">
        <v>1E-3</v>
      </c>
      <c r="AJ22">
        <v>2E-3</v>
      </c>
      <c r="AK22">
        <v>3.0000000000000001E-3</v>
      </c>
    </row>
    <row r="23" spans="1:37">
      <c r="A23" s="1" t="s">
        <v>4</v>
      </c>
      <c r="B23">
        <v>0</v>
      </c>
      <c r="C23">
        <v>1E-3</v>
      </c>
      <c r="D23">
        <v>0</v>
      </c>
      <c r="E23">
        <v>1E-3</v>
      </c>
      <c r="F23">
        <v>2E-3</v>
      </c>
      <c r="G23">
        <v>6.0000000000000001E-3</v>
      </c>
      <c r="H23">
        <v>1.7999999999999999E-2</v>
      </c>
      <c r="I23">
        <v>2.5999999999999999E-2</v>
      </c>
      <c r="J23">
        <v>1.4E-2</v>
      </c>
      <c r="K23">
        <v>6.0000000000000001E-3</v>
      </c>
      <c r="L23">
        <v>3.0000000000000001E-3</v>
      </c>
      <c r="M23">
        <v>3.0000000000000001E-3</v>
      </c>
      <c r="N23">
        <v>4.0000000000000001E-3</v>
      </c>
      <c r="O23">
        <v>5.0000000000000001E-3</v>
      </c>
      <c r="P23">
        <v>7.0000000000000001E-3</v>
      </c>
      <c r="Q23">
        <v>8.0000000000000002E-3</v>
      </c>
      <c r="R23">
        <v>8.0000000000000002E-3</v>
      </c>
      <c r="S23">
        <v>7.0000000000000001E-3</v>
      </c>
      <c r="T23">
        <v>6.0000000000000001E-3</v>
      </c>
      <c r="U23">
        <v>5.0000000000000001E-3</v>
      </c>
      <c r="V23">
        <v>4.0000000000000001E-3</v>
      </c>
      <c r="W23">
        <v>3.0000000000000001E-3</v>
      </c>
      <c r="X23">
        <v>4.0000000000000001E-3</v>
      </c>
      <c r="Y23">
        <v>4.0000000000000001E-3</v>
      </c>
      <c r="Z23">
        <v>4.0000000000000001E-3</v>
      </c>
      <c r="AA23">
        <v>4.0000000000000001E-3</v>
      </c>
      <c r="AB23">
        <v>3.0000000000000001E-3</v>
      </c>
      <c r="AC23">
        <v>3.0000000000000001E-3</v>
      </c>
      <c r="AD23">
        <v>3.0000000000000001E-3</v>
      </c>
      <c r="AE23">
        <v>2E-3</v>
      </c>
      <c r="AF23">
        <v>2E-3</v>
      </c>
      <c r="AG23">
        <v>1E-3</v>
      </c>
      <c r="AH23">
        <v>1E-3</v>
      </c>
      <c r="AI23">
        <v>1E-3</v>
      </c>
      <c r="AJ23">
        <v>1E-3</v>
      </c>
      <c r="AK23">
        <v>3.0000000000000001E-3</v>
      </c>
    </row>
    <row r="24" spans="1:37">
      <c r="A24" s="1" t="s">
        <v>5</v>
      </c>
      <c r="B24">
        <v>0</v>
      </c>
      <c r="C24">
        <v>1E-3</v>
      </c>
      <c r="D24">
        <v>0</v>
      </c>
      <c r="E24">
        <v>1E-3</v>
      </c>
      <c r="F24">
        <v>2E-3</v>
      </c>
      <c r="G24">
        <v>6.0000000000000001E-3</v>
      </c>
      <c r="H24">
        <v>1.9E-2</v>
      </c>
      <c r="I24">
        <v>2.5999999999999999E-2</v>
      </c>
      <c r="J24">
        <v>1.4E-2</v>
      </c>
      <c r="K24">
        <v>6.0000000000000001E-3</v>
      </c>
      <c r="L24">
        <v>3.0000000000000001E-3</v>
      </c>
      <c r="M24">
        <v>3.0000000000000001E-3</v>
      </c>
      <c r="N24">
        <v>4.0000000000000001E-3</v>
      </c>
      <c r="O24">
        <v>5.0000000000000001E-3</v>
      </c>
      <c r="P24">
        <v>7.0000000000000001E-3</v>
      </c>
      <c r="Q24">
        <v>7.0000000000000001E-3</v>
      </c>
      <c r="R24">
        <v>8.0000000000000002E-3</v>
      </c>
      <c r="S24">
        <v>7.0000000000000001E-3</v>
      </c>
      <c r="T24">
        <v>6.0000000000000001E-3</v>
      </c>
      <c r="U24">
        <v>5.0000000000000001E-3</v>
      </c>
      <c r="V24">
        <v>4.0000000000000001E-3</v>
      </c>
      <c r="W24">
        <v>4.0000000000000001E-3</v>
      </c>
      <c r="X24">
        <v>4.0000000000000001E-3</v>
      </c>
      <c r="Y24">
        <v>4.0000000000000001E-3</v>
      </c>
      <c r="Z24">
        <v>4.0000000000000001E-3</v>
      </c>
      <c r="AA24">
        <v>4.0000000000000001E-3</v>
      </c>
      <c r="AB24">
        <v>3.0000000000000001E-3</v>
      </c>
      <c r="AC24">
        <v>3.0000000000000001E-3</v>
      </c>
      <c r="AD24">
        <v>3.0000000000000001E-3</v>
      </c>
      <c r="AE24">
        <v>3.0000000000000001E-3</v>
      </c>
      <c r="AF24">
        <v>2E-3</v>
      </c>
      <c r="AG24">
        <v>1E-3</v>
      </c>
      <c r="AH24">
        <v>1E-3</v>
      </c>
      <c r="AI24">
        <v>1E-3</v>
      </c>
      <c r="AJ24">
        <v>2E-3</v>
      </c>
      <c r="AK24">
        <v>3.0000000000000001E-3</v>
      </c>
    </row>
    <row r="25" spans="1:37">
      <c r="A25" s="1" t="s">
        <v>6</v>
      </c>
      <c r="B25">
        <v>1E-3</v>
      </c>
      <c r="C25">
        <v>1E-3</v>
      </c>
      <c r="D25">
        <v>1E-3</v>
      </c>
      <c r="E25">
        <v>1E-3</v>
      </c>
      <c r="F25">
        <v>2E-3</v>
      </c>
      <c r="G25">
        <v>7.0000000000000001E-3</v>
      </c>
      <c r="H25">
        <v>1.9E-2</v>
      </c>
      <c r="I25">
        <v>2.5999999999999999E-2</v>
      </c>
      <c r="J25">
        <v>1.4999999999999999E-2</v>
      </c>
      <c r="K25">
        <v>6.0000000000000001E-3</v>
      </c>
      <c r="L25">
        <v>3.0000000000000001E-3</v>
      </c>
      <c r="M25">
        <v>3.0000000000000001E-3</v>
      </c>
      <c r="N25">
        <v>4.0000000000000001E-3</v>
      </c>
      <c r="O25">
        <v>5.0000000000000001E-3</v>
      </c>
      <c r="P25">
        <v>7.0000000000000001E-3</v>
      </c>
      <c r="Q25">
        <v>8.0000000000000002E-3</v>
      </c>
      <c r="R25">
        <v>8.0000000000000002E-3</v>
      </c>
      <c r="S25">
        <v>7.0000000000000001E-3</v>
      </c>
      <c r="T25">
        <v>6.0000000000000001E-3</v>
      </c>
      <c r="U25">
        <v>5.0000000000000001E-3</v>
      </c>
      <c r="V25">
        <v>4.0000000000000001E-3</v>
      </c>
      <c r="W25">
        <v>4.0000000000000001E-3</v>
      </c>
      <c r="X25">
        <v>4.0000000000000001E-3</v>
      </c>
      <c r="Y25">
        <v>5.0000000000000001E-3</v>
      </c>
      <c r="Z25">
        <v>5.0000000000000001E-3</v>
      </c>
      <c r="AA25">
        <v>4.0000000000000001E-3</v>
      </c>
      <c r="AB25">
        <v>3.0000000000000001E-3</v>
      </c>
      <c r="AC25">
        <v>3.0000000000000001E-3</v>
      </c>
      <c r="AD25">
        <v>3.0000000000000001E-3</v>
      </c>
      <c r="AE25">
        <v>3.0000000000000001E-3</v>
      </c>
      <c r="AF25">
        <v>2E-3</v>
      </c>
      <c r="AG25">
        <v>2E-3</v>
      </c>
      <c r="AH25">
        <v>2E-3</v>
      </c>
      <c r="AI25">
        <v>1E-3</v>
      </c>
      <c r="AJ25">
        <v>1E-3</v>
      </c>
      <c r="AK25">
        <v>3.0000000000000001E-3</v>
      </c>
    </row>
    <row r="26" spans="1:37">
      <c r="A26" s="1" t="s">
        <v>7</v>
      </c>
      <c r="B26">
        <v>0</v>
      </c>
      <c r="C26">
        <v>0</v>
      </c>
      <c r="D26">
        <v>0</v>
      </c>
      <c r="E26">
        <v>1E-3</v>
      </c>
      <c r="F26">
        <v>2E-3</v>
      </c>
      <c r="G26">
        <v>6.0000000000000001E-3</v>
      </c>
      <c r="H26">
        <v>1.9E-2</v>
      </c>
      <c r="I26">
        <v>2.5999999999999999E-2</v>
      </c>
      <c r="J26">
        <v>1.4999999999999999E-2</v>
      </c>
      <c r="K26">
        <v>6.0000000000000001E-3</v>
      </c>
      <c r="L26">
        <v>3.0000000000000001E-3</v>
      </c>
      <c r="M26">
        <v>3.0000000000000001E-3</v>
      </c>
      <c r="N26">
        <v>4.0000000000000001E-3</v>
      </c>
      <c r="O26">
        <v>5.0000000000000001E-3</v>
      </c>
      <c r="P26">
        <v>7.0000000000000001E-3</v>
      </c>
      <c r="Q26">
        <v>7.0000000000000001E-3</v>
      </c>
      <c r="R26">
        <v>8.0000000000000002E-3</v>
      </c>
      <c r="S26">
        <v>7.0000000000000001E-3</v>
      </c>
      <c r="T26">
        <v>6.0000000000000001E-3</v>
      </c>
      <c r="U26">
        <v>5.0000000000000001E-3</v>
      </c>
      <c r="V26">
        <v>4.0000000000000001E-3</v>
      </c>
      <c r="W26">
        <v>4.0000000000000001E-3</v>
      </c>
      <c r="X26">
        <v>4.0000000000000001E-3</v>
      </c>
      <c r="Y26">
        <v>4.0000000000000001E-3</v>
      </c>
      <c r="Z26">
        <v>4.0000000000000001E-3</v>
      </c>
      <c r="AA26">
        <v>4.0000000000000001E-3</v>
      </c>
      <c r="AB26">
        <v>3.0000000000000001E-3</v>
      </c>
      <c r="AC26">
        <v>3.0000000000000001E-3</v>
      </c>
      <c r="AD26">
        <v>3.0000000000000001E-3</v>
      </c>
      <c r="AE26">
        <v>2E-3</v>
      </c>
      <c r="AF26">
        <v>1E-3</v>
      </c>
      <c r="AG26">
        <v>1E-3</v>
      </c>
      <c r="AH26">
        <v>1E-3</v>
      </c>
      <c r="AI26">
        <v>1E-3</v>
      </c>
      <c r="AJ26">
        <v>1E-3</v>
      </c>
      <c r="AK26">
        <v>3.0000000000000001E-3</v>
      </c>
    </row>
    <row r="27" spans="1:37">
      <c r="A27" s="1" t="s">
        <v>8</v>
      </c>
      <c r="B27">
        <v>1E-3</v>
      </c>
      <c r="C27">
        <v>1E-3</v>
      </c>
      <c r="D27">
        <v>0</v>
      </c>
      <c r="E27">
        <v>1E-3</v>
      </c>
      <c r="F27">
        <v>2E-3</v>
      </c>
      <c r="G27">
        <v>7.0000000000000001E-3</v>
      </c>
      <c r="H27">
        <v>2.1000000000000001E-2</v>
      </c>
      <c r="I27">
        <v>2.9000000000000001E-2</v>
      </c>
      <c r="J27">
        <v>1.6E-2</v>
      </c>
      <c r="K27">
        <v>7.0000000000000001E-3</v>
      </c>
      <c r="L27">
        <v>4.0000000000000001E-3</v>
      </c>
      <c r="M27">
        <v>3.0000000000000001E-3</v>
      </c>
      <c r="N27">
        <v>4.0000000000000001E-3</v>
      </c>
      <c r="O27">
        <v>6.0000000000000001E-3</v>
      </c>
      <c r="P27">
        <v>7.0000000000000001E-3</v>
      </c>
      <c r="Q27">
        <v>8.0000000000000002E-3</v>
      </c>
      <c r="R27">
        <v>8.0000000000000002E-3</v>
      </c>
      <c r="S27">
        <v>8.0000000000000002E-3</v>
      </c>
      <c r="T27">
        <v>6.0000000000000001E-3</v>
      </c>
      <c r="U27">
        <v>5.0000000000000001E-3</v>
      </c>
      <c r="V27">
        <v>4.0000000000000001E-3</v>
      </c>
      <c r="W27">
        <v>4.0000000000000001E-3</v>
      </c>
      <c r="X27">
        <v>4.0000000000000001E-3</v>
      </c>
      <c r="Y27">
        <v>4.0000000000000001E-3</v>
      </c>
      <c r="Z27">
        <v>4.0000000000000001E-3</v>
      </c>
      <c r="AA27">
        <v>3.0000000000000001E-3</v>
      </c>
      <c r="AB27">
        <v>3.0000000000000001E-3</v>
      </c>
      <c r="AC27">
        <v>3.0000000000000001E-3</v>
      </c>
      <c r="AD27">
        <v>3.0000000000000001E-3</v>
      </c>
      <c r="AE27">
        <v>2E-3</v>
      </c>
      <c r="AF27">
        <v>1E-3</v>
      </c>
      <c r="AG27">
        <v>2E-3</v>
      </c>
      <c r="AH27">
        <v>2E-3</v>
      </c>
      <c r="AI27">
        <v>2E-3</v>
      </c>
      <c r="AJ27">
        <v>2E-3</v>
      </c>
      <c r="AK27">
        <v>3.0000000000000001E-3</v>
      </c>
    </row>
    <row r="28" spans="1:37">
      <c r="A28" s="1" t="s">
        <v>9</v>
      </c>
      <c r="B28">
        <v>1E-3</v>
      </c>
      <c r="C28">
        <v>1E-3</v>
      </c>
      <c r="D28">
        <v>0</v>
      </c>
      <c r="E28">
        <v>1E-3</v>
      </c>
      <c r="F28">
        <v>2E-3</v>
      </c>
      <c r="G28">
        <v>7.0000000000000001E-3</v>
      </c>
      <c r="H28">
        <v>1.9E-2</v>
      </c>
      <c r="I28">
        <v>2.7E-2</v>
      </c>
      <c r="J28">
        <v>1.4999999999999999E-2</v>
      </c>
      <c r="K28">
        <v>6.0000000000000001E-3</v>
      </c>
      <c r="L28">
        <v>3.0000000000000001E-3</v>
      </c>
      <c r="M28">
        <v>3.0000000000000001E-3</v>
      </c>
      <c r="N28">
        <v>4.0000000000000001E-3</v>
      </c>
      <c r="O28">
        <v>5.0000000000000001E-3</v>
      </c>
      <c r="P28">
        <v>7.0000000000000001E-3</v>
      </c>
      <c r="Q28">
        <v>7.0000000000000001E-3</v>
      </c>
      <c r="R28">
        <v>7.0000000000000001E-3</v>
      </c>
      <c r="S28">
        <v>7.0000000000000001E-3</v>
      </c>
      <c r="T28">
        <v>6.0000000000000001E-3</v>
      </c>
      <c r="U28">
        <v>5.0000000000000001E-3</v>
      </c>
      <c r="V28">
        <v>4.0000000000000001E-3</v>
      </c>
      <c r="W28">
        <v>4.0000000000000001E-3</v>
      </c>
      <c r="X28">
        <v>4.0000000000000001E-3</v>
      </c>
      <c r="Y28">
        <v>4.0000000000000001E-3</v>
      </c>
      <c r="Z28">
        <v>4.0000000000000001E-3</v>
      </c>
      <c r="AA28">
        <v>4.0000000000000001E-3</v>
      </c>
      <c r="AB28">
        <v>3.0000000000000001E-3</v>
      </c>
      <c r="AC28">
        <v>3.0000000000000001E-3</v>
      </c>
      <c r="AD28">
        <v>3.0000000000000001E-3</v>
      </c>
      <c r="AE28">
        <v>3.0000000000000001E-3</v>
      </c>
      <c r="AF28">
        <v>2E-3</v>
      </c>
      <c r="AG28">
        <v>1E-3</v>
      </c>
      <c r="AH28">
        <v>1E-3</v>
      </c>
      <c r="AI28">
        <v>1E-3</v>
      </c>
      <c r="AJ28">
        <v>1E-3</v>
      </c>
      <c r="AK28">
        <v>3.0000000000000001E-3</v>
      </c>
    </row>
    <row r="29" spans="1:37">
      <c r="A29" s="1" t="s">
        <v>10</v>
      </c>
      <c r="B29">
        <v>1E-3</v>
      </c>
      <c r="C29">
        <v>1E-3</v>
      </c>
      <c r="D29">
        <v>0</v>
      </c>
      <c r="E29">
        <v>1E-3</v>
      </c>
      <c r="F29">
        <v>3.0000000000000001E-3</v>
      </c>
      <c r="G29">
        <v>7.0000000000000001E-3</v>
      </c>
      <c r="H29">
        <v>0.02</v>
      </c>
      <c r="I29">
        <v>2.8000000000000001E-2</v>
      </c>
      <c r="J29">
        <v>1.4999999999999999E-2</v>
      </c>
      <c r="K29">
        <v>7.0000000000000001E-3</v>
      </c>
      <c r="L29">
        <v>4.0000000000000001E-3</v>
      </c>
      <c r="M29">
        <v>3.0000000000000001E-3</v>
      </c>
      <c r="N29">
        <v>4.0000000000000001E-3</v>
      </c>
      <c r="O29">
        <v>6.0000000000000001E-3</v>
      </c>
      <c r="P29">
        <v>7.0000000000000001E-3</v>
      </c>
      <c r="Q29">
        <v>8.0000000000000002E-3</v>
      </c>
      <c r="R29">
        <v>8.0000000000000002E-3</v>
      </c>
      <c r="S29">
        <v>7.0000000000000001E-3</v>
      </c>
      <c r="T29">
        <v>6.0000000000000001E-3</v>
      </c>
      <c r="U29">
        <v>5.0000000000000001E-3</v>
      </c>
      <c r="V29">
        <v>4.0000000000000001E-3</v>
      </c>
      <c r="W29">
        <v>3.0000000000000001E-3</v>
      </c>
      <c r="X29">
        <v>4.0000000000000001E-3</v>
      </c>
      <c r="Y29">
        <v>4.0000000000000001E-3</v>
      </c>
      <c r="Z29">
        <v>4.0000000000000001E-3</v>
      </c>
      <c r="AA29">
        <v>4.0000000000000001E-3</v>
      </c>
      <c r="AB29">
        <v>3.0000000000000001E-3</v>
      </c>
      <c r="AC29">
        <v>3.0000000000000001E-3</v>
      </c>
      <c r="AD29">
        <v>3.0000000000000001E-3</v>
      </c>
      <c r="AE29">
        <v>2E-3</v>
      </c>
      <c r="AF29">
        <v>2E-3</v>
      </c>
      <c r="AG29">
        <v>2E-3</v>
      </c>
      <c r="AH29">
        <v>2E-3</v>
      </c>
      <c r="AI29">
        <v>1E-3</v>
      </c>
      <c r="AJ29">
        <v>2E-3</v>
      </c>
      <c r="AK29">
        <v>3.0000000000000001E-3</v>
      </c>
    </row>
    <row r="30" spans="1:37">
      <c r="A30" s="1" t="s">
        <v>11</v>
      </c>
      <c r="B30">
        <v>1E-3</v>
      </c>
      <c r="C30">
        <v>1E-3</v>
      </c>
      <c r="D30">
        <v>0</v>
      </c>
      <c r="E30">
        <v>1E-3</v>
      </c>
      <c r="F30">
        <v>3.0000000000000001E-3</v>
      </c>
      <c r="G30">
        <v>7.0000000000000001E-3</v>
      </c>
      <c r="H30">
        <v>0.02</v>
      </c>
      <c r="I30">
        <v>2.7E-2</v>
      </c>
      <c r="J30">
        <v>1.4999999999999999E-2</v>
      </c>
      <c r="K30">
        <v>7.0000000000000001E-3</v>
      </c>
      <c r="L30">
        <v>4.0000000000000001E-3</v>
      </c>
      <c r="M30">
        <v>3.0000000000000001E-3</v>
      </c>
      <c r="N30">
        <v>4.0000000000000001E-3</v>
      </c>
      <c r="O30">
        <v>6.0000000000000001E-3</v>
      </c>
      <c r="P30">
        <v>7.0000000000000001E-3</v>
      </c>
      <c r="Q30">
        <v>8.0000000000000002E-3</v>
      </c>
      <c r="R30">
        <v>8.0000000000000002E-3</v>
      </c>
      <c r="S30">
        <v>7.0000000000000001E-3</v>
      </c>
      <c r="T30">
        <v>6.0000000000000001E-3</v>
      </c>
      <c r="U30">
        <v>5.0000000000000001E-3</v>
      </c>
      <c r="V30">
        <v>4.0000000000000001E-3</v>
      </c>
      <c r="W30">
        <v>4.0000000000000001E-3</v>
      </c>
      <c r="X30">
        <v>4.0000000000000001E-3</v>
      </c>
      <c r="Y30">
        <v>5.0000000000000001E-3</v>
      </c>
      <c r="Z30">
        <v>4.0000000000000001E-3</v>
      </c>
      <c r="AA30">
        <v>4.0000000000000001E-3</v>
      </c>
      <c r="AB30">
        <v>3.0000000000000001E-3</v>
      </c>
      <c r="AC30">
        <v>3.0000000000000001E-3</v>
      </c>
      <c r="AD30">
        <v>3.0000000000000001E-3</v>
      </c>
      <c r="AE30">
        <v>3.0000000000000001E-3</v>
      </c>
      <c r="AF30">
        <v>2E-3</v>
      </c>
      <c r="AG30">
        <v>2E-3</v>
      </c>
      <c r="AH30">
        <v>2E-3</v>
      </c>
      <c r="AI30">
        <v>1E-3</v>
      </c>
      <c r="AJ30">
        <v>2E-3</v>
      </c>
      <c r="AK30">
        <v>4.0000000000000001E-3</v>
      </c>
    </row>
    <row r="31" spans="1:37">
      <c r="A31" s="1" t="s">
        <v>12</v>
      </c>
      <c r="B31">
        <f>SUM(B22:B30)/9</f>
        <v>6.6666666666666664E-4</v>
      </c>
      <c r="C31">
        <f t="shared" ref="C31:AK31" si="7">SUM(C22:C30)/9</f>
        <v>8.8888888888888893E-4</v>
      </c>
      <c r="D31">
        <f t="shared" si="7"/>
        <v>1.1111111111111112E-4</v>
      </c>
      <c r="E31">
        <f t="shared" si="7"/>
        <v>1E-3</v>
      </c>
      <c r="F31">
        <f t="shared" si="7"/>
        <v>2.2222222222222222E-3</v>
      </c>
      <c r="G31">
        <f t="shared" si="7"/>
        <v>6.5555555555555549E-3</v>
      </c>
      <c r="H31">
        <f t="shared" si="7"/>
        <v>1.922222222222222E-2</v>
      </c>
      <c r="I31">
        <f t="shared" si="7"/>
        <v>2.6666666666666665E-2</v>
      </c>
      <c r="J31">
        <f t="shared" si="7"/>
        <v>1.4777777777777779E-2</v>
      </c>
      <c r="K31">
        <f t="shared" si="7"/>
        <v>6.3333333333333332E-3</v>
      </c>
      <c r="L31">
        <f t="shared" si="7"/>
        <v>3.3333333333333331E-3</v>
      </c>
      <c r="M31">
        <f t="shared" si="7"/>
        <v>2.9999999999999996E-3</v>
      </c>
      <c r="N31">
        <f t="shared" si="7"/>
        <v>4.0000000000000001E-3</v>
      </c>
      <c r="O31">
        <f t="shared" si="7"/>
        <v>5.3333333333333323E-3</v>
      </c>
      <c r="P31">
        <f t="shared" si="7"/>
        <v>6.8888888888888888E-3</v>
      </c>
      <c r="Q31">
        <f t="shared" si="7"/>
        <v>7.5555555555555558E-3</v>
      </c>
      <c r="R31">
        <f t="shared" si="7"/>
        <v>7.7777777777777784E-3</v>
      </c>
      <c r="S31">
        <f t="shared" si="7"/>
        <v>7.1111111111111115E-3</v>
      </c>
      <c r="T31">
        <f t="shared" si="7"/>
        <v>5.9999999999999993E-3</v>
      </c>
      <c r="U31">
        <f t="shared" si="7"/>
        <v>4.8888888888888888E-3</v>
      </c>
      <c r="V31">
        <f t="shared" si="7"/>
        <v>4.0000000000000001E-3</v>
      </c>
      <c r="W31">
        <f t="shared" si="7"/>
        <v>3.666666666666667E-3</v>
      </c>
      <c r="X31">
        <f t="shared" si="7"/>
        <v>4.0000000000000001E-3</v>
      </c>
      <c r="Y31">
        <f t="shared" si="7"/>
        <v>4.2222222222222218E-3</v>
      </c>
      <c r="Z31">
        <f t="shared" si="7"/>
        <v>4.1111111111111114E-3</v>
      </c>
      <c r="AA31">
        <f t="shared" si="7"/>
        <v>3.7777777777777779E-3</v>
      </c>
      <c r="AB31">
        <f t="shared" si="7"/>
        <v>2.9999999999999996E-3</v>
      </c>
      <c r="AC31">
        <f t="shared" si="7"/>
        <v>2.9999999999999996E-3</v>
      </c>
      <c r="AD31">
        <f t="shared" si="7"/>
        <v>2.9999999999999996E-3</v>
      </c>
      <c r="AE31">
        <f t="shared" si="7"/>
        <v>2.4444444444444448E-3</v>
      </c>
      <c r="AF31">
        <f t="shared" si="7"/>
        <v>1.7777777777777779E-3</v>
      </c>
      <c r="AG31">
        <f t="shared" si="7"/>
        <v>1.4444444444444446E-3</v>
      </c>
      <c r="AH31">
        <f t="shared" si="7"/>
        <v>1.5555555555555557E-3</v>
      </c>
      <c r="AI31">
        <f t="shared" si="7"/>
        <v>1.1111111111111113E-3</v>
      </c>
      <c r="AJ31">
        <f t="shared" si="7"/>
        <v>1.5555555555555557E-3</v>
      </c>
      <c r="AK31">
        <f t="shared" si="7"/>
        <v>3.1111111111111109E-3</v>
      </c>
    </row>
    <row r="32" spans="1:37">
      <c r="A32" s="1" t="s">
        <v>13</v>
      </c>
      <c r="B32">
        <f>STDEV(B22:B30)</f>
        <v>5.0000000000000001E-4</v>
      </c>
      <c r="C32">
        <f t="shared" ref="C32:AK32" si="8">STDEV(C22:C30)</f>
        <v>3.3333333333333338E-4</v>
      </c>
      <c r="D32">
        <f t="shared" si="8"/>
        <v>3.3333333333333338E-4</v>
      </c>
      <c r="E32">
        <f t="shared" si="8"/>
        <v>0</v>
      </c>
      <c r="F32">
        <f t="shared" si="8"/>
        <v>4.4095855184409844E-4</v>
      </c>
      <c r="G32">
        <f t="shared" si="8"/>
        <v>5.2704627669472983E-4</v>
      </c>
      <c r="H32">
        <f t="shared" si="8"/>
        <v>9.7182531580755106E-4</v>
      </c>
      <c r="I32">
        <f t="shared" si="8"/>
        <v>1.2247448713915896E-3</v>
      </c>
      <c r="J32">
        <f t="shared" si="8"/>
        <v>6.6666666666666654E-4</v>
      </c>
      <c r="K32">
        <f t="shared" si="8"/>
        <v>5.0000000000000001E-4</v>
      </c>
      <c r="L32">
        <f t="shared" si="8"/>
        <v>5.0000000000000001E-4</v>
      </c>
      <c r="M32">
        <f t="shared" si="8"/>
        <v>4.5998802500501218E-19</v>
      </c>
      <c r="N32">
        <f t="shared" si="8"/>
        <v>0</v>
      </c>
      <c r="O32">
        <f t="shared" si="8"/>
        <v>5.0000000000000001E-4</v>
      </c>
      <c r="P32">
        <f t="shared" si="8"/>
        <v>3.3333333333333327E-4</v>
      </c>
      <c r="Q32">
        <f t="shared" si="8"/>
        <v>5.2704627669472994E-4</v>
      </c>
      <c r="R32">
        <f t="shared" si="8"/>
        <v>4.4095855184409844E-4</v>
      </c>
      <c r="S32">
        <f t="shared" si="8"/>
        <v>3.3333333333333332E-4</v>
      </c>
      <c r="T32">
        <f t="shared" si="8"/>
        <v>9.1997605001002437E-19</v>
      </c>
      <c r="U32">
        <f t="shared" si="8"/>
        <v>3.3333333333333327E-4</v>
      </c>
      <c r="V32">
        <f t="shared" si="8"/>
        <v>0</v>
      </c>
      <c r="W32">
        <f t="shared" si="8"/>
        <v>5.0000000000000001E-4</v>
      </c>
      <c r="X32">
        <f t="shared" si="8"/>
        <v>0</v>
      </c>
      <c r="Y32">
        <f t="shared" si="8"/>
        <v>4.4095855184409844E-4</v>
      </c>
      <c r="Z32">
        <f t="shared" si="8"/>
        <v>3.3333333333333332E-4</v>
      </c>
      <c r="AA32">
        <f t="shared" si="8"/>
        <v>4.409585518440985E-4</v>
      </c>
      <c r="AB32">
        <f t="shared" si="8"/>
        <v>4.5998802500501218E-19</v>
      </c>
      <c r="AC32">
        <f t="shared" si="8"/>
        <v>4.5998802500501218E-19</v>
      </c>
      <c r="AD32">
        <f t="shared" si="8"/>
        <v>4.5998802500501218E-19</v>
      </c>
      <c r="AE32">
        <f t="shared" si="8"/>
        <v>5.2704627669472994E-4</v>
      </c>
      <c r="AF32">
        <f t="shared" si="8"/>
        <v>4.4095855184409844E-4</v>
      </c>
      <c r="AG32">
        <f t="shared" si="8"/>
        <v>5.2704627669472994E-4</v>
      </c>
      <c r="AH32">
        <f t="shared" si="8"/>
        <v>5.2704627669472994E-4</v>
      </c>
      <c r="AI32">
        <f t="shared" si="8"/>
        <v>3.3333333333333332E-4</v>
      </c>
      <c r="AJ32">
        <f t="shared" si="8"/>
        <v>5.2704627669472994E-4</v>
      </c>
      <c r="AK32">
        <f t="shared" si="8"/>
        <v>3.3333333333333332E-4</v>
      </c>
    </row>
    <row r="33" spans="1:37">
      <c r="A33" s="1" t="s">
        <v>14</v>
      </c>
      <c r="B33">
        <f>B32/SQRT(9)</f>
        <v>1.6666666666666666E-4</v>
      </c>
      <c r="C33">
        <f t="shared" ref="C33:AK33" si="9">C32/SQRT(9)</f>
        <v>1.1111111111111113E-4</v>
      </c>
      <c r="D33">
        <f t="shared" si="9"/>
        <v>1.1111111111111113E-4</v>
      </c>
      <c r="E33">
        <f t="shared" si="9"/>
        <v>0</v>
      </c>
      <c r="F33">
        <f t="shared" si="9"/>
        <v>1.4698618394803282E-4</v>
      </c>
      <c r="G33">
        <f t="shared" si="9"/>
        <v>1.756820922315766E-4</v>
      </c>
      <c r="H33">
        <f t="shared" si="9"/>
        <v>3.2394177193585037E-4</v>
      </c>
      <c r="I33">
        <f t="shared" si="9"/>
        <v>4.0824829046386319E-4</v>
      </c>
      <c r="J33">
        <f t="shared" si="9"/>
        <v>2.2222222222222218E-4</v>
      </c>
      <c r="K33">
        <f t="shared" si="9"/>
        <v>1.6666666666666666E-4</v>
      </c>
      <c r="L33">
        <f t="shared" si="9"/>
        <v>1.6666666666666666E-4</v>
      </c>
      <c r="M33">
        <f t="shared" si="9"/>
        <v>1.5332934166833739E-19</v>
      </c>
      <c r="N33">
        <f t="shared" si="9"/>
        <v>0</v>
      </c>
      <c r="O33">
        <f t="shared" si="9"/>
        <v>1.6666666666666666E-4</v>
      </c>
      <c r="P33">
        <f t="shared" si="9"/>
        <v>1.1111111111111109E-4</v>
      </c>
      <c r="Q33">
        <f t="shared" si="9"/>
        <v>1.7568209223157665E-4</v>
      </c>
      <c r="R33">
        <f t="shared" si="9"/>
        <v>1.4698618394803282E-4</v>
      </c>
      <c r="S33">
        <f t="shared" si="9"/>
        <v>1.111111111111111E-4</v>
      </c>
      <c r="T33">
        <f t="shared" si="9"/>
        <v>3.0665868333667479E-19</v>
      </c>
      <c r="U33">
        <f t="shared" si="9"/>
        <v>1.1111111111111109E-4</v>
      </c>
      <c r="V33">
        <f t="shared" si="9"/>
        <v>0</v>
      </c>
      <c r="W33">
        <f t="shared" si="9"/>
        <v>1.6666666666666666E-4</v>
      </c>
      <c r="X33">
        <f t="shared" si="9"/>
        <v>0</v>
      </c>
      <c r="Y33">
        <f t="shared" si="9"/>
        <v>1.4698618394803282E-4</v>
      </c>
      <c r="Z33">
        <f t="shared" si="9"/>
        <v>1.111111111111111E-4</v>
      </c>
      <c r="AA33">
        <f t="shared" si="9"/>
        <v>1.4698618394803282E-4</v>
      </c>
      <c r="AB33">
        <f t="shared" si="9"/>
        <v>1.5332934166833739E-19</v>
      </c>
      <c r="AC33">
        <f t="shared" si="9"/>
        <v>1.5332934166833739E-19</v>
      </c>
      <c r="AD33">
        <f t="shared" si="9"/>
        <v>1.5332934166833739E-19</v>
      </c>
      <c r="AE33">
        <f t="shared" si="9"/>
        <v>1.7568209223157665E-4</v>
      </c>
      <c r="AF33">
        <f t="shared" si="9"/>
        <v>1.4698618394803282E-4</v>
      </c>
      <c r="AG33">
        <f t="shared" si="9"/>
        <v>1.7568209223157665E-4</v>
      </c>
      <c r="AH33">
        <f t="shared" si="9"/>
        <v>1.7568209223157665E-4</v>
      </c>
      <c r="AI33">
        <f t="shared" si="9"/>
        <v>1.111111111111111E-4</v>
      </c>
      <c r="AJ33">
        <f t="shared" si="9"/>
        <v>1.7568209223157665E-4</v>
      </c>
      <c r="AK33">
        <f t="shared" si="9"/>
        <v>1.111111111111111E-4</v>
      </c>
    </row>
    <row r="34" spans="1:37">
      <c r="A34" s="1" t="s">
        <v>15</v>
      </c>
      <c r="B34">
        <f>$H$1*B33</f>
        <v>4.8266666666666662E-4</v>
      </c>
      <c r="C34">
        <f t="shared" ref="C34:AK34" si="10">$H$1*C33</f>
        <v>3.2177777777777782E-4</v>
      </c>
      <c r="D34">
        <f t="shared" si="10"/>
        <v>3.2177777777777782E-4</v>
      </c>
      <c r="E34">
        <f t="shared" si="10"/>
        <v>0</v>
      </c>
      <c r="F34">
        <f t="shared" si="10"/>
        <v>4.2567198871350302E-4</v>
      </c>
      <c r="G34">
        <f t="shared" si="10"/>
        <v>5.0877533910264586E-4</v>
      </c>
      <c r="H34">
        <f t="shared" si="10"/>
        <v>9.3813537152622264E-4</v>
      </c>
      <c r="I34">
        <f t="shared" si="10"/>
        <v>1.1822870491833477E-3</v>
      </c>
      <c r="J34">
        <f t="shared" si="10"/>
        <v>6.4355555555555542E-4</v>
      </c>
      <c r="K34">
        <f t="shared" si="10"/>
        <v>4.8266666666666662E-4</v>
      </c>
      <c r="L34">
        <f t="shared" si="10"/>
        <v>4.8266666666666662E-4</v>
      </c>
      <c r="M34">
        <f t="shared" si="10"/>
        <v>4.440417734715051E-19</v>
      </c>
      <c r="N34">
        <f t="shared" si="10"/>
        <v>0</v>
      </c>
      <c r="O34">
        <f t="shared" si="10"/>
        <v>4.8266666666666662E-4</v>
      </c>
      <c r="P34">
        <f t="shared" si="10"/>
        <v>3.2177777777777771E-4</v>
      </c>
      <c r="Q34">
        <f t="shared" si="10"/>
        <v>5.0877533910264597E-4</v>
      </c>
      <c r="R34">
        <f t="shared" si="10"/>
        <v>4.2567198871350302E-4</v>
      </c>
      <c r="S34">
        <f t="shared" si="10"/>
        <v>3.2177777777777776E-4</v>
      </c>
      <c r="T34">
        <f t="shared" si="10"/>
        <v>8.880835469430102E-19</v>
      </c>
      <c r="U34">
        <f t="shared" si="10"/>
        <v>3.2177777777777771E-4</v>
      </c>
      <c r="V34">
        <f t="shared" si="10"/>
        <v>0</v>
      </c>
      <c r="W34">
        <f t="shared" si="10"/>
        <v>4.8266666666666662E-4</v>
      </c>
      <c r="X34">
        <f t="shared" si="10"/>
        <v>0</v>
      </c>
      <c r="Y34">
        <f t="shared" si="10"/>
        <v>4.2567198871350302E-4</v>
      </c>
      <c r="Z34">
        <f t="shared" si="10"/>
        <v>3.2177777777777776E-4</v>
      </c>
      <c r="AA34">
        <f t="shared" si="10"/>
        <v>4.2567198871350302E-4</v>
      </c>
      <c r="AB34">
        <f t="shared" si="10"/>
        <v>4.440417734715051E-19</v>
      </c>
      <c r="AC34">
        <f t="shared" si="10"/>
        <v>4.440417734715051E-19</v>
      </c>
      <c r="AD34">
        <f t="shared" si="10"/>
        <v>4.440417734715051E-19</v>
      </c>
      <c r="AE34">
        <f t="shared" si="10"/>
        <v>5.0877533910264597E-4</v>
      </c>
      <c r="AF34">
        <f t="shared" si="10"/>
        <v>4.2567198871350302E-4</v>
      </c>
      <c r="AG34">
        <f t="shared" si="10"/>
        <v>5.0877533910264597E-4</v>
      </c>
      <c r="AH34">
        <f t="shared" si="10"/>
        <v>5.0877533910264597E-4</v>
      </c>
      <c r="AI34">
        <f t="shared" si="10"/>
        <v>3.2177777777777776E-4</v>
      </c>
      <c r="AJ34">
        <f t="shared" si="10"/>
        <v>5.0877533910264597E-4</v>
      </c>
      <c r="AK34">
        <f t="shared" si="10"/>
        <v>3.2177777777777776E-4</v>
      </c>
    </row>
    <row r="35" spans="1:37" ht="60">
      <c r="A35" s="2" t="s">
        <v>16</v>
      </c>
      <c r="B35">
        <f>B31-B34</f>
        <v>1.8400000000000003E-4</v>
      </c>
      <c r="C35">
        <f t="shared" ref="C35:AK35" si="11">C31-C34</f>
        <v>5.6711111111111111E-4</v>
      </c>
      <c r="D35">
        <f t="shared" si="11"/>
        <v>-2.106666666666667E-4</v>
      </c>
      <c r="E35">
        <f t="shared" si="11"/>
        <v>1E-3</v>
      </c>
      <c r="F35">
        <f t="shared" si="11"/>
        <v>1.7965502335087191E-3</v>
      </c>
      <c r="G35">
        <f t="shared" si="11"/>
        <v>6.0467802164529093E-3</v>
      </c>
      <c r="H35">
        <f t="shared" si="11"/>
        <v>1.8284086850695998E-2</v>
      </c>
      <c r="I35">
        <f t="shared" si="11"/>
        <v>2.5484379617483316E-2</v>
      </c>
      <c r="J35">
        <f t="shared" si="11"/>
        <v>1.4134222222222223E-2</v>
      </c>
      <c r="K35">
        <f t="shared" si="11"/>
        <v>5.8506666666666663E-3</v>
      </c>
      <c r="L35">
        <f t="shared" si="11"/>
        <v>2.8506666666666663E-3</v>
      </c>
      <c r="M35">
        <f t="shared" si="11"/>
        <v>2.9999999999999992E-3</v>
      </c>
      <c r="N35">
        <f t="shared" si="11"/>
        <v>4.0000000000000001E-3</v>
      </c>
      <c r="O35">
        <f t="shared" si="11"/>
        <v>4.8506666666666655E-3</v>
      </c>
      <c r="P35">
        <f t="shared" si="11"/>
        <v>6.5671111111111112E-3</v>
      </c>
      <c r="Q35">
        <f t="shared" si="11"/>
        <v>7.0467802164529102E-3</v>
      </c>
      <c r="R35">
        <f t="shared" si="11"/>
        <v>7.3521057890642751E-3</v>
      </c>
      <c r="S35">
        <f t="shared" si="11"/>
        <v>6.7893333333333339E-3</v>
      </c>
      <c r="T35">
        <f t="shared" si="11"/>
        <v>5.9999999999999984E-3</v>
      </c>
      <c r="U35">
        <f t="shared" si="11"/>
        <v>4.5671111111111112E-3</v>
      </c>
      <c r="V35">
        <f t="shared" si="11"/>
        <v>4.0000000000000001E-3</v>
      </c>
      <c r="W35">
        <f t="shared" si="11"/>
        <v>3.1840000000000002E-3</v>
      </c>
      <c r="X35">
        <f t="shared" si="11"/>
        <v>4.0000000000000001E-3</v>
      </c>
      <c r="Y35">
        <f t="shared" si="11"/>
        <v>3.796550233508719E-3</v>
      </c>
      <c r="Z35">
        <f t="shared" si="11"/>
        <v>3.7893333333333338E-3</v>
      </c>
      <c r="AA35">
        <f t="shared" si="11"/>
        <v>3.352105789064275E-3</v>
      </c>
      <c r="AB35">
        <f t="shared" si="11"/>
        <v>2.9999999999999992E-3</v>
      </c>
      <c r="AC35">
        <f t="shared" si="11"/>
        <v>2.9999999999999992E-3</v>
      </c>
      <c r="AD35">
        <f t="shared" si="11"/>
        <v>2.9999999999999992E-3</v>
      </c>
      <c r="AE35">
        <f t="shared" si="11"/>
        <v>1.9356691053417988E-3</v>
      </c>
      <c r="AF35">
        <f t="shared" si="11"/>
        <v>1.3521057890642748E-3</v>
      </c>
      <c r="AG35">
        <f t="shared" si="11"/>
        <v>9.3566910534179863E-4</v>
      </c>
      <c r="AH35">
        <f t="shared" si="11"/>
        <v>1.0467802164529096E-3</v>
      </c>
      <c r="AI35">
        <f t="shared" si="11"/>
        <v>7.8933333333333351E-4</v>
      </c>
      <c r="AJ35">
        <f t="shared" si="11"/>
        <v>1.0467802164529096E-3</v>
      </c>
      <c r="AK35">
        <f t="shared" si="11"/>
        <v>2.7893333333333333E-3</v>
      </c>
    </row>
    <row r="36" spans="1:37" ht="60">
      <c r="A36" s="2" t="s">
        <v>17</v>
      </c>
      <c r="B36">
        <f>B31+B34</f>
        <v>1.1493333333333334E-3</v>
      </c>
      <c r="C36">
        <f t="shared" ref="C36:AK36" si="12">C31+C34</f>
        <v>1.2106666666666667E-3</v>
      </c>
      <c r="D36">
        <f t="shared" si="12"/>
        <v>4.3288888888888891E-4</v>
      </c>
      <c r="E36">
        <f t="shared" si="12"/>
        <v>1E-3</v>
      </c>
      <c r="F36">
        <f t="shared" si="12"/>
        <v>2.6478942109357251E-3</v>
      </c>
      <c r="G36">
        <f t="shared" si="12"/>
        <v>7.0643308946582006E-3</v>
      </c>
      <c r="H36">
        <f t="shared" si="12"/>
        <v>2.0160357593748443E-2</v>
      </c>
      <c r="I36">
        <f t="shared" si="12"/>
        <v>2.7848953715850014E-2</v>
      </c>
      <c r="J36">
        <f t="shared" si="12"/>
        <v>1.5421333333333334E-2</v>
      </c>
      <c r="K36">
        <f t="shared" si="12"/>
        <v>6.816E-3</v>
      </c>
      <c r="L36">
        <f t="shared" si="12"/>
        <v>3.8159999999999999E-3</v>
      </c>
      <c r="M36">
        <f t="shared" si="12"/>
        <v>3.0000000000000001E-3</v>
      </c>
      <c r="N36">
        <f t="shared" si="12"/>
        <v>4.0000000000000001E-3</v>
      </c>
      <c r="O36">
        <f t="shared" si="12"/>
        <v>5.8159999999999991E-3</v>
      </c>
      <c r="P36">
        <f t="shared" si="12"/>
        <v>7.2106666666666664E-3</v>
      </c>
      <c r="Q36">
        <f t="shared" si="12"/>
        <v>8.0643308946582015E-3</v>
      </c>
      <c r="R36">
        <f t="shared" si="12"/>
        <v>8.2034497664912817E-3</v>
      </c>
      <c r="S36">
        <f t="shared" si="12"/>
        <v>7.4328888888888891E-3</v>
      </c>
      <c r="T36">
        <f t="shared" si="12"/>
        <v>6.0000000000000001E-3</v>
      </c>
      <c r="U36">
        <f t="shared" si="12"/>
        <v>5.2106666666666664E-3</v>
      </c>
      <c r="V36">
        <f t="shared" si="12"/>
        <v>4.0000000000000001E-3</v>
      </c>
      <c r="W36">
        <f t="shared" si="12"/>
        <v>4.1493333333333339E-3</v>
      </c>
      <c r="X36">
        <f t="shared" si="12"/>
        <v>4.0000000000000001E-3</v>
      </c>
      <c r="Y36">
        <f t="shared" si="12"/>
        <v>4.6478942109357251E-3</v>
      </c>
      <c r="Z36">
        <f t="shared" si="12"/>
        <v>4.432888888888889E-3</v>
      </c>
      <c r="AA36">
        <f t="shared" si="12"/>
        <v>4.2034497664912808E-3</v>
      </c>
      <c r="AB36">
        <f t="shared" si="12"/>
        <v>3.0000000000000001E-3</v>
      </c>
      <c r="AC36">
        <f t="shared" si="12"/>
        <v>3.0000000000000001E-3</v>
      </c>
      <c r="AD36">
        <f t="shared" si="12"/>
        <v>3.0000000000000001E-3</v>
      </c>
      <c r="AE36">
        <f t="shared" si="12"/>
        <v>2.9532197835470909E-3</v>
      </c>
      <c r="AF36">
        <f t="shared" si="12"/>
        <v>2.2034497664912807E-3</v>
      </c>
      <c r="AG36">
        <f t="shared" si="12"/>
        <v>1.9532197835470905E-3</v>
      </c>
      <c r="AH36">
        <f t="shared" si="12"/>
        <v>2.0643308946582018E-3</v>
      </c>
      <c r="AI36">
        <f t="shared" si="12"/>
        <v>1.4328888888888891E-3</v>
      </c>
      <c r="AJ36">
        <f t="shared" si="12"/>
        <v>2.0643308946582018E-3</v>
      </c>
      <c r="AK36">
        <f t="shared" si="12"/>
        <v>3.4328888888888885E-3</v>
      </c>
    </row>
    <row r="39" spans="1:37">
      <c r="A39" s="1" t="s">
        <v>20</v>
      </c>
      <c r="D39" s="1" t="s">
        <v>44</v>
      </c>
      <c r="E39" s="3">
        <f>2/255</f>
        <v>7.8431372549019607E-3</v>
      </c>
      <c r="F39" s="3">
        <f t="shared" ref="F39:G39" si="13">2/255</f>
        <v>7.8431372549019607E-3</v>
      </c>
      <c r="G39" s="3">
        <f t="shared" si="13"/>
        <v>7.8431372549019607E-3</v>
      </c>
      <c r="I39" s="1" t="s">
        <v>45</v>
      </c>
      <c r="K39">
        <f>IF(E39&lt;$X$1, $U$1*E39,  POWER(($O$1*E39) +$R$1, $L$1))</f>
        <v>6.0705882352941171E-4</v>
      </c>
      <c r="M39" s="1" t="s">
        <v>58</v>
      </c>
      <c r="N39">
        <f>(2+1)/256</f>
        <v>1.171875E-2</v>
      </c>
      <c r="P39" s="1" t="s">
        <v>59</v>
      </c>
      <c r="Q39">
        <f>IF(N39&lt;$X$1, $U$1*N39,  POWER(($O$1*N39) +$R$1, $L$1))</f>
        <v>9.0703124999999996E-4</v>
      </c>
    </row>
    <row r="40" spans="1:37">
      <c r="A40" s="1" t="s">
        <v>3</v>
      </c>
      <c r="B40">
        <v>1E-3</v>
      </c>
      <c r="C40">
        <v>0</v>
      </c>
      <c r="D40">
        <v>0</v>
      </c>
      <c r="E40">
        <v>0</v>
      </c>
      <c r="F40">
        <v>1E-3</v>
      </c>
      <c r="G40">
        <v>6.0000000000000001E-3</v>
      </c>
      <c r="H40">
        <v>1.6E-2</v>
      </c>
      <c r="I40">
        <v>2.3E-2</v>
      </c>
      <c r="J40">
        <v>1.2999999999999999E-2</v>
      </c>
      <c r="K40">
        <v>6.0000000000000001E-3</v>
      </c>
      <c r="L40">
        <v>3.0000000000000001E-3</v>
      </c>
      <c r="M40">
        <v>2E-3</v>
      </c>
      <c r="N40">
        <v>3.0000000000000001E-3</v>
      </c>
      <c r="O40">
        <v>5.0000000000000001E-3</v>
      </c>
      <c r="P40">
        <v>6.0000000000000001E-3</v>
      </c>
      <c r="Q40">
        <v>7.0000000000000001E-3</v>
      </c>
      <c r="R40">
        <v>7.0000000000000001E-3</v>
      </c>
      <c r="S40">
        <v>7.0000000000000001E-3</v>
      </c>
      <c r="T40">
        <v>5.0000000000000001E-3</v>
      </c>
      <c r="U40">
        <v>4.0000000000000001E-3</v>
      </c>
      <c r="V40">
        <v>3.0000000000000001E-3</v>
      </c>
      <c r="W40">
        <v>3.0000000000000001E-3</v>
      </c>
      <c r="X40">
        <v>4.0000000000000001E-3</v>
      </c>
      <c r="Y40">
        <v>4.0000000000000001E-3</v>
      </c>
      <c r="Z40">
        <v>4.0000000000000001E-3</v>
      </c>
      <c r="AA40">
        <v>3.0000000000000001E-3</v>
      </c>
      <c r="AB40">
        <v>3.0000000000000001E-3</v>
      </c>
      <c r="AC40">
        <v>3.0000000000000001E-3</v>
      </c>
      <c r="AD40">
        <v>2E-3</v>
      </c>
      <c r="AE40">
        <v>2E-3</v>
      </c>
      <c r="AF40">
        <v>2E-3</v>
      </c>
      <c r="AG40">
        <v>1E-3</v>
      </c>
      <c r="AH40">
        <v>1E-3</v>
      </c>
      <c r="AI40">
        <v>1E-3</v>
      </c>
      <c r="AJ40">
        <v>2E-3</v>
      </c>
      <c r="AK40">
        <v>2E-3</v>
      </c>
    </row>
    <row r="41" spans="1:37">
      <c r="A41" s="1" t="s">
        <v>4</v>
      </c>
      <c r="B41">
        <v>1E-3</v>
      </c>
      <c r="C41">
        <v>0</v>
      </c>
      <c r="D41">
        <v>0</v>
      </c>
      <c r="E41">
        <v>0</v>
      </c>
      <c r="F41">
        <v>2E-3</v>
      </c>
      <c r="G41">
        <v>6.0000000000000001E-3</v>
      </c>
      <c r="H41">
        <v>1.7999999999999999E-2</v>
      </c>
      <c r="I41">
        <v>2.5999999999999999E-2</v>
      </c>
      <c r="J41">
        <v>1.4E-2</v>
      </c>
      <c r="K41">
        <v>6.0000000000000001E-3</v>
      </c>
      <c r="L41">
        <v>3.0000000000000001E-3</v>
      </c>
      <c r="M41">
        <v>3.0000000000000001E-3</v>
      </c>
      <c r="N41">
        <v>3.0000000000000001E-3</v>
      </c>
      <c r="O41">
        <v>5.0000000000000001E-3</v>
      </c>
      <c r="P41">
        <v>7.0000000000000001E-3</v>
      </c>
      <c r="Q41">
        <v>7.0000000000000001E-3</v>
      </c>
      <c r="R41">
        <v>7.0000000000000001E-3</v>
      </c>
      <c r="S41">
        <v>7.0000000000000001E-3</v>
      </c>
      <c r="T41">
        <v>6.0000000000000001E-3</v>
      </c>
      <c r="U41">
        <v>5.0000000000000001E-3</v>
      </c>
      <c r="V41">
        <v>4.0000000000000001E-3</v>
      </c>
      <c r="W41">
        <v>3.0000000000000001E-3</v>
      </c>
      <c r="X41">
        <v>4.0000000000000001E-3</v>
      </c>
      <c r="Y41">
        <v>4.0000000000000001E-3</v>
      </c>
      <c r="Z41">
        <v>4.0000000000000001E-3</v>
      </c>
      <c r="AA41">
        <v>3.0000000000000001E-3</v>
      </c>
      <c r="AB41">
        <v>3.0000000000000001E-3</v>
      </c>
      <c r="AC41">
        <v>3.0000000000000001E-3</v>
      </c>
      <c r="AD41">
        <v>3.0000000000000001E-3</v>
      </c>
      <c r="AE41">
        <v>2E-3</v>
      </c>
      <c r="AF41">
        <v>2E-3</v>
      </c>
      <c r="AG41">
        <v>1E-3</v>
      </c>
      <c r="AH41">
        <v>1E-3</v>
      </c>
      <c r="AI41">
        <v>1E-3</v>
      </c>
      <c r="AJ41">
        <v>2E-3</v>
      </c>
      <c r="AK41">
        <v>2E-3</v>
      </c>
    </row>
    <row r="42" spans="1:37">
      <c r="A42" s="1" t="s">
        <v>5</v>
      </c>
      <c r="B42">
        <v>0</v>
      </c>
      <c r="C42">
        <v>0</v>
      </c>
      <c r="D42">
        <v>0</v>
      </c>
      <c r="E42">
        <v>1E-3</v>
      </c>
      <c r="F42">
        <v>2E-3</v>
      </c>
      <c r="G42">
        <v>6.0000000000000001E-3</v>
      </c>
      <c r="H42">
        <v>1.7999999999999999E-2</v>
      </c>
      <c r="I42">
        <v>2.5000000000000001E-2</v>
      </c>
      <c r="J42">
        <v>1.4E-2</v>
      </c>
      <c r="K42">
        <v>6.0000000000000001E-3</v>
      </c>
      <c r="L42">
        <v>3.0000000000000001E-3</v>
      </c>
      <c r="M42">
        <v>3.0000000000000001E-3</v>
      </c>
      <c r="N42">
        <v>3.0000000000000001E-3</v>
      </c>
      <c r="O42">
        <v>5.0000000000000001E-3</v>
      </c>
      <c r="P42">
        <v>6.0000000000000001E-3</v>
      </c>
      <c r="Q42">
        <v>7.0000000000000001E-3</v>
      </c>
      <c r="R42">
        <v>7.0000000000000001E-3</v>
      </c>
      <c r="S42">
        <v>7.0000000000000001E-3</v>
      </c>
      <c r="T42">
        <v>6.0000000000000001E-3</v>
      </c>
      <c r="U42">
        <v>5.0000000000000001E-3</v>
      </c>
      <c r="V42">
        <v>4.0000000000000001E-3</v>
      </c>
      <c r="W42">
        <v>3.0000000000000001E-3</v>
      </c>
      <c r="X42">
        <v>4.0000000000000001E-3</v>
      </c>
      <c r="Y42">
        <v>5.0000000000000001E-3</v>
      </c>
      <c r="Z42">
        <v>4.0000000000000001E-3</v>
      </c>
      <c r="AA42">
        <v>4.0000000000000001E-3</v>
      </c>
      <c r="AB42">
        <v>4.0000000000000001E-3</v>
      </c>
      <c r="AC42">
        <v>3.0000000000000001E-3</v>
      </c>
      <c r="AD42">
        <v>3.0000000000000001E-3</v>
      </c>
      <c r="AE42">
        <v>2E-3</v>
      </c>
      <c r="AF42">
        <v>2E-3</v>
      </c>
      <c r="AG42">
        <v>2E-3</v>
      </c>
      <c r="AH42">
        <v>1E-3</v>
      </c>
      <c r="AI42">
        <v>1E-3</v>
      </c>
      <c r="AJ42">
        <v>2E-3</v>
      </c>
      <c r="AK42">
        <v>3.0000000000000001E-3</v>
      </c>
    </row>
    <row r="43" spans="1:37">
      <c r="A43" s="1" t="s">
        <v>6</v>
      </c>
      <c r="B43">
        <v>0</v>
      </c>
      <c r="C43">
        <v>0</v>
      </c>
      <c r="D43">
        <v>0</v>
      </c>
      <c r="E43">
        <v>0</v>
      </c>
      <c r="F43">
        <v>2E-3</v>
      </c>
      <c r="G43">
        <v>6.0000000000000001E-3</v>
      </c>
      <c r="H43">
        <v>1.7999999999999999E-2</v>
      </c>
      <c r="I43">
        <v>2.5999999999999999E-2</v>
      </c>
      <c r="J43">
        <v>1.4999999999999999E-2</v>
      </c>
      <c r="K43">
        <v>7.0000000000000001E-3</v>
      </c>
      <c r="L43">
        <v>3.0000000000000001E-3</v>
      </c>
      <c r="M43">
        <v>3.0000000000000001E-3</v>
      </c>
      <c r="N43">
        <v>3.0000000000000001E-3</v>
      </c>
      <c r="O43">
        <v>5.0000000000000001E-3</v>
      </c>
      <c r="P43">
        <v>7.0000000000000001E-3</v>
      </c>
      <c r="Q43">
        <v>8.0000000000000002E-3</v>
      </c>
      <c r="R43">
        <v>8.0000000000000002E-3</v>
      </c>
      <c r="S43">
        <v>7.0000000000000001E-3</v>
      </c>
      <c r="T43">
        <v>6.0000000000000001E-3</v>
      </c>
      <c r="U43">
        <v>5.0000000000000001E-3</v>
      </c>
      <c r="V43">
        <v>4.0000000000000001E-3</v>
      </c>
      <c r="W43">
        <v>4.0000000000000001E-3</v>
      </c>
      <c r="X43">
        <v>4.0000000000000001E-3</v>
      </c>
      <c r="Y43">
        <v>4.0000000000000001E-3</v>
      </c>
      <c r="Z43">
        <v>4.0000000000000001E-3</v>
      </c>
      <c r="AA43">
        <v>3.0000000000000001E-3</v>
      </c>
      <c r="AB43">
        <v>3.0000000000000001E-3</v>
      </c>
      <c r="AC43">
        <v>3.0000000000000001E-3</v>
      </c>
      <c r="AD43">
        <v>2E-3</v>
      </c>
      <c r="AE43">
        <v>2E-3</v>
      </c>
      <c r="AF43">
        <v>1E-3</v>
      </c>
      <c r="AG43">
        <v>2E-3</v>
      </c>
      <c r="AH43">
        <v>1E-3</v>
      </c>
      <c r="AI43">
        <v>1E-3</v>
      </c>
      <c r="AJ43">
        <v>2E-3</v>
      </c>
      <c r="AK43">
        <v>2E-3</v>
      </c>
    </row>
    <row r="44" spans="1:37">
      <c r="A44" s="1" t="s">
        <v>7</v>
      </c>
      <c r="B44">
        <v>0</v>
      </c>
      <c r="C44">
        <v>0</v>
      </c>
      <c r="D44">
        <v>1E-3</v>
      </c>
      <c r="E44">
        <v>1E-3</v>
      </c>
      <c r="F44">
        <v>2E-3</v>
      </c>
      <c r="G44">
        <v>6.0000000000000001E-3</v>
      </c>
      <c r="H44">
        <v>1.7999999999999999E-2</v>
      </c>
      <c r="I44">
        <v>2.5999999999999999E-2</v>
      </c>
      <c r="J44">
        <v>1.4E-2</v>
      </c>
      <c r="K44">
        <v>7.0000000000000001E-3</v>
      </c>
      <c r="L44">
        <v>3.0000000000000001E-3</v>
      </c>
      <c r="M44">
        <v>3.0000000000000001E-3</v>
      </c>
      <c r="N44">
        <v>3.0000000000000001E-3</v>
      </c>
      <c r="O44">
        <v>5.0000000000000001E-3</v>
      </c>
      <c r="P44">
        <v>7.0000000000000001E-3</v>
      </c>
      <c r="Q44">
        <v>7.0000000000000001E-3</v>
      </c>
      <c r="R44">
        <v>7.0000000000000001E-3</v>
      </c>
      <c r="S44">
        <v>7.0000000000000001E-3</v>
      </c>
      <c r="T44">
        <v>6.0000000000000001E-3</v>
      </c>
      <c r="U44">
        <v>5.0000000000000001E-3</v>
      </c>
      <c r="V44">
        <v>4.0000000000000001E-3</v>
      </c>
      <c r="W44">
        <v>4.0000000000000001E-3</v>
      </c>
      <c r="X44">
        <v>4.0000000000000001E-3</v>
      </c>
      <c r="Y44">
        <v>4.0000000000000001E-3</v>
      </c>
      <c r="Z44">
        <v>4.0000000000000001E-3</v>
      </c>
      <c r="AA44">
        <v>4.0000000000000001E-3</v>
      </c>
      <c r="AB44">
        <v>3.0000000000000001E-3</v>
      </c>
      <c r="AC44">
        <v>3.0000000000000001E-3</v>
      </c>
      <c r="AD44">
        <v>3.0000000000000001E-3</v>
      </c>
      <c r="AE44">
        <v>2E-3</v>
      </c>
      <c r="AF44">
        <v>2E-3</v>
      </c>
      <c r="AG44">
        <v>2E-3</v>
      </c>
      <c r="AH44">
        <v>1E-3</v>
      </c>
      <c r="AI44">
        <v>1E-3</v>
      </c>
      <c r="AJ44">
        <v>2E-3</v>
      </c>
      <c r="AK44">
        <v>3.0000000000000001E-3</v>
      </c>
    </row>
    <row r="45" spans="1:37">
      <c r="A45" s="1" t="s">
        <v>8</v>
      </c>
      <c r="B45">
        <v>1E-3</v>
      </c>
      <c r="C45">
        <v>0</v>
      </c>
      <c r="D45">
        <v>1E-3</v>
      </c>
      <c r="E45">
        <v>1E-3</v>
      </c>
      <c r="F45">
        <v>2E-3</v>
      </c>
      <c r="G45">
        <v>6.0000000000000001E-3</v>
      </c>
      <c r="H45">
        <v>1.7999999999999999E-2</v>
      </c>
      <c r="I45">
        <v>2.5000000000000001E-2</v>
      </c>
      <c r="J45">
        <v>1.4E-2</v>
      </c>
      <c r="K45">
        <v>6.0000000000000001E-3</v>
      </c>
      <c r="L45">
        <v>3.0000000000000001E-3</v>
      </c>
      <c r="M45">
        <v>3.0000000000000001E-3</v>
      </c>
      <c r="N45">
        <v>3.0000000000000001E-3</v>
      </c>
      <c r="O45">
        <v>5.0000000000000001E-3</v>
      </c>
      <c r="P45">
        <v>6.0000000000000001E-3</v>
      </c>
      <c r="Q45">
        <v>7.0000000000000001E-3</v>
      </c>
      <c r="R45">
        <v>7.0000000000000001E-3</v>
      </c>
      <c r="S45">
        <v>7.0000000000000001E-3</v>
      </c>
      <c r="T45">
        <v>6.0000000000000001E-3</v>
      </c>
      <c r="U45">
        <v>5.0000000000000001E-3</v>
      </c>
      <c r="V45">
        <v>4.0000000000000001E-3</v>
      </c>
      <c r="W45">
        <v>4.0000000000000001E-3</v>
      </c>
      <c r="X45">
        <v>5.0000000000000001E-3</v>
      </c>
      <c r="Y45">
        <v>5.0000000000000001E-3</v>
      </c>
      <c r="Z45">
        <v>5.0000000000000001E-3</v>
      </c>
      <c r="AA45">
        <v>4.0000000000000001E-3</v>
      </c>
      <c r="AB45">
        <v>4.0000000000000001E-3</v>
      </c>
      <c r="AC45">
        <v>4.0000000000000001E-3</v>
      </c>
      <c r="AD45">
        <v>3.0000000000000001E-3</v>
      </c>
      <c r="AE45">
        <v>2E-3</v>
      </c>
      <c r="AF45">
        <v>2E-3</v>
      </c>
      <c r="AG45">
        <v>2E-3</v>
      </c>
      <c r="AH45">
        <v>2E-3</v>
      </c>
      <c r="AI45">
        <v>2E-3</v>
      </c>
      <c r="AJ45">
        <v>3.0000000000000001E-3</v>
      </c>
      <c r="AK45">
        <v>3.0000000000000001E-3</v>
      </c>
    </row>
    <row r="46" spans="1:37">
      <c r="A46" s="1" t="s">
        <v>9</v>
      </c>
      <c r="B46">
        <v>1E-3</v>
      </c>
      <c r="C46">
        <v>0</v>
      </c>
      <c r="D46">
        <v>1E-3</v>
      </c>
      <c r="E46">
        <v>1E-3</v>
      </c>
      <c r="F46">
        <v>2E-3</v>
      </c>
      <c r="G46">
        <v>7.0000000000000001E-3</v>
      </c>
      <c r="H46">
        <v>1.7999999999999999E-2</v>
      </c>
      <c r="I46">
        <v>2.5999999999999999E-2</v>
      </c>
      <c r="J46">
        <v>1.4E-2</v>
      </c>
      <c r="K46">
        <v>6.0000000000000001E-3</v>
      </c>
      <c r="L46">
        <v>3.0000000000000001E-3</v>
      </c>
      <c r="M46">
        <v>3.0000000000000001E-3</v>
      </c>
      <c r="N46">
        <v>3.0000000000000001E-3</v>
      </c>
      <c r="O46">
        <v>5.0000000000000001E-3</v>
      </c>
      <c r="P46">
        <v>6.0000000000000001E-3</v>
      </c>
      <c r="Q46">
        <v>7.0000000000000001E-3</v>
      </c>
      <c r="R46">
        <v>7.0000000000000001E-3</v>
      </c>
      <c r="S46">
        <v>7.0000000000000001E-3</v>
      </c>
      <c r="T46">
        <v>6.0000000000000001E-3</v>
      </c>
      <c r="U46">
        <v>5.0000000000000001E-3</v>
      </c>
      <c r="V46">
        <v>4.0000000000000001E-3</v>
      </c>
      <c r="W46">
        <v>4.0000000000000001E-3</v>
      </c>
      <c r="X46">
        <v>4.0000000000000001E-3</v>
      </c>
      <c r="Y46">
        <v>5.0000000000000001E-3</v>
      </c>
      <c r="Z46">
        <v>5.0000000000000001E-3</v>
      </c>
      <c r="AA46">
        <v>4.0000000000000001E-3</v>
      </c>
      <c r="AB46">
        <v>4.0000000000000001E-3</v>
      </c>
      <c r="AC46">
        <v>3.0000000000000001E-3</v>
      </c>
      <c r="AD46">
        <v>3.0000000000000001E-3</v>
      </c>
      <c r="AE46">
        <v>2E-3</v>
      </c>
      <c r="AF46">
        <v>2E-3</v>
      </c>
      <c r="AG46">
        <v>2E-3</v>
      </c>
      <c r="AH46">
        <v>2E-3</v>
      </c>
      <c r="AI46">
        <v>2E-3</v>
      </c>
      <c r="AJ46">
        <v>3.0000000000000001E-3</v>
      </c>
      <c r="AK46">
        <v>3.0000000000000001E-3</v>
      </c>
    </row>
    <row r="47" spans="1:37">
      <c r="A47" s="1" t="s">
        <v>10</v>
      </c>
      <c r="B47">
        <v>1E-3</v>
      </c>
      <c r="C47">
        <v>0</v>
      </c>
      <c r="D47">
        <v>1E-3</v>
      </c>
      <c r="E47">
        <v>1E-3</v>
      </c>
      <c r="F47">
        <v>2E-3</v>
      </c>
      <c r="G47">
        <v>7.0000000000000001E-3</v>
      </c>
      <c r="H47">
        <v>1.9E-2</v>
      </c>
      <c r="I47">
        <v>2.7E-2</v>
      </c>
      <c r="J47">
        <v>1.4999999999999999E-2</v>
      </c>
      <c r="K47">
        <v>7.0000000000000001E-3</v>
      </c>
      <c r="L47">
        <v>3.0000000000000001E-3</v>
      </c>
      <c r="M47">
        <v>3.0000000000000001E-3</v>
      </c>
      <c r="N47">
        <v>3.0000000000000001E-3</v>
      </c>
      <c r="O47">
        <v>5.0000000000000001E-3</v>
      </c>
      <c r="P47">
        <v>7.0000000000000001E-3</v>
      </c>
      <c r="Q47">
        <v>7.0000000000000001E-3</v>
      </c>
      <c r="R47">
        <v>7.0000000000000001E-3</v>
      </c>
      <c r="S47">
        <v>7.0000000000000001E-3</v>
      </c>
      <c r="T47">
        <v>6.0000000000000001E-3</v>
      </c>
      <c r="U47">
        <v>5.0000000000000001E-3</v>
      </c>
      <c r="V47">
        <v>4.0000000000000001E-3</v>
      </c>
      <c r="W47">
        <v>4.0000000000000001E-3</v>
      </c>
      <c r="X47">
        <v>4.0000000000000001E-3</v>
      </c>
      <c r="Y47">
        <v>5.0000000000000001E-3</v>
      </c>
      <c r="Z47">
        <v>5.0000000000000001E-3</v>
      </c>
      <c r="AA47">
        <v>4.0000000000000001E-3</v>
      </c>
      <c r="AB47">
        <v>3.0000000000000001E-3</v>
      </c>
      <c r="AC47">
        <v>3.0000000000000001E-3</v>
      </c>
      <c r="AD47">
        <v>3.0000000000000001E-3</v>
      </c>
      <c r="AE47">
        <v>2E-3</v>
      </c>
      <c r="AF47">
        <v>2E-3</v>
      </c>
      <c r="AG47">
        <v>2E-3</v>
      </c>
      <c r="AH47">
        <v>1E-3</v>
      </c>
      <c r="AI47">
        <v>2E-3</v>
      </c>
      <c r="AJ47">
        <v>2E-3</v>
      </c>
      <c r="AK47">
        <v>3.0000000000000001E-3</v>
      </c>
    </row>
    <row r="48" spans="1:37">
      <c r="A48" s="1" t="s">
        <v>11</v>
      </c>
      <c r="B48">
        <v>1E-3</v>
      </c>
      <c r="C48">
        <v>0</v>
      </c>
      <c r="D48">
        <v>1E-3</v>
      </c>
      <c r="E48">
        <v>1E-3</v>
      </c>
      <c r="F48">
        <v>2E-3</v>
      </c>
      <c r="G48">
        <v>7.0000000000000001E-3</v>
      </c>
      <c r="H48">
        <v>1.9E-2</v>
      </c>
      <c r="I48">
        <v>2.7E-2</v>
      </c>
      <c r="J48">
        <v>1.4999999999999999E-2</v>
      </c>
      <c r="K48">
        <v>7.0000000000000001E-3</v>
      </c>
      <c r="L48">
        <v>4.0000000000000001E-3</v>
      </c>
      <c r="M48">
        <v>3.0000000000000001E-3</v>
      </c>
      <c r="N48">
        <v>4.0000000000000001E-3</v>
      </c>
      <c r="O48">
        <v>6.0000000000000001E-3</v>
      </c>
      <c r="P48">
        <v>7.0000000000000001E-3</v>
      </c>
      <c r="Q48">
        <v>7.0000000000000001E-3</v>
      </c>
      <c r="R48">
        <v>7.0000000000000001E-3</v>
      </c>
      <c r="S48">
        <v>7.0000000000000001E-3</v>
      </c>
      <c r="T48">
        <v>6.0000000000000001E-3</v>
      </c>
      <c r="U48">
        <v>5.0000000000000001E-3</v>
      </c>
      <c r="V48">
        <v>4.0000000000000001E-3</v>
      </c>
      <c r="W48">
        <v>4.0000000000000001E-3</v>
      </c>
      <c r="X48">
        <v>4.0000000000000001E-3</v>
      </c>
      <c r="Y48">
        <v>5.0000000000000001E-3</v>
      </c>
      <c r="Z48">
        <v>4.0000000000000001E-3</v>
      </c>
      <c r="AA48">
        <v>4.0000000000000001E-3</v>
      </c>
      <c r="AB48">
        <v>4.0000000000000001E-3</v>
      </c>
      <c r="AC48">
        <v>3.0000000000000001E-3</v>
      </c>
      <c r="AD48">
        <v>3.0000000000000001E-3</v>
      </c>
      <c r="AE48">
        <v>3.0000000000000001E-3</v>
      </c>
      <c r="AF48">
        <v>2E-3</v>
      </c>
      <c r="AG48">
        <v>2E-3</v>
      </c>
      <c r="AH48">
        <v>2E-3</v>
      </c>
      <c r="AI48">
        <v>2E-3</v>
      </c>
      <c r="AJ48">
        <v>2E-3</v>
      </c>
      <c r="AK48">
        <v>3.0000000000000001E-3</v>
      </c>
    </row>
    <row r="49" spans="1:37">
      <c r="A49" s="1" t="s">
        <v>12</v>
      </c>
      <c r="B49">
        <f>SUM(B40:B48)/9</f>
        <v>6.6666666666666664E-4</v>
      </c>
      <c r="C49">
        <f t="shared" ref="C49:AK49" si="14">SUM(C40:C48)/9</f>
        <v>0</v>
      </c>
      <c r="D49">
        <f t="shared" si="14"/>
        <v>5.5555555555555556E-4</v>
      </c>
      <c r="E49">
        <f t="shared" si="14"/>
        <v>6.6666666666666664E-4</v>
      </c>
      <c r="F49">
        <f t="shared" si="14"/>
        <v>1.888888888888889E-3</v>
      </c>
      <c r="G49">
        <f t="shared" si="14"/>
        <v>6.3333333333333332E-3</v>
      </c>
      <c r="H49">
        <f t="shared" si="14"/>
        <v>1.8000000000000002E-2</v>
      </c>
      <c r="I49">
        <f t="shared" si="14"/>
        <v>2.5666666666666664E-2</v>
      </c>
      <c r="J49">
        <f t="shared" si="14"/>
        <v>1.4222222222222223E-2</v>
      </c>
      <c r="K49">
        <f t="shared" si="14"/>
        <v>6.4444444444444436E-3</v>
      </c>
      <c r="L49">
        <f t="shared" si="14"/>
        <v>3.1111111111111109E-3</v>
      </c>
      <c r="M49">
        <f t="shared" si="14"/>
        <v>2.8888888888888883E-3</v>
      </c>
      <c r="N49">
        <f t="shared" si="14"/>
        <v>3.1111111111111109E-3</v>
      </c>
      <c r="O49">
        <f t="shared" si="14"/>
        <v>5.1111111111111114E-3</v>
      </c>
      <c r="P49">
        <f t="shared" si="14"/>
        <v>6.5555555555555549E-3</v>
      </c>
      <c r="Q49">
        <f t="shared" si="14"/>
        <v>7.1111111111111115E-3</v>
      </c>
      <c r="R49">
        <f t="shared" si="14"/>
        <v>7.1111111111111115E-3</v>
      </c>
      <c r="S49">
        <f t="shared" si="14"/>
        <v>7.0000000000000001E-3</v>
      </c>
      <c r="T49">
        <f t="shared" si="14"/>
        <v>5.888888888888888E-3</v>
      </c>
      <c r="U49">
        <f t="shared" si="14"/>
        <v>4.8888888888888888E-3</v>
      </c>
      <c r="V49">
        <f t="shared" si="14"/>
        <v>3.8888888888888892E-3</v>
      </c>
      <c r="W49">
        <f t="shared" si="14"/>
        <v>3.666666666666667E-3</v>
      </c>
      <c r="X49">
        <f t="shared" si="14"/>
        <v>4.1111111111111114E-3</v>
      </c>
      <c r="Y49">
        <f t="shared" si="14"/>
        <v>4.5555555555555557E-3</v>
      </c>
      <c r="Z49">
        <f t="shared" si="14"/>
        <v>4.333333333333334E-3</v>
      </c>
      <c r="AA49">
        <f t="shared" si="14"/>
        <v>3.666666666666667E-3</v>
      </c>
      <c r="AB49">
        <f t="shared" si="14"/>
        <v>3.4444444444444444E-3</v>
      </c>
      <c r="AC49">
        <f t="shared" si="14"/>
        <v>3.1111111111111109E-3</v>
      </c>
      <c r="AD49">
        <f t="shared" si="14"/>
        <v>2.7777777777777775E-3</v>
      </c>
      <c r="AE49">
        <f t="shared" si="14"/>
        <v>2.1111111111111109E-3</v>
      </c>
      <c r="AF49">
        <f t="shared" si="14"/>
        <v>1.888888888888889E-3</v>
      </c>
      <c r="AG49">
        <f t="shared" si="14"/>
        <v>1.7777777777777779E-3</v>
      </c>
      <c r="AH49">
        <f t="shared" si="14"/>
        <v>1.3333333333333335E-3</v>
      </c>
      <c r="AI49">
        <f t="shared" si="14"/>
        <v>1.4444444444444446E-3</v>
      </c>
      <c r="AJ49">
        <f t="shared" si="14"/>
        <v>2.2222222222222227E-3</v>
      </c>
      <c r="AK49">
        <f t="shared" si="14"/>
        <v>2.6666666666666661E-3</v>
      </c>
    </row>
    <row r="50" spans="1:37">
      <c r="A50" s="1" t="s">
        <v>13</v>
      </c>
      <c r="B50">
        <f>STDEV(B40:B48)</f>
        <v>5.0000000000000001E-4</v>
      </c>
      <c r="C50">
        <f t="shared" ref="C50:AK50" si="15">STDEV(C40:C48)</f>
        <v>0</v>
      </c>
      <c r="D50">
        <f t="shared" si="15"/>
        <v>5.2704627669472994E-4</v>
      </c>
      <c r="E50">
        <f t="shared" si="15"/>
        <v>5.0000000000000001E-4</v>
      </c>
      <c r="F50">
        <f t="shared" si="15"/>
        <v>3.3333333333333338E-4</v>
      </c>
      <c r="G50">
        <f t="shared" si="15"/>
        <v>5.0000000000000001E-4</v>
      </c>
      <c r="H50">
        <f t="shared" si="15"/>
        <v>8.6602540378443837E-4</v>
      </c>
      <c r="I50">
        <f t="shared" si="15"/>
        <v>1.2247448713915887E-3</v>
      </c>
      <c r="J50">
        <f t="shared" si="15"/>
        <v>6.6666666666666654E-4</v>
      </c>
      <c r="K50">
        <f t="shared" si="15"/>
        <v>5.2704627669472983E-4</v>
      </c>
      <c r="L50">
        <f t="shared" si="15"/>
        <v>3.3333333333333332E-4</v>
      </c>
      <c r="M50">
        <f t="shared" si="15"/>
        <v>3.3333333333333332E-4</v>
      </c>
      <c r="N50">
        <f t="shared" si="15"/>
        <v>3.3333333333333332E-4</v>
      </c>
      <c r="O50">
        <f t="shared" si="15"/>
        <v>3.3333333333333338E-4</v>
      </c>
      <c r="P50">
        <f t="shared" si="15"/>
        <v>5.2704627669472983E-4</v>
      </c>
      <c r="Q50">
        <f t="shared" si="15"/>
        <v>3.3333333333333332E-4</v>
      </c>
      <c r="R50">
        <f t="shared" si="15"/>
        <v>3.3333333333333332E-4</v>
      </c>
      <c r="S50">
        <f t="shared" si="15"/>
        <v>0</v>
      </c>
      <c r="T50">
        <f t="shared" si="15"/>
        <v>3.3333333333333332E-4</v>
      </c>
      <c r="U50">
        <f t="shared" si="15"/>
        <v>3.3333333333333327E-4</v>
      </c>
      <c r="V50">
        <f t="shared" si="15"/>
        <v>3.3333333333333327E-4</v>
      </c>
      <c r="W50">
        <f t="shared" si="15"/>
        <v>5.0000000000000001E-4</v>
      </c>
      <c r="X50">
        <f t="shared" si="15"/>
        <v>3.3333333333333332E-4</v>
      </c>
      <c r="Y50">
        <f t="shared" si="15"/>
        <v>5.2704627669472994E-4</v>
      </c>
      <c r="Z50">
        <f t="shared" si="15"/>
        <v>5.0000000000000001E-4</v>
      </c>
      <c r="AA50">
        <f t="shared" si="15"/>
        <v>5.0000000000000001E-4</v>
      </c>
      <c r="AB50">
        <f t="shared" si="15"/>
        <v>5.2704627669472994E-4</v>
      </c>
      <c r="AC50">
        <f t="shared" si="15"/>
        <v>3.3333333333333332E-4</v>
      </c>
      <c r="AD50">
        <f t="shared" si="15"/>
        <v>4.409585518440985E-4</v>
      </c>
      <c r="AE50">
        <f t="shared" si="15"/>
        <v>3.3333333333333332E-4</v>
      </c>
      <c r="AF50">
        <f t="shared" si="15"/>
        <v>3.3333333333333338E-4</v>
      </c>
      <c r="AG50">
        <f t="shared" si="15"/>
        <v>4.409585518440985E-4</v>
      </c>
      <c r="AH50">
        <f t="shared" si="15"/>
        <v>5.0000000000000001E-4</v>
      </c>
      <c r="AI50">
        <f t="shared" si="15"/>
        <v>5.2704627669472994E-4</v>
      </c>
      <c r="AJ50">
        <f t="shared" si="15"/>
        <v>4.4095855184409844E-4</v>
      </c>
      <c r="AK50">
        <f t="shared" si="15"/>
        <v>5.0000000000000001E-4</v>
      </c>
    </row>
    <row r="51" spans="1:37">
      <c r="A51" s="1" t="s">
        <v>14</v>
      </c>
      <c r="B51">
        <f>B50/SQRT(9)</f>
        <v>1.6666666666666666E-4</v>
      </c>
      <c r="C51">
        <f t="shared" ref="C51:AK51" si="16">C50/SQRT(9)</f>
        <v>0</v>
      </c>
      <c r="D51">
        <f t="shared" si="16"/>
        <v>1.7568209223157665E-4</v>
      </c>
      <c r="E51">
        <f t="shared" si="16"/>
        <v>1.6666666666666666E-4</v>
      </c>
      <c r="F51">
        <f t="shared" si="16"/>
        <v>1.1111111111111113E-4</v>
      </c>
      <c r="G51">
        <f t="shared" si="16"/>
        <v>1.6666666666666666E-4</v>
      </c>
      <c r="H51">
        <f t="shared" si="16"/>
        <v>2.8867513459481279E-4</v>
      </c>
      <c r="I51">
        <f t="shared" si="16"/>
        <v>4.0824829046386292E-4</v>
      </c>
      <c r="J51">
        <f t="shared" si="16"/>
        <v>2.2222222222222218E-4</v>
      </c>
      <c r="K51">
        <f t="shared" si="16"/>
        <v>1.756820922315766E-4</v>
      </c>
      <c r="L51">
        <f t="shared" si="16"/>
        <v>1.111111111111111E-4</v>
      </c>
      <c r="M51">
        <f t="shared" si="16"/>
        <v>1.111111111111111E-4</v>
      </c>
      <c r="N51">
        <f t="shared" si="16"/>
        <v>1.111111111111111E-4</v>
      </c>
      <c r="O51">
        <f t="shared" si="16"/>
        <v>1.1111111111111113E-4</v>
      </c>
      <c r="P51">
        <f t="shared" si="16"/>
        <v>1.756820922315766E-4</v>
      </c>
      <c r="Q51">
        <f t="shared" si="16"/>
        <v>1.111111111111111E-4</v>
      </c>
      <c r="R51">
        <f t="shared" si="16"/>
        <v>1.111111111111111E-4</v>
      </c>
      <c r="S51">
        <f t="shared" si="16"/>
        <v>0</v>
      </c>
      <c r="T51">
        <f t="shared" si="16"/>
        <v>1.111111111111111E-4</v>
      </c>
      <c r="U51">
        <f t="shared" si="16"/>
        <v>1.1111111111111109E-4</v>
      </c>
      <c r="V51">
        <f t="shared" si="16"/>
        <v>1.1111111111111109E-4</v>
      </c>
      <c r="W51">
        <f t="shared" si="16"/>
        <v>1.6666666666666666E-4</v>
      </c>
      <c r="X51">
        <f t="shared" si="16"/>
        <v>1.111111111111111E-4</v>
      </c>
      <c r="Y51">
        <f t="shared" si="16"/>
        <v>1.7568209223157665E-4</v>
      </c>
      <c r="Z51">
        <f t="shared" si="16"/>
        <v>1.6666666666666666E-4</v>
      </c>
      <c r="AA51">
        <f t="shared" si="16"/>
        <v>1.6666666666666666E-4</v>
      </c>
      <c r="AB51">
        <f t="shared" si="16"/>
        <v>1.7568209223157665E-4</v>
      </c>
      <c r="AC51">
        <f t="shared" si="16"/>
        <v>1.111111111111111E-4</v>
      </c>
      <c r="AD51">
        <f t="shared" si="16"/>
        <v>1.4698618394803282E-4</v>
      </c>
      <c r="AE51">
        <f t="shared" si="16"/>
        <v>1.111111111111111E-4</v>
      </c>
      <c r="AF51">
        <f t="shared" si="16"/>
        <v>1.1111111111111113E-4</v>
      </c>
      <c r="AG51">
        <f t="shared" si="16"/>
        <v>1.4698618394803282E-4</v>
      </c>
      <c r="AH51">
        <f t="shared" si="16"/>
        <v>1.6666666666666666E-4</v>
      </c>
      <c r="AI51">
        <f t="shared" si="16"/>
        <v>1.7568209223157665E-4</v>
      </c>
      <c r="AJ51">
        <f t="shared" si="16"/>
        <v>1.4698618394803282E-4</v>
      </c>
      <c r="AK51">
        <f t="shared" si="16"/>
        <v>1.6666666666666666E-4</v>
      </c>
    </row>
    <row r="52" spans="1:37">
      <c r="A52" s="1" t="s">
        <v>15</v>
      </c>
      <c r="B52">
        <f>$H$1*B51</f>
        <v>4.8266666666666662E-4</v>
      </c>
      <c r="C52">
        <f t="shared" ref="C52:AK52" si="17">$H$1*C51</f>
        <v>0</v>
      </c>
      <c r="D52">
        <f t="shared" si="17"/>
        <v>5.0877533910264597E-4</v>
      </c>
      <c r="E52">
        <f t="shared" si="17"/>
        <v>4.8266666666666662E-4</v>
      </c>
      <c r="F52">
        <f t="shared" si="17"/>
        <v>3.2177777777777782E-4</v>
      </c>
      <c r="G52">
        <f t="shared" si="17"/>
        <v>4.8266666666666662E-4</v>
      </c>
      <c r="H52">
        <f t="shared" si="17"/>
        <v>8.3600318978657782E-4</v>
      </c>
      <c r="I52">
        <f t="shared" si="17"/>
        <v>1.182287049183347E-3</v>
      </c>
      <c r="J52">
        <f t="shared" si="17"/>
        <v>6.4355555555555542E-4</v>
      </c>
      <c r="K52">
        <f t="shared" si="17"/>
        <v>5.0877533910264586E-4</v>
      </c>
      <c r="L52">
        <f t="shared" si="17"/>
        <v>3.2177777777777776E-4</v>
      </c>
      <c r="M52">
        <f t="shared" si="17"/>
        <v>3.2177777777777776E-4</v>
      </c>
      <c r="N52">
        <f t="shared" si="17"/>
        <v>3.2177777777777776E-4</v>
      </c>
      <c r="O52">
        <f t="shared" si="17"/>
        <v>3.2177777777777782E-4</v>
      </c>
      <c r="P52">
        <f t="shared" si="17"/>
        <v>5.0877533910264586E-4</v>
      </c>
      <c r="Q52">
        <f t="shared" si="17"/>
        <v>3.2177777777777776E-4</v>
      </c>
      <c r="R52">
        <f t="shared" si="17"/>
        <v>3.2177777777777776E-4</v>
      </c>
      <c r="S52">
        <f t="shared" si="17"/>
        <v>0</v>
      </c>
      <c r="T52">
        <f t="shared" si="17"/>
        <v>3.2177777777777776E-4</v>
      </c>
      <c r="U52">
        <f t="shared" si="17"/>
        <v>3.2177777777777771E-4</v>
      </c>
      <c r="V52">
        <f t="shared" si="17"/>
        <v>3.2177777777777771E-4</v>
      </c>
      <c r="W52">
        <f t="shared" si="17"/>
        <v>4.8266666666666662E-4</v>
      </c>
      <c r="X52">
        <f t="shared" si="17"/>
        <v>3.2177777777777776E-4</v>
      </c>
      <c r="Y52">
        <f t="shared" si="17"/>
        <v>5.0877533910264597E-4</v>
      </c>
      <c r="Z52">
        <f t="shared" si="17"/>
        <v>4.8266666666666662E-4</v>
      </c>
      <c r="AA52">
        <f t="shared" si="17"/>
        <v>4.8266666666666662E-4</v>
      </c>
      <c r="AB52">
        <f t="shared" si="17"/>
        <v>5.0877533910264597E-4</v>
      </c>
      <c r="AC52">
        <f t="shared" si="17"/>
        <v>3.2177777777777776E-4</v>
      </c>
      <c r="AD52">
        <f t="shared" si="17"/>
        <v>4.2567198871350302E-4</v>
      </c>
      <c r="AE52">
        <f t="shared" si="17"/>
        <v>3.2177777777777776E-4</v>
      </c>
      <c r="AF52">
        <f t="shared" si="17"/>
        <v>3.2177777777777782E-4</v>
      </c>
      <c r="AG52">
        <f t="shared" si="17"/>
        <v>4.2567198871350302E-4</v>
      </c>
      <c r="AH52">
        <f t="shared" si="17"/>
        <v>4.8266666666666662E-4</v>
      </c>
      <c r="AI52">
        <f t="shared" si="17"/>
        <v>5.0877533910264597E-4</v>
      </c>
      <c r="AJ52">
        <f t="shared" si="17"/>
        <v>4.2567198871350302E-4</v>
      </c>
      <c r="AK52">
        <f t="shared" si="17"/>
        <v>4.8266666666666662E-4</v>
      </c>
    </row>
    <row r="53" spans="1:37" ht="60">
      <c r="A53" s="2" t="s">
        <v>16</v>
      </c>
      <c r="B53">
        <f>B49-B52</f>
        <v>1.8400000000000003E-4</v>
      </c>
      <c r="C53">
        <f t="shared" ref="C53:AK53" si="18">C49-C52</f>
        <v>0</v>
      </c>
      <c r="D53">
        <f t="shared" si="18"/>
        <v>4.6780216452909588E-5</v>
      </c>
      <c r="E53">
        <f t="shared" si="18"/>
        <v>1.8400000000000003E-4</v>
      </c>
      <c r="F53">
        <f t="shared" si="18"/>
        <v>1.5671111111111111E-3</v>
      </c>
      <c r="G53">
        <f t="shared" si="18"/>
        <v>5.8506666666666663E-3</v>
      </c>
      <c r="H53">
        <f t="shared" si="18"/>
        <v>1.7163996810213425E-2</v>
      </c>
      <c r="I53">
        <f t="shared" si="18"/>
        <v>2.4484379617483319E-2</v>
      </c>
      <c r="J53">
        <f t="shared" si="18"/>
        <v>1.3578666666666668E-2</v>
      </c>
      <c r="K53">
        <f t="shared" si="18"/>
        <v>5.935669105341798E-3</v>
      </c>
      <c r="L53">
        <f t="shared" si="18"/>
        <v>2.7893333333333333E-3</v>
      </c>
      <c r="M53">
        <f t="shared" si="18"/>
        <v>2.5671111111111107E-3</v>
      </c>
      <c r="N53">
        <f t="shared" si="18"/>
        <v>2.7893333333333333E-3</v>
      </c>
      <c r="O53">
        <f t="shared" si="18"/>
        <v>4.7893333333333338E-3</v>
      </c>
      <c r="P53">
        <f t="shared" si="18"/>
        <v>6.0467802164529093E-3</v>
      </c>
      <c r="Q53">
        <f t="shared" si="18"/>
        <v>6.7893333333333339E-3</v>
      </c>
      <c r="R53">
        <f t="shared" si="18"/>
        <v>6.7893333333333339E-3</v>
      </c>
      <c r="S53">
        <f t="shared" si="18"/>
        <v>7.0000000000000001E-3</v>
      </c>
      <c r="T53">
        <f t="shared" si="18"/>
        <v>5.5671111111111104E-3</v>
      </c>
      <c r="U53">
        <f t="shared" si="18"/>
        <v>4.5671111111111112E-3</v>
      </c>
      <c r="V53">
        <f t="shared" si="18"/>
        <v>3.5671111111111116E-3</v>
      </c>
      <c r="W53">
        <f t="shared" si="18"/>
        <v>3.1840000000000002E-3</v>
      </c>
      <c r="X53">
        <f t="shared" si="18"/>
        <v>3.7893333333333338E-3</v>
      </c>
      <c r="Y53">
        <f t="shared" si="18"/>
        <v>4.0467802164529101E-3</v>
      </c>
      <c r="Z53">
        <f t="shared" si="18"/>
        <v>3.8506666666666672E-3</v>
      </c>
      <c r="AA53">
        <f t="shared" si="18"/>
        <v>3.1840000000000002E-3</v>
      </c>
      <c r="AB53">
        <f t="shared" si="18"/>
        <v>2.9356691053417983E-3</v>
      </c>
      <c r="AC53">
        <f t="shared" si="18"/>
        <v>2.7893333333333333E-3</v>
      </c>
      <c r="AD53">
        <f t="shared" si="18"/>
        <v>2.3521057890642746E-3</v>
      </c>
      <c r="AE53">
        <f t="shared" si="18"/>
        <v>1.7893333333333331E-3</v>
      </c>
      <c r="AF53">
        <f t="shared" si="18"/>
        <v>1.5671111111111111E-3</v>
      </c>
      <c r="AG53">
        <f t="shared" si="18"/>
        <v>1.3521057890642748E-3</v>
      </c>
      <c r="AH53">
        <f t="shared" si="18"/>
        <v>8.5066666666666689E-4</v>
      </c>
      <c r="AI53">
        <f t="shared" si="18"/>
        <v>9.3566910534179863E-4</v>
      </c>
      <c r="AJ53">
        <f t="shared" si="18"/>
        <v>1.7965502335087196E-3</v>
      </c>
      <c r="AK53">
        <f t="shared" si="18"/>
        <v>2.1839999999999993E-3</v>
      </c>
    </row>
    <row r="54" spans="1:37" ht="60">
      <c r="A54" s="2" t="s">
        <v>17</v>
      </c>
      <c r="B54">
        <f>B49+B52</f>
        <v>1.1493333333333334E-3</v>
      </c>
      <c r="C54">
        <f t="shared" ref="C54:AK54" si="19">C49+C52</f>
        <v>0</v>
      </c>
      <c r="D54">
        <f t="shared" si="19"/>
        <v>1.0643308946582015E-3</v>
      </c>
      <c r="E54">
        <f t="shared" si="19"/>
        <v>1.1493333333333334E-3</v>
      </c>
      <c r="F54">
        <f t="shared" si="19"/>
        <v>2.2106666666666668E-3</v>
      </c>
      <c r="G54">
        <f t="shared" si="19"/>
        <v>6.816E-3</v>
      </c>
      <c r="H54">
        <f t="shared" si="19"/>
        <v>1.8836003189786579E-2</v>
      </c>
      <c r="I54">
        <f t="shared" si="19"/>
        <v>2.684895371585001E-2</v>
      </c>
      <c r="J54">
        <f t="shared" si="19"/>
        <v>1.4865777777777778E-2</v>
      </c>
      <c r="K54">
        <f t="shared" si="19"/>
        <v>6.9532197835470893E-3</v>
      </c>
      <c r="L54">
        <f t="shared" si="19"/>
        <v>3.4328888888888885E-3</v>
      </c>
      <c r="M54">
        <f t="shared" si="19"/>
        <v>3.2106666666666659E-3</v>
      </c>
      <c r="N54">
        <f t="shared" si="19"/>
        <v>3.4328888888888885E-3</v>
      </c>
      <c r="O54">
        <f t="shared" si="19"/>
        <v>5.432888888888889E-3</v>
      </c>
      <c r="P54">
        <f t="shared" si="19"/>
        <v>7.0643308946582006E-3</v>
      </c>
      <c r="Q54">
        <f t="shared" si="19"/>
        <v>7.4328888888888891E-3</v>
      </c>
      <c r="R54">
        <f t="shared" si="19"/>
        <v>7.4328888888888891E-3</v>
      </c>
      <c r="S54">
        <f t="shared" si="19"/>
        <v>7.0000000000000001E-3</v>
      </c>
      <c r="T54">
        <f t="shared" si="19"/>
        <v>6.2106666666666656E-3</v>
      </c>
      <c r="U54">
        <f t="shared" si="19"/>
        <v>5.2106666666666664E-3</v>
      </c>
      <c r="V54">
        <f t="shared" si="19"/>
        <v>4.2106666666666672E-3</v>
      </c>
      <c r="W54">
        <f t="shared" si="19"/>
        <v>4.1493333333333339E-3</v>
      </c>
      <c r="X54">
        <f t="shared" si="19"/>
        <v>4.432888888888889E-3</v>
      </c>
      <c r="Y54">
        <f t="shared" si="19"/>
        <v>5.0643308946582014E-3</v>
      </c>
      <c r="Z54">
        <f t="shared" si="19"/>
        <v>4.8160000000000008E-3</v>
      </c>
      <c r="AA54">
        <f t="shared" si="19"/>
        <v>4.1493333333333339E-3</v>
      </c>
      <c r="AB54">
        <f t="shared" si="19"/>
        <v>3.9532197835470901E-3</v>
      </c>
      <c r="AC54">
        <f t="shared" si="19"/>
        <v>3.4328888888888885E-3</v>
      </c>
      <c r="AD54">
        <f t="shared" si="19"/>
        <v>3.2034497664912803E-3</v>
      </c>
      <c r="AE54">
        <f t="shared" si="19"/>
        <v>2.4328888888888885E-3</v>
      </c>
      <c r="AF54">
        <f t="shared" si="19"/>
        <v>2.2106666666666668E-3</v>
      </c>
      <c r="AG54">
        <f t="shared" si="19"/>
        <v>2.2034497664912807E-3</v>
      </c>
      <c r="AH54">
        <f t="shared" si="19"/>
        <v>1.8160000000000001E-3</v>
      </c>
      <c r="AI54">
        <f t="shared" si="19"/>
        <v>1.9532197835470905E-3</v>
      </c>
      <c r="AJ54">
        <f t="shared" si="19"/>
        <v>2.6478942109357255E-3</v>
      </c>
      <c r="AK54">
        <f t="shared" si="19"/>
        <v>3.149333333333333E-3</v>
      </c>
    </row>
    <row r="57" spans="1:37">
      <c r="A57" s="1" t="s">
        <v>21</v>
      </c>
      <c r="D57" s="1" t="s">
        <v>44</v>
      </c>
      <c r="E57" s="3">
        <f>4/255</f>
        <v>1.5686274509803921E-2</v>
      </c>
      <c r="F57" s="3">
        <f t="shared" ref="F57:G57" si="20">4/255</f>
        <v>1.5686274509803921E-2</v>
      </c>
      <c r="G57" s="3">
        <f t="shared" si="20"/>
        <v>1.5686274509803921E-2</v>
      </c>
      <c r="I57" s="1" t="s">
        <v>45</v>
      </c>
      <c r="K57">
        <f>IF(E57&lt;$X$1, $U$1*E57,  POWER(($O$1*E57) +$R$1, $L$1))</f>
        <v>1.2141176470588234E-3</v>
      </c>
      <c r="M57" s="1" t="s">
        <v>58</v>
      </c>
      <c r="N57">
        <f>(4+1)/256</f>
        <v>1.953125E-2</v>
      </c>
      <c r="P57" s="1" t="s">
        <v>59</v>
      </c>
      <c r="Q57">
        <f>IF(N57&lt;$X$1, $U$1*N57,  POWER(($O$1*N57) +$R$1, $L$1))</f>
        <v>1.51171875E-3</v>
      </c>
    </row>
    <row r="58" spans="1:37">
      <c r="A58" s="1" t="s">
        <v>3</v>
      </c>
      <c r="B58">
        <v>0</v>
      </c>
      <c r="C58">
        <v>0</v>
      </c>
      <c r="D58">
        <v>0</v>
      </c>
      <c r="E58">
        <v>0</v>
      </c>
      <c r="F58">
        <v>1E-3</v>
      </c>
      <c r="G58">
        <v>6.0000000000000001E-3</v>
      </c>
      <c r="H58">
        <v>1.6E-2</v>
      </c>
      <c r="I58">
        <v>2.3E-2</v>
      </c>
      <c r="J58">
        <v>1.2E-2</v>
      </c>
      <c r="K58">
        <v>6.0000000000000001E-3</v>
      </c>
      <c r="L58">
        <v>3.0000000000000001E-3</v>
      </c>
      <c r="M58">
        <v>2E-3</v>
      </c>
      <c r="N58">
        <v>3.0000000000000001E-3</v>
      </c>
      <c r="O58">
        <v>4.0000000000000001E-3</v>
      </c>
      <c r="P58">
        <v>6.0000000000000001E-3</v>
      </c>
      <c r="Q58">
        <v>6.0000000000000001E-3</v>
      </c>
      <c r="R58">
        <v>6.0000000000000001E-3</v>
      </c>
      <c r="S58">
        <v>6.0000000000000001E-3</v>
      </c>
      <c r="T58">
        <v>5.0000000000000001E-3</v>
      </c>
      <c r="U58">
        <v>4.0000000000000001E-3</v>
      </c>
      <c r="V58">
        <v>3.0000000000000001E-3</v>
      </c>
      <c r="W58">
        <v>3.0000000000000001E-3</v>
      </c>
      <c r="X58">
        <v>4.0000000000000001E-3</v>
      </c>
      <c r="Y58">
        <v>4.0000000000000001E-3</v>
      </c>
      <c r="Z58">
        <v>4.0000000000000001E-3</v>
      </c>
      <c r="AA58">
        <v>4.0000000000000001E-3</v>
      </c>
      <c r="AB58">
        <v>4.0000000000000001E-3</v>
      </c>
      <c r="AC58">
        <v>3.0000000000000001E-3</v>
      </c>
      <c r="AD58">
        <v>2E-3</v>
      </c>
      <c r="AE58">
        <v>3.0000000000000001E-3</v>
      </c>
      <c r="AF58">
        <v>2E-3</v>
      </c>
      <c r="AG58">
        <v>1E-3</v>
      </c>
      <c r="AH58">
        <v>2E-3</v>
      </c>
      <c r="AI58">
        <v>1E-3</v>
      </c>
      <c r="AJ58">
        <v>1E-3</v>
      </c>
      <c r="AK58">
        <v>2E-3</v>
      </c>
    </row>
    <row r="59" spans="1:37">
      <c r="A59" s="1" t="s">
        <v>4</v>
      </c>
      <c r="B59">
        <v>1E-3</v>
      </c>
      <c r="C59">
        <v>0</v>
      </c>
      <c r="D59">
        <v>0</v>
      </c>
      <c r="E59">
        <v>1E-3</v>
      </c>
      <c r="F59">
        <v>2E-3</v>
      </c>
      <c r="G59">
        <v>6.0000000000000001E-3</v>
      </c>
      <c r="H59">
        <v>1.7000000000000001E-2</v>
      </c>
      <c r="I59">
        <v>2.5000000000000001E-2</v>
      </c>
      <c r="J59">
        <v>1.4E-2</v>
      </c>
      <c r="K59">
        <v>6.0000000000000001E-3</v>
      </c>
      <c r="L59">
        <v>3.0000000000000001E-3</v>
      </c>
      <c r="M59">
        <v>2E-3</v>
      </c>
      <c r="N59">
        <v>3.0000000000000001E-3</v>
      </c>
      <c r="O59">
        <v>5.0000000000000001E-3</v>
      </c>
      <c r="P59">
        <v>6.0000000000000001E-3</v>
      </c>
      <c r="Q59">
        <v>7.0000000000000001E-3</v>
      </c>
      <c r="R59">
        <v>7.0000000000000001E-3</v>
      </c>
      <c r="S59">
        <v>7.0000000000000001E-3</v>
      </c>
      <c r="T59">
        <v>6.0000000000000001E-3</v>
      </c>
      <c r="U59">
        <v>5.0000000000000001E-3</v>
      </c>
      <c r="V59">
        <v>4.0000000000000001E-3</v>
      </c>
      <c r="W59">
        <v>3.0000000000000001E-3</v>
      </c>
      <c r="X59">
        <v>4.0000000000000001E-3</v>
      </c>
      <c r="Y59">
        <v>5.0000000000000001E-3</v>
      </c>
      <c r="Z59">
        <v>5.0000000000000001E-3</v>
      </c>
      <c r="AA59">
        <v>4.0000000000000001E-3</v>
      </c>
      <c r="AB59">
        <v>4.0000000000000001E-3</v>
      </c>
      <c r="AC59">
        <v>3.0000000000000001E-3</v>
      </c>
      <c r="AD59">
        <v>3.0000000000000001E-3</v>
      </c>
      <c r="AE59">
        <v>2E-3</v>
      </c>
      <c r="AF59">
        <v>2E-3</v>
      </c>
      <c r="AG59">
        <v>1E-3</v>
      </c>
      <c r="AH59">
        <v>2E-3</v>
      </c>
      <c r="AI59">
        <v>2E-3</v>
      </c>
      <c r="AJ59">
        <v>1E-3</v>
      </c>
      <c r="AK59">
        <v>3.0000000000000001E-3</v>
      </c>
    </row>
    <row r="60" spans="1:37">
      <c r="A60" s="1" t="s">
        <v>5</v>
      </c>
      <c r="B60">
        <v>1E-3</v>
      </c>
      <c r="C60">
        <v>1E-3</v>
      </c>
      <c r="D60">
        <v>0</v>
      </c>
      <c r="E60">
        <v>0</v>
      </c>
      <c r="F60">
        <v>2E-3</v>
      </c>
      <c r="G60">
        <v>6.0000000000000001E-3</v>
      </c>
      <c r="H60">
        <v>1.7999999999999999E-2</v>
      </c>
      <c r="I60">
        <v>2.5999999999999999E-2</v>
      </c>
      <c r="J60">
        <v>1.4E-2</v>
      </c>
      <c r="K60">
        <v>7.0000000000000001E-3</v>
      </c>
      <c r="L60">
        <v>3.0000000000000001E-3</v>
      </c>
      <c r="M60">
        <v>2E-3</v>
      </c>
      <c r="N60">
        <v>3.0000000000000001E-3</v>
      </c>
      <c r="O60">
        <v>5.0000000000000001E-3</v>
      </c>
      <c r="P60">
        <v>7.0000000000000001E-3</v>
      </c>
      <c r="Q60">
        <v>8.0000000000000002E-3</v>
      </c>
      <c r="R60">
        <v>8.0000000000000002E-3</v>
      </c>
      <c r="S60">
        <v>7.0000000000000001E-3</v>
      </c>
      <c r="T60">
        <v>6.0000000000000001E-3</v>
      </c>
      <c r="U60">
        <v>5.0000000000000001E-3</v>
      </c>
      <c r="V60">
        <v>4.0000000000000001E-3</v>
      </c>
      <c r="W60">
        <v>4.0000000000000001E-3</v>
      </c>
      <c r="X60">
        <v>4.0000000000000001E-3</v>
      </c>
      <c r="Y60">
        <v>5.0000000000000001E-3</v>
      </c>
      <c r="Z60">
        <v>5.0000000000000001E-3</v>
      </c>
      <c r="AA60">
        <v>4.0000000000000001E-3</v>
      </c>
      <c r="AB60">
        <v>3.0000000000000001E-3</v>
      </c>
      <c r="AC60">
        <v>3.0000000000000001E-3</v>
      </c>
      <c r="AD60">
        <v>3.0000000000000001E-3</v>
      </c>
      <c r="AE60">
        <v>2E-3</v>
      </c>
      <c r="AF60">
        <v>2E-3</v>
      </c>
      <c r="AG60">
        <v>1E-3</v>
      </c>
      <c r="AH60">
        <v>2E-3</v>
      </c>
      <c r="AI60">
        <v>1E-3</v>
      </c>
      <c r="AJ60">
        <v>1E-3</v>
      </c>
      <c r="AK60">
        <v>2E-3</v>
      </c>
    </row>
    <row r="61" spans="1:37">
      <c r="A61" s="1" t="s">
        <v>6</v>
      </c>
      <c r="B61">
        <v>1E-3</v>
      </c>
      <c r="C61">
        <v>0</v>
      </c>
      <c r="D61">
        <v>0</v>
      </c>
      <c r="E61">
        <v>1E-3</v>
      </c>
      <c r="F61">
        <v>2E-3</v>
      </c>
      <c r="G61">
        <v>6.0000000000000001E-3</v>
      </c>
      <c r="H61">
        <v>1.7999999999999999E-2</v>
      </c>
      <c r="I61">
        <v>2.5999999999999999E-2</v>
      </c>
      <c r="J61">
        <v>1.4E-2</v>
      </c>
      <c r="K61">
        <v>6.0000000000000001E-3</v>
      </c>
      <c r="L61">
        <v>3.0000000000000001E-3</v>
      </c>
      <c r="M61">
        <v>3.0000000000000001E-3</v>
      </c>
      <c r="N61">
        <v>3.0000000000000001E-3</v>
      </c>
      <c r="O61">
        <v>5.0000000000000001E-3</v>
      </c>
      <c r="P61">
        <v>7.0000000000000001E-3</v>
      </c>
      <c r="Q61">
        <v>8.0000000000000002E-3</v>
      </c>
      <c r="R61">
        <v>8.0000000000000002E-3</v>
      </c>
      <c r="S61">
        <v>7.0000000000000001E-3</v>
      </c>
      <c r="T61">
        <v>6.0000000000000001E-3</v>
      </c>
      <c r="U61">
        <v>5.0000000000000001E-3</v>
      </c>
      <c r="V61">
        <v>4.0000000000000001E-3</v>
      </c>
      <c r="W61">
        <v>3.0000000000000001E-3</v>
      </c>
      <c r="X61">
        <v>4.0000000000000001E-3</v>
      </c>
      <c r="Y61">
        <v>4.0000000000000001E-3</v>
      </c>
      <c r="Z61">
        <v>5.0000000000000001E-3</v>
      </c>
      <c r="AA61">
        <v>4.0000000000000001E-3</v>
      </c>
      <c r="AB61">
        <v>4.0000000000000001E-3</v>
      </c>
      <c r="AC61">
        <v>3.0000000000000001E-3</v>
      </c>
      <c r="AD61">
        <v>3.0000000000000001E-3</v>
      </c>
      <c r="AE61">
        <v>2E-3</v>
      </c>
      <c r="AF61">
        <v>2E-3</v>
      </c>
      <c r="AG61">
        <v>1E-3</v>
      </c>
      <c r="AH61">
        <v>1E-3</v>
      </c>
      <c r="AI61">
        <v>2E-3</v>
      </c>
      <c r="AJ61">
        <v>2E-3</v>
      </c>
      <c r="AK61">
        <v>3.0000000000000001E-3</v>
      </c>
    </row>
    <row r="62" spans="1:37">
      <c r="A62" s="1" t="s">
        <v>7</v>
      </c>
      <c r="B62">
        <v>1E-3</v>
      </c>
      <c r="C62">
        <v>1E-3</v>
      </c>
      <c r="D62">
        <v>1E-3</v>
      </c>
      <c r="E62">
        <v>1E-3</v>
      </c>
      <c r="F62">
        <v>2E-3</v>
      </c>
      <c r="G62">
        <v>7.0000000000000001E-3</v>
      </c>
      <c r="H62">
        <v>1.9E-2</v>
      </c>
      <c r="I62">
        <v>2.7E-2</v>
      </c>
      <c r="J62">
        <v>1.4999999999999999E-2</v>
      </c>
      <c r="K62">
        <v>7.0000000000000001E-3</v>
      </c>
      <c r="L62">
        <v>3.0000000000000001E-3</v>
      </c>
      <c r="M62">
        <v>2E-3</v>
      </c>
      <c r="N62">
        <v>3.0000000000000001E-3</v>
      </c>
      <c r="O62">
        <v>6.0000000000000001E-3</v>
      </c>
      <c r="P62">
        <v>7.0000000000000001E-3</v>
      </c>
      <c r="Q62">
        <v>8.0000000000000002E-3</v>
      </c>
      <c r="R62">
        <v>8.0000000000000002E-3</v>
      </c>
      <c r="S62">
        <v>7.0000000000000001E-3</v>
      </c>
      <c r="T62">
        <v>6.0000000000000001E-3</v>
      </c>
      <c r="U62">
        <v>5.0000000000000001E-3</v>
      </c>
      <c r="V62">
        <v>4.0000000000000001E-3</v>
      </c>
      <c r="W62">
        <v>4.0000000000000001E-3</v>
      </c>
      <c r="X62">
        <v>4.0000000000000001E-3</v>
      </c>
      <c r="Y62">
        <v>5.0000000000000001E-3</v>
      </c>
      <c r="Z62">
        <v>4.0000000000000001E-3</v>
      </c>
      <c r="AA62">
        <v>4.0000000000000001E-3</v>
      </c>
      <c r="AB62">
        <v>4.0000000000000001E-3</v>
      </c>
      <c r="AC62">
        <v>3.0000000000000001E-3</v>
      </c>
      <c r="AD62">
        <v>2E-3</v>
      </c>
      <c r="AE62">
        <v>2E-3</v>
      </c>
      <c r="AF62">
        <v>2E-3</v>
      </c>
      <c r="AG62">
        <v>1E-3</v>
      </c>
      <c r="AH62">
        <v>2E-3</v>
      </c>
      <c r="AI62">
        <v>2E-3</v>
      </c>
      <c r="AJ62">
        <v>1E-3</v>
      </c>
      <c r="AK62">
        <v>3.0000000000000001E-3</v>
      </c>
    </row>
    <row r="63" spans="1:37">
      <c r="A63" s="1" t="s">
        <v>8</v>
      </c>
      <c r="B63">
        <v>0</v>
      </c>
      <c r="C63">
        <v>0</v>
      </c>
      <c r="D63">
        <v>0</v>
      </c>
      <c r="E63">
        <v>1E-3</v>
      </c>
      <c r="F63">
        <v>2E-3</v>
      </c>
      <c r="G63">
        <v>7.0000000000000001E-3</v>
      </c>
      <c r="H63">
        <v>1.9E-2</v>
      </c>
      <c r="I63">
        <v>2.5999999999999999E-2</v>
      </c>
      <c r="J63">
        <v>1.4999999999999999E-2</v>
      </c>
      <c r="K63">
        <v>7.0000000000000001E-3</v>
      </c>
      <c r="L63">
        <v>3.0000000000000001E-3</v>
      </c>
      <c r="M63">
        <v>2E-3</v>
      </c>
      <c r="N63">
        <v>3.0000000000000001E-3</v>
      </c>
      <c r="O63">
        <v>5.0000000000000001E-3</v>
      </c>
      <c r="P63">
        <v>7.0000000000000001E-3</v>
      </c>
      <c r="Q63">
        <v>8.0000000000000002E-3</v>
      </c>
      <c r="R63">
        <v>8.0000000000000002E-3</v>
      </c>
      <c r="S63">
        <v>7.0000000000000001E-3</v>
      </c>
      <c r="T63">
        <v>6.0000000000000001E-3</v>
      </c>
      <c r="U63">
        <v>5.0000000000000001E-3</v>
      </c>
      <c r="V63">
        <v>4.0000000000000001E-3</v>
      </c>
      <c r="W63">
        <v>3.0000000000000001E-3</v>
      </c>
      <c r="X63">
        <v>4.0000000000000001E-3</v>
      </c>
      <c r="Y63">
        <v>4.0000000000000001E-3</v>
      </c>
      <c r="Z63">
        <v>4.0000000000000001E-3</v>
      </c>
      <c r="AA63">
        <v>4.0000000000000001E-3</v>
      </c>
      <c r="AB63">
        <v>3.0000000000000001E-3</v>
      </c>
      <c r="AC63">
        <v>3.0000000000000001E-3</v>
      </c>
      <c r="AD63">
        <v>3.0000000000000001E-3</v>
      </c>
      <c r="AE63">
        <v>2E-3</v>
      </c>
      <c r="AF63">
        <v>2E-3</v>
      </c>
      <c r="AG63">
        <v>1E-3</v>
      </c>
      <c r="AH63">
        <v>2E-3</v>
      </c>
      <c r="AI63">
        <v>1E-3</v>
      </c>
      <c r="AJ63">
        <v>1E-3</v>
      </c>
      <c r="AK63">
        <v>2E-3</v>
      </c>
    </row>
    <row r="64" spans="1:37">
      <c r="A64" s="1" t="s">
        <v>9</v>
      </c>
      <c r="B64">
        <v>1E-3</v>
      </c>
      <c r="C64">
        <v>1E-3</v>
      </c>
      <c r="D64">
        <v>0</v>
      </c>
      <c r="E64">
        <v>1E-3</v>
      </c>
      <c r="F64">
        <v>2E-3</v>
      </c>
      <c r="G64">
        <v>7.0000000000000001E-3</v>
      </c>
      <c r="H64">
        <v>1.9E-2</v>
      </c>
      <c r="I64">
        <v>2.7E-2</v>
      </c>
      <c r="J64">
        <v>1.4999999999999999E-2</v>
      </c>
      <c r="K64">
        <v>7.0000000000000001E-3</v>
      </c>
      <c r="L64">
        <v>3.0000000000000001E-3</v>
      </c>
      <c r="M64">
        <v>2E-3</v>
      </c>
      <c r="N64">
        <v>3.0000000000000001E-3</v>
      </c>
      <c r="O64">
        <v>5.0000000000000001E-3</v>
      </c>
      <c r="P64">
        <v>7.0000000000000001E-3</v>
      </c>
      <c r="Q64">
        <v>7.0000000000000001E-3</v>
      </c>
      <c r="R64">
        <v>8.0000000000000002E-3</v>
      </c>
      <c r="S64">
        <v>7.0000000000000001E-3</v>
      </c>
      <c r="T64">
        <v>6.0000000000000001E-3</v>
      </c>
      <c r="U64">
        <v>5.0000000000000001E-3</v>
      </c>
      <c r="V64">
        <v>4.0000000000000001E-3</v>
      </c>
      <c r="W64">
        <v>4.0000000000000001E-3</v>
      </c>
      <c r="X64">
        <v>4.0000000000000001E-3</v>
      </c>
      <c r="Y64">
        <v>4.0000000000000001E-3</v>
      </c>
      <c r="Z64">
        <v>5.0000000000000001E-3</v>
      </c>
      <c r="AA64">
        <v>4.0000000000000001E-3</v>
      </c>
      <c r="AB64">
        <v>4.0000000000000001E-3</v>
      </c>
      <c r="AC64">
        <v>3.0000000000000001E-3</v>
      </c>
      <c r="AD64">
        <v>3.0000000000000001E-3</v>
      </c>
      <c r="AE64">
        <v>2E-3</v>
      </c>
      <c r="AF64">
        <v>2E-3</v>
      </c>
      <c r="AG64">
        <v>2E-3</v>
      </c>
      <c r="AH64">
        <v>2E-3</v>
      </c>
      <c r="AI64">
        <v>2E-3</v>
      </c>
      <c r="AJ64">
        <v>2E-3</v>
      </c>
      <c r="AK64">
        <v>3.0000000000000001E-3</v>
      </c>
    </row>
    <row r="65" spans="1:37">
      <c r="A65" s="1" t="s">
        <v>10</v>
      </c>
      <c r="B65">
        <v>1E-3</v>
      </c>
      <c r="C65">
        <v>1E-3</v>
      </c>
      <c r="D65">
        <v>0</v>
      </c>
      <c r="E65">
        <v>1E-3</v>
      </c>
      <c r="F65">
        <v>2E-3</v>
      </c>
      <c r="G65">
        <v>7.0000000000000001E-3</v>
      </c>
      <c r="H65">
        <v>1.9E-2</v>
      </c>
      <c r="I65">
        <v>2.7E-2</v>
      </c>
      <c r="J65">
        <v>1.4999999999999999E-2</v>
      </c>
      <c r="K65">
        <v>7.0000000000000001E-3</v>
      </c>
      <c r="L65">
        <v>3.0000000000000001E-3</v>
      </c>
      <c r="M65">
        <v>2E-3</v>
      </c>
      <c r="N65">
        <v>4.0000000000000001E-3</v>
      </c>
      <c r="O65">
        <v>5.0000000000000001E-3</v>
      </c>
      <c r="P65">
        <v>6.0000000000000001E-3</v>
      </c>
      <c r="Q65">
        <v>7.0000000000000001E-3</v>
      </c>
      <c r="R65">
        <v>8.0000000000000002E-3</v>
      </c>
      <c r="S65">
        <v>7.0000000000000001E-3</v>
      </c>
      <c r="T65">
        <v>6.0000000000000001E-3</v>
      </c>
      <c r="U65">
        <v>5.0000000000000001E-3</v>
      </c>
      <c r="V65">
        <v>4.0000000000000001E-3</v>
      </c>
      <c r="W65">
        <v>3.0000000000000001E-3</v>
      </c>
      <c r="X65">
        <v>4.0000000000000001E-3</v>
      </c>
      <c r="Y65">
        <v>4.0000000000000001E-3</v>
      </c>
      <c r="Z65">
        <v>4.0000000000000001E-3</v>
      </c>
      <c r="AA65">
        <v>4.0000000000000001E-3</v>
      </c>
      <c r="AB65">
        <v>3.0000000000000001E-3</v>
      </c>
      <c r="AC65">
        <v>3.0000000000000001E-3</v>
      </c>
      <c r="AD65">
        <v>2E-3</v>
      </c>
      <c r="AE65">
        <v>3.0000000000000001E-3</v>
      </c>
      <c r="AF65">
        <v>2E-3</v>
      </c>
      <c r="AG65">
        <v>2E-3</v>
      </c>
      <c r="AH65">
        <v>2E-3</v>
      </c>
      <c r="AI65">
        <v>2E-3</v>
      </c>
      <c r="AJ65">
        <v>1E-3</v>
      </c>
      <c r="AK65">
        <v>3.0000000000000001E-3</v>
      </c>
    </row>
    <row r="66" spans="1:37">
      <c r="A66" s="1" t="s">
        <v>11</v>
      </c>
      <c r="B66">
        <v>1E-3</v>
      </c>
      <c r="C66">
        <v>0</v>
      </c>
      <c r="D66">
        <v>0</v>
      </c>
      <c r="E66">
        <v>1E-3</v>
      </c>
      <c r="F66">
        <v>2E-3</v>
      </c>
      <c r="G66">
        <v>7.0000000000000001E-3</v>
      </c>
      <c r="H66">
        <v>0.02</v>
      </c>
      <c r="I66">
        <v>2.7E-2</v>
      </c>
      <c r="J66">
        <v>1.4999999999999999E-2</v>
      </c>
      <c r="K66">
        <v>7.0000000000000001E-3</v>
      </c>
      <c r="L66">
        <v>3.0000000000000001E-3</v>
      </c>
      <c r="M66">
        <v>2E-3</v>
      </c>
      <c r="N66">
        <v>3.0000000000000001E-3</v>
      </c>
      <c r="O66">
        <v>5.0000000000000001E-3</v>
      </c>
      <c r="P66">
        <v>7.0000000000000001E-3</v>
      </c>
      <c r="Q66">
        <v>8.0000000000000002E-3</v>
      </c>
      <c r="R66">
        <v>8.0000000000000002E-3</v>
      </c>
      <c r="S66">
        <v>7.0000000000000001E-3</v>
      </c>
      <c r="T66">
        <v>6.0000000000000001E-3</v>
      </c>
      <c r="U66">
        <v>5.0000000000000001E-3</v>
      </c>
      <c r="V66">
        <v>4.0000000000000001E-3</v>
      </c>
      <c r="W66">
        <v>3.0000000000000001E-3</v>
      </c>
      <c r="X66">
        <v>4.0000000000000001E-3</v>
      </c>
      <c r="Y66">
        <v>4.0000000000000001E-3</v>
      </c>
      <c r="Z66">
        <v>4.0000000000000001E-3</v>
      </c>
      <c r="AA66">
        <v>4.0000000000000001E-3</v>
      </c>
      <c r="AB66">
        <v>4.0000000000000001E-3</v>
      </c>
      <c r="AC66">
        <v>3.0000000000000001E-3</v>
      </c>
      <c r="AD66">
        <v>3.0000000000000001E-3</v>
      </c>
      <c r="AE66">
        <v>2E-3</v>
      </c>
      <c r="AF66">
        <v>1E-3</v>
      </c>
      <c r="AG66">
        <v>1E-3</v>
      </c>
      <c r="AH66">
        <v>2E-3</v>
      </c>
      <c r="AI66">
        <v>1E-3</v>
      </c>
      <c r="AJ66">
        <v>1E-3</v>
      </c>
      <c r="AK66">
        <v>3.0000000000000001E-3</v>
      </c>
    </row>
    <row r="67" spans="1:37">
      <c r="A67" s="1" t="s">
        <v>12</v>
      </c>
      <c r="B67">
        <f>SUM(B58:B66)/9</f>
        <v>7.7777777777777784E-4</v>
      </c>
      <c r="C67">
        <f t="shared" ref="C67:AK67" si="21">SUM(C58:C66)/9</f>
        <v>4.4444444444444447E-4</v>
      </c>
      <c r="D67">
        <f t="shared" si="21"/>
        <v>1.1111111111111112E-4</v>
      </c>
      <c r="E67">
        <f t="shared" si="21"/>
        <v>7.7777777777777784E-4</v>
      </c>
      <c r="F67">
        <f t="shared" si="21"/>
        <v>1.888888888888889E-3</v>
      </c>
      <c r="G67">
        <f t="shared" si="21"/>
        <v>6.5555555555555549E-3</v>
      </c>
      <c r="H67">
        <f t="shared" si="21"/>
        <v>1.833333333333333E-2</v>
      </c>
      <c r="I67">
        <f t="shared" si="21"/>
        <v>2.5999999999999999E-2</v>
      </c>
      <c r="J67">
        <f t="shared" si="21"/>
        <v>1.4333333333333333E-2</v>
      </c>
      <c r="K67">
        <f t="shared" si="21"/>
        <v>6.6666666666666662E-3</v>
      </c>
      <c r="L67">
        <f t="shared" si="21"/>
        <v>2.9999999999999996E-3</v>
      </c>
      <c r="M67">
        <f t="shared" si="21"/>
        <v>2.1111111111111113E-3</v>
      </c>
      <c r="N67">
        <f t="shared" si="21"/>
        <v>3.1111111111111109E-3</v>
      </c>
      <c r="O67">
        <f t="shared" si="21"/>
        <v>5.0000000000000001E-3</v>
      </c>
      <c r="P67">
        <f t="shared" si="21"/>
        <v>6.6666666666666662E-3</v>
      </c>
      <c r="Q67">
        <f t="shared" si="21"/>
        <v>7.4444444444444445E-3</v>
      </c>
      <c r="R67">
        <f t="shared" si="21"/>
        <v>7.6666666666666671E-3</v>
      </c>
      <c r="S67">
        <f t="shared" si="21"/>
        <v>6.8888888888888888E-3</v>
      </c>
      <c r="T67">
        <f t="shared" si="21"/>
        <v>5.888888888888888E-3</v>
      </c>
      <c r="U67">
        <f t="shared" si="21"/>
        <v>4.8888888888888888E-3</v>
      </c>
      <c r="V67">
        <f t="shared" si="21"/>
        <v>3.8888888888888892E-3</v>
      </c>
      <c r="W67">
        <f t="shared" si="21"/>
        <v>3.3333333333333331E-3</v>
      </c>
      <c r="X67">
        <f t="shared" si="21"/>
        <v>4.0000000000000001E-3</v>
      </c>
      <c r="Y67">
        <f t="shared" si="21"/>
        <v>4.333333333333334E-3</v>
      </c>
      <c r="Z67">
        <f t="shared" si="21"/>
        <v>4.4444444444444453E-3</v>
      </c>
      <c r="AA67">
        <f t="shared" si="21"/>
        <v>4.0000000000000001E-3</v>
      </c>
      <c r="AB67">
        <f t="shared" si="21"/>
        <v>3.666666666666667E-3</v>
      </c>
      <c r="AC67">
        <f t="shared" si="21"/>
        <v>2.9999999999999996E-3</v>
      </c>
      <c r="AD67">
        <f t="shared" si="21"/>
        <v>2.6666666666666661E-3</v>
      </c>
      <c r="AE67">
        <f t="shared" si="21"/>
        <v>2.2222222222222227E-3</v>
      </c>
      <c r="AF67">
        <f t="shared" si="21"/>
        <v>1.888888888888889E-3</v>
      </c>
      <c r="AG67">
        <f t="shared" si="21"/>
        <v>1.2222222222222222E-3</v>
      </c>
      <c r="AH67">
        <f t="shared" si="21"/>
        <v>1.888888888888889E-3</v>
      </c>
      <c r="AI67">
        <f t="shared" si="21"/>
        <v>1.5555555555555557E-3</v>
      </c>
      <c r="AJ67">
        <f t="shared" si="21"/>
        <v>1.2222222222222226E-3</v>
      </c>
      <c r="AK67">
        <f t="shared" si="21"/>
        <v>2.6666666666666666E-3</v>
      </c>
    </row>
    <row r="68" spans="1:37">
      <c r="A68" s="1" t="s">
        <v>13</v>
      </c>
      <c r="B68">
        <f>STDEV(B58:B66)</f>
        <v>4.409585518440985E-4</v>
      </c>
      <c r="C68">
        <f t="shared" ref="C68:AK68" si="22">STDEV(C58:C66)</f>
        <v>5.2704627669472994E-4</v>
      </c>
      <c r="D68">
        <f t="shared" si="22"/>
        <v>3.3333333333333338E-4</v>
      </c>
      <c r="E68">
        <f t="shared" si="22"/>
        <v>4.409585518440985E-4</v>
      </c>
      <c r="F68">
        <f t="shared" si="22"/>
        <v>3.3333333333333338E-4</v>
      </c>
      <c r="G68">
        <f t="shared" si="22"/>
        <v>5.2704627669472994E-4</v>
      </c>
      <c r="H68">
        <f t="shared" si="22"/>
        <v>1.2247448713915887E-3</v>
      </c>
      <c r="I68">
        <f t="shared" si="22"/>
        <v>1.3228756555322954E-3</v>
      </c>
      <c r="J68">
        <f t="shared" si="22"/>
        <v>9.9999999999999959E-4</v>
      </c>
      <c r="K68">
        <f t="shared" si="22"/>
        <v>5.0000000000000001E-4</v>
      </c>
      <c r="L68">
        <f t="shared" si="22"/>
        <v>4.5998802500501218E-19</v>
      </c>
      <c r="M68">
        <f t="shared" si="22"/>
        <v>3.3333333333333332E-4</v>
      </c>
      <c r="N68">
        <f t="shared" si="22"/>
        <v>3.3333333333333332E-4</v>
      </c>
      <c r="O68">
        <f t="shared" si="22"/>
        <v>5.0000000000000001E-4</v>
      </c>
      <c r="P68">
        <f t="shared" si="22"/>
        <v>5.0000000000000001E-4</v>
      </c>
      <c r="Q68">
        <f t="shared" si="22"/>
        <v>7.2648315725677899E-4</v>
      </c>
      <c r="R68">
        <f t="shared" si="22"/>
        <v>7.0710678118654762E-4</v>
      </c>
      <c r="S68">
        <f t="shared" si="22"/>
        <v>3.3333333333333327E-4</v>
      </c>
      <c r="T68">
        <f t="shared" si="22"/>
        <v>3.3333333333333332E-4</v>
      </c>
      <c r="U68">
        <f t="shared" si="22"/>
        <v>3.3333333333333327E-4</v>
      </c>
      <c r="V68">
        <f t="shared" si="22"/>
        <v>3.3333333333333327E-4</v>
      </c>
      <c r="W68">
        <f t="shared" si="22"/>
        <v>5.0000000000000001E-4</v>
      </c>
      <c r="X68">
        <f t="shared" si="22"/>
        <v>0</v>
      </c>
      <c r="Y68">
        <f t="shared" si="22"/>
        <v>5.0000000000000001E-4</v>
      </c>
      <c r="Z68">
        <f t="shared" si="22"/>
        <v>5.2704627669472983E-4</v>
      </c>
      <c r="AA68">
        <f t="shared" si="22"/>
        <v>0</v>
      </c>
      <c r="AB68">
        <f t="shared" si="22"/>
        <v>5.0000000000000001E-4</v>
      </c>
      <c r="AC68">
        <f t="shared" si="22"/>
        <v>4.5998802500501218E-19</v>
      </c>
      <c r="AD68">
        <f t="shared" si="22"/>
        <v>5.0000000000000001E-4</v>
      </c>
      <c r="AE68">
        <f t="shared" si="22"/>
        <v>4.4095855184409844E-4</v>
      </c>
      <c r="AF68">
        <f t="shared" si="22"/>
        <v>3.3333333333333338E-4</v>
      </c>
      <c r="AG68">
        <f t="shared" si="22"/>
        <v>4.4095855184409844E-4</v>
      </c>
      <c r="AH68">
        <f t="shared" si="22"/>
        <v>3.3333333333333338E-4</v>
      </c>
      <c r="AI68">
        <f t="shared" si="22"/>
        <v>5.2704627669472994E-4</v>
      </c>
      <c r="AJ68">
        <f t="shared" si="22"/>
        <v>4.4095855184409844E-4</v>
      </c>
      <c r="AK68">
        <f t="shared" si="22"/>
        <v>5.0000000000000001E-4</v>
      </c>
    </row>
    <row r="69" spans="1:37">
      <c r="A69" s="1" t="s">
        <v>14</v>
      </c>
      <c r="B69">
        <f>B68/SQRT(9)</f>
        <v>1.4698618394803282E-4</v>
      </c>
      <c r="C69">
        <f t="shared" ref="C69:AK69" si="23">C68/SQRT(9)</f>
        <v>1.7568209223157665E-4</v>
      </c>
      <c r="D69">
        <f t="shared" si="23"/>
        <v>1.1111111111111113E-4</v>
      </c>
      <c r="E69">
        <f t="shared" si="23"/>
        <v>1.4698618394803282E-4</v>
      </c>
      <c r="F69">
        <f t="shared" si="23"/>
        <v>1.1111111111111113E-4</v>
      </c>
      <c r="G69">
        <f t="shared" si="23"/>
        <v>1.7568209223157665E-4</v>
      </c>
      <c r="H69">
        <f t="shared" si="23"/>
        <v>4.0824829046386292E-4</v>
      </c>
      <c r="I69">
        <f t="shared" si="23"/>
        <v>4.4095855184409844E-4</v>
      </c>
      <c r="J69">
        <f t="shared" si="23"/>
        <v>3.3333333333333321E-4</v>
      </c>
      <c r="K69">
        <f t="shared" si="23"/>
        <v>1.6666666666666666E-4</v>
      </c>
      <c r="L69">
        <f t="shared" si="23"/>
        <v>1.5332934166833739E-19</v>
      </c>
      <c r="M69">
        <f t="shared" si="23"/>
        <v>1.111111111111111E-4</v>
      </c>
      <c r="N69">
        <f t="shared" si="23"/>
        <v>1.111111111111111E-4</v>
      </c>
      <c r="O69">
        <f t="shared" si="23"/>
        <v>1.6666666666666666E-4</v>
      </c>
      <c r="P69">
        <f t="shared" si="23"/>
        <v>1.6666666666666666E-4</v>
      </c>
      <c r="Q69">
        <f t="shared" si="23"/>
        <v>2.4216105241892634E-4</v>
      </c>
      <c r="R69">
        <f t="shared" si="23"/>
        <v>2.3570226039551587E-4</v>
      </c>
      <c r="S69">
        <f t="shared" si="23"/>
        <v>1.1111111111111109E-4</v>
      </c>
      <c r="T69">
        <f t="shared" si="23"/>
        <v>1.111111111111111E-4</v>
      </c>
      <c r="U69">
        <f t="shared" si="23"/>
        <v>1.1111111111111109E-4</v>
      </c>
      <c r="V69">
        <f t="shared" si="23"/>
        <v>1.1111111111111109E-4</v>
      </c>
      <c r="W69">
        <f t="shared" si="23"/>
        <v>1.6666666666666666E-4</v>
      </c>
      <c r="X69">
        <f t="shared" si="23"/>
        <v>0</v>
      </c>
      <c r="Y69">
        <f t="shared" si="23"/>
        <v>1.6666666666666666E-4</v>
      </c>
      <c r="Z69">
        <f t="shared" si="23"/>
        <v>1.756820922315766E-4</v>
      </c>
      <c r="AA69">
        <f t="shared" si="23"/>
        <v>0</v>
      </c>
      <c r="AB69">
        <f t="shared" si="23"/>
        <v>1.6666666666666666E-4</v>
      </c>
      <c r="AC69">
        <f t="shared" si="23"/>
        <v>1.5332934166833739E-19</v>
      </c>
      <c r="AD69">
        <f t="shared" si="23"/>
        <v>1.6666666666666666E-4</v>
      </c>
      <c r="AE69">
        <f t="shared" si="23"/>
        <v>1.4698618394803282E-4</v>
      </c>
      <c r="AF69">
        <f t="shared" si="23"/>
        <v>1.1111111111111113E-4</v>
      </c>
      <c r="AG69">
        <f t="shared" si="23"/>
        <v>1.4698618394803282E-4</v>
      </c>
      <c r="AH69">
        <f t="shared" si="23"/>
        <v>1.1111111111111113E-4</v>
      </c>
      <c r="AI69">
        <f t="shared" si="23"/>
        <v>1.7568209223157665E-4</v>
      </c>
      <c r="AJ69">
        <f t="shared" si="23"/>
        <v>1.4698618394803282E-4</v>
      </c>
      <c r="AK69">
        <f t="shared" si="23"/>
        <v>1.6666666666666666E-4</v>
      </c>
    </row>
    <row r="70" spans="1:37">
      <c r="A70" s="1" t="s">
        <v>15</v>
      </c>
      <c r="B70">
        <f>$H$1*B69</f>
        <v>4.2567198871350302E-4</v>
      </c>
      <c r="C70">
        <f t="shared" ref="C70:AK70" si="24">$H$1*C69</f>
        <v>5.0877533910264597E-4</v>
      </c>
      <c r="D70">
        <f t="shared" si="24"/>
        <v>3.2177777777777782E-4</v>
      </c>
      <c r="E70">
        <f t="shared" si="24"/>
        <v>4.2567198871350302E-4</v>
      </c>
      <c r="F70">
        <f t="shared" si="24"/>
        <v>3.2177777777777782E-4</v>
      </c>
      <c r="G70">
        <f t="shared" si="24"/>
        <v>5.0877533910264597E-4</v>
      </c>
      <c r="H70">
        <f t="shared" si="24"/>
        <v>1.182287049183347E-3</v>
      </c>
      <c r="I70">
        <f t="shared" si="24"/>
        <v>1.277015966140509E-3</v>
      </c>
      <c r="J70">
        <f t="shared" si="24"/>
        <v>9.6533333333333291E-4</v>
      </c>
      <c r="K70">
        <f t="shared" si="24"/>
        <v>4.8266666666666662E-4</v>
      </c>
      <c r="L70">
        <f t="shared" si="24"/>
        <v>4.440417734715051E-19</v>
      </c>
      <c r="M70">
        <f t="shared" si="24"/>
        <v>3.2177777777777776E-4</v>
      </c>
      <c r="N70">
        <f t="shared" si="24"/>
        <v>3.2177777777777776E-4</v>
      </c>
      <c r="O70">
        <f t="shared" si="24"/>
        <v>4.8266666666666662E-4</v>
      </c>
      <c r="P70">
        <f t="shared" si="24"/>
        <v>4.8266666666666662E-4</v>
      </c>
      <c r="Q70">
        <f t="shared" si="24"/>
        <v>7.0129840780521065E-4</v>
      </c>
      <c r="R70">
        <f t="shared" si="24"/>
        <v>6.82593746105414E-4</v>
      </c>
      <c r="S70">
        <f t="shared" si="24"/>
        <v>3.2177777777777771E-4</v>
      </c>
      <c r="T70">
        <f t="shared" si="24"/>
        <v>3.2177777777777776E-4</v>
      </c>
      <c r="U70">
        <f t="shared" si="24"/>
        <v>3.2177777777777771E-4</v>
      </c>
      <c r="V70">
        <f t="shared" si="24"/>
        <v>3.2177777777777771E-4</v>
      </c>
      <c r="W70">
        <f t="shared" si="24"/>
        <v>4.8266666666666662E-4</v>
      </c>
      <c r="X70">
        <f t="shared" si="24"/>
        <v>0</v>
      </c>
      <c r="Y70">
        <f t="shared" si="24"/>
        <v>4.8266666666666662E-4</v>
      </c>
      <c r="Z70">
        <f t="shared" si="24"/>
        <v>5.0877533910264586E-4</v>
      </c>
      <c r="AA70">
        <f t="shared" si="24"/>
        <v>0</v>
      </c>
      <c r="AB70">
        <f t="shared" si="24"/>
        <v>4.8266666666666662E-4</v>
      </c>
      <c r="AC70">
        <f t="shared" si="24"/>
        <v>4.440417734715051E-19</v>
      </c>
      <c r="AD70">
        <f t="shared" si="24"/>
        <v>4.8266666666666662E-4</v>
      </c>
      <c r="AE70">
        <f t="shared" si="24"/>
        <v>4.2567198871350302E-4</v>
      </c>
      <c r="AF70">
        <f t="shared" si="24"/>
        <v>3.2177777777777782E-4</v>
      </c>
      <c r="AG70">
        <f t="shared" si="24"/>
        <v>4.2567198871350302E-4</v>
      </c>
      <c r="AH70">
        <f t="shared" si="24"/>
        <v>3.2177777777777782E-4</v>
      </c>
      <c r="AI70">
        <f t="shared" si="24"/>
        <v>5.0877533910264597E-4</v>
      </c>
      <c r="AJ70">
        <f t="shared" si="24"/>
        <v>4.2567198871350302E-4</v>
      </c>
      <c r="AK70">
        <f t="shared" si="24"/>
        <v>4.8266666666666662E-4</v>
      </c>
    </row>
    <row r="71" spans="1:37" ht="60">
      <c r="A71" s="2" t="s">
        <v>16</v>
      </c>
      <c r="B71">
        <f>B67-B70</f>
        <v>3.5210578906427482E-4</v>
      </c>
      <c r="C71">
        <f t="shared" ref="C71:AK71" si="25">C67-C70</f>
        <v>-6.4330894658201502E-5</v>
      </c>
      <c r="D71">
        <f t="shared" si="25"/>
        <v>-2.106666666666667E-4</v>
      </c>
      <c r="E71">
        <f t="shared" si="25"/>
        <v>3.5210578906427482E-4</v>
      </c>
      <c r="F71">
        <f t="shared" si="25"/>
        <v>1.5671111111111111E-3</v>
      </c>
      <c r="G71">
        <f t="shared" si="25"/>
        <v>6.0467802164529093E-3</v>
      </c>
      <c r="H71">
        <f t="shared" si="25"/>
        <v>1.7151046284149984E-2</v>
      </c>
      <c r="I71">
        <f t="shared" si="25"/>
        <v>2.4722984033859488E-2</v>
      </c>
      <c r="J71">
        <f t="shared" si="25"/>
        <v>1.3368E-2</v>
      </c>
      <c r="K71">
        <f t="shared" si="25"/>
        <v>6.1839999999999994E-3</v>
      </c>
      <c r="L71">
        <f t="shared" si="25"/>
        <v>2.9999999999999992E-3</v>
      </c>
      <c r="M71">
        <f t="shared" si="25"/>
        <v>1.7893333333333335E-3</v>
      </c>
      <c r="N71">
        <f t="shared" si="25"/>
        <v>2.7893333333333333E-3</v>
      </c>
      <c r="O71">
        <f t="shared" si="25"/>
        <v>4.5173333333333333E-3</v>
      </c>
      <c r="P71">
        <f t="shared" si="25"/>
        <v>6.1839999999999994E-3</v>
      </c>
      <c r="Q71">
        <f t="shared" si="25"/>
        <v>6.7431460366392335E-3</v>
      </c>
      <c r="R71">
        <f t="shared" si="25"/>
        <v>6.9840729205612531E-3</v>
      </c>
      <c r="S71">
        <f t="shared" si="25"/>
        <v>6.5671111111111112E-3</v>
      </c>
      <c r="T71">
        <f t="shared" si="25"/>
        <v>5.5671111111111104E-3</v>
      </c>
      <c r="U71">
        <f t="shared" si="25"/>
        <v>4.5671111111111112E-3</v>
      </c>
      <c r="V71">
        <f t="shared" si="25"/>
        <v>3.5671111111111116E-3</v>
      </c>
      <c r="W71">
        <f t="shared" si="25"/>
        <v>2.8506666666666663E-3</v>
      </c>
      <c r="X71">
        <f t="shared" si="25"/>
        <v>4.0000000000000001E-3</v>
      </c>
      <c r="Y71">
        <f t="shared" si="25"/>
        <v>3.8506666666666672E-3</v>
      </c>
      <c r="Z71">
        <f t="shared" si="25"/>
        <v>3.9356691053417997E-3</v>
      </c>
      <c r="AA71">
        <f t="shared" si="25"/>
        <v>4.0000000000000001E-3</v>
      </c>
      <c r="AB71">
        <f t="shared" si="25"/>
        <v>3.1840000000000002E-3</v>
      </c>
      <c r="AC71">
        <f t="shared" si="25"/>
        <v>2.9999999999999992E-3</v>
      </c>
      <c r="AD71">
        <f t="shared" si="25"/>
        <v>2.1839999999999993E-3</v>
      </c>
      <c r="AE71">
        <f t="shared" si="25"/>
        <v>1.7965502335087196E-3</v>
      </c>
      <c r="AF71">
        <f t="shared" si="25"/>
        <v>1.5671111111111111E-3</v>
      </c>
      <c r="AG71">
        <f t="shared" si="25"/>
        <v>7.9655023350871912E-4</v>
      </c>
      <c r="AH71">
        <f t="shared" si="25"/>
        <v>1.5671111111111111E-3</v>
      </c>
      <c r="AI71">
        <f t="shared" si="25"/>
        <v>1.0467802164529096E-3</v>
      </c>
      <c r="AJ71">
        <f t="shared" si="25"/>
        <v>7.9655023350871956E-4</v>
      </c>
      <c r="AK71">
        <f t="shared" si="25"/>
        <v>2.1840000000000002E-3</v>
      </c>
    </row>
    <row r="72" spans="1:37" ht="60">
      <c r="A72" s="2" t="s">
        <v>17</v>
      </c>
      <c r="B72">
        <f>B67+B70</f>
        <v>1.2034497664912809E-3</v>
      </c>
      <c r="C72">
        <f t="shared" ref="C72:AK72" si="26">C67+C70</f>
        <v>9.5321978354709043E-4</v>
      </c>
      <c r="D72">
        <f t="shared" si="26"/>
        <v>4.3288888888888891E-4</v>
      </c>
      <c r="E72">
        <f t="shared" si="26"/>
        <v>1.2034497664912809E-3</v>
      </c>
      <c r="F72">
        <f t="shared" si="26"/>
        <v>2.2106666666666668E-3</v>
      </c>
      <c r="G72">
        <f t="shared" si="26"/>
        <v>7.0643308946582006E-3</v>
      </c>
      <c r="H72">
        <f t="shared" si="26"/>
        <v>1.9515620382516675E-2</v>
      </c>
      <c r="I72">
        <f t="shared" si="26"/>
        <v>2.727701596614051E-2</v>
      </c>
      <c r="J72">
        <f t="shared" si="26"/>
        <v>1.5298666666666667E-2</v>
      </c>
      <c r="K72">
        <f t="shared" si="26"/>
        <v>7.1493333333333331E-3</v>
      </c>
      <c r="L72">
        <f t="shared" si="26"/>
        <v>3.0000000000000001E-3</v>
      </c>
      <c r="M72">
        <f t="shared" si="26"/>
        <v>2.4328888888888889E-3</v>
      </c>
      <c r="N72">
        <f t="shared" si="26"/>
        <v>3.4328888888888885E-3</v>
      </c>
      <c r="O72">
        <f t="shared" si="26"/>
        <v>5.4826666666666669E-3</v>
      </c>
      <c r="P72">
        <f t="shared" si="26"/>
        <v>7.1493333333333331E-3</v>
      </c>
      <c r="Q72">
        <f t="shared" si="26"/>
        <v>8.1457428522496555E-3</v>
      </c>
      <c r="R72">
        <f t="shared" si="26"/>
        <v>8.3492604127720811E-3</v>
      </c>
      <c r="S72">
        <f t="shared" si="26"/>
        <v>7.2106666666666664E-3</v>
      </c>
      <c r="T72">
        <f t="shared" si="26"/>
        <v>6.2106666666666656E-3</v>
      </c>
      <c r="U72">
        <f t="shared" si="26"/>
        <v>5.2106666666666664E-3</v>
      </c>
      <c r="V72">
        <f t="shared" si="26"/>
        <v>4.2106666666666672E-3</v>
      </c>
      <c r="W72">
        <f t="shared" si="26"/>
        <v>3.8159999999999999E-3</v>
      </c>
      <c r="X72">
        <f t="shared" si="26"/>
        <v>4.0000000000000001E-3</v>
      </c>
      <c r="Y72">
        <f t="shared" si="26"/>
        <v>4.8160000000000008E-3</v>
      </c>
      <c r="Z72">
        <f t="shared" si="26"/>
        <v>4.9532197835470909E-3</v>
      </c>
      <c r="AA72">
        <f t="shared" si="26"/>
        <v>4.0000000000000001E-3</v>
      </c>
      <c r="AB72">
        <f t="shared" si="26"/>
        <v>4.1493333333333339E-3</v>
      </c>
      <c r="AC72">
        <f t="shared" si="26"/>
        <v>3.0000000000000001E-3</v>
      </c>
      <c r="AD72">
        <f t="shared" si="26"/>
        <v>3.149333333333333E-3</v>
      </c>
      <c r="AE72">
        <f t="shared" si="26"/>
        <v>2.6478942109357255E-3</v>
      </c>
      <c r="AF72">
        <f t="shared" si="26"/>
        <v>2.2106666666666668E-3</v>
      </c>
      <c r="AG72">
        <f t="shared" si="26"/>
        <v>1.6478942109357253E-3</v>
      </c>
      <c r="AH72">
        <f t="shared" si="26"/>
        <v>2.2106666666666668E-3</v>
      </c>
      <c r="AI72">
        <f t="shared" si="26"/>
        <v>2.0643308946582018E-3</v>
      </c>
      <c r="AJ72">
        <f t="shared" si="26"/>
        <v>1.6478942109357257E-3</v>
      </c>
      <c r="AK72">
        <f t="shared" si="26"/>
        <v>3.149333333333333E-3</v>
      </c>
    </row>
    <row r="75" spans="1:37">
      <c r="A75" s="1" t="s">
        <v>22</v>
      </c>
      <c r="D75" s="1" t="s">
        <v>44</v>
      </c>
      <c r="E75" s="3">
        <f>6/255</f>
        <v>2.3529411764705882E-2</v>
      </c>
      <c r="F75" s="3">
        <f t="shared" ref="F75:G75" si="27">6/255</f>
        <v>2.3529411764705882E-2</v>
      </c>
      <c r="G75" s="3">
        <f t="shared" si="27"/>
        <v>2.3529411764705882E-2</v>
      </c>
      <c r="I75" s="1" t="s">
        <v>45</v>
      </c>
      <c r="K75">
        <f>IF(E75&lt;$X$1, $U$1*E75,  POWER(($O$1*E75) +$R$1, $L$1))</f>
        <v>1.8211764705882351E-3</v>
      </c>
      <c r="M75" s="1" t="s">
        <v>58</v>
      </c>
      <c r="N75">
        <f>(6+1)/256</f>
        <v>2.734375E-2</v>
      </c>
      <c r="P75" s="1" t="s">
        <v>59</v>
      </c>
      <c r="Q75">
        <f>IF(N75&lt;$X$1, $U$1*N75,  POWER(($O$1*N75) +$R$1, $L$1))</f>
        <v>2.1164062499999998E-3</v>
      </c>
    </row>
    <row r="76" spans="1:37">
      <c r="A76" s="1" t="s">
        <v>3</v>
      </c>
      <c r="B76">
        <v>0</v>
      </c>
      <c r="C76">
        <v>0</v>
      </c>
      <c r="D76">
        <v>0</v>
      </c>
      <c r="E76">
        <v>0</v>
      </c>
      <c r="F76">
        <v>1E-3</v>
      </c>
      <c r="G76">
        <v>5.0000000000000001E-3</v>
      </c>
      <c r="H76">
        <v>1.6E-2</v>
      </c>
      <c r="I76">
        <v>2.3E-2</v>
      </c>
      <c r="J76">
        <v>1.2999999999999999E-2</v>
      </c>
      <c r="K76">
        <v>6.0000000000000001E-3</v>
      </c>
      <c r="L76">
        <v>3.0000000000000001E-3</v>
      </c>
      <c r="M76">
        <v>2E-3</v>
      </c>
      <c r="N76">
        <v>3.0000000000000001E-3</v>
      </c>
      <c r="O76">
        <v>5.0000000000000001E-3</v>
      </c>
      <c r="P76">
        <v>6.0000000000000001E-3</v>
      </c>
      <c r="Q76">
        <v>7.0000000000000001E-3</v>
      </c>
      <c r="R76">
        <v>7.0000000000000001E-3</v>
      </c>
      <c r="S76">
        <v>6.0000000000000001E-3</v>
      </c>
      <c r="T76">
        <v>5.0000000000000001E-3</v>
      </c>
      <c r="U76">
        <v>4.0000000000000001E-3</v>
      </c>
      <c r="V76">
        <v>3.0000000000000001E-3</v>
      </c>
      <c r="W76">
        <v>3.0000000000000001E-3</v>
      </c>
      <c r="X76">
        <v>4.0000000000000001E-3</v>
      </c>
      <c r="Y76">
        <v>5.0000000000000001E-3</v>
      </c>
      <c r="Z76">
        <v>5.0000000000000001E-3</v>
      </c>
      <c r="AA76">
        <v>4.0000000000000001E-3</v>
      </c>
      <c r="AB76">
        <v>3.0000000000000001E-3</v>
      </c>
      <c r="AC76">
        <v>2E-3</v>
      </c>
      <c r="AD76">
        <v>2E-3</v>
      </c>
      <c r="AE76">
        <v>2E-3</v>
      </c>
      <c r="AF76">
        <v>1E-3</v>
      </c>
      <c r="AG76">
        <v>1E-3</v>
      </c>
      <c r="AH76">
        <v>1E-3</v>
      </c>
      <c r="AI76">
        <v>1E-3</v>
      </c>
      <c r="AJ76">
        <v>1E-3</v>
      </c>
      <c r="AK76">
        <v>2E-3</v>
      </c>
    </row>
    <row r="77" spans="1:37">
      <c r="A77" s="1" t="s">
        <v>4</v>
      </c>
      <c r="B77">
        <v>0</v>
      </c>
      <c r="C77">
        <v>0</v>
      </c>
      <c r="D77">
        <v>1E-3</v>
      </c>
      <c r="E77">
        <v>0</v>
      </c>
      <c r="F77">
        <v>1E-3</v>
      </c>
      <c r="G77">
        <v>6.0000000000000001E-3</v>
      </c>
      <c r="H77">
        <v>1.6E-2</v>
      </c>
      <c r="I77">
        <v>2.4E-2</v>
      </c>
      <c r="J77">
        <v>1.2999999999999999E-2</v>
      </c>
      <c r="K77">
        <v>6.0000000000000001E-3</v>
      </c>
      <c r="L77">
        <v>3.0000000000000001E-3</v>
      </c>
      <c r="M77">
        <v>3.0000000000000001E-3</v>
      </c>
      <c r="N77">
        <v>3.0000000000000001E-3</v>
      </c>
      <c r="O77">
        <v>5.0000000000000001E-3</v>
      </c>
      <c r="P77">
        <v>6.0000000000000001E-3</v>
      </c>
      <c r="Q77">
        <v>7.0000000000000001E-3</v>
      </c>
      <c r="R77">
        <v>7.0000000000000001E-3</v>
      </c>
      <c r="S77">
        <v>6.0000000000000001E-3</v>
      </c>
      <c r="T77">
        <v>5.0000000000000001E-3</v>
      </c>
      <c r="U77">
        <v>4.0000000000000001E-3</v>
      </c>
      <c r="V77">
        <v>3.0000000000000001E-3</v>
      </c>
      <c r="W77">
        <v>3.0000000000000001E-3</v>
      </c>
      <c r="X77">
        <v>4.0000000000000001E-3</v>
      </c>
      <c r="Y77">
        <v>5.0000000000000001E-3</v>
      </c>
      <c r="Z77">
        <v>5.0000000000000001E-3</v>
      </c>
      <c r="AA77">
        <v>4.0000000000000001E-3</v>
      </c>
      <c r="AB77">
        <v>3.0000000000000001E-3</v>
      </c>
      <c r="AC77">
        <v>3.0000000000000001E-3</v>
      </c>
      <c r="AD77">
        <v>2E-3</v>
      </c>
      <c r="AE77">
        <v>2E-3</v>
      </c>
      <c r="AF77">
        <v>2E-3</v>
      </c>
      <c r="AG77">
        <v>1E-3</v>
      </c>
      <c r="AH77">
        <v>1E-3</v>
      </c>
      <c r="AI77">
        <v>1E-3</v>
      </c>
      <c r="AJ77">
        <v>1E-3</v>
      </c>
      <c r="AK77">
        <v>1E-3</v>
      </c>
    </row>
    <row r="78" spans="1:37">
      <c r="A78" s="1" t="s">
        <v>5</v>
      </c>
      <c r="B78">
        <v>0</v>
      </c>
      <c r="C78">
        <v>0</v>
      </c>
      <c r="D78">
        <v>1E-3</v>
      </c>
      <c r="E78">
        <v>0</v>
      </c>
      <c r="F78">
        <v>1E-3</v>
      </c>
      <c r="G78">
        <v>6.0000000000000001E-3</v>
      </c>
      <c r="H78">
        <v>1.6E-2</v>
      </c>
      <c r="I78">
        <v>2.4E-2</v>
      </c>
      <c r="J78">
        <v>1.2999999999999999E-2</v>
      </c>
      <c r="K78">
        <v>6.0000000000000001E-3</v>
      </c>
      <c r="L78">
        <v>3.0000000000000001E-3</v>
      </c>
      <c r="M78">
        <v>2E-3</v>
      </c>
      <c r="N78">
        <v>3.0000000000000001E-3</v>
      </c>
      <c r="O78">
        <v>5.0000000000000001E-3</v>
      </c>
      <c r="P78">
        <v>6.0000000000000001E-3</v>
      </c>
      <c r="Q78">
        <v>6.0000000000000001E-3</v>
      </c>
      <c r="R78">
        <v>6.0000000000000001E-3</v>
      </c>
      <c r="S78">
        <v>6.0000000000000001E-3</v>
      </c>
      <c r="T78">
        <v>5.0000000000000001E-3</v>
      </c>
      <c r="U78">
        <v>4.0000000000000001E-3</v>
      </c>
      <c r="V78">
        <v>3.0000000000000001E-3</v>
      </c>
      <c r="W78">
        <v>3.0000000000000001E-3</v>
      </c>
      <c r="X78">
        <v>4.0000000000000001E-3</v>
      </c>
      <c r="Y78">
        <v>5.0000000000000001E-3</v>
      </c>
      <c r="Z78">
        <v>5.0000000000000001E-3</v>
      </c>
      <c r="AA78">
        <v>4.0000000000000001E-3</v>
      </c>
      <c r="AB78">
        <v>3.0000000000000001E-3</v>
      </c>
      <c r="AC78">
        <v>3.0000000000000001E-3</v>
      </c>
      <c r="AD78">
        <v>2E-3</v>
      </c>
      <c r="AE78">
        <v>2E-3</v>
      </c>
      <c r="AF78">
        <v>1E-3</v>
      </c>
      <c r="AG78">
        <v>2E-3</v>
      </c>
      <c r="AH78">
        <v>1E-3</v>
      </c>
      <c r="AI78">
        <v>1E-3</v>
      </c>
      <c r="AJ78">
        <v>2E-3</v>
      </c>
      <c r="AK78">
        <v>2E-3</v>
      </c>
    </row>
    <row r="79" spans="1:37">
      <c r="A79" s="1" t="s">
        <v>6</v>
      </c>
      <c r="B79">
        <v>0</v>
      </c>
      <c r="C79">
        <v>0</v>
      </c>
      <c r="D79">
        <v>0</v>
      </c>
      <c r="E79">
        <v>0</v>
      </c>
      <c r="F79">
        <v>1E-3</v>
      </c>
      <c r="G79">
        <v>6.0000000000000001E-3</v>
      </c>
      <c r="H79">
        <v>1.7000000000000001E-2</v>
      </c>
      <c r="I79">
        <v>2.4E-2</v>
      </c>
      <c r="J79">
        <v>1.2999999999999999E-2</v>
      </c>
      <c r="K79">
        <v>6.0000000000000001E-3</v>
      </c>
      <c r="L79">
        <v>3.0000000000000001E-3</v>
      </c>
      <c r="M79">
        <v>3.0000000000000001E-3</v>
      </c>
      <c r="N79">
        <v>3.0000000000000001E-3</v>
      </c>
      <c r="O79">
        <v>5.0000000000000001E-3</v>
      </c>
      <c r="P79">
        <v>6.0000000000000001E-3</v>
      </c>
      <c r="Q79">
        <v>6.0000000000000001E-3</v>
      </c>
      <c r="R79">
        <v>7.0000000000000001E-3</v>
      </c>
      <c r="S79">
        <v>6.0000000000000001E-3</v>
      </c>
      <c r="T79">
        <v>5.0000000000000001E-3</v>
      </c>
      <c r="U79">
        <v>4.0000000000000001E-3</v>
      </c>
      <c r="V79">
        <v>4.0000000000000001E-3</v>
      </c>
      <c r="W79">
        <v>3.0000000000000001E-3</v>
      </c>
      <c r="X79">
        <v>4.0000000000000001E-3</v>
      </c>
      <c r="Y79">
        <v>5.0000000000000001E-3</v>
      </c>
      <c r="Z79">
        <v>5.0000000000000001E-3</v>
      </c>
      <c r="AA79">
        <v>4.0000000000000001E-3</v>
      </c>
      <c r="AB79">
        <v>3.0000000000000001E-3</v>
      </c>
      <c r="AC79">
        <v>3.0000000000000001E-3</v>
      </c>
      <c r="AD79">
        <v>2E-3</v>
      </c>
      <c r="AE79">
        <v>2E-3</v>
      </c>
      <c r="AF79">
        <v>2E-3</v>
      </c>
      <c r="AG79">
        <v>1E-3</v>
      </c>
      <c r="AH79">
        <v>1E-3</v>
      </c>
      <c r="AI79">
        <v>1E-3</v>
      </c>
      <c r="AJ79">
        <v>1E-3</v>
      </c>
      <c r="AK79">
        <v>2E-3</v>
      </c>
    </row>
    <row r="80" spans="1:37">
      <c r="A80" s="1" t="s">
        <v>7</v>
      </c>
      <c r="B80">
        <v>0</v>
      </c>
      <c r="C80">
        <v>0</v>
      </c>
      <c r="D80">
        <v>0</v>
      </c>
      <c r="E80">
        <v>0</v>
      </c>
      <c r="F80">
        <v>1E-3</v>
      </c>
      <c r="G80">
        <v>6.0000000000000001E-3</v>
      </c>
      <c r="H80">
        <v>1.7999999999999999E-2</v>
      </c>
      <c r="I80">
        <v>2.5999999999999999E-2</v>
      </c>
      <c r="J80">
        <v>1.4E-2</v>
      </c>
      <c r="K80">
        <v>6.0000000000000001E-3</v>
      </c>
      <c r="L80">
        <v>3.0000000000000001E-3</v>
      </c>
      <c r="M80">
        <v>3.0000000000000001E-3</v>
      </c>
      <c r="N80">
        <v>4.0000000000000001E-3</v>
      </c>
      <c r="O80">
        <v>6.0000000000000001E-3</v>
      </c>
      <c r="P80">
        <v>7.0000000000000001E-3</v>
      </c>
      <c r="Q80">
        <v>8.0000000000000002E-3</v>
      </c>
      <c r="R80">
        <v>8.0000000000000002E-3</v>
      </c>
      <c r="S80">
        <v>7.0000000000000001E-3</v>
      </c>
      <c r="T80">
        <v>6.0000000000000001E-3</v>
      </c>
      <c r="U80">
        <v>5.0000000000000001E-3</v>
      </c>
      <c r="V80">
        <v>4.0000000000000001E-3</v>
      </c>
      <c r="W80">
        <v>4.0000000000000001E-3</v>
      </c>
      <c r="X80">
        <v>4.0000000000000001E-3</v>
      </c>
      <c r="Y80">
        <v>5.0000000000000001E-3</v>
      </c>
      <c r="Z80">
        <v>5.0000000000000001E-3</v>
      </c>
      <c r="AA80">
        <v>4.0000000000000001E-3</v>
      </c>
      <c r="AB80">
        <v>3.0000000000000001E-3</v>
      </c>
      <c r="AC80">
        <v>3.0000000000000001E-3</v>
      </c>
      <c r="AD80">
        <v>2E-3</v>
      </c>
      <c r="AE80">
        <v>2E-3</v>
      </c>
      <c r="AF80">
        <v>2E-3</v>
      </c>
      <c r="AG80">
        <v>2E-3</v>
      </c>
      <c r="AH80">
        <v>1E-3</v>
      </c>
      <c r="AI80">
        <v>1E-3</v>
      </c>
      <c r="AJ80">
        <v>1E-3</v>
      </c>
      <c r="AK80">
        <v>2E-3</v>
      </c>
    </row>
    <row r="81" spans="1:37">
      <c r="A81" s="1" t="s">
        <v>8</v>
      </c>
      <c r="B81">
        <v>0</v>
      </c>
      <c r="C81">
        <v>0</v>
      </c>
      <c r="D81">
        <v>0</v>
      </c>
      <c r="E81">
        <v>0</v>
      </c>
      <c r="F81">
        <v>1E-3</v>
      </c>
      <c r="G81">
        <v>6.0000000000000001E-3</v>
      </c>
      <c r="H81">
        <v>1.7000000000000001E-2</v>
      </c>
      <c r="I81">
        <v>2.5000000000000001E-2</v>
      </c>
      <c r="J81">
        <v>1.4E-2</v>
      </c>
      <c r="K81">
        <v>6.0000000000000001E-3</v>
      </c>
      <c r="L81">
        <v>3.0000000000000001E-3</v>
      </c>
      <c r="M81">
        <v>3.0000000000000001E-3</v>
      </c>
      <c r="N81">
        <v>3.0000000000000001E-3</v>
      </c>
      <c r="O81">
        <v>5.0000000000000001E-3</v>
      </c>
      <c r="P81">
        <v>6.0000000000000001E-3</v>
      </c>
      <c r="Q81">
        <v>7.0000000000000001E-3</v>
      </c>
      <c r="R81">
        <v>7.0000000000000001E-3</v>
      </c>
      <c r="S81">
        <v>7.0000000000000001E-3</v>
      </c>
      <c r="T81">
        <v>6.0000000000000001E-3</v>
      </c>
      <c r="U81">
        <v>4.0000000000000001E-3</v>
      </c>
      <c r="V81">
        <v>4.0000000000000001E-3</v>
      </c>
      <c r="W81">
        <v>3.0000000000000001E-3</v>
      </c>
      <c r="X81">
        <v>4.0000000000000001E-3</v>
      </c>
      <c r="Y81">
        <v>5.0000000000000001E-3</v>
      </c>
      <c r="Z81">
        <v>5.0000000000000001E-3</v>
      </c>
      <c r="AA81">
        <v>4.0000000000000001E-3</v>
      </c>
      <c r="AB81">
        <v>3.0000000000000001E-3</v>
      </c>
      <c r="AC81">
        <v>3.0000000000000001E-3</v>
      </c>
      <c r="AD81">
        <v>2E-3</v>
      </c>
      <c r="AE81">
        <v>2E-3</v>
      </c>
      <c r="AF81">
        <v>2E-3</v>
      </c>
      <c r="AG81">
        <v>1E-3</v>
      </c>
      <c r="AH81">
        <v>1E-3</v>
      </c>
      <c r="AI81">
        <v>2E-3</v>
      </c>
      <c r="AJ81">
        <v>1E-3</v>
      </c>
      <c r="AK81">
        <v>1E-3</v>
      </c>
    </row>
    <row r="82" spans="1:37">
      <c r="A82" s="1" t="s">
        <v>9</v>
      </c>
      <c r="B82">
        <v>0</v>
      </c>
      <c r="C82">
        <v>0</v>
      </c>
      <c r="D82">
        <v>0</v>
      </c>
      <c r="E82">
        <v>0</v>
      </c>
      <c r="F82">
        <v>1E-3</v>
      </c>
      <c r="G82">
        <v>6.0000000000000001E-3</v>
      </c>
      <c r="H82">
        <v>1.7999999999999999E-2</v>
      </c>
      <c r="I82">
        <v>2.5000000000000001E-2</v>
      </c>
      <c r="J82">
        <v>1.4E-2</v>
      </c>
      <c r="K82">
        <v>6.0000000000000001E-3</v>
      </c>
      <c r="L82">
        <v>3.0000000000000001E-3</v>
      </c>
      <c r="M82">
        <v>3.0000000000000001E-3</v>
      </c>
      <c r="N82">
        <v>3.0000000000000001E-3</v>
      </c>
      <c r="O82">
        <v>5.0000000000000001E-3</v>
      </c>
      <c r="P82">
        <v>6.0000000000000001E-3</v>
      </c>
      <c r="Q82">
        <v>7.0000000000000001E-3</v>
      </c>
      <c r="R82">
        <v>7.0000000000000001E-3</v>
      </c>
      <c r="S82">
        <v>7.0000000000000001E-3</v>
      </c>
      <c r="T82">
        <v>6.0000000000000001E-3</v>
      </c>
      <c r="U82">
        <v>4.0000000000000001E-3</v>
      </c>
      <c r="V82">
        <v>4.0000000000000001E-3</v>
      </c>
      <c r="W82">
        <v>4.0000000000000001E-3</v>
      </c>
      <c r="X82">
        <v>4.0000000000000001E-3</v>
      </c>
      <c r="Y82">
        <v>5.0000000000000001E-3</v>
      </c>
      <c r="Z82">
        <v>4.0000000000000001E-3</v>
      </c>
      <c r="AA82">
        <v>4.0000000000000001E-3</v>
      </c>
      <c r="AB82">
        <v>3.0000000000000001E-3</v>
      </c>
      <c r="AC82">
        <v>3.0000000000000001E-3</v>
      </c>
      <c r="AD82">
        <v>2E-3</v>
      </c>
      <c r="AE82">
        <v>2E-3</v>
      </c>
      <c r="AF82">
        <v>2E-3</v>
      </c>
      <c r="AG82">
        <v>1E-3</v>
      </c>
      <c r="AH82">
        <v>1E-3</v>
      </c>
      <c r="AI82">
        <v>1E-3</v>
      </c>
      <c r="AJ82">
        <v>1E-3</v>
      </c>
      <c r="AK82">
        <v>2E-3</v>
      </c>
    </row>
    <row r="83" spans="1:37">
      <c r="A83" s="1" t="s">
        <v>10</v>
      </c>
      <c r="B83">
        <v>0</v>
      </c>
      <c r="C83">
        <v>0</v>
      </c>
      <c r="D83">
        <v>0</v>
      </c>
      <c r="E83">
        <v>1E-3</v>
      </c>
      <c r="F83">
        <v>1E-3</v>
      </c>
      <c r="G83">
        <v>6.0000000000000001E-3</v>
      </c>
      <c r="H83">
        <v>1.7999999999999999E-2</v>
      </c>
      <c r="I83">
        <v>2.5000000000000001E-2</v>
      </c>
      <c r="J83">
        <v>1.4E-2</v>
      </c>
      <c r="K83">
        <v>6.0000000000000001E-3</v>
      </c>
      <c r="L83">
        <v>3.0000000000000001E-3</v>
      </c>
      <c r="M83">
        <v>3.0000000000000001E-3</v>
      </c>
      <c r="N83">
        <v>3.0000000000000001E-3</v>
      </c>
      <c r="O83">
        <v>5.0000000000000001E-3</v>
      </c>
      <c r="P83">
        <v>6.0000000000000001E-3</v>
      </c>
      <c r="Q83">
        <v>7.0000000000000001E-3</v>
      </c>
      <c r="R83">
        <v>7.0000000000000001E-3</v>
      </c>
      <c r="S83">
        <v>7.0000000000000001E-3</v>
      </c>
      <c r="T83">
        <v>6.0000000000000001E-3</v>
      </c>
      <c r="U83">
        <v>4.0000000000000001E-3</v>
      </c>
      <c r="V83">
        <v>4.0000000000000001E-3</v>
      </c>
      <c r="W83">
        <v>3.0000000000000001E-3</v>
      </c>
      <c r="X83">
        <v>4.0000000000000001E-3</v>
      </c>
      <c r="Y83">
        <v>5.0000000000000001E-3</v>
      </c>
      <c r="Z83">
        <v>5.0000000000000001E-3</v>
      </c>
      <c r="AA83">
        <v>4.0000000000000001E-3</v>
      </c>
      <c r="AB83">
        <v>3.0000000000000001E-3</v>
      </c>
      <c r="AC83">
        <v>3.0000000000000001E-3</v>
      </c>
      <c r="AD83">
        <v>2E-3</v>
      </c>
      <c r="AE83">
        <v>2E-3</v>
      </c>
      <c r="AF83">
        <v>2E-3</v>
      </c>
      <c r="AG83">
        <v>1E-3</v>
      </c>
      <c r="AH83">
        <v>1E-3</v>
      </c>
      <c r="AI83">
        <v>1E-3</v>
      </c>
      <c r="AJ83">
        <v>1E-3</v>
      </c>
      <c r="AK83">
        <v>2E-3</v>
      </c>
    </row>
    <row r="84" spans="1:37">
      <c r="A84" s="1" t="s">
        <v>11</v>
      </c>
      <c r="B84">
        <v>0</v>
      </c>
      <c r="C84">
        <v>0</v>
      </c>
      <c r="D84">
        <v>0</v>
      </c>
      <c r="E84">
        <v>0</v>
      </c>
      <c r="F84">
        <v>1E-3</v>
      </c>
      <c r="G84">
        <v>7.0000000000000001E-3</v>
      </c>
      <c r="H84">
        <v>1.9E-2</v>
      </c>
      <c r="I84">
        <v>2.7E-2</v>
      </c>
      <c r="J84">
        <v>1.4999999999999999E-2</v>
      </c>
      <c r="K84">
        <v>7.0000000000000001E-3</v>
      </c>
      <c r="L84">
        <v>4.0000000000000001E-3</v>
      </c>
      <c r="M84">
        <v>3.0000000000000001E-3</v>
      </c>
      <c r="N84">
        <v>4.0000000000000001E-3</v>
      </c>
      <c r="O84">
        <v>6.0000000000000001E-3</v>
      </c>
      <c r="P84">
        <v>7.0000000000000001E-3</v>
      </c>
      <c r="Q84">
        <v>8.0000000000000002E-3</v>
      </c>
      <c r="R84">
        <v>8.0000000000000002E-3</v>
      </c>
      <c r="S84">
        <v>8.0000000000000002E-3</v>
      </c>
      <c r="T84">
        <v>6.0000000000000001E-3</v>
      </c>
      <c r="U84">
        <v>5.0000000000000001E-3</v>
      </c>
      <c r="V84">
        <v>4.0000000000000001E-3</v>
      </c>
      <c r="W84">
        <v>4.0000000000000001E-3</v>
      </c>
      <c r="X84">
        <v>4.0000000000000001E-3</v>
      </c>
      <c r="Y84">
        <v>5.0000000000000001E-3</v>
      </c>
      <c r="Z84">
        <v>5.0000000000000001E-3</v>
      </c>
      <c r="AA84">
        <v>4.0000000000000001E-3</v>
      </c>
      <c r="AB84">
        <v>3.0000000000000001E-3</v>
      </c>
      <c r="AC84">
        <v>3.0000000000000001E-3</v>
      </c>
      <c r="AD84">
        <v>2E-3</v>
      </c>
      <c r="AE84">
        <v>2E-3</v>
      </c>
      <c r="AF84">
        <v>2E-3</v>
      </c>
      <c r="AG84">
        <v>1E-3</v>
      </c>
      <c r="AH84">
        <v>1E-3</v>
      </c>
      <c r="AI84">
        <v>1E-3</v>
      </c>
      <c r="AJ84">
        <v>1E-3</v>
      </c>
      <c r="AK84">
        <v>1E-3</v>
      </c>
    </row>
    <row r="85" spans="1:37">
      <c r="A85" s="1" t="s">
        <v>12</v>
      </c>
      <c r="B85">
        <f>SUM(B76:B84)/9</f>
        <v>0</v>
      </c>
      <c r="C85">
        <f t="shared" ref="C85:AK85" si="28">SUM(C76:C84)/9</f>
        <v>0</v>
      </c>
      <c r="D85">
        <f t="shared" si="28"/>
        <v>2.2222222222222223E-4</v>
      </c>
      <c r="E85">
        <f t="shared" si="28"/>
        <v>1.1111111111111112E-4</v>
      </c>
      <c r="F85">
        <f t="shared" si="28"/>
        <v>1E-3</v>
      </c>
      <c r="G85">
        <f t="shared" si="28"/>
        <v>5.9999999999999993E-3</v>
      </c>
      <c r="H85">
        <f t="shared" si="28"/>
        <v>1.7222222222222222E-2</v>
      </c>
      <c r="I85">
        <f t="shared" si="28"/>
        <v>2.4777777777777774E-2</v>
      </c>
      <c r="J85">
        <f t="shared" si="28"/>
        <v>1.3666666666666667E-2</v>
      </c>
      <c r="K85">
        <f t="shared" si="28"/>
        <v>6.1111111111111106E-3</v>
      </c>
      <c r="L85">
        <f t="shared" si="28"/>
        <v>3.1111111111111109E-3</v>
      </c>
      <c r="M85">
        <f t="shared" si="28"/>
        <v>2.7777777777777775E-3</v>
      </c>
      <c r="N85">
        <f t="shared" si="28"/>
        <v>3.2222222222222218E-3</v>
      </c>
      <c r="O85">
        <f t="shared" si="28"/>
        <v>5.2222222222222218E-3</v>
      </c>
      <c r="P85">
        <f t="shared" si="28"/>
        <v>6.2222222222222219E-3</v>
      </c>
      <c r="Q85">
        <f t="shared" si="28"/>
        <v>7.0000000000000001E-3</v>
      </c>
      <c r="R85">
        <f t="shared" si="28"/>
        <v>7.1111111111111115E-3</v>
      </c>
      <c r="S85">
        <f t="shared" si="28"/>
        <v>6.6666666666666662E-3</v>
      </c>
      <c r="T85">
        <f t="shared" si="28"/>
        <v>5.5555555555555549E-3</v>
      </c>
      <c r="U85">
        <f t="shared" si="28"/>
        <v>4.2222222222222218E-3</v>
      </c>
      <c r="V85">
        <f t="shared" si="28"/>
        <v>3.666666666666667E-3</v>
      </c>
      <c r="W85">
        <f t="shared" si="28"/>
        <v>3.3333333333333331E-3</v>
      </c>
      <c r="X85">
        <f t="shared" si="28"/>
        <v>4.0000000000000001E-3</v>
      </c>
      <c r="Y85">
        <f t="shared" si="28"/>
        <v>5.0000000000000001E-3</v>
      </c>
      <c r="Z85">
        <f t="shared" si="28"/>
        <v>4.8888888888888888E-3</v>
      </c>
      <c r="AA85">
        <f t="shared" si="28"/>
        <v>4.0000000000000001E-3</v>
      </c>
      <c r="AB85">
        <f t="shared" si="28"/>
        <v>2.9999999999999996E-3</v>
      </c>
      <c r="AC85">
        <f t="shared" si="28"/>
        <v>2.8888888888888883E-3</v>
      </c>
      <c r="AD85">
        <f t="shared" si="28"/>
        <v>2E-3</v>
      </c>
      <c r="AE85">
        <f t="shared" si="28"/>
        <v>2E-3</v>
      </c>
      <c r="AF85">
        <f t="shared" si="28"/>
        <v>1.7777777777777779E-3</v>
      </c>
      <c r="AG85">
        <f t="shared" si="28"/>
        <v>1.2222222222222226E-3</v>
      </c>
      <c r="AH85">
        <f t="shared" si="28"/>
        <v>1E-3</v>
      </c>
      <c r="AI85">
        <f t="shared" si="28"/>
        <v>1.1111111111111113E-3</v>
      </c>
      <c r="AJ85">
        <f t="shared" si="28"/>
        <v>1.1111111111111113E-3</v>
      </c>
      <c r="AK85">
        <f t="shared" si="28"/>
        <v>1.666666666666667E-3</v>
      </c>
    </row>
    <row r="86" spans="1:37">
      <c r="A86" s="1" t="s">
        <v>13</v>
      </c>
      <c r="B86">
        <f>STDEV(B76:B84)</f>
        <v>0</v>
      </c>
      <c r="C86">
        <f t="shared" ref="C86:AK86" si="29">STDEV(C76:C84)</f>
        <v>0</v>
      </c>
      <c r="D86">
        <f t="shared" si="29"/>
        <v>4.409585518440985E-4</v>
      </c>
      <c r="E86">
        <f t="shared" si="29"/>
        <v>3.3333333333333338E-4</v>
      </c>
      <c r="F86">
        <f t="shared" si="29"/>
        <v>0</v>
      </c>
      <c r="G86">
        <f t="shared" si="29"/>
        <v>5.0000000000000001E-4</v>
      </c>
      <c r="H86">
        <f t="shared" si="29"/>
        <v>1.0929064207169995E-3</v>
      </c>
      <c r="I86">
        <f t="shared" si="29"/>
        <v>1.201850425154663E-3</v>
      </c>
      <c r="J86">
        <f t="shared" si="29"/>
        <v>7.0710678118654773E-4</v>
      </c>
      <c r="K86">
        <f t="shared" si="29"/>
        <v>3.3333333333333332E-4</v>
      </c>
      <c r="L86">
        <f t="shared" si="29"/>
        <v>3.3333333333333332E-4</v>
      </c>
      <c r="M86">
        <f t="shared" si="29"/>
        <v>4.409585518440985E-4</v>
      </c>
      <c r="N86">
        <f t="shared" si="29"/>
        <v>4.4095855184409844E-4</v>
      </c>
      <c r="O86">
        <f t="shared" si="29"/>
        <v>4.4095855184409844E-4</v>
      </c>
      <c r="P86">
        <f t="shared" si="29"/>
        <v>4.4095855184409844E-4</v>
      </c>
      <c r="Q86">
        <f t="shared" si="29"/>
        <v>7.0710678118654751E-4</v>
      </c>
      <c r="R86">
        <f t="shared" si="29"/>
        <v>6.0092521257733148E-4</v>
      </c>
      <c r="S86">
        <f t="shared" si="29"/>
        <v>7.0710678118654762E-4</v>
      </c>
      <c r="T86">
        <f t="shared" si="29"/>
        <v>5.2704627669472994E-4</v>
      </c>
      <c r="U86">
        <f t="shared" si="29"/>
        <v>4.4095855184409844E-4</v>
      </c>
      <c r="V86">
        <f t="shared" si="29"/>
        <v>5.0000000000000001E-4</v>
      </c>
      <c r="W86">
        <f t="shared" si="29"/>
        <v>5.0000000000000001E-4</v>
      </c>
      <c r="X86">
        <f t="shared" si="29"/>
        <v>0</v>
      </c>
      <c r="Y86">
        <f t="shared" si="29"/>
        <v>0</v>
      </c>
      <c r="Z86">
        <f t="shared" si="29"/>
        <v>3.3333333333333332E-4</v>
      </c>
      <c r="AA86">
        <f t="shared" si="29"/>
        <v>0</v>
      </c>
      <c r="AB86">
        <f t="shared" si="29"/>
        <v>4.5998802500501218E-19</v>
      </c>
      <c r="AC86">
        <f t="shared" si="29"/>
        <v>3.3333333333333332E-4</v>
      </c>
      <c r="AD86">
        <f t="shared" si="29"/>
        <v>0</v>
      </c>
      <c r="AE86">
        <f t="shared" si="29"/>
        <v>0</v>
      </c>
      <c r="AF86">
        <f t="shared" si="29"/>
        <v>4.409585518440985E-4</v>
      </c>
      <c r="AG86">
        <f t="shared" si="29"/>
        <v>4.409585518440985E-4</v>
      </c>
      <c r="AH86">
        <f t="shared" si="29"/>
        <v>0</v>
      </c>
      <c r="AI86">
        <f t="shared" si="29"/>
        <v>3.3333333333333332E-4</v>
      </c>
      <c r="AJ86">
        <f t="shared" si="29"/>
        <v>3.3333333333333332E-4</v>
      </c>
      <c r="AK86">
        <f t="shared" si="29"/>
        <v>5.0000000000000001E-4</v>
      </c>
    </row>
    <row r="87" spans="1:37">
      <c r="A87" s="1" t="s">
        <v>14</v>
      </c>
      <c r="B87">
        <f>B86/SQRT(9)</f>
        <v>0</v>
      </c>
      <c r="C87">
        <f t="shared" ref="C87:AK87" si="30">C86/SQRT(9)</f>
        <v>0</v>
      </c>
      <c r="D87">
        <f t="shared" si="30"/>
        <v>1.4698618394803282E-4</v>
      </c>
      <c r="E87">
        <f t="shared" si="30"/>
        <v>1.1111111111111113E-4</v>
      </c>
      <c r="F87">
        <f t="shared" si="30"/>
        <v>0</v>
      </c>
      <c r="G87">
        <f t="shared" si="30"/>
        <v>1.6666666666666666E-4</v>
      </c>
      <c r="H87">
        <f t="shared" si="30"/>
        <v>3.6430214023899983E-4</v>
      </c>
      <c r="I87">
        <f t="shared" si="30"/>
        <v>4.0061680838488764E-4</v>
      </c>
      <c r="J87">
        <f t="shared" si="30"/>
        <v>2.357022603955159E-4</v>
      </c>
      <c r="K87">
        <f t="shared" si="30"/>
        <v>1.111111111111111E-4</v>
      </c>
      <c r="L87">
        <f t="shared" si="30"/>
        <v>1.111111111111111E-4</v>
      </c>
      <c r="M87">
        <f t="shared" si="30"/>
        <v>1.4698618394803282E-4</v>
      </c>
      <c r="N87">
        <f t="shared" si="30"/>
        <v>1.4698618394803282E-4</v>
      </c>
      <c r="O87">
        <f t="shared" si="30"/>
        <v>1.4698618394803282E-4</v>
      </c>
      <c r="P87">
        <f t="shared" si="30"/>
        <v>1.4698618394803282E-4</v>
      </c>
      <c r="Q87">
        <f t="shared" si="30"/>
        <v>2.3570226039551585E-4</v>
      </c>
      <c r="R87">
        <f t="shared" si="30"/>
        <v>2.0030840419244382E-4</v>
      </c>
      <c r="S87">
        <f t="shared" si="30"/>
        <v>2.3570226039551587E-4</v>
      </c>
      <c r="T87">
        <f t="shared" si="30"/>
        <v>1.7568209223157665E-4</v>
      </c>
      <c r="U87">
        <f t="shared" si="30"/>
        <v>1.4698618394803282E-4</v>
      </c>
      <c r="V87">
        <f t="shared" si="30"/>
        <v>1.6666666666666666E-4</v>
      </c>
      <c r="W87">
        <f t="shared" si="30"/>
        <v>1.6666666666666666E-4</v>
      </c>
      <c r="X87">
        <f t="shared" si="30"/>
        <v>0</v>
      </c>
      <c r="Y87">
        <f t="shared" si="30"/>
        <v>0</v>
      </c>
      <c r="Z87">
        <f t="shared" si="30"/>
        <v>1.111111111111111E-4</v>
      </c>
      <c r="AA87">
        <f t="shared" si="30"/>
        <v>0</v>
      </c>
      <c r="AB87">
        <f t="shared" si="30"/>
        <v>1.5332934166833739E-19</v>
      </c>
      <c r="AC87">
        <f t="shared" si="30"/>
        <v>1.111111111111111E-4</v>
      </c>
      <c r="AD87">
        <f t="shared" si="30"/>
        <v>0</v>
      </c>
      <c r="AE87">
        <f t="shared" si="30"/>
        <v>0</v>
      </c>
      <c r="AF87">
        <f t="shared" si="30"/>
        <v>1.4698618394803282E-4</v>
      </c>
      <c r="AG87">
        <f t="shared" si="30"/>
        <v>1.4698618394803282E-4</v>
      </c>
      <c r="AH87">
        <f t="shared" si="30"/>
        <v>0</v>
      </c>
      <c r="AI87">
        <f t="shared" si="30"/>
        <v>1.111111111111111E-4</v>
      </c>
      <c r="AJ87">
        <f t="shared" si="30"/>
        <v>1.111111111111111E-4</v>
      </c>
      <c r="AK87">
        <f t="shared" si="30"/>
        <v>1.6666666666666666E-4</v>
      </c>
    </row>
    <row r="88" spans="1:37">
      <c r="A88" s="1" t="s">
        <v>15</v>
      </c>
      <c r="B88">
        <f>$H$1*B87</f>
        <v>0</v>
      </c>
      <c r="C88">
        <f t="shared" ref="C88:AK88" si="31">$H$1*C87</f>
        <v>0</v>
      </c>
      <c r="D88">
        <f t="shared" si="31"/>
        <v>4.2567198871350302E-4</v>
      </c>
      <c r="E88">
        <f t="shared" si="31"/>
        <v>3.2177777777777782E-4</v>
      </c>
      <c r="F88">
        <f t="shared" si="31"/>
        <v>0</v>
      </c>
      <c r="G88">
        <f t="shared" si="31"/>
        <v>4.8266666666666662E-4</v>
      </c>
      <c r="H88">
        <f t="shared" si="31"/>
        <v>1.0550189981321434E-3</v>
      </c>
      <c r="I88">
        <f t="shared" si="31"/>
        <v>1.1601862770826345E-3</v>
      </c>
      <c r="J88">
        <f t="shared" si="31"/>
        <v>6.82593746105414E-4</v>
      </c>
      <c r="K88">
        <f t="shared" si="31"/>
        <v>3.2177777777777776E-4</v>
      </c>
      <c r="L88">
        <f t="shared" si="31"/>
        <v>3.2177777777777776E-4</v>
      </c>
      <c r="M88">
        <f t="shared" si="31"/>
        <v>4.2567198871350302E-4</v>
      </c>
      <c r="N88">
        <f t="shared" si="31"/>
        <v>4.2567198871350302E-4</v>
      </c>
      <c r="O88">
        <f t="shared" si="31"/>
        <v>4.2567198871350302E-4</v>
      </c>
      <c r="P88">
        <f t="shared" si="31"/>
        <v>4.2567198871350302E-4</v>
      </c>
      <c r="Q88">
        <f t="shared" si="31"/>
        <v>6.8259374610541389E-4</v>
      </c>
      <c r="R88">
        <f t="shared" si="31"/>
        <v>5.8009313854131726E-4</v>
      </c>
      <c r="S88">
        <f t="shared" si="31"/>
        <v>6.82593746105414E-4</v>
      </c>
      <c r="T88">
        <f t="shared" si="31"/>
        <v>5.0877533910264597E-4</v>
      </c>
      <c r="U88">
        <f t="shared" si="31"/>
        <v>4.2567198871350302E-4</v>
      </c>
      <c r="V88">
        <f t="shared" si="31"/>
        <v>4.8266666666666662E-4</v>
      </c>
      <c r="W88">
        <f t="shared" si="31"/>
        <v>4.8266666666666662E-4</v>
      </c>
      <c r="X88">
        <f t="shared" si="31"/>
        <v>0</v>
      </c>
      <c r="Y88">
        <f t="shared" si="31"/>
        <v>0</v>
      </c>
      <c r="Z88">
        <f t="shared" si="31"/>
        <v>3.2177777777777776E-4</v>
      </c>
      <c r="AA88">
        <f t="shared" si="31"/>
        <v>0</v>
      </c>
      <c r="AB88">
        <f t="shared" si="31"/>
        <v>4.440417734715051E-19</v>
      </c>
      <c r="AC88">
        <f t="shared" si="31"/>
        <v>3.2177777777777776E-4</v>
      </c>
      <c r="AD88">
        <f t="shared" si="31"/>
        <v>0</v>
      </c>
      <c r="AE88">
        <f t="shared" si="31"/>
        <v>0</v>
      </c>
      <c r="AF88">
        <f t="shared" si="31"/>
        <v>4.2567198871350302E-4</v>
      </c>
      <c r="AG88">
        <f t="shared" si="31"/>
        <v>4.2567198871350302E-4</v>
      </c>
      <c r="AH88">
        <f t="shared" si="31"/>
        <v>0</v>
      </c>
      <c r="AI88">
        <f t="shared" si="31"/>
        <v>3.2177777777777776E-4</v>
      </c>
      <c r="AJ88">
        <f t="shared" si="31"/>
        <v>3.2177777777777776E-4</v>
      </c>
      <c r="AK88">
        <f t="shared" si="31"/>
        <v>4.8266666666666662E-4</v>
      </c>
    </row>
    <row r="89" spans="1:37" ht="60">
      <c r="A89" s="2" t="s">
        <v>16</v>
      </c>
      <c r="B89">
        <f>B85-B88</f>
        <v>0</v>
      </c>
      <c r="C89">
        <f t="shared" ref="C89:AK89" si="32">C85-C88</f>
        <v>0</v>
      </c>
      <c r="D89">
        <f t="shared" si="32"/>
        <v>-2.0344976649128079E-4</v>
      </c>
      <c r="E89">
        <f t="shared" si="32"/>
        <v>-2.106666666666667E-4</v>
      </c>
      <c r="F89">
        <f t="shared" si="32"/>
        <v>1E-3</v>
      </c>
      <c r="G89">
        <f t="shared" si="32"/>
        <v>5.5173333333333324E-3</v>
      </c>
      <c r="H89">
        <f t="shared" si="32"/>
        <v>1.6167203224090078E-2</v>
      </c>
      <c r="I89">
        <f t="shared" si="32"/>
        <v>2.3617591500695138E-2</v>
      </c>
      <c r="J89">
        <f t="shared" si="32"/>
        <v>1.2984072920561253E-2</v>
      </c>
      <c r="K89">
        <f t="shared" si="32"/>
        <v>5.789333333333333E-3</v>
      </c>
      <c r="L89">
        <f t="shared" si="32"/>
        <v>2.7893333333333333E-3</v>
      </c>
      <c r="M89">
        <f t="shared" si="32"/>
        <v>2.3521057890642746E-3</v>
      </c>
      <c r="N89">
        <f t="shared" si="32"/>
        <v>2.7965502335087189E-3</v>
      </c>
      <c r="O89">
        <f t="shared" si="32"/>
        <v>4.7965502335087186E-3</v>
      </c>
      <c r="P89">
        <f t="shared" si="32"/>
        <v>5.7965502335087186E-3</v>
      </c>
      <c r="Q89">
        <f t="shared" si="32"/>
        <v>6.3174062538945861E-3</v>
      </c>
      <c r="R89">
        <f t="shared" si="32"/>
        <v>6.5310179725697939E-3</v>
      </c>
      <c r="S89">
        <f t="shared" si="32"/>
        <v>5.9840729205612522E-3</v>
      </c>
      <c r="T89">
        <f t="shared" si="32"/>
        <v>5.0467802164529093E-3</v>
      </c>
      <c r="U89">
        <f t="shared" si="32"/>
        <v>3.796550233508719E-3</v>
      </c>
      <c r="V89">
        <f t="shared" si="32"/>
        <v>3.1840000000000002E-3</v>
      </c>
      <c r="W89">
        <f t="shared" si="32"/>
        <v>2.8506666666666663E-3</v>
      </c>
      <c r="X89">
        <f t="shared" si="32"/>
        <v>4.0000000000000001E-3</v>
      </c>
      <c r="Y89">
        <f t="shared" si="32"/>
        <v>5.0000000000000001E-3</v>
      </c>
      <c r="Z89">
        <f t="shared" si="32"/>
        <v>4.5671111111111112E-3</v>
      </c>
      <c r="AA89">
        <f t="shared" si="32"/>
        <v>4.0000000000000001E-3</v>
      </c>
      <c r="AB89">
        <f t="shared" si="32"/>
        <v>2.9999999999999992E-3</v>
      </c>
      <c r="AC89">
        <f t="shared" si="32"/>
        <v>2.5671111111111107E-3</v>
      </c>
      <c r="AD89">
        <f t="shared" si="32"/>
        <v>2E-3</v>
      </c>
      <c r="AE89">
        <f t="shared" si="32"/>
        <v>2E-3</v>
      </c>
      <c r="AF89">
        <f t="shared" si="32"/>
        <v>1.3521057890642748E-3</v>
      </c>
      <c r="AG89">
        <f t="shared" si="32"/>
        <v>7.9655023350871956E-4</v>
      </c>
      <c r="AH89">
        <f t="shared" si="32"/>
        <v>1E-3</v>
      </c>
      <c r="AI89">
        <f t="shared" si="32"/>
        <v>7.8933333333333351E-4</v>
      </c>
      <c r="AJ89">
        <f t="shared" si="32"/>
        <v>7.8933333333333351E-4</v>
      </c>
      <c r="AK89">
        <f t="shared" si="32"/>
        <v>1.1840000000000004E-3</v>
      </c>
    </row>
    <row r="90" spans="1:37" ht="60">
      <c r="A90" s="2" t="s">
        <v>17</v>
      </c>
      <c r="B90">
        <f>B85+B88</f>
        <v>0</v>
      </c>
      <c r="C90">
        <f t="shared" ref="C90:AK90" si="33">C85+C88</f>
        <v>0</v>
      </c>
      <c r="D90">
        <f t="shared" si="33"/>
        <v>6.4789421093572525E-4</v>
      </c>
      <c r="E90">
        <f t="shared" si="33"/>
        <v>4.3288888888888891E-4</v>
      </c>
      <c r="F90">
        <f t="shared" si="33"/>
        <v>1E-3</v>
      </c>
      <c r="G90">
        <f t="shared" si="33"/>
        <v>6.4826666666666661E-3</v>
      </c>
      <c r="H90">
        <f t="shared" si="33"/>
        <v>1.8277241220354366E-2</v>
      </c>
      <c r="I90">
        <f t="shared" si="33"/>
        <v>2.5937964054860409E-2</v>
      </c>
      <c r="J90">
        <f t="shared" si="33"/>
        <v>1.4349260412772081E-2</v>
      </c>
      <c r="K90">
        <f t="shared" si="33"/>
        <v>6.4328888888888882E-3</v>
      </c>
      <c r="L90">
        <f t="shared" si="33"/>
        <v>3.4328888888888885E-3</v>
      </c>
      <c r="M90">
        <f t="shared" si="33"/>
        <v>3.2034497664912803E-3</v>
      </c>
      <c r="N90">
        <f t="shared" si="33"/>
        <v>3.6478942109357247E-3</v>
      </c>
      <c r="O90">
        <f t="shared" si="33"/>
        <v>5.6478942109357251E-3</v>
      </c>
      <c r="P90">
        <f t="shared" si="33"/>
        <v>6.6478942109357252E-3</v>
      </c>
      <c r="Q90">
        <f t="shared" si="33"/>
        <v>7.6825937461054141E-3</v>
      </c>
      <c r="R90">
        <f t="shared" si="33"/>
        <v>7.691204249652429E-3</v>
      </c>
      <c r="S90">
        <f t="shared" si="33"/>
        <v>7.3492604127720802E-3</v>
      </c>
      <c r="T90">
        <f t="shared" si="33"/>
        <v>6.0643308946582005E-3</v>
      </c>
      <c r="U90">
        <f t="shared" si="33"/>
        <v>4.6478942109357251E-3</v>
      </c>
      <c r="V90">
        <f t="shared" si="33"/>
        <v>4.1493333333333339E-3</v>
      </c>
      <c r="W90">
        <f t="shared" si="33"/>
        <v>3.8159999999999999E-3</v>
      </c>
      <c r="X90">
        <f t="shared" si="33"/>
        <v>4.0000000000000001E-3</v>
      </c>
      <c r="Y90">
        <f t="shared" si="33"/>
        <v>5.0000000000000001E-3</v>
      </c>
      <c r="Z90">
        <f t="shared" si="33"/>
        <v>5.2106666666666664E-3</v>
      </c>
      <c r="AA90">
        <f t="shared" si="33"/>
        <v>4.0000000000000001E-3</v>
      </c>
      <c r="AB90">
        <f t="shared" si="33"/>
        <v>3.0000000000000001E-3</v>
      </c>
      <c r="AC90">
        <f t="shared" si="33"/>
        <v>3.2106666666666659E-3</v>
      </c>
      <c r="AD90">
        <f t="shared" si="33"/>
        <v>2E-3</v>
      </c>
      <c r="AE90">
        <f t="shared" si="33"/>
        <v>2E-3</v>
      </c>
      <c r="AF90">
        <f t="shared" si="33"/>
        <v>2.2034497664912807E-3</v>
      </c>
      <c r="AG90">
        <f t="shared" si="33"/>
        <v>1.6478942109357257E-3</v>
      </c>
      <c r="AH90">
        <f t="shared" si="33"/>
        <v>1E-3</v>
      </c>
      <c r="AI90">
        <f t="shared" si="33"/>
        <v>1.4328888888888891E-3</v>
      </c>
      <c r="AJ90">
        <f t="shared" si="33"/>
        <v>1.4328888888888891E-3</v>
      </c>
      <c r="AK90">
        <f t="shared" si="33"/>
        <v>2.1493333333333338E-3</v>
      </c>
    </row>
    <row r="93" spans="1:37">
      <c r="A93" s="1" t="s">
        <v>23</v>
      </c>
      <c r="D93" s="1" t="s">
        <v>44</v>
      </c>
      <c r="E93" s="3">
        <f>8/255</f>
        <v>3.1372549019607843E-2</v>
      </c>
      <c r="F93" s="3">
        <f t="shared" ref="F93:G93" si="34">8/255</f>
        <v>3.1372549019607843E-2</v>
      </c>
      <c r="G93" s="3">
        <f t="shared" si="34"/>
        <v>3.1372549019607843E-2</v>
      </c>
      <c r="I93" s="1" t="s">
        <v>45</v>
      </c>
      <c r="K93">
        <f>IF(E93&lt;$X$1, $U$1*E93,  POWER(($O$1*E93) +$R$1, $L$1))</f>
        <v>2.4282352941176468E-3</v>
      </c>
      <c r="M93" s="1" t="s">
        <v>58</v>
      </c>
      <c r="N93">
        <f>(8+1)/256</f>
        <v>3.515625E-2</v>
      </c>
      <c r="P93" s="1" t="s">
        <v>59</v>
      </c>
      <c r="Q93">
        <f>IF(N93&lt;$X$1, $U$1*N93,  POWER(($O$1*N93) +$R$1, $L$1))</f>
        <v>2.72109375E-3</v>
      </c>
    </row>
    <row r="94" spans="1:37">
      <c r="A94" s="1" t="s">
        <v>3</v>
      </c>
      <c r="B94">
        <v>0</v>
      </c>
      <c r="C94">
        <v>0</v>
      </c>
      <c r="D94">
        <v>0</v>
      </c>
      <c r="E94">
        <v>0</v>
      </c>
      <c r="F94">
        <v>2E-3</v>
      </c>
      <c r="G94">
        <v>6.0000000000000001E-3</v>
      </c>
      <c r="H94">
        <v>1.7999999999999999E-2</v>
      </c>
      <c r="I94">
        <v>2.5000000000000001E-2</v>
      </c>
      <c r="J94">
        <v>1.2999999999999999E-2</v>
      </c>
      <c r="K94">
        <v>6.0000000000000001E-3</v>
      </c>
      <c r="L94">
        <v>3.0000000000000001E-3</v>
      </c>
      <c r="M94">
        <v>3.0000000000000001E-3</v>
      </c>
      <c r="N94">
        <v>3.0000000000000001E-3</v>
      </c>
      <c r="O94">
        <v>5.0000000000000001E-3</v>
      </c>
      <c r="P94">
        <v>7.0000000000000001E-3</v>
      </c>
      <c r="Q94">
        <v>7.0000000000000001E-3</v>
      </c>
      <c r="R94">
        <v>7.0000000000000001E-3</v>
      </c>
      <c r="S94">
        <v>7.0000000000000001E-3</v>
      </c>
      <c r="T94">
        <v>6.0000000000000001E-3</v>
      </c>
      <c r="U94">
        <v>5.0000000000000001E-3</v>
      </c>
      <c r="V94">
        <v>3.0000000000000001E-3</v>
      </c>
      <c r="W94">
        <v>3.0000000000000001E-3</v>
      </c>
      <c r="X94">
        <v>4.0000000000000001E-3</v>
      </c>
      <c r="Y94">
        <v>5.0000000000000001E-3</v>
      </c>
      <c r="Z94">
        <v>4.0000000000000001E-3</v>
      </c>
      <c r="AA94">
        <v>4.0000000000000001E-3</v>
      </c>
      <c r="AB94">
        <v>3.0000000000000001E-3</v>
      </c>
      <c r="AC94">
        <v>3.0000000000000001E-3</v>
      </c>
      <c r="AD94">
        <v>2E-3</v>
      </c>
      <c r="AE94">
        <v>2E-3</v>
      </c>
      <c r="AF94">
        <v>1E-3</v>
      </c>
      <c r="AG94">
        <v>1E-3</v>
      </c>
      <c r="AH94">
        <v>1E-3</v>
      </c>
      <c r="AI94">
        <v>0</v>
      </c>
      <c r="AJ94">
        <v>0</v>
      </c>
      <c r="AK94">
        <v>0</v>
      </c>
    </row>
    <row r="95" spans="1:37">
      <c r="A95" s="1" t="s">
        <v>4</v>
      </c>
      <c r="B95">
        <v>-1E-3</v>
      </c>
      <c r="C95">
        <v>0</v>
      </c>
      <c r="D95">
        <v>0</v>
      </c>
      <c r="E95">
        <v>0</v>
      </c>
      <c r="F95">
        <v>1E-3</v>
      </c>
      <c r="G95">
        <v>6.0000000000000001E-3</v>
      </c>
      <c r="H95">
        <v>1.7999999999999999E-2</v>
      </c>
      <c r="I95">
        <v>2.5000000000000001E-2</v>
      </c>
      <c r="J95">
        <v>1.2999999999999999E-2</v>
      </c>
      <c r="K95">
        <v>5.0000000000000001E-3</v>
      </c>
      <c r="L95">
        <v>3.0000000000000001E-3</v>
      </c>
      <c r="M95">
        <v>2E-3</v>
      </c>
      <c r="N95">
        <v>3.0000000000000001E-3</v>
      </c>
      <c r="O95">
        <v>5.0000000000000001E-3</v>
      </c>
      <c r="P95">
        <v>6.0000000000000001E-3</v>
      </c>
      <c r="Q95">
        <v>7.0000000000000001E-3</v>
      </c>
      <c r="R95">
        <v>7.0000000000000001E-3</v>
      </c>
      <c r="S95">
        <v>6.0000000000000001E-3</v>
      </c>
      <c r="T95">
        <v>5.0000000000000001E-3</v>
      </c>
      <c r="U95">
        <v>4.0000000000000001E-3</v>
      </c>
      <c r="V95">
        <v>3.0000000000000001E-3</v>
      </c>
      <c r="W95">
        <v>3.0000000000000001E-3</v>
      </c>
      <c r="X95">
        <v>4.0000000000000001E-3</v>
      </c>
      <c r="Y95">
        <v>5.0000000000000001E-3</v>
      </c>
      <c r="Z95">
        <v>5.0000000000000001E-3</v>
      </c>
      <c r="AA95">
        <v>4.0000000000000001E-3</v>
      </c>
      <c r="AB95">
        <v>3.0000000000000001E-3</v>
      </c>
      <c r="AC95">
        <v>3.0000000000000001E-3</v>
      </c>
      <c r="AD95">
        <v>2E-3</v>
      </c>
      <c r="AE95">
        <v>1E-3</v>
      </c>
      <c r="AF95">
        <v>1E-3</v>
      </c>
      <c r="AG95">
        <v>1E-3</v>
      </c>
      <c r="AH95">
        <v>0</v>
      </c>
      <c r="AI95">
        <v>0</v>
      </c>
      <c r="AJ95">
        <v>0</v>
      </c>
      <c r="AK95">
        <v>0</v>
      </c>
    </row>
    <row r="96" spans="1:37">
      <c r="A96" s="1" t="s">
        <v>5</v>
      </c>
      <c r="B96">
        <v>0</v>
      </c>
      <c r="C96">
        <v>0</v>
      </c>
      <c r="D96">
        <v>0</v>
      </c>
      <c r="E96">
        <v>0</v>
      </c>
      <c r="F96">
        <v>1E-3</v>
      </c>
      <c r="G96">
        <v>6.0000000000000001E-3</v>
      </c>
      <c r="H96">
        <v>1.9E-2</v>
      </c>
      <c r="I96">
        <v>2.7E-2</v>
      </c>
      <c r="J96">
        <v>1.4E-2</v>
      </c>
      <c r="K96">
        <v>6.0000000000000001E-3</v>
      </c>
      <c r="L96">
        <v>3.0000000000000001E-3</v>
      </c>
      <c r="M96">
        <v>2E-3</v>
      </c>
      <c r="N96">
        <v>3.0000000000000001E-3</v>
      </c>
      <c r="O96">
        <v>5.0000000000000001E-3</v>
      </c>
      <c r="P96">
        <v>7.0000000000000001E-3</v>
      </c>
      <c r="Q96">
        <v>8.0000000000000002E-3</v>
      </c>
      <c r="R96">
        <v>8.0000000000000002E-3</v>
      </c>
      <c r="S96">
        <v>7.0000000000000001E-3</v>
      </c>
      <c r="T96">
        <v>6.0000000000000001E-3</v>
      </c>
      <c r="U96">
        <v>5.0000000000000001E-3</v>
      </c>
      <c r="V96">
        <v>4.0000000000000001E-3</v>
      </c>
      <c r="W96">
        <v>3.0000000000000001E-3</v>
      </c>
      <c r="X96">
        <v>4.0000000000000001E-3</v>
      </c>
      <c r="Y96">
        <v>4.0000000000000001E-3</v>
      </c>
      <c r="Z96">
        <v>4.0000000000000001E-3</v>
      </c>
      <c r="AA96">
        <v>4.0000000000000001E-3</v>
      </c>
      <c r="AB96">
        <v>3.0000000000000001E-3</v>
      </c>
      <c r="AC96">
        <v>3.0000000000000001E-3</v>
      </c>
      <c r="AD96">
        <v>2E-3</v>
      </c>
      <c r="AE96">
        <v>1E-3</v>
      </c>
      <c r="AF96">
        <v>1E-3</v>
      </c>
      <c r="AG96">
        <v>0</v>
      </c>
      <c r="AH96">
        <v>0</v>
      </c>
      <c r="AI96">
        <v>0</v>
      </c>
      <c r="AJ96">
        <v>-1E-3</v>
      </c>
      <c r="AK96">
        <v>0</v>
      </c>
    </row>
    <row r="97" spans="1:37">
      <c r="A97" s="1" t="s">
        <v>6</v>
      </c>
      <c r="B97">
        <v>0</v>
      </c>
      <c r="C97">
        <v>0</v>
      </c>
      <c r="D97">
        <v>0</v>
      </c>
      <c r="E97">
        <v>0</v>
      </c>
      <c r="F97">
        <v>2E-3</v>
      </c>
      <c r="G97">
        <v>6.0000000000000001E-3</v>
      </c>
      <c r="H97">
        <v>1.9E-2</v>
      </c>
      <c r="I97">
        <v>2.7E-2</v>
      </c>
      <c r="J97">
        <v>1.4999999999999999E-2</v>
      </c>
      <c r="K97">
        <v>6.0000000000000001E-3</v>
      </c>
      <c r="L97">
        <v>3.0000000000000001E-3</v>
      </c>
      <c r="M97">
        <v>3.0000000000000001E-3</v>
      </c>
      <c r="N97">
        <v>3.0000000000000001E-3</v>
      </c>
      <c r="O97">
        <v>5.0000000000000001E-3</v>
      </c>
      <c r="P97">
        <v>7.0000000000000001E-3</v>
      </c>
      <c r="Q97">
        <v>8.0000000000000002E-3</v>
      </c>
      <c r="R97">
        <v>8.0000000000000002E-3</v>
      </c>
      <c r="S97">
        <v>7.0000000000000001E-3</v>
      </c>
      <c r="T97">
        <v>6.0000000000000001E-3</v>
      </c>
      <c r="U97">
        <v>5.0000000000000001E-3</v>
      </c>
      <c r="V97">
        <v>3.0000000000000001E-3</v>
      </c>
      <c r="W97">
        <v>3.0000000000000001E-3</v>
      </c>
      <c r="X97">
        <v>4.0000000000000001E-3</v>
      </c>
      <c r="Y97">
        <v>5.0000000000000001E-3</v>
      </c>
      <c r="Z97">
        <v>5.0000000000000001E-3</v>
      </c>
      <c r="AA97">
        <v>4.0000000000000001E-3</v>
      </c>
      <c r="AB97">
        <v>3.0000000000000001E-3</v>
      </c>
      <c r="AC97">
        <v>3.0000000000000001E-3</v>
      </c>
      <c r="AD97">
        <v>2E-3</v>
      </c>
      <c r="AE97">
        <v>2E-3</v>
      </c>
      <c r="AF97">
        <v>1E-3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A98" s="1" t="s">
        <v>7</v>
      </c>
      <c r="B98">
        <v>0</v>
      </c>
      <c r="C98">
        <v>0</v>
      </c>
      <c r="D98">
        <v>0</v>
      </c>
      <c r="E98">
        <v>0</v>
      </c>
      <c r="F98">
        <v>1E-3</v>
      </c>
      <c r="G98">
        <v>6.0000000000000001E-3</v>
      </c>
      <c r="H98">
        <v>1.9E-2</v>
      </c>
      <c r="I98">
        <v>2.5999999999999999E-2</v>
      </c>
      <c r="J98">
        <v>1.4E-2</v>
      </c>
      <c r="K98">
        <v>6.0000000000000001E-3</v>
      </c>
      <c r="L98">
        <v>3.0000000000000001E-3</v>
      </c>
      <c r="M98">
        <v>2E-3</v>
      </c>
      <c r="N98">
        <v>3.0000000000000001E-3</v>
      </c>
      <c r="O98">
        <v>5.0000000000000001E-3</v>
      </c>
      <c r="P98">
        <v>7.0000000000000001E-3</v>
      </c>
      <c r="Q98">
        <v>7.0000000000000001E-3</v>
      </c>
      <c r="R98">
        <v>8.0000000000000002E-3</v>
      </c>
      <c r="S98">
        <v>7.0000000000000001E-3</v>
      </c>
      <c r="T98">
        <v>6.0000000000000001E-3</v>
      </c>
      <c r="U98">
        <v>5.0000000000000001E-3</v>
      </c>
      <c r="V98">
        <v>3.0000000000000001E-3</v>
      </c>
      <c r="W98">
        <v>3.0000000000000001E-3</v>
      </c>
      <c r="X98">
        <v>4.0000000000000001E-3</v>
      </c>
      <c r="Y98">
        <v>5.0000000000000001E-3</v>
      </c>
      <c r="Z98">
        <v>5.0000000000000001E-3</v>
      </c>
      <c r="AA98">
        <v>4.0000000000000001E-3</v>
      </c>
      <c r="AB98">
        <v>3.0000000000000001E-3</v>
      </c>
      <c r="AC98">
        <v>3.0000000000000001E-3</v>
      </c>
      <c r="AD98">
        <v>2E-3</v>
      </c>
      <c r="AE98">
        <v>1E-3</v>
      </c>
      <c r="AF98">
        <v>1E-3</v>
      </c>
      <c r="AG98">
        <v>1E-3</v>
      </c>
      <c r="AH98">
        <v>0</v>
      </c>
      <c r="AI98">
        <v>0</v>
      </c>
      <c r="AJ98">
        <v>-1E-3</v>
      </c>
      <c r="AK98">
        <v>0</v>
      </c>
    </row>
    <row r="99" spans="1:37">
      <c r="A99" s="1" t="s">
        <v>8</v>
      </c>
      <c r="B99">
        <v>0</v>
      </c>
      <c r="C99">
        <v>-1E-3</v>
      </c>
      <c r="D99">
        <v>0</v>
      </c>
      <c r="E99">
        <v>0</v>
      </c>
      <c r="F99">
        <v>2E-3</v>
      </c>
      <c r="G99">
        <v>7.0000000000000001E-3</v>
      </c>
      <c r="H99">
        <v>0.02</v>
      </c>
      <c r="I99">
        <v>2.7E-2</v>
      </c>
      <c r="J99">
        <v>1.4999999999999999E-2</v>
      </c>
      <c r="K99">
        <v>6.0000000000000001E-3</v>
      </c>
      <c r="L99">
        <v>3.0000000000000001E-3</v>
      </c>
      <c r="M99">
        <v>2E-3</v>
      </c>
      <c r="N99">
        <v>3.0000000000000001E-3</v>
      </c>
      <c r="O99">
        <v>5.0000000000000001E-3</v>
      </c>
      <c r="P99">
        <v>6.0000000000000001E-3</v>
      </c>
      <c r="Q99">
        <v>7.0000000000000001E-3</v>
      </c>
      <c r="R99">
        <v>8.0000000000000002E-3</v>
      </c>
      <c r="S99">
        <v>7.0000000000000001E-3</v>
      </c>
      <c r="T99">
        <v>6.0000000000000001E-3</v>
      </c>
      <c r="U99">
        <v>5.0000000000000001E-3</v>
      </c>
      <c r="V99">
        <v>3.0000000000000001E-3</v>
      </c>
      <c r="W99">
        <v>4.0000000000000001E-3</v>
      </c>
      <c r="X99">
        <v>4.0000000000000001E-3</v>
      </c>
      <c r="Y99">
        <v>5.0000000000000001E-3</v>
      </c>
      <c r="Z99">
        <v>5.0000000000000001E-3</v>
      </c>
      <c r="AA99">
        <v>4.0000000000000001E-3</v>
      </c>
      <c r="AB99">
        <v>3.0000000000000001E-3</v>
      </c>
      <c r="AC99">
        <v>3.0000000000000001E-3</v>
      </c>
      <c r="AD99">
        <v>2E-3</v>
      </c>
      <c r="AE99">
        <v>1E-3</v>
      </c>
      <c r="AF99">
        <v>1E-3</v>
      </c>
      <c r="AG99">
        <v>0</v>
      </c>
      <c r="AH99">
        <v>0</v>
      </c>
      <c r="AI99">
        <v>0</v>
      </c>
      <c r="AJ99">
        <v>-1E-3</v>
      </c>
      <c r="AK99">
        <v>-1E-3</v>
      </c>
    </row>
    <row r="100" spans="1:37">
      <c r="A100" s="1" t="s">
        <v>9</v>
      </c>
      <c r="B100">
        <v>-1E-3</v>
      </c>
      <c r="C100">
        <v>0</v>
      </c>
      <c r="D100">
        <v>0</v>
      </c>
      <c r="E100">
        <v>0</v>
      </c>
      <c r="F100">
        <v>2E-3</v>
      </c>
      <c r="G100">
        <v>6.0000000000000001E-3</v>
      </c>
      <c r="H100">
        <v>1.9E-2</v>
      </c>
      <c r="I100">
        <v>2.7E-2</v>
      </c>
      <c r="J100">
        <v>1.4999999999999999E-2</v>
      </c>
      <c r="K100">
        <v>6.0000000000000001E-3</v>
      </c>
      <c r="L100">
        <v>3.0000000000000001E-3</v>
      </c>
      <c r="M100">
        <v>2E-3</v>
      </c>
      <c r="N100">
        <v>3.0000000000000001E-3</v>
      </c>
      <c r="O100">
        <v>5.0000000000000001E-3</v>
      </c>
      <c r="P100">
        <v>7.0000000000000001E-3</v>
      </c>
      <c r="Q100">
        <v>7.0000000000000001E-3</v>
      </c>
      <c r="R100">
        <v>8.0000000000000002E-3</v>
      </c>
      <c r="S100">
        <v>7.0000000000000001E-3</v>
      </c>
      <c r="T100">
        <v>6.0000000000000001E-3</v>
      </c>
      <c r="U100">
        <v>5.0000000000000001E-3</v>
      </c>
      <c r="V100">
        <v>3.0000000000000001E-3</v>
      </c>
      <c r="W100">
        <v>3.0000000000000001E-3</v>
      </c>
      <c r="X100">
        <v>4.0000000000000001E-3</v>
      </c>
      <c r="Y100">
        <v>4.0000000000000001E-3</v>
      </c>
      <c r="Z100">
        <v>4.0000000000000001E-3</v>
      </c>
      <c r="AA100">
        <v>4.0000000000000001E-3</v>
      </c>
      <c r="AB100">
        <v>3.0000000000000001E-3</v>
      </c>
      <c r="AC100">
        <v>2E-3</v>
      </c>
      <c r="AD100">
        <v>2E-3</v>
      </c>
      <c r="AE100">
        <v>1E-3</v>
      </c>
      <c r="AF100">
        <v>1E-3</v>
      </c>
      <c r="AG100">
        <v>1E-3</v>
      </c>
      <c r="AH100">
        <v>0</v>
      </c>
      <c r="AI100">
        <v>0</v>
      </c>
      <c r="AJ100">
        <v>-1E-3</v>
      </c>
      <c r="AK100">
        <v>0</v>
      </c>
    </row>
    <row r="101" spans="1:37">
      <c r="A101" s="1" t="s">
        <v>10</v>
      </c>
      <c r="B101">
        <v>-1E-3</v>
      </c>
      <c r="C101">
        <v>0</v>
      </c>
      <c r="D101">
        <v>0</v>
      </c>
      <c r="E101">
        <v>0</v>
      </c>
      <c r="F101">
        <v>2E-3</v>
      </c>
      <c r="G101">
        <v>7.0000000000000001E-3</v>
      </c>
      <c r="H101">
        <v>0.02</v>
      </c>
      <c r="I101">
        <v>2.7E-2</v>
      </c>
      <c r="J101">
        <v>1.4999999999999999E-2</v>
      </c>
      <c r="K101">
        <v>6.0000000000000001E-3</v>
      </c>
      <c r="L101">
        <v>3.0000000000000001E-3</v>
      </c>
      <c r="M101">
        <v>2E-3</v>
      </c>
      <c r="N101">
        <v>3.0000000000000001E-3</v>
      </c>
      <c r="O101">
        <v>5.0000000000000001E-3</v>
      </c>
      <c r="P101">
        <v>7.0000000000000001E-3</v>
      </c>
      <c r="Q101">
        <v>7.0000000000000001E-3</v>
      </c>
      <c r="R101">
        <v>8.0000000000000002E-3</v>
      </c>
      <c r="S101">
        <v>7.0000000000000001E-3</v>
      </c>
      <c r="T101">
        <v>6.0000000000000001E-3</v>
      </c>
      <c r="U101">
        <v>5.0000000000000001E-3</v>
      </c>
      <c r="V101">
        <v>4.0000000000000001E-3</v>
      </c>
      <c r="W101">
        <v>3.0000000000000001E-3</v>
      </c>
      <c r="X101">
        <v>4.0000000000000001E-3</v>
      </c>
      <c r="Y101">
        <v>4.0000000000000001E-3</v>
      </c>
      <c r="Z101">
        <v>4.0000000000000001E-3</v>
      </c>
      <c r="AA101">
        <v>4.0000000000000001E-3</v>
      </c>
      <c r="AB101">
        <v>3.0000000000000001E-3</v>
      </c>
      <c r="AC101">
        <v>2E-3</v>
      </c>
      <c r="AD101">
        <v>2E-3</v>
      </c>
      <c r="AE101">
        <v>2E-3</v>
      </c>
      <c r="AF101">
        <v>1E-3</v>
      </c>
      <c r="AG101">
        <v>0</v>
      </c>
      <c r="AH101">
        <v>0</v>
      </c>
      <c r="AI101">
        <v>-1E-3</v>
      </c>
      <c r="AJ101">
        <v>-1E-3</v>
      </c>
      <c r="AK101">
        <v>-1E-3</v>
      </c>
    </row>
    <row r="102" spans="1:37">
      <c r="A102" s="1" t="s">
        <v>11</v>
      </c>
      <c r="B102">
        <v>-1E-3</v>
      </c>
      <c r="C102">
        <v>-1E-3</v>
      </c>
      <c r="D102">
        <v>0</v>
      </c>
      <c r="E102">
        <v>0</v>
      </c>
      <c r="F102">
        <v>2E-3</v>
      </c>
      <c r="G102">
        <v>7.0000000000000001E-3</v>
      </c>
      <c r="H102">
        <v>0.02</v>
      </c>
      <c r="I102">
        <v>2.8000000000000001E-2</v>
      </c>
      <c r="J102">
        <v>1.4999999999999999E-2</v>
      </c>
      <c r="K102">
        <v>6.0000000000000001E-3</v>
      </c>
      <c r="L102">
        <v>3.0000000000000001E-3</v>
      </c>
      <c r="M102">
        <v>2E-3</v>
      </c>
      <c r="N102">
        <v>3.0000000000000001E-3</v>
      </c>
      <c r="O102">
        <v>5.0000000000000001E-3</v>
      </c>
      <c r="P102">
        <v>7.0000000000000001E-3</v>
      </c>
      <c r="Q102">
        <v>8.0000000000000002E-3</v>
      </c>
      <c r="R102">
        <v>8.0000000000000002E-3</v>
      </c>
      <c r="S102">
        <v>7.0000000000000001E-3</v>
      </c>
      <c r="T102">
        <v>6.0000000000000001E-3</v>
      </c>
      <c r="U102">
        <v>5.0000000000000001E-3</v>
      </c>
      <c r="V102">
        <v>3.0000000000000001E-3</v>
      </c>
      <c r="W102">
        <v>3.0000000000000001E-3</v>
      </c>
      <c r="X102">
        <v>4.0000000000000001E-3</v>
      </c>
      <c r="Y102">
        <v>4.0000000000000001E-3</v>
      </c>
      <c r="Z102">
        <v>4.0000000000000001E-3</v>
      </c>
      <c r="AA102">
        <v>4.0000000000000001E-3</v>
      </c>
      <c r="AB102">
        <v>3.0000000000000001E-3</v>
      </c>
      <c r="AC102">
        <v>2E-3</v>
      </c>
      <c r="AD102">
        <v>2E-3</v>
      </c>
      <c r="AE102">
        <v>1E-3</v>
      </c>
      <c r="AF102">
        <v>0</v>
      </c>
      <c r="AG102">
        <v>0</v>
      </c>
      <c r="AH102">
        <v>0</v>
      </c>
      <c r="AI102">
        <v>-1E-3</v>
      </c>
      <c r="AJ102">
        <v>-1E-3</v>
      </c>
      <c r="AK102">
        <v>0</v>
      </c>
    </row>
    <row r="103" spans="1:37">
      <c r="A103" s="1" t="s">
        <v>12</v>
      </c>
      <c r="B103">
        <f>SUM(B94:B102)/9</f>
        <v>-4.4444444444444447E-4</v>
      </c>
      <c r="C103">
        <f t="shared" ref="C103:AK103" si="35">SUM(C94:C102)/9</f>
        <v>-2.2222222222222223E-4</v>
      </c>
      <c r="D103">
        <f t="shared" si="35"/>
        <v>0</v>
      </c>
      <c r="E103">
        <f t="shared" si="35"/>
        <v>0</v>
      </c>
      <c r="F103">
        <f t="shared" si="35"/>
        <v>1.6666666666666668E-3</v>
      </c>
      <c r="G103">
        <f t="shared" si="35"/>
        <v>6.3333333333333332E-3</v>
      </c>
      <c r="H103">
        <f t="shared" si="35"/>
        <v>1.911111111111111E-2</v>
      </c>
      <c r="I103">
        <f t="shared" si="35"/>
        <v>2.6555555555555554E-2</v>
      </c>
      <c r="J103">
        <f t="shared" si="35"/>
        <v>1.4333333333333333E-2</v>
      </c>
      <c r="K103">
        <f t="shared" si="35"/>
        <v>5.888888888888888E-3</v>
      </c>
      <c r="L103">
        <f t="shared" si="35"/>
        <v>2.9999999999999996E-3</v>
      </c>
      <c r="M103">
        <f t="shared" si="35"/>
        <v>2.2222222222222227E-3</v>
      </c>
      <c r="N103">
        <f t="shared" si="35"/>
        <v>2.9999999999999996E-3</v>
      </c>
      <c r="O103">
        <f t="shared" si="35"/>
        <v>5.0000000000000001E-3</v>
      </c>
      <c r="P103">
        <f t="shared" si="35"/>
        <v>6.7777777777777775E-3</v>
      </c>
      <c r="Q103">
        <f t="shared" si="35"/>
        <v>7.3333333333333341E-3</v>
      </c>
      <c r="R103">
        <f t="shared" si="35"/>
        <v>7.7777777777777784E-3</v>
      </c>
      <c r="S103">
        <f t="shared" si="35"/>
        <v>6.8888888888888888E-3</v>
      </c>
      <c r="T103">
        <f t="shared" si="35"/>
        <v>5.888888888888888E-3</v>
      </c>
      <c r="U103">
        <f t="shared" si="35"/>
        <v>4.8888888888888888E-3</v>
      </c>
      <c r="V103">
        <f t="shared" si="35"/>
        <v>3.2222222222222218E-3</v>
      </c>
      <c r="W103">
        <f t="shared" si="35"/>
        <v>3.1111111111111109E-3</v>
      </c>
      <c r="X103">
        <f t="shared" si="35"/>
        <v>4.0000000000000001E-3</v>
      </c>
      <c r="Y103">
        <f t="shared" si="35"/>
        <v>4.5555555555555566E-3</v>
      </c>
      <c r="Z103">
        <f t="shared" si="35"/>
        <v>4.4444444444444453E-3</v>
      </c>
      <c r="AA103">
        <f t="shared" si="35"/>
        <v>4.0000000000000001E-3</v>
      </c>
      <c r="AB103">
        <f t="shared" si="35"/>
        <v>2.9999999999999996E-3</v>
      </c>
      <c r="AC103">
        <f t="shared" si="35"/>
        <v>2.6666666666666666E-3</v>
      </c>
      <c r="AD103">
        <f t="shared" si="35"/>
        <v>2E-3</v>
      </c>
      <c r="AE103">
        <f t="shared" si="35"/>
        <v>1.3333333333333333E-3</v>
      </c>
      <c r="AF103">
        <f t="shared" si="35"/>
        <v>8.8888888888888893E-4</v>
      </c>
      <c r="AG103">
        <f t="shared" si="35"/>
        <v>4.4444444444444447E-4</v>
      </c>
      <c r="AH103">
        <f t="shared" si="35"/>
        <v>1.1111111111111112E-4</v>
      </c>
      <c r="AI103">
        <f t="shared" si="35"/>
        <v>-2.2222222222222223E-4</v>
      </c>
      <c r="AJ103">
        <f t="shared" si="35"/>
        <v>-6.6666666666666664E-4</v>
      </c>
      <c r="AK103">
        <f t="shared" si="35"/>
        <v>-2.2222222222222223E-4</v>
      </c>
    </row>
    <row r="104" spans="1:37">
      <c r="A104" s="1" t="s">
        <v>13</v>
      </c>
      <c r="B104">
        <f>STDEV(B94:B102)</f>
        <v>5.2704627669472994E-4</v>
      </c>
      <c r="C104">
        <f t="shared" ref="C104:AK104" si="36">STDEV(C94:C102)</f>
        <v>4.409585518440985E-4</v>
      </c>
      <c r="D104">
        <f t="shared" si="36"/>
        <v>0</v>
      </c>
      <c r="E104">
        <f t="shared" si="36"/>
        <v>0</v>
      </c>
      <c r="F104">
        <f t="shared" si="36"/>
        <v>5.0000000000000001E-4</v>
      </c>
      <c r="G104">
        <f t="shared" si="36"/>
        <v>5.0000000000000001E-4</v>
      </c>
      <c r="H104">
        <f t="shared" si="36"/>
        <v>7.8173595997057231E-4</v>
      </c>
      <c r="I104">
        <f t="shared" si="36"/>
        <v>1.0137937550497029E-3</v>
      </c>
      <c r="J104">
        <f t="shared" si="36"/>
        <v>8.6602540378443859E-4</v>
      </c>
      <c r="K104">
        <f t="shared" si="36"/>
        <v>3.3333333333333332E-4</v>
      </c>
      <c r="L104">
        <f t="shared" si="36"/>
        <v>4.5998802500501218E-19</v>
      </c>
      <c r="M104">
        <f t="shared" si="36"/>
        <v>4.409585518440985E-4</v>
      </c>
      <c r="N104">
        <f t="shared" si="36"/>
        <v>4.5998802500501218E-19</v>
      </c>
      <c r="O104">
        <f t="shared" si="36"/>
        <v>0</v>
      </c>
      <c r="P104">
        <f t="shared" si="36"/>
        <v>4.4095855184409844E-4</v>
      </c>
      <c r="Q104">
        <f t="shared" si="36"/>
        <v>5.0000000000000001E-4</v>
      </c>
      <c r="R104">
        <f t="shared" si="36"/>
        <v>4.4095855184409844E-4</v>
      </c>
      <c r="S104">
        <f t="shared" si="36"/>
        <v>3.3333333333333327E-4</v>
      </c>
      <c r="T104">
        <f t="shared" si="36"/>
        <v>3.3333333333333332E-4</v>
      </c>
      <c r="U104">
        <f t="shared" si="36"/>
        <v>3.3333333333333327E-4</v>
      </c>
      <c r="V104">
        <f t="shared" si="36"/>
        <v>4.4095855184409844E-4</v>
      </c>
      <c r="W104">
        <f t="shared" si="36"/>
        <v>3.3333333333333332E-4</v>
      </c>
      <c r="X104">
        <f t="shared" si="36"/>
        <v>0</v>
      </c>
      <c r="Y104">
        <f t="shared" si="36"/>
        <v>5.2704627669472983E-4</v>
      </c>
      <c r="Z104">
        <f t="shared" si="36"/>
        <v>5.2704627669472994E-4</v>
      </c>
      <c r="AA104">
        <f t="shared" si="36"/>
        <v>0</v>
      </c>
      <c r="AB104">
        <f t="shared" si="36"/>
        <v>4.5998802500501218E-19</v>
      </c>
      <c r="AC104">
        <f t="shared" si="36"/>
        <v>5.0000000000000001E-4</v>
      </c>
      <c r="AD104">
        <f t="shared" si="36"/>
        <v>0</v>
      </c>
      <c r="AE104">
        <f t="shared" si="36"/>
        <v>5.0000000000000001E-4</v>
      </c>
      <c r="AF104">
        <f t="shared" si="36"/>
        <v>3.3333333333333338E-4</v>
      </c>
      <c r="AG104">
        <f t="shared" si="36"/>
        <v>5.2704627669472994E-4</v>
      </c>
      <c r="AH104">
        <f t="shared" si="36"/>
        <v>3.3333333333333338E-4</v>
      </c>
      <c r="AI104">
        <f t="shared" si="36"/>
        <v>4.409585518440985E-4</v>
      </c>
      <c r="AJ104">
        <f t="shared" si="36"/>
        <v>5.0000000000000001E-4</v>
      </c>
      <c r="AK104">
        <f t="shared" si="36"/>
        <v>4.409585518440985E-4</v>
      </c>
    </row>
    <row r="105" spans="1:37">
      <c r="A105" s="1" t="s">
        <v>14</v>
      </c>
      <c r="B105">
        <f>B104/SQRT(9)</f>
        <v>1.7568209223157665E-4</v>
      </c>
      <c r="C105">
        <f t="shared" ref="C105:AK105" si="37">C104/SQRT(9)</f>
        <v>1.4698618394803282E-4</v>
      </c>
      <c r="D105">
        <f t="shared" si="37"/>
        <v>0</v>
      </c>
      <c r="E105">
        <f t="shared" si="37"/>
        <v>0</v>
      </c>
      <c r="F105">
        <f t="shared" si="37"/>
        <v>1.6666666666666666E-4</v>
      </c>
      <c r="G105">
        <f t="shared" si="37"/>
        <v>1.6666666666666666E-4</v>
      </c>
      <c r="H105">
        <f t="shared" si="37"/>
        <v>2.605786533235241E-4</v>
      </c>
      <c r="I105">
        <f t="shared" si="37"/>
        <v>3.3793125168323429E-4</v>
      </c>
      <c r="J105">
        <f t="shared" si="37"/>
        <v>2.8867513459481284E-4</v>
      </c>
      <c r="K105">
        <f t="shared" si="37"/>
        <v>1.111111111111111E-4</v>
      </c>
      <c r="L105">
        <f t="shared" si="37"/>
        <v>1.5332934166833739E-19</v>
      </c>
      <c r="M105">
        <f t="shared" si="37"/>
        <v>1.4698618394803282E-4</v>
      </c>
      <c r="N105">
        <f t="shared" si="37"/>
        <v>1.5332934166833739E-19</v>
      </c>
      <c r="O105">
        <f t="shared" si="37"/>
        <v>0</v>
      </c>
      <c r="P105">
        <f t="shared" si="37"/>
        <v>1.4698618394803282E-4</v>
      </c>
      <c r="Q105">
        <f t="shared" si="37"/>
        <v>1.6666666666666666E-4</v>
      </c>
      <c r="R105">
        <f t="shared" si="37"/>
        <v>1.4698618394803282E-4</v>
      </c>
      <c r="S105">
        <f t="shared" si="37"/>
        <v>1.1111111111111109E-4</v>
      </c>
      <c r="T105">
        <f t="shared" si="37"/>
        <v>1.111111111111111E-4</v>
      </c>
      <c r="U105">
        <f t="shared" si="37"/>
        <v>1.1111111111111109E-4</v>
      </c>
      <c r="V105">
        <f t="shared" si="37"/>
        <v>1.4698618394803282E-4</v>
      </c>
      <c r="W105">
        <f t="shared" si="37"/>
        <v>1.111111111111111E-4</v>
      </c>
      <c r="X105">
        <f t="shared" si="37"/>
        <v>0</v>
      </c>
      <c r="Y105">
        <f t="shared" si="37"/>
        <v>1.756820922315766E-4</v>
      </c>
      <c r="Z105">
        <f t="shared" si="37"/>
        <v>1.7568209223157665E-4</v>
      </c>
      <c r="AA105">
        <f t="shared" si="37"/>
        <v>0</v>
      </c>
      <c r="AB105">
        <f t="shared" si="37"/>
        <v>1.5332934166833739E-19</v>
      </c>
      <c r="AC105">
        <f t="shared" si="37"/>
        <v>1.6666666666666666E-4</v>
      </c>
      <c r="AD105">
        <f t="shared" si="37"/>
        <v>0</v>
      </c>
      <c r="AE105">
        <f t="shared" si="37"/>
        <v>1.6666666666666666E-4</v>
      </c>
      <c r="AF105">
        <f t="shared" si="37"/>
        <v>1.1111111111111113E-4</v>
      </c>
      <c r="AG105">
        <f t="shared" si="37"/>
        <v>1.7568209223157665E-4</v>
      </c>
      <c r="AH105">
        <f t="shared" si="37"/>
        <v>1.1111111111111113E-4</v>
      </c>
      <c r="AI105">
        <f t="shared" si="37"/>
        <v>1.4698618394803282E-4</v>
      </c>
      <c r="AJ105">
        <f t="shared" si="37"/>
        <v>1.6666666666666666E-4</v>
      </c>
      <c r="AK105">
        <f t="shared" si="37"/>
        <v>1.4698618394803282E-4</v>
      </c>
    </row>
    <row r="106" spans="1:37">
      <c r="A106" s="1" t="s">
        <v>15</v>
      </c>
      <c r="B106">
        <f>$H$1*B105</f>
        <v>5.0877533910264597E-4</v>
      </c>
      <c r="C106">
        <f t="shared" ref="C106:AK106" si="38">$H$1*C105</f>
        <v>4.2567198871350302E-4</v>
      </c>
      <c r="D106">
        <f t="shared" si="38"/>
        <v>0</v>
      </c>
      <c r="E106">
        <f t="shared" si="38"/>
        <v>0</v>
      </c>
      <c r="F106">
        <f t="shared" si="38"/>
        <v>4.8266666666666662E-4</v>
      </c>
      <c r="G106">
        <f t="shared" si="38"/>
        <v>4.8266666666666662E-4</v>
      </c>
      <c r="H106">
        <f t="shared" si="38"/>
        <v>7.5463578002492575E-4</v>
      </c>
      <c r="I106">
        <f t="shared" si="38"/>
        <v>9.786489048746465E-4</v>
      </c>
      <c r="J106">
        <f t="shared" si="38"/>
        <v>8.3600318978657793E-4</v>
      </c>
      <c r="K106">
        <f t="shared" si="38"/>
        <v>3.2177777777777776E-4</v>
      </c>
      <c r="L106">
        <f t="shared" si="38"/>
        <v>4.440417734715051E-19</v>
      </c>
      <c r="M106">
        <f t="shared" si="38"/>
        <v>4.2567198871350302E-4</v>
      </c>
      <c r="N106">
        <f t="shared" si="38"/>
        <v>4.440417734715051E-19</v>
      </c>
      <c r="O106">
        <f t="shared" si="38"/>
        <v>0</v>
      </c>
      <c r="P106">
        <f t="shared" si="38"/>
        <v>4.2567198871350302E-4</v>
      </c>
      <c r="Q106">
        <f t="shared" si="38"/>
        <v>4.8266666666666662E-4</v>
      </c>
      <c r="R106">
        <f t="shared" si="38"/>
        <v>4.2567198871350302E-4</v>
      </c>
      <c r="S106">
        <f t="shared" si="38"/>
        <v>3.2177777777777771E-4</v>
      </c>
      <c r="T106">
        <f t="shared" si="38"/>
        <v>3.2177777777777776E-4</v>
      </c>
      <c r="U106">
        <f t="shared" si="38"/>
        <v>3.2177777777777771E-4</v>
      </c>
      <c r="V106">
        <f t="shared" si="38"/>
        <v>4.2567198871350302E-4</v>
      </c>
      <c r="W106">
        <f t="shared" si="38"/>
        <v>3.2177777777777776E-4</v>
      </c>
      <c r="X106">
        <f t="shared" si="38"/>
        <v>0</v>
      </c>
      <c r="Y106">
        <f t="shared" si="38"/>
        <v>5.0877533910264586E-4</v>
      </c>
      <c r="Z106">
        <f t="shared" si="38"/>
        <v>5.0877533910264597E-4</v>
      </c>
      <c r="AA106">
        <f t="shared" si="38"/>
        <v>0</v>
      </c>
      <c r="AB106">
        <f t="shared" si="38"/>
        <v>4.440417734715051E-19</v>
      </c>
      <c r="AC106">
        <f t="shared" si="38"/>
        <v>4.8266666666666662E-4</v>
      </c>
      <c r="AD106">
        <f t="shared" si="38"/>
        <v>0</v>
      </c>
      <c r="AE106">
        <f t="shared" si="38"/>
        <v>4.8266666666666662E-4</v>
      </c>
      <c r="AF106">
        <f t="shared" si="38"/>
        <v>3.2177777777777782E-4</v>
      </c>
      <c r="AG106">
        <f t="shared" si="38"/>
        <v>5.0877533910264597E-4</v>
      </c>
      <c r="AH106">
        <f t="shared" si="38"/>
        <v>3.2177777777777782E-4</v>
      </c>
      <c r="AI106">
        <f t="shared" si="38"/>
        <v>4.2567198871350302E-4</v>
      </c>
      <c r="AJ106">
        <f t="shared" si="38"/>
        <v>4.8266666666666662E-4</v>
      </c>
      <c r="AK106">
        <f t="shared" si="38"/>
        <v>4.2567198871350302E-4</v>
      </c>
    </row>
    <row r="107" spans="1:37" ht="60">
      <c r="A107" s="2" t="s">
        <v>16</v>
      </c>
      <c r="B107">
        <f>B103-B106</f>
        <v>-9.5321978354709043E-4</v>
      </c>
      <c r="C107">
        <f t="shared" ref="C107:AK107" si="39">C103-C106</f>
        <v>-6.4789421093572525E-4</v>
      </c>
      <c r="D107">
        <f t="shared" si="39"/>
        <v>0</v>
      </c>
      <c r="E107">
        <f t="shared" si="39"/>
        <v>0</v>
      </c>
      <c r="F107">
        <f t="shared" si="39"/>
        <v>1.1840000000000002E-3</v>
      </c>
      <c r="G107">
        <f t="shared" si="39"/>
        <v>5.8506666666666663E-3</v>
      </c>
      <c r="H107">
        <f t="shared" si="39"/>
        <v>1.8356475331086183E-2</v>
      </c>
      <c r="I107">
        <f t="shared" si="39"/>
        <v>2.5576906650680908E-2</v>
      </c>
      <c r="J107">
        <f t="shared" si="39"/>
        <v>1.3497330143546756E-2</v>
      </c>
      <c r="K107">
        <f t="shared" si="39"/>
        <v>5.5671111111111104E-3</v>
      </c>
      <c r="L107">
        <f t="shared" si="39"/>
        <v>2.9999999999999992E-3</v>
      </c>
      <c r="M107">
        <f t="shared" si="39"/>
        <v>1.7965502335087196E-3</v>
      </c>
      <c r="N107">
        <f t="shared" si="39"/>
        <v>2.9999999999999992E-3</v>
      </c>
      <c r="O107">
        <f t="shared" si="39"/>
        <v>5.0000000000000001E-3</v>
      </c>
      <c r="P107">
        <f t="shared" si="39"/>
        <v>6.3521057890642742E-3</v>
      </c>
      <c r="Q107">
        <f t="shared" si="39"/>
        <v>6.8506666666666672E-3</v>
      </c>
      <c r="R107">
        <f t="shared" si="39"/>
        <v>7.3521057890642751E-3</v>
      </c>
      <c r="S107">
        <f t="shared" si="39"/>
        <v>6.5671111111111112E-3</v>
      </c>
      <c r="T107">
        <f t="shared" si="39"/>
        <v>5.5671111111111104E-3</v>
      </c>
      <c r="U107">
        <f t="shared" si="39"/>
        <v>4.5671111111111112E-3</v>
      </c>
      <c r="V107">
        <f t="shared" si="39"/>
        <v>2.7965502335087189E-3</v>
      </c>
      <c r="W107">
        <f t="shared" si="39"/>
        <v>2.7893333333333333E-3</v>
      </c>
      <c r="X107">
        <f t="shared" si="39"/>
        <v>4.0000000000000001E-3</v>
      </c>
      <c r="Y107">
        <f t="shared" si="39"/>
        <v>4.046780216452911E-3</v>
      </c>
      <c r="Z107">
        <f t="shared" si="39"/>
        <v>3.9356691053417997E-3</v>
      </c>
      <c r="AA107">
        <f t="shared" si="39"/>
        <v>4.0000000000000001E-3</v>
      </c>
      <c r="AB107">
        <f t="shared" si="39"/>
        <v>2.9999999999999992E-3</v>
      </c>
      <c r="AC107">
        <f t="shared" si="39"/>
        <v>2.1840000000000002E-3</v>
      </c>
      <c r="AD107">
        <f t="shared" si="39"/>
        <v>2E-3</v>
      </c>
      <c r="AE107">
        <f t="shared" si="39"/>
        <v>8.5066666666666667E-4</v>
      </c>
      <c r="AF107">
        <f t="shared" si="39"/>
        <v>5.6711111111111111E-4</v>
      </c>
      <c r="AG107">
        <f t="shared" si="39"/>
        <v>-6.4330894658201502E-5</v>
      </c>
      <c r="AH107">
        <f t="shared" si="39"/>
        <v>-2.106666666666667E-4</v>
      </c>
      <c r="AI107">
        <f t="shared" si="39"/>
        <v>-6.4789421093572525E-4</v>
      </c>
      <c r="AJ107">
        <f t="shared" si="39"/>
        <v>-1.1493333333333334E-3</v>
      </c>
      <c r="AK107">
        <f t="shared" si="39"/>
        <v>-6.4789421093572525E-4</v>
      </c>
    </row>
    <row r="108" spans="1:37" ht="60">
      <c r="A108" s="2" t="s">
        <v>17</v>
      </c>
      <c r="B108">
        <f>B103+B106</f>
        <v>6.4330894658201502E-5</v>
      </c>
      <c r="C108">
        <f t="shared" ref="C108:AK108" si="40">C103+C106</f>
        <v>2.0344976649128079E-4</v>
      </c>
      <c r="D108">
        <f t="shared" si="40"/>
        <v>0</v>
      </c>
      <c r="E108">
        <f t="shared" si="40"/>
        <v>0</v>
      </c>
      <c r="F108">
        <f t="shared" si="40"/>
        <v>2.1493333333333334E-3</v>
      </c>
      <c r="G108">
        <f t="shared" si="40"/>
        <v>6.816E-3</v>
      </c>
      <c r="H108">
        <f t="shared" si="40"/>
        <v>1.9865746891136037E-2</v>
      </c>
      <c r="I108">
        <f t="shared" si="40"/>
        <v>2.7534204460430201E-2</v>
      </c>
      <c r="J108">
        <f t="shared" si="40"/>
        <v>1.5169336523119911E-2</v>
      </c>
      <c r="K108">
        <f t="shared" si="40"/>
        <v>6.2106666666666656E-3</v>
      </c>
      <c r="L108">
        <f t="shared" si="40"/>
        <v>3.0000000000000001E-3</v>
      </c>
      <c r="M108">
        <f t="shared" si="40"/>
        <v>2.6478942109357255E-3</v>
      </c>
      <c r="N108">
        <f t="shared" si="40"/>
        <v>3.0000000000000001E-3</v>
      </c>
      <c r="O108">
        <f t="shared" si="40"/>
        <v>5.0000000000000001E-3</v>
      </c>
      <c r="P108">
        <f t="shared" si="40"/>
        <v>7.2034497664912808E-3</v>
      </c>
      <c r="Q108">
        <f t="shared" si="40"/>
        <v>7.816E-3</v>
      </c>
      <c r="R108">
        <f t="shared" si="40"/>
        <v>8.2034497664912817E-3</v>
      </c>
      <c r="S108">
        <f t="shared" si="40"/>
        <v>7.2106666666666664E-3</v>
      </c>
      <c r="T108">
        <f t="shared" si="40"/>
        <v>6.2106666666666656E-3</v>
      </c>
      <c r="U108">
        <f t="shared" si="40"/>
        <v>5.2106666666666664E-3</v>
      </c>
      <c r="V108">
        <f t="shared" si="40"/>
        <v>3.6478942109357247E-3</v>
      </c>
      <c r="W108">
        <f t="shared" si="40"/>
        <v>3.4328888888888885E-3</v>
      </c>
      <c r="X108">
        <f t="shared" si="40"/>
        <v>4.0000000000000001E-3</v>
      </c>
      <c r="Y108">
        <f t="shared" si="40"/>
        <v>5.0643308946582023E-3</v>
      </c>
      <c r="Z108">
        <f t="shared" si="40"/>
        <v>4.9532197835470909E-3</v>
      </c>
      <c r="AA108">
        <f t="shared" si="40"/>
        <v>4.0000000000000001E-3</v>
      </c>
      <c r="AB108">
        <f t="shared" si="40"/>
        <v>3.0000000000000001E-3</v>
      </c>
      <c r="AC108">
        <f t="shared" si="40"/>
        <v>3.149333333333333E-3</v>
      </c>
      <c r="AD108">
        <f t="shared" si="40"/>
        <v>2E-3</v>
      </c>
      <c r="AE108">
        <f t="shared" si="40"/>
        <v>1.8159999999999999E-3</v>
      </c>
      <c r="AF108">
        <f t="shared" si="40"/>
        <v>1.2106666666666667E-3</v>
      </c>
      <c r="AG108">
        <f t="shared" si="40"/>
        <v>9.5321978354709043E-4</v>
      </c>
      <c r="AH108">
        <f t="shared" si="40"/>
        <v>4.3288888888888891E-4</v>
      </c>
      <c r="AI108">
        <f t="shared" si="40"/>
        <v>2.0344976649128079E-4</v>
      </c>
      <c r="AJ108">
        <f t="shared" si="40"/>
        <v>-1.8400000000000003E-4</v>
      </c>
      <c r="AK108">
        <f t="shared" si="40"/>
        <v>2.0344976649128079E-4</v>
      </c>
    </row>
    <row r="111" spans="1:37">
      <c r="A111" s="1" t="s">
        <v>32</v>
      </c>
      <c r="D111" s="1" t="s">
        <v>44</v>
      </c>
      <c r="E111" s="3">
        <f>12/255</f>
        <v>4.7058823529411764E-2</v>
      </c>
      <c r="F111" s="3">
        <f t="shared" ref="F111:G111" si="41">12/255</f>
        <v>4.7058823529411764E-2</v>
      </c>
      <c r="G111" s="3">
        <f t="shared" si="41"/>
        <v>4.7058823529411764E-2</v>
      </c>
      <c r="I111" s="1" t="s">
        <v>45</v>
      </c>
      <c r="K111">
        <f>IF(E111&lt;$X$1, $U$1*E111,  POWER(($O$1*E111) +$R$1, $L$1))</f>
        <v>3.6736655903934008E-3</v>
      </c>
      <c r="M111" s="1" t="s">
        <v>58</v>
      </c>
      <c r="N111">
        <f>(12+1)/256</f>
        <v>5.078125E-2</v>
      </c>
      <c r="P111" s="1" t="s">
        <v>59</v>
      </c>
      <c r="Q111">
        <f>IF(N111&lt;$X$1, $U$1*N111,  POWER(($O$1*N111) +$R$1, $L$1))</f>
        <v>4.0036143208650966E-3</v>
      </c>
    </row>
    <row r="112" spans="1:37">
      <c r="A112" s="1" t="s">
        <v>3</v>
      </c>
      <c r="B112">
        <v>0</v>
      </c>
      <c r="C112">
        <v>0</v>
      </c>
      <c r="D112">
        <v>0</v>
      </c>
      <c r="E112">
        <v>1E-3</v>
      </c>
      <c r="F112">
        <v>2E-3</v>
      </c>
      <c r="G112">
        <v>6.0000000000000001E-3</v>
      </c>
      <c r="H112">
        <v>1.9E-2</v>
      </c>
      <c r="I112">
        <v>2.7E-2</v>
      </c>
      <c r="J112">
        <v>1.4999999999999999E-2</v>
      </c>
      <c r="K112">
        <v>7.0000000000000001E-3</v>
      </c>
      <c r="L112">
        <v>3.0000000000000001E-3</v>
      </c>
      <c r="M112">
        <v>3.0000000000000001E-3</v>
      </c>
      <c r="N112">
        <v>4.0000000000000001E-3</v>
      </c>
      <c r="O112">
        <v>6.0000000000000001E-3</v>
      </c>
      <c r="P112">
        <v>8.0000000000000002E-3</v>
      </c>
      <c r="Q112">
        <v>8.9999999999999993E-3</v>
      </c>
      <c r="R112">
        <v>8.9999999999999993E-3</v>
      </c>
      <c r="S112">
        <v>8.9999999999999993E-3</v>
      </c>
      <c r="T112">
        <v>7.0000000000000001E-3</v>
      </c>
      <c r="U112">
        <v>6.0000000000000001E-3</v>
      </c>
      <c r="V112">
        <v>5.0000000000000001E-3</v>
      </c>
      <c r="W112">
        <v>5.0000000000000001E-3</v>
      </c>
      <c r="X112">
        <v>5.0000000000000001E-3</v>
      </c>
      <c r="Y112">
        <v>6.0000000000000001E-3</v>
      </c>
      <c r="Z112">
        <v>7.0000000000000001E-3</v>
      </c>
      <c r="AA112">
        <v>6.0000000000000001E-3</v>
      </c>
      <c r="AB112">
        <v>5.0000000000000001E-3</v>
      </c>
      <c r="AC112">
        <v>4.0000000000000001E-3</v>
      </c>
      <c r="AD112">
        <v>3.0000000000000001E-3</v>
      </c>
      <c r="AE112">
        <v>3.0000000000000001E-3</v>
      </c>
      <c r="AF112">
        <v>2E-3</v>
      </c>
      <c r="AG112">
        <v>2E-3</v>
      </c>
      <c r="AH112">
        <v>2E-3</v>
      </c>
      <c r="AI112">
        <v>2E-3</v>
      </c>
      <c r="AJ112">
        <v>3.0000000000000001E-3</v>
      </c>
      <c r="AK112">
        <v>3.0000000000000001E-3</v>
      </c>
    </row>
    <row r="113" spans="1:37">
      <c r="A113" s="1" t="s">
        <v>4</v>
      </c>
      <c r="B113">
        <v>0</v>
      </c>
      <c r="C113">
        <v>0</v>
      </c>
      <c r="D113">
        <v>0</v>
      </c>
      <c r="E113">
        <v>1E-3</v>
      </c>
      <c r="F113">
        <v>2E-3</v>
      </c>
      <c r="G113">
        <v>7.0000000000000001E-3</v>
      </c>
      <c r="H113">
        <v>0.02</v>
      </c>
      <c r="I113">
        <v>2.8000000000000001E-2</v>
      </c>
      <c r="J113">
        <v>1.4999999999999999E-2</v>
      </c>
      <c r="K113">
        <v>7.0000000000000001E-3</v>
      </c>
      <c r="L113">
        <v>3.0000000000000001E-3</v>
      </c>
      <c r="M113">
        <v>3.0000000000000001E-3</v>
      </c>
      <c r="N113">
        <v>4.0000000000000001E-3</v>
      </c>
      <c r="O113">
        <v>6.0000000000000001E-3</v>
      </c>
      <c r="P113">
        <v>8.0000000000000002E-3</v>
      </c>
      <c r="Q113">
        <v>8.9999999999999993E-3</v>
      </c>
      <c r="R113">
        <v>8.9999999999999993E-3</v>
      </c>
      <c r="S113">
        <v>8.9999999999999993E-3</v>
      </c>
      <c r="T113">
        <v>8.0000000000000002E-3</v>
      </c>
      <c r="U113">
        <v>6.0000000000000001E-3</v>
      </c>
      <c r="V113">
        <v>5.0000000000000001E-3</v>
      </c>
      <c r="W113">
        <v>5.0000000000000001E-3</v>
      </c>
      <c r="X113">
        <v>5.0000000000000001E-3</v>
      </c>
      <c r="Y113">
        <v>6.0000000000000001E-3</v>
      </c>
      <c r="Z113">
        <v>6.0000000000000001E-3</v>
      </c>
      <c r="AA113">
        <v>6.0000000000000001E-3</v>
      </c>
      <c r="AB113">
        <v>5.0000000000000001E-3</v>
      </c>
      <c r="AC113">
        <v>4.0000000000000001E-3</v>
      </c>
      <c r="AD113">
        <v>3.0000000000000001E-3</v>
      </c>
      <c r="AE113">
        <v>3.0000000000000001E-3</v>
      </c>
      <c r="AF113">
        <v>2E-3</v>
      </c>
      <c r="AG113">
        <v>2E-3</v>
      </c>
      <c r="AH113">
        <v>2E-3</v>
      </c>
      <c r="AI113">
        <v>2E-3</v>
      </c>
      <c r="AJ113">
        <v>2E-3</v>
      </c>
      <c r="AK113">
        <v>3.0000000000000001E-3</v>
      </c>
    </row>
    <row r="114" spans="1:37">
      <c r="A114" s="1" t="s">
        <v>5</v>
      </c>
      <c r="B114">
        <v>0</v>
      </c>
      <c r="C114">
        <v>0</v>
      </c>
      <c r="D114">
        <v>0</v>
      </c>
      <c r="E114">
        <v>0</v>
      </c>
      <c r="F114">
        <v>2E-3</v>
      </c>
      <c r="G114">
        <v>7.0000000000000001E-3</v>
      </c>
      <c r="H114">
        <v>2.1000000000000001E-2</v>
      </c>
      <c r="I114">
        <v>3.1E-2</v>
      </c>
      <c r="J114">
        <v>1.7000000000000001E-2</v>
      </c>
      <c r="K114">
        <v>8.0000000000000002E-3</v>
      </c>
      <c r="L114">
        <v>4.0000000000000001E-3</v>
      </c>
      <c r="M114">
        <v>3.0000000000000001E-3</v>
      </c>
      <c r="N114">
        <v>4.0000000000000001E-3</v>
      </c>
      <c r="O114">
        <v>7.0000000000000001E-3</v>
      </c>
      <c r="P114">
        <v>8.9999999999999993E-3</v>
      </c>
      <c r="Q114">
        <v>0.01</v>
      </c>
      <c r="R114">
        <v>0.01</v>
      </c>
      <c r="S114">
        <v>0.01</v>
      </c>
      <c r="T114">
        <v>8.0000000000000002E-3</v>
      </c>
      <c r="U114">
        <v>7.0000000000000001E-3</v>
      </c>
      <c r="V114">
        <v>5.0000000000000001E-3</v>
      </c>
      <c r="W114">
        <v>5.0000000000000001E-3</v>
      </c>
      <c r="X114">
        <v>6.0000000000000001E-3</v>
      </c>
      <c r="Y114">
        <v>6.0000000000000001E-3</v>
      </c>
      <c r="Z114">
        <v>7.0000000000000001E-3</v>
      </c>
      <c r="AA114">
        <v>6.0000000000000001E-3</v>
      </c>
      <c r="AB114">
        <v>5.0000000000000001E-3</v>
      </c>
      <c r="AC114">
        <v>4.0000000000000001E-3</v>
      </c>
      <c r="AD114">
        <v>3.0000000000000001E-3</v>
      </c>
      <c r="AE114">
        <v>3.0000000000000001E-3</v>
      </c>
      <c r="AF114">
        <v>3.0000000000000001E-3</v>
      </c>
      <c r="AG114">
        <v>2E-3</v>
      </c>
      <c r="AH114">
        <v>2E-3</v>
      </c>
      <c r="AI114">
        <v>2E-3</v>
      </c>
      <c r="AJ114">
        <v>3.0000000000000001E-3</v>
      </c>
      <c r="AK114">
        <v>3.0000000000000001E-3</v>
      </c>
    </row>
    <row r="115" spans="1:37">
      <c r="A115" s="1" t="s">
        <v>6</v>
      </c>
      <c r="B115">
        <v>0</v>
      </c>
      <c r="C115">
        <v>0</v>
      </c>
      <c r="D115">
        <v>0</v>
      </c>
      <c r="E115">
        <v>1E-3</v>
      </c>
      <c r="F115">
        <v>2E-3</v>
      </c>
      <c r="G115">
        <v>7.0000000000000001E-3</v>
      </c>
      <c r="H115">
        <v>2.1999999999999999E-2</v>
      </c>
      <c r="I115">
        <v>3.1E-2</v>
      </c>
      <c r="J115">
        <v>1.7000000000000001E-2</v>
      </c>
      <c r="K115">
        <v>8.0000000000000002E-3</v>
      </c>
      <c r="L115">
        <v>4.0000000000000001E-3</v>
      </c>
      <c r="M115">
        <v>3.0000000000000001E-3</v>
      </c>
      <c r="N115">
        <v>4.0000000000000001E-3</v>
      </c>
      <c r="O115">
        <v>7.0000000000000001E-3</v>
      </c>
      <c r="P115">
        <v>8.9999999999999993E-3</v>
      </c>
      <c r="Q115">
        <v>0.01</v>
      </c>
      <c r="R115">
        <v>0.01</v>
      </c>
      <c r="S115">
        <v>0.01</v>
      </c>
      <c r="T115">
        <v>8.0000000000000002E-3</v>
      </c>
      <c r="U115">
        <v>6.0000000000000001E-3</v>
      </c>
      <c r="V115">
        <v>5.0000000000000001E-3</v>
      </c>
      <c r="W115">
        <v>5.0000000000000001E-3</v>
      </c>
      <c r="X115">
        <v>6.0000000000000001E-3</v>
      </c>
      <c r="Y115">
        <v>6.0000000000000001E-3</v>
      </c>
      <c r="Z115">
        <v>7.0000000000000001E-3</v>
      </c>
      <c r="AA115">
        <v>6.0000000000000001E-3</v>
      </c>
      <c r="AB115">
        <v>5.0000000000000001E-3</v>
      </c>
      <c r="AC115">
        <v>4.0000000000000001E-3</v>
      </c>
      <c r="AD115">
        <v>3.0000000000000001E-3</v>
      </c>
      <c r="AE115">
        <v>3.0000000000000001E-3</v>
      </c>
      <c r="AF115">
        <v>2E-3</v>
      </c>
      <c r="AG115">
        <v>2E-3</v>
      </c>
      <c r="AH115">
        <v>2E-3</v>
      </c>
      <c r="AI115">
        <v>2E-3</v>
      </c>
      <c r="AJ115">
        <v>2E-3</v>
      </c>
      <c r="AK115">
        <v>3.0000000000000001E-3</v>
      </c>
    </row>
    <row r="116" spans="1:37">
      <c r="A116" s="1" t="s">
        <v>7</v>
      </c>
      <c r="B116">
        <v>0</v>
      </c>
      <c r="C116">
        <v>0</v>
      </c>
      <c r="D116">
        <v>0</v>
      </c>
      <c r="E116">
        <v>1E-3</v>
      </c>
      <c r="F116">
        <v>2E-3</v>
      </c>
      <c r="G116">
        <v>8.0000000000000002E-3</v>
      </c>
      <c r="H116">
        <v>2.1999999999999999E-2</v>
      </c>
      <c r="I116">
        <v>3.2000000000000001E-2</v>
      </c>
      <c r="J116">
        <v>1.7000000000000001E-2</v>
      </c>
      <c r="K116">
        <v>8.0000000000000002E-3</v>
      </c>
      <c r="L116">
        <v>4.0000000000000001E-3</v>
      </c>
      <c r="M116">
        <v>3.0000000000000001E-3</v>
      </c>
      <c r="N116">
        <v>4.0000000000000001E-3</v>
      </c>
      <c r="O116">
        <v>7.0000000000000001E-3</v>
      </c>
      <c r="P116">
        <v>8.9999999999999993E-3</v>
      </c>
      <c r="Q116">
        <v>0.01</v>
      </c>
      <c r="R116">
        <v>1.0999999999999999E-2</v>
      </c>
      <c r="S116">
        <v>0.01</v>
      </c>
      <c r="T116">
        <v>8.9999999999999993E-3</v>
      </c>
      <c r="U116">
        <v>7.0000000000000001E-3</v>
      </c>
      <c r="V116">
        <v>5.0000000000000001E-3</v>
      </c>
      <c r="W116">
        <v>5.0000000000000001E-3</v>
      </c>
      <c r="X116">
        <v>6.0000000000000001E-3</v>
      </c>
      <c r="Y116">
        <v>7.0000000000000001E-3</v>
      </c>
      <c r="Z116">
        <v>7.0000000000000001E-3</v>
      </c>
      <c r="AA116">
        <v>6.0000000000000001E-3</v>
      </c>
      <c r="AB116">
        <v>5.0000000000000001E-3</v>
      </c>
      <c r="AC116">
        <v>4.0000000000000001E-3</v>
      </c>
      <c r="AD116">
        <v>3.0000000000000001E-3</v>
      </c>
      <c r="AE116">
        <v>3.0000000000000001E-3</v>
      </c>
      <c r="AF116">
        <v>3.0000000000000001E-3</v>
      </c>
      <c r="AG116">
        <v>2E-3</v>
      </c>
      <c r="AH116">
        <v>2E-3</v>
      </c>
      <c r="AI116">
        <v>2E-3</v>
      </c>
      <c r="AJ116">
        <v>1E-3</v>
      </c>
      <c r="AK116">
        <v>3.0000000000000001E-3</v>
      </c>
    </row>
    <row r="117" spans="1:37">
      <c r="A117" s="1" t="s">
        <v>8</v>
      </c>
      <c r="B117">
        <v>0</v>
      </c>
      <c r="C117">
        <v>0</v>
      </c>
      <c r="D117">
        <v>0</v>
      </c>
      <c r="E117">
        <v>1E-3</v>
      </c>
      <c r="F117">
        <v>2E-3</v>
      </c>
      <c r="G117">
        <v>8.0000000000000002E-3</v>
      </c>
      <c r="H117">
        <v>2.4E-2</v>
      </c>
      <c r="I117">
        <v>3.4000000000000002E-2</v>
      </c>
      <c r="J117">
        <v>1.7999999999999999E-2</v>
      </c>
      <c r="K117">
        <v>8.0000000000000002E-3</v>
      </c>
      <c r="L117">
        <v>4.0000000000000001E-3</v>
      </c>
      <c r="M117">
        <v>3.0000000000000001E-3</v>
      </c>
      <c r="N117">
        <v>5.0000000000000001E-3</v>
      </c>
      <c r="O117">
        <v>7.0000000000000001E-3</v>
      </c>
      <c r="P117">
        <v>0.01</v>
      </c>
      <c r="Q117">
        <v>1.0999999999999999E-2</v>
      </c>
      <c r="R117">
        <v>1.0999999999999999E-2</v>
      </c>
      <c r="S117">
        <v>1.0999999999999999E-2</v>
      </c>
      <c r="T117">
        <v>8.9999999999999993E-3</v>
      </c>
      <c r="U117">
        <v>7.0000000000000001E-3</v>
      </c>
      <c r="V117">
        <v>6.0000000000000001E-3</v>
      </c>
      <c r="W117">
        <v>6.0000000000000001E-3</v>
      </c>
      <c r="X117">
        <v>6.0000000000000001E-3</v>
      </c>
      <c r="Y117">
        <v>7.0000000000000001E-3</v>
      </c>
      <c r="Z117">
        <v>7.0000000000000001E-3</v>
      </c>
      <c r="AA117">
        <v>6.0000000000000001E-3</v>
      </c>
      <c r="AB117">
        <v>5.0000000000000001E-3</v>
      </c>
      <c r="AC117">
        <v>4.0000000000000001E-3</v>
      </c>
      <c r="AD117">
        <v>3.0000000000000001E-3</v>
      </c>
      <c r="AE117">
        <v>3.0000000000000001E-3</v>
      </c>
      <c r="AF117">
        <v>3.0000000000000001E-3</v>
      </c>
      <c r="AG117">
        <v>2E-3</v>
      </c>
      <c r="AH117">
        <v>2E-3</v>
      </c>
      <c r="AI117">
        <v>2E-3</v>
      </c>
      <c r="AJ117">
        <v>2E-3</v>
      </c>
      <c r="AK117">
        <v>3.0000000000000001E-3</v>
      </c>
    </row>
    <row r="118" spans="1:37">
      <c r="A118" s="1" t="s">
        <v>9</v>
      </c>
      <c r="B118">
        <v>0</v>
      </c>
      <c r="C118">
        <v>0</v>
      </c>
      <c r="D118">
        <v>0</v>
      </c>
      <c r="E118">
        <v>1E-3</v>
      </c>
      <c r="F118">
        <v>2E-3</v>
      </c>
      <c r="G118">
        <v>8.0000000000000002E-3</v>
      </c>
      <c r="H118">
        <v>2.1999999999999999E-2</v>
      </c>
      <c r="I118">
        <v>3.2000000000000001E-2</v>
      </c>
      <c r="J118">
        <v>1.7000000000000001E-2</v>
      </c>
      <c r="K118">
        <v>8.0000000000000002E-3</v>
      </c>
      <c r="L118">
        <v>4.0000000000000001E-3</v>
      </c>
      <c r="M118">
        <v>3.0000000000000001E-3</v>
      </c>
      <c r="N118">
        <v>4.0000000000000001E-3</v>
      </c>
      <c r="O118">
        <v>7.0000000000000001E-3</v>
      </c>
      <c r="P118">
        <v>8.9999999999999993E-3</v>
      </c>
      <c r="Q118">
        <v>0.01</v>
      </c>
      <c r="R118">
        <v>0.01</v>
      </c>
      <c r="S118">
        <v>0.01</v>
      </c>
      <c r="T118">
        <v>8.9999999999999993E-3</v>
      </c>
      <c r="U118">
        <v>7.0000000000000001E-3</v>
      </c>
      <c r="V118">
        <v>5.0000000000000001E-3</v>
      </c>
      <c r="W118">
        <v>6.0000000000000001E-3</v>
      </c>
      <c r="X118">
        <v>6.0000000000000001E-3</v>
      </c>
      <c r="Y118">
        <v>7.0000000000000001E-3</v>
      </c>
      <c r="Z118">
        <v>7.0000000000000001E-3</v>
      </c>
      <c r="AA118">
        <v>6.0000000000000001E-3</v>
      </c>
      <c r="AB118">
        <v>5.0000000000000001E-3</v>
      </c>
      <c r="AC118">
        <v>4.0000000000000001E-3</v>
      </c>
      <c r="AD118">
        <v>4.0000000000000001E-3</v>
      </c>
      <c r="AE118">
        <v>3.0000000000000001E-3</v>
      </c>
      <c r="AF118">
        <v>2E-3</v>
      </c>
      <c r="AG118">
        <v>2E-3</v>
      </c>
      <c r="AH118">
        <v>2E-3</v>
      </c>
      <c r="AI118">
        <v>2E-3</v>
      </c>
      <c r="AJ118">
        <v>2E-3</v>
      </c>
      <c r="AK118">
        <v>3.0000000000000001E-3</v>
      </c>
    </row>
    <row r="119" spans="1:37">
      <c r="A119" s="1" t="s">
        <v>10</v>
      </c>
      <c r="B119">
        <v>0</v>
      </c>
      <c r="C119">
        <v>0</v>
      </c>
      <c r="D119">
        <v>1E-3</v>
      </c>
      <c r="E119">
        <v>1E-3</v>
      </c>
      <c r="F119">
        <v>2E-3</v>
      </c>
      <c r="G119">
        <v>8.0000000000000002E-3</v>
      </c>
      <c r="H119">
        <v>2.1999999999999999E-2</v>
      </c>
      <c r="I119">
        <v>3.2000000000000001E-2</v>
      </c>
      <c r="J119">
        <v>1.7000000000000001E-2</v>
      </c>
      <c r="K119">
        <v>8.0000000000000002E-3</v>
      </c>
      <c r="L119">
        <v>4.0000000000000001E-3</v>
      </c>
      <c r="M119">
        <v>3.0000000000000001E-3</v>
      </c>
      <c r="N119">
        <v>4.0000000000000001E-3</v>
      </c>
      <c r="O119">
        <v>7.0000000000000001E-3</v>
      </c>
      <c r="P119">
        <v>8.9999999999999993E-3</v>
      </c>
      <c r="Q119">
        <v>0.01</v>
      </c>
      <c r="R119">
        <v>0.01</v>
      </c>
      <c r="S119">
        <v>0.01</v>
      </c>
      <c r="T119">
        <v>8.0000000000000002E-3</v>
      </c>
      <c r="U119">
        <v>6.0000000000000001E-3</v>
      </c>
      <c r="V119">
        <v>5.0000000000000001E-3</v>
      </c>
      <c r="W119">
        <v>5.0000000000000001E-3</v>
      </c>
      <c r="X119">
        <v>6.0000000000000001E-3</v>
      </c>
      <c r="Y119">
        <v>6.0000000000000001E-3</v>
      </c>
      <c r="Z119">
        <v>7.0000000000000001E-3</v>
      </c>
      <c r="AA119">
        <v>6.0000000000000001E-3</v>
      </c>
      <c r="AB119">
        <v>5.0000000000000001E-3</v>
      </c>
      <c r="AC119">
        <v>5.0000000000000001E-3</v>
      </c>
      <c r="AD119">
        <v>4.0000000000000001E-3</v>
      </c>
      <c r="AE119">
        <v>3.0000000000000001E-3</v>
      </c>
      <c r="AF119">
        <v>3.0000000000000001E-3</v>
      </c>
      <c r="AG119">
        <v>2E-3</v>
      </c>
      <c r="AH119">
        <v>2E-3</v>
      </c>
      <c r="AI119">
        <v>2E-3</v>
      </c>
      <c r="AJ119">
        <v>3.0000000000000001E-3</v>
      </c>
      <c r="AK119">
        <v>3.0000000000000001E-3</v>
      </c>
    </row>
    <row r="120" spans="1:37">
      <c r="A120" s="1" t="s">
        <v>11</v>
      </c>
      <c r="B120">
        <v>0</v>
      </c>
      <c r="C120">
        <v>0</v>
      </c>
      <c r="D120">
        <v>0</v>
      </c>
      <c r="E120">
        <v>1E-3</v>
      </c>
      <c r="F120">
        <v>2E-3</v>
      </c>
      <c r="G120">
        <v>8.0000000000000002E-3</v>
      </c>
      <c r="H120">
        <v>2.4E-2</v>
      </c>
      <c r="I120">
        <v>3.4000000000000002E-2</v>
      </c>
      <c r="J120">
        <v>1.9E-2</v>
      </c>
      <c r="K120">
        <v>8.0000000000000002E-3</v>
      </c>
      <c r="L120">
        <v>4.0000000000000001E-3</v>
      </c>
      <c r="M120">
        <v>3.0000000000000001E-3</v>
      </c>
      <c r="N120">
        <v>5.0000000000000001E-3</v>
      </c>
      <c r="O120">
        <v>7.0000000000000001E-3</v>
      </c>
      <c r="P120">
        <v>8.9999999999999993E-3</v>
      </c>
      <c r="Q120">
        <v>1.0999999999999999E-2</v>
      </c>
      <c r="R120">
        <v>1.0999999999999999E-2</v>
      </c>
      <c r="S120">
        <v>1.0999999999999999E-2</v>
      </c>
      <c r="T120">
        <v>8.9999999999999993E-3</v>
      </c>
      <c r="U120">
        <v>7.0000000000000001E-3</v>
      </c>
      <c r="V120">
        <v>6.0000000000000001E-3</v>
      </c>
      <c r="W120">
        <v>5.0000000000000001E-3</v>
      </c>
      <c r="X120">
        <v>6.0000000000000001E-3</v>
      </c>
      <c r="Y120">
        <v>6.0000000000000001E-3</v>
      </c>
      <c r="Z120">
        <v>7.0000000000000001E-3</v>
      </c>
      <c r="AA120">
        <v>6.0000000000000001E-3</v>
      </c>
      <c r="AB120">
        <v>5.0000000000000001E-3</v>
      </c>
      <c r="AC120">
        <v>4.0000000000000001E-3</v>
      </c>
      <c r="AD120">
        <v>4.0000000000000001E-3</v>
      </c>
      <c r="AE120">
        <v>3.0000000000000001E-3</v>
      </c>
      <c r="AF120">
        <v>2E-3</v>
      </c>
      <c r="AG120">
        <v>2E-3</v>
      </c>
      <c r="AH120">
        <v>2E-3</v>
      </c>
      <c r="AI120">
        <v>2E-3</v>
      </c>
      <c r="AJ120">
        <v>3.0000000000000001E-3</v>
      </c>
      <c r="AK120">
        <v>4.0000000000000001E-3</v>
      </c>
    </row>
    <row r="121" spans="1:37">
      <c r="A121" s="1" t="s">
        <v>12</v>
      </c>
      <c r="B121">
        <f>SUM(B112:B120)/9</f>
        <v>0</v>
      </c>
      <c r="C121">
        <f t="shared" ref="C121:AK121" si="42">SUM(C112:C120)/9</f>
        <v>0</v>
      </c>
      <c r="D121">
        <f t="shared" si="42"/>
        <v>1.1111111111111112E-4</v>
      </c>
      <c r="E121">
        <f t="shared" si="42"/>
        <v>8.8888888888888893E-4</v>
      </c>
      <c r="F121">
        <f t="shared" si="42"/>
        <v>2E-3</v>
      </c>
      <c r="G121">
        <f t="shared" si="42"/>
        <v>7.4444444444444445E-3</v>
      </c>
      <c r="H121">
        <f t="shared" si="42"/>
        <v>2.1777777777777771E-2</v>
      </c>
      <c r="I121">
        <f t="shared" si="42"/>
        <v>3.1222222222222224E-2</v>
      </c>
      <c r="J121">
        <f t="shared" si="42"/>
        <v>1.6888888888888887E-2</v>
      </c>
      <c r="K121">
        <f t="shared" si="42"/>
        <v>7.7777777777777784E-3</v>
      </c>
      <c r="L121">
        <f t="shared" si="42"/>
        <v>3.7777777777777779E-3</v>
      </c>
      <c r="M121">
        <f t="shared" si="42"/>
        <v>2.9999999999999996E-3</v>
      </c>
      <c r="N121">
        <f t="shared" si="42"/>
        <v>4.2222222222222218E-3</v>
      </c>
      <c r="O121">
        <f t="shared" si="42"/>
        <v>6.7777777777777775E-3</v>
      </c>
      <c r="P121">
        <f t="shared" si="42"/>
        <v>8.8888888888888889E-3</v>
      </c>
      <c r="Q121">
        <f t="shared" si="42"/>
        <v>9.9999999999999985E-3</v>
      </c>
      <c r="R121">
        <f t="shared" si="42"/>
        <v>1.0111111111111109E-2</v>
      </c>
      <c r="S121">
        <f t="shared" si="42"/>
        <v>9.9999999999999985E-3</v>
      </c>
      <c r="T121">
        <f t="shared" si="42"/>
        <v>8.3333333333333332E-3</v>
      </c>
      <c r="U121">
        <f t="shared" si="42"/>
        <v>6.5555555555555549E-3</v>
      </c>
      <c r="V121">
        <f t="shared" si="42"/>
        <v>5.2222222222222218E-3</v>
      </c>
      <c r="W121">
        <f t="shared" si="42"/>
        <v>5.2222222222222218E-3</v>
      </c>
      <c r="X121">
        <f t="shared" si="42"/>
        <v>5.7777777777777766E-3</v>
      </c>
      <c r="Y121">
        <f t="shared" si="42"/>
        <v>6.3333333333333332E-3</v>
      </c>
      <c r="Z121">
        <f t="shared" si="42"/>
        <v>6.8888888888888888E-3</v>
      </c>
      <c r="AA121">
        <f t="shared" si="42"/>
        <v>5.9999999999999993E-3</v>
      </c>
      <c r="AB121">
        <f t="shared" si="42"/>
        <v>5.0000000000000001E-3</v>
      </c>
      <c r="AC121">
        <f t="shared" si="42"/>
        <v>4.1111111111111114E-3</v>
      </c>
      <c r="AD121">
        <f t="shared" si="42"/>
        <v>3.3333333333333331E-3</v>
      </c>
      <c r="AE121">
        <f t="shared" si="42"/>
        <v>2.9999999999999996E-3</v>
      </c>
      <c r="AF121">
        <f t="shared" si="42"/>
        <v>2.4444444444444444E-3</v>
      </c>
      <c r="AG121">
        <f t="shared" si="42"/>
        <v>2E-3</v>
      </c>
      <c r="AH121">
        <f t="shared" si="42"/>
        <v>2E-3</v>
      </c>
      <c r="AI121">
        <f t="shared" si="42"/>
        <v>2E-3</v>
      </c>
      <c r="AJ121">
        <f t="shared" si="42"/>
        <v>2.3333333333333331E-3</v>
      </c>
      <c r="AK121">
        <f t="shared" si="42"/>
        <v>3.1111111111111109E-3</v>
      </c>
    </row>
    <row r="122" spans="1:37">
      <c r="A122" s="1" t="s">
        <v>13</v>
      </c>
      <c r="B122">
        <f>STDEV(B112:B120)</f>
        <v>0</v>
      </c>
      <c r="C122">
        <f t="shared" ref="C122:AK122" si="43">STDEV(C112:C120)</f>
        <v>0</v>
      </c>
      <c r="D122">
        <f t="shared" si="43"/>
        <v>3.3333333333333338E-4</v>
      </c>
      <c r="E122">
        <f t="shared" si="43"/>
        <v>3.3333333333333338E-4</v>
      </c>
      <c r="F122">
        <f t="shared" si="43"/>
        <v>0</v>
      </c>
      <c r="G122">
        <f t="shared" si="43"/>
        <v>7.2648315725677899E-4</v>
      </c>
      <c r="H122">
        <f t="shared" si="43"/>
        <v>1.6414763002993509E-3</v>
      </c>
      <c r="I122">
        <f t="shared" si="43"/>
        <v>2.3863035105460596E-3</v>
      </c>
      <c r="J122">
        <f t="shared" si="43"/>
        <v>1.2692955176439847E-3</v>
      </c>
      <c r="K122">
        <f t="shared" si="43"/>
        <v>4.4095855184409844E-4</v>
      </c>
      <c r="L122">
        <f t="shared" si="43"/>
        <v>4.409585518440985E-4</v>
      </c>
      <c r="M122">
        <f t="shared" si="43"/>
        <v>4.5998802500501218E-19</v>
      </c>
      <c r="N122">
        <f t="shared" si="43"/>
        <v>4.4095855184409844E-4</v>
      </c>
      <c r="O122">
        <f t="shared" si="43"/>
        <v>4.4095855184409855E-4</v>
      </c>
      <c r="P122">
        <f t="shared" si="43"/>
        <v>6.0092521257733148E-4</v>
      </c>
      <c r="Q122">
        <f t="shared" si="43"/>
        <v>7.0710678118654762E-4</v>
      </c>
      <c r="R122">
        <f t="shared" si="43"/>
        <v>7.8173595997057144E-4</v>
      </c>
      <c r="S122">
        <f t="shared" si="43"/>
        <v>7.0710678118654762E-4</v>
      </c>
      <c r="T122">
        <f t="shared" si="43"/>
        <v>7.0710678118654719E-4</v>
      </c>
      <c r="U122">
        <f t="shared" si="43"/>
        <v>5.2704627669472994E-4</v>
      </c>
      <c r="V122">
        <f t="shared" si="43"/>
        <v>4.4095855184409844E-4</v>
      </c>
      <c r="W122">
        <f t="shared" si="43"/>
        <v>4.4095855184409844E-4</v>
      </c>
      <c r="X122">
        <f t="shared" si="43"/>
        <v>4.4095855184409833E-4</v>
      </c>
      <c r="Y122">
        <f t="shared" si="43"/>
        <v>5.0000000000000001E-4</v>
      </c>
      <c r="Z122">
        <f t="shared" si="43"/>
        <v>3.3333333333333327E-4</v>
      </c>
      <c r="AA122">
        <f t="shared" si="43"/>
        <v>9.1997605001002437E-19</v>
      </c>
      <c r="AB122">
        <f t="shared" si="43"/>
        <v>0</v>
      </c>
      <c r="AC122">
        <f t="shared" si="43"/>
        <v>3.3333333333333332E-4</v>
      </c>
      <c r="AD122">
        <f t="shared" si="43"/>
        <v>5.0000000000000001E-4</v>
      </c>
      <c r="AE122">
        <f t="shared" si="43"/>
        <v>4.5998802500501218E-19</v>
      </c>
      <c r="AF122">
        <f t="shared" si="43"/>
        <v>5.2704627669472994E-4</v>
      </c>
      <c r="AG122">
        <f t="shared" si="43"/>
        <v>0</v>
      </c>
      <c r="AH122">
        <f t="shared" si="43"/>
        <v>0</v>
      </c>
      <c r="AI122">
        <f t="shared" si="43"/>
        <v>0</v>
      </c>
      <c r="AJ122">
        <f t="shared" si="43"/>
        <v>7.0710678118654762E-4</v>
      </c>
      <c r="AK122">
        <f t="shared" si="43"/>
        <v>3.3333333333333332E-4</v>
      </c>
    </row>
    <row r="123" spans="1:37">
      <c r="A123" s="1" t="s">
        <v>14</v>
      </c>
      <c r="B123">
        <f>B122/SQRT(9)</f>
        <v>0</v>
      </c>
      <c r="C123">
        <f t="shared" ref="C123:AK123" si="44">C122/SQRT(9)</f>
        <v>0</v>
      </c>
      <c r="D123">
        <f t="shared" si="44"/>
        <v>1.1111111111111113E-4</v>
      </c>
      <c r="E123">
        <f t="shared" si="44"/>
        <v>1.1111111111111113E-4</v>
      </c>
      <c r="F123">
        <f t="shared" si="44"/>
        <v>0</v>
      </c>
      <c r="G123">
        <f t="shared" si="44"/>
        <v>2.4216105241892634E-4</v>
      </c>
      <c r="H123">
        <f t="shared" si="44"/>
        <v>5.4715876676645031E-4</v>
      </c>
      <c r="I123">
        <f t="shared" si="44"/>
        <v>7.9543450351535325E-4</v>
      </c>
      <c r="J123">
        <f t="shared" si="44"/>
        <v>4.2309850588132821E-4</v>
      </c>
      <c r="K123">
        <f t="shared" si="44"/>
        <v>1.4698618394803282E-4</v>
      </c>
      <c r="L123">
        <f t="shared" si="44"/>
        <v>1.4698618394803282E-4</v>
      </c>
      <c r="M123">
        <f t="shared" si="44"/>
        <v>1.5332934166833739E-19</v>
      </c>
      <c r="N123">
        <f t="shared" si="44"/>
        <v>1.4698618394803282E-4</v>
      </c>
      <c r="O123">
        <f t="shared" si="44"/>
        <v>1.4698618394803285E-4</v>
      </c>
      <c r="P123">
        <f t="shared" si="44"/>
        <v>2.0030840419244382E-4</v>
      </c>
      <c r="Q123">
        <f t="shared" si="44"/>
        <v>2.3570226039551587E-4</v>
      </c>
      <c r="R123">
        <f t="shared" si="44"/>
        <v>2.6057865332352383E-4</v>
      </c>
      <c r="S123">
        <f t="shared" si="44"/>
        <v>2.3570226039551587E-4</v>
      </c>
      <c r="T123">
        <f t="shared" si="44"/>
        <v>2.3570226039551574E-4</v>
      </c>
      <c r="U123">
        <f t="shared" si="44"/>
        <v>1.7568209223157665E-4</v>
      </c>
      <c r="V123">
        <f t="shared" si="44"/>
        <v>1.4698618394803282E-4</v>
      </c>
      <c r="W123">
        <f t="shared" si="44"/>
        <v>1.4698618394803282E-4</v>
      </c>
      <c r="X123">
        <f t="shared" si="44"/>
        <v>1.4698618394803277E-4</v>
      </c>
      <c r="Y123">
        <f t="shared" si="44"/>
        <v>1.6666666666666666E-4</v>
      </c>
      <c r="Z123">
        <f t="shared" si="44"/>
        <v>1.1111111111111109E-4</v>
      </c>
      <c r="AA123">
        <f t="shared" si="44"/>
        <v>3.0665868333667479E-19</v>
      </c>
      <c r="AB123">
        <f t="shared" si="44"/>
        <v>0</v>
      </c>
      <c r="AC123">
        <f t="shared" si="44"/>
        <v>1.111111111111111E-4</v>
      </c>
      <c r="AD123">
        <f t="shared" si="44"/>
        <v>1.6666666666666666E-4</v>
      </c>
      <c r="AE123">
        <f t="shared" si="44"/>
        <v>1.5332934166833739E-19</v>
      </c>
      <c r="AF123">
        <f t="shared" si="44"/>
        <v>1.7568209223157665E-4</v>
      </c>
      <c r="AG123">
        <f t="shared" si="44"/>
        <v>0</v>
      </c>
      <c r="AH123">
        <f t="shared" si="44"/>
        <v>0</v>
      </c>
      <c r="AI123">
        <f t="shared" si="44"/>
        <v>0</v>
      </c>
      <c r="AJ123">
        <f t="shared" si="44"/>
        <v>2.3570226039551587E-4</v>
      </c>
      <c r="AK123">
        <f t="shared" si="44"/>
        <v>1.111111111111111E-4</v>
      </c>
    </row>
    <row r="124" spans="1:37">
      <c r="A124" s="1" t="s">
        <v>15</v>
      </c>
      <c r="B124">
        <f>$H$1*B123</f>
        <v>0</v>
      </c>
      <c r="C124">
        <f t="shared" ref="C124:AK124" si="45">$H$1*C123</f>
        <v>0</v>
      </c>
      <c r="D124">
        <f t="shared" si="45"/>
        <v>3.2177777777777782E-4</v>
      </c>
      <c r="E124">
        <f t="shared" si="45"/>
        <v>3.2177777777777782E-4</v>
      </c>
      <c r="F124">
        <f t="shared" si="45"/>
        <v>0</v>
      </c>
      <c r="G124">
        <f t="shared" si="45"/>
        <v>7.0129840780521065E-4</v>
      </c>
      <c r="H124">
        <f t="shared" si="45"/>
        <v>1.58457178855564E-3</v>
      </c>
      <c r="I124">
        <f t="shared" si="45"/>
        <v>2.303578322180463E-3</v>
      </c>
      <c r="J124">
        <f t="shared" si="45"/>
        <v>1.2252932730323265E-3</v>
      </c>
      <c r="K124">
        <f t="shared" si="45"/>
        <v>4.2567198871350302E-4</v>
      </c>
      <c r="L124">
        <f t="shared" si="45"/>
        <v>4.2567198871350302E-4</v>
      </c>
      <c r="M124">
        <f t="shared" si="45"/>
        <v>4.440417734715051E-19</v>
      </c>
      <c r="N124">
        <f t="shared" si="45"/>
        <v>4.2567198871350302E-4</v>
      </c>
      <c r="O124">
        <f t="shared" si="45"/>
        <v>4.2567198871350313E-4</v>
      </c>
      <c r="P124">
        <f t="shared" si="45"/>
        <v>5.8009313854131726E-4</v>
      </c>
      <c r="Q124">
        <f t="shared" si="45"/>
        <v>6.82593746105414E-4</v>
      </c>
      <c r="R124">
        <f t="shared" si="45"/>
        <v>7.54635780024925E-4</v>
      </c>
      <c r="S124">
        <f t="shared" si="45"/>
        <v>6.82593746105414E-4</v>
      </c>
      <c r="T124">
        <f t="shared" si="45"/>
        <v>6.8259374610541356E-4</v>
      </c>
      <c r="U124">
        <f t="shared" si="45"/>
        <v>5.0877533910264597E-4</v>
      </c>
      <c r="V124">
        <f t="shared" si="45"/>
        <v>4.2567198871350302E-4</v>
      </c>
      <c r="W124">
        <f t="shared" si="45"/>
        <v>4.2567198871350302E-4</v>
      </c>
      <c r="X124">
        <f t="shared" si="45"/>
        <v>4.2567198871350286E-4</v>
      </c>
      <c r="Y124">
        <f t="shared" si="45"/>
        <v>4.8266666666666662E-4</v>
      </c>
      <c r="Z124">
        <f t="shared" si="45"/>
        <v>3.2177777777777771E-4</v>
      </c>
      <c r="AA124">
        <f t="shared" si="45"/>
        <v>8.880835469430102E-19</v>
      </c>
      <c r="AB124">
        <f t="shared" si="45"/>
        <v>0</v>
      </c>
      <c r="AC124">
        <f t="shared" si="45"/>
        <v>3.2177777777777776E-4</v>
      </c>
      <c r="AD124">
        <f t="shared" si="45"/>
        <v>4.8266666666666662E-4</v>
      </c>
      <c r="AE124">
        <f t="shared" si="45"/>
        <v>4.440417734715051E-19</v>
      </c>
      <c r="AF124">
        <f t="shared" si="45"/>
        <v>5.0877533910264597E-4</v>
      </c>
      <c r="AG124">
        <f t="shared" si="45"/>
        <v>0</v>
      </c>
      <c r="AH124">
        <f t="shared" si="45"/>
        <v>0</v>
      </c>
      <c r="AI124">
        <f t="shared" si="45"/>
        <v>0</v>
      </c>
      <c r="AJ124">
        <f t="shared" si="45"/>
        <v>6.82593746105414E-4</v>
      </c>
      <c r="AK124">
        <f t="shared" si="45"/>
        <v>3.2177777777777776E-4</v>
      </c>
    </row>
    <row r="125" spans="1:37" ht="60">
      <c r="A125" s="2" t="s">
        <v>16</v>
      </c>
      <c r="B125">
        <f>B121-B124</f>
        <v>0</v>
      </c>
      <c r="C125">
        <f t="shared" ref="C125:AK125" si="46">C121-C124</f>
        <v>0</v>
      </c>
      <c r="D125">
        <f t="shared" si="46"/>
        <v>-2.106666666666667E-4</v>
      </c>
      <c r="E125">
        <f t="shared" si="46"/>
        <v>5.6711111111111111E-4</v>
      </c>
      <c r="F125">
        <f t="shared" si="46"/>
        <v>2E-3</v>
      </c>
      <c r="G125">
        <f t="shared" si="46"/>
        <v>6.7431460366392335E-3</v>
      </c>
      <c r="H125">
        <f t="shared" si="46"/>
        <v>2.019320598922213E-2</v>
      </c>
      <c r="I125">
        <f t="shared" si="46"/>
        <v>2.8918643900041761E-2</v>
      </c>
      <c r="J125">
        <f t="shared" si="46"/>
        <v>1.5663595615856563E-2</v>
      </c>
      <c r="K125">
        <f t="shared" si="46"/>
        <v>7.3521057890642751E-3</v>
      </c>
      <c r="L125">
        <f t="shared" si="46"/>
        <v>3.352105789064275E-3</v>
      </c>
      <c r="M125">
        <f t="shared" si="46"/>
        <v>2.9999999999999992E-3</v>
      </c>
      <c r="N125">
        <f t="shared" si="46"/>
        <v>3.796550233508719E-3</v>
      </c>
      <c r="O125">
        <f t="shared" si="46"/>
        <v>6.3521057890642742E-3</v>
      </c>
      <c r="P125">
        <f t="shared" si="46"/>
        <v>8.3087957503475713E-3</v>
      </c>
      <c r="Q125">
        <f t="shared" si="46"/>
        <v>9.3174062538945845E-3</v>
      </c>
      <c r="R125">
        <f t="shared" si="46"/>
        <v>9.356475331086184E-3</v>
      </c>
      <c r="S125">
        <f t="shared" si="46"/>
        <v>9.3174062538945845E-3</v>
      </c>
      <c r="T125">
        <f t="shared" si="46"/>
        <v>7.6507395872279192E-3</v>
      </c>
      <c r="U125">
        <f t="shared" si="46"/>
        <v>6.0467802164529093E-3</v>
      </c>
      <c r="V125">
        <f t="shared" si="46"/>
        <v>4.7965502335087186E-3</v>
      </c>
      <c r="W125">
        <f t="shared" si="46"/>
        <v>4.7965502335087186E-3</v>
      </c>
      <c r="X125">
        <f t="shared" si="46"/>
        <v>5.3521057890642734E-3</v>
      </c>
      <c r="Y125">
        <f t="shared" si="46"/>
        <v>5.8506666666666663E-3</v>
      </c>
      <c r="Z125">
        <f t="shared" si="46"/>
        <v>6.5671111111111112E-3</v>
      </c>
      <c r="AA125">
        <f t="shared" si="46"/>
        <v>5.9999999999999984E-3</v>
      </c>
      <c r="AB125">
        <f t="shared" si="46"/>
        <v>5.0000000000000001E-3</v>
      </c>
      <c r="AC125">
        <f t="shared" si="46"/>
        <v>3.7893333333333338E-3</v>
      </c>
      <c r="AD125">
        <f t="shared" si="46"/>
        <v>2.8506666666666663E-3</v>
      </c>
      <c r="AE125">
        <f t="shared" si="46"/>
        <v>2.9999999999999992E-3</v>
      </c>
      <c r="AF125">
        <f t="shared" si="46"/>
        <v>1.9356691053417983E-3</v>
      </c>
      <c r="AG125">
        <f t="shared" si="46"/>
        <v>2E-3</v>
      </c>
      <c r="AH125">
        <f t="shared" si="46"/>
        <v>2E-3</v>
      </c>
      <c r="AI125">
        <f t="shared" si="46"/>
        <v>2E-3</v>
      </c>
      <c r="AJ125">
        <f t="shared" si="46"/>
        <v>1.6507395872279191E-3</v>
      </c>
      <c r="AK125">
        <f t="shared" si="46"/>
        <v>2.7893333333333333E-3</v>
      </c>
    </row>
    <row r="126" spans="1:37" ht="60">
      <c r="A126" s="2" t="s">
        <v>17</v>
      </c>
      <c r="B126">
        <f>B121+B124</f>
        <v>0</v>
      </c>
      <c r="C126">
        <f t="shared" ref="C126:AK126" si="47">C121+C124</f>
        <v>0</v>
      </c>
      <c r="D126">
        <f t="shared" si="47"/>
        <v>4.3288888888888891E-4</v>
      </c>
      <c r="E126">
        <f t="shared" si="47"/>
        <v>1.2106666666666667E-3</v>
      </c>
      <c r="F126">
        <f t="shared" si="47"/>
        <v>2E-3</v>
      </c>
      <c r="G126">
        <f t="shared" si="47"/>
        <v>8.1457428522496555E-3</v>
      </c>
      <c r="H126">
        <f t="shared" si="47"/>
        <v>2.3362349566333412E-2</v>
      </c>
      <c r="I126">
        <f t="shared" si="47"/>
        <v>3.3525800544402684E-2</v>
      </c>
      <c r="J126">
        <f t="shared" si="47"/>
        <v>1.8114182161921212E-2</v>
      </c>
      <c r="K126">
        <f t="shared" si="47"/>
        <v>8.2034497664912817E-3</v>
      </c>
      <c r="L126">
        <f t="shared" si="47"/>
        <v>4.2034497664912808E-3</v>
      </c>
      <c r="M126">
        <f t="shared" si="47"/>
        <v>3.0000000000000001E-3</v>
      </c>
      <c r="N126">
        <f t="shared" si="47"/>
        <v>4.6478942109357251E-3</v>
      </c>
      <c r="O126">
        <f t="shared" si="47"/>
        <v>7.2034497664912808E-3</v>
      </c>
      <c r="P126">
        <f t="shared" si="47"/>
        <v>9.4689820274302065E-3</v>
      </c>
      <c r="Q126">
        <f t="shared" si="47"/>
        <v>1.0682593746105412E-2</v>
      </c>
      <c r="R126">
        <f t="shared" si="47"/>
        <v>1.0865746891136034E-2</v>
      </c>
      <c r="S126">
        <f t="shared" si="47"/>
        <v>1.0682593746105412E-2</v>
      </c>
      <c r="T126">
        <f t="shared" si="47"/>
        <v>9.0159270794387472E-3</v>
      </c>
      <c r="U126">
        <f t="shared" si="47"/>
        <v>7.0643308946582006E-3</v>
      </c>
      <c r="V126">
        <f t="shared" si="47"/>
        <v>5.6478942109357251E-3</v>
      </c>
      <c r="W126">
        <f t="shared" si="47"/>
        <v>5.6478942109357251E-3</v>
      </c>
      <c r="X126">
        <f t="shared" si="47"/>
        <v>6.2034497664912799E-3</v>
      </c>
      <c r="Y126">
        <f t="shared" si="47"/>
        <v>6.816E-3</v>
      </c>
      <c r="Z126">
        <f t="shared" si="47"/>
        <v>7.2106666666666664E-3</v>
      </c>
      <c r="AA126">
        <f t="shared" si="47"/>
        <v>6.0000000000000001E-3</v>
      </c>
      <c r="AB126">
        <f t="shared" si="47"/>
        <v>5.0000000000000001E-3</v>
      </c>
      <c r="AC126">
        <f t="shared" si="47"/>
        <v>4.432888888888889E-3</v>
      </c>
      <c r="AD126">
        <f t="shared" si="47"/>
        <v>3.8159999999999999E-3</v>
      </c>
      <c r="AE126">
        <f t="shared" si="47"/>
        <v>3.0000000000000001E-3</v>
      </c>
      <c r="AF126">
        <f t="shared" si="47"/>
        <v>2.9532197835470905E-3</v>
      </c>
      <c r="AG126">
        <f t="shared" si="47"/>
        <v>2E-3</v>
      </c>
      <c r="AH126">
        <f t="shared" si="47"/>
        <v>2E-3</v>
      </c>
      <c r="AI126">
        <f t="shared" si="47"/>
        <v>2E-3</v>
      </c>
      <c r="AJ126">
        <f t="shared" si="47"/>
        <v>3.0159270794387471E-3</v>
      </c>
      <c r="AK126">
        <f t="shared" si="47"/>
        <v>3.4328888888888885E-3</v>
      </c>
    </row>
    <row r="129" spans="1:37">
      <c r="A129" s="1" t="s">
        <v>33</v>
      </c>
      <c r="D129" s="1" t="s">
        <v>44</v>
      </c>
      <c r="E129" s="3">
        <f>16/255</f>
        <v>6.2745098039215685E-2</v>
      </c>
      <c r="F129" s="3">
        <f t="shared" ref="F129:G129" si="48">16/255</f>
        <v>6.2745098039215685E-2</v>
      </c>
      <c r="G129" s="3">
        <f t="shared" si="48"/>
        <v>6.2745098039215685E-2</v>
      </c>
      <c r="I129" s="1" t="s">
        <v>45</v>
      </c>
      <c r="K129">
        <f>IF(E129&lt;$X$1, $U$1*E129,  POWER(($O$1*E129) +$R$1, $L$1))</f>
        <v>5.1781022690440704E-3</v>
      </c>
      <c r="M129" s="1" t="s">
        <v>58</v>
      </c>
      <c r="N129">
        <f>(16+1)/256</f>
        <v>6.640625E-2</v>
      </c>
      <c r="P129" s="1" t="s">
        <v>59</v>
      </c>
      <c r="Q129">
        <f>IF(N129&lt;$X$1, $U$1*N129,  POWER(($O$1*N129) +$R$1, $L$1))</f>
        <v>5.5730898463626508E-3</v>
      </c>
    </row>
    <row r="130" spans="1:37">
      <c r="A130" s="1" t="s">
        <v>3</v>
      </c>
      <c r="B130">
        <v>0</v>
      </c>
      <c r="C130">
        <v>0</v>
      </c>
      <c r="D130">
        <v>0</v>
      </c>
      <c r="E130">
        <v>0</v>
      </c>
      <c r="F130">
        <v>2E-3</v>
      </c>
      <c r="G130">
        <v>8.0000000000000002E-3</v>
      </c>
      <c r="H130">
        <v>2.4E-2</v>
      </c>
      <c r="I130">
        <v>3.5000000000000003E-2</v>
      </c>
      <c r="J130">
        <v>1.9E-2</v>
      </c>
      <c r="K130">
        <v>8.9999999999999993E-3</v>
      </c>
      <c r="L130">
        <v>5.0000000000000001E-3</v>
      </c>
      <c r="M130">
        <v>4.0000000000000001E-3</v>
      </c>
      <c r="N130">
        <v>5.0000000000000001E-3</v>
      </c>
      <c r="O130">
        <v>8.0000000000000002E-3</v>
      </c>
      <c r="P130">
        <v>1.0999999999999999E-2</v>
      </c>
      <c r="Q130">
        <v>1.2E-2</v>
      </c>
      <c r="R130">
        <v>1.2999999999999999E-2</v>
      </c>
      <c r="S130">
        <v>1.2999999999999999E-2</v>
      </c>
      <c r="T130">
        <v>1.0999999999999999E-2</v>
      </c>
      <c r="U130">
        <v>8.9999999999999993E-3</v>
      </c>
      <c r="V130">
        <v>7.0000000000000001E-3</v>
      </c>
      <c r="W130">
        <v>7.0000000000000001E-3</v>
      </c>
      <c r="X130">
        <v>8.9999999999999993E-3</v>
      </c>
      <c r="Y130">
        <v>8.9999999999999993E-3</v>
      </c>
      <c r="Z130">
        <v>8.9999999999999993E-3</v>
      </c>
      <c r="AA130">
        <v>8.9999999999999993E-3</v>
      </c>
      <c r="AB130">
        <v>7.0000000000000001E-3</v>
      </c>
      <c r="AC130">
        <v>6.0000000000000001E-3</v>
      </c>
      <c r="AD130">
        <v>5.0000000000000001E-3</v>
      </c>
      <c r="AE130">
        <v>4.0000000000000001E-3</v>
      </c>
      <c r="AF130">
        <v>4.0000000000000001E-3</v>
      </c>
      <c r="AG130">
        <v>3.0000000000000001E-3</v>
      </c>
      <c r="AH130">
        <v>2E-3</v>
      </c>
      <c r="AI130">
        <v>2E-3</v>
      </c>
      <c r="AJ130">
        <v>2E-3</v>
      </c>
      <c r="AK130">
        <v>2E-3</v>
      </c>
    </row>
    <row r="131" spans="1:37">
      <c r="A131" s="1" t="s">
        <v>4</v>
      </c>
      <c r="B131">
        <v>0</v>
      </c>
      <c r="C131">
        <v>0</v>
      </c>
      <c r="D131">
        <v>0</v>
      </c>
      <c r="E131">
        <v>0</v>
      </c>
      <c r="F131">
        <v>2E-3</v>
      </c>
      <c r="G131">
        <v>8.0000000000000002E-3</v>
      </c>
      <c r="H131">
        <v>2.4E-2</v>
      </c>
      <c r="I131">
        <v>3.5999999999999997E-2</v>
      </c>
      <c r="J131">
        <v>0.02</v>
      </c>
      <c r="K131">
        <v>8.9999999999999993E-3</v>
      </c>
      <c r="L131">
        <v>5.0000000000000001E-3</v>
      </c>
      <c r="M131">
        <v>4.0000000000000001E-3</v>
      </c>
      <c r="N131">
        <v>6.0000000000000001E-3</v>
      </c>
      <c r="O131">
        <v>8.9999999999999993E-3</v>
      </c>
      <c r="P131">
        <v>1.0999999999999999E-2</v>
      </c>
      <c r="Q131">
        <v>1.2999999999999999E-2</v>
      </c>
      <c r="R131">
        <v>1.4E-2</v>
      </c>
      <c r="S131">
        <v>1.2999999999999999E-2</v>
      </c>
      <c r="T131">
        <v>1.0999999999999999E-2</v>
      </c>
      <c r="U131">
        <v>8.9999999999999993E-3</v>
      </c>
      <c r="V131">
        <v>7.0000000000000001E-3</v>
      </c>
      <c r="W131">
        <v>7.0000000000000001E-3</v>
      </c>
      <c r="X131">
        <v>8.0000000000000002E-3</v>
      </c>
      <c r="Y131">
        <v>8.9999999999999993E-3</v>
      </c>
      <c r="Z131">
        <v>8.9999999999999993E-3</v>
      </c>
      <c r="AA131">
        <v>8.9999999999999993E-3</v>
      </c>
      <c r="AB131">
        <v>7.0000000000000001E-3</v>
      </c>
      <c r="AC131">
        <v>6.0000000000000001E-3</v>
      </c>
      <c r="AD131">
        <v>5.0000000000000001E-3</v>
      </c>
      <c r="AE131">
        <v>4.0000000000000001E-3</v>
      </c>
      <c r="AF131">
        <v>4.0000000000000001E-3</v>
      </c>
      <c r="AG131">
        <v>2E-3</v>
      </c>
      <c r="AH131">
        <v>2E-3</v>
      </c>
      <c r="AI131">
        <v>2E-3</v>
      </c>
      <c r="AJ131">
        <v>2E-3</v>
      </c>
      <c r="AK131">
        <v>1E-3</v>
      </c>
    </row>
    <row r="132" spans="1:37">
      <c r="A132" s="1" t="s">
        <v>5</v>
      </c>
      <c r="B132">
        <v>0</v>
      </c>
      <c r="C132">
        <v>0</v>
      </c>
      <c r="D132">
        <v>0</v>
      </c>
      <c r="E132">
        <v>0</v>
      </c>
      <c r="F132">
        <v>2E-3</v>
      </c>
      <c r="G132">
        <v>8.0000000000000002E-3</v>
      </c>
      <c r="H132">
        <v>2.5999999999999999E-2</v>
      </c>
      <c r="I132">
        <v>3.7999999999999999E-2</v>
      </c>
      <c r="J132">
        <v>2.1000000000000001E-2</v>
      </c>
      <c r="K132">
        <v>8.9999999999999993E-3</v>
      </c>
      <c r="L132">
        <v>5.0000000000000001E-3</v>
      </c>
      <c r="M132">
        <v>4.0000000000000001E-3</v>
      </c>
      <c r="N132">
        <v>6.0000000000000001E-3</v>
      </c>
      <c r="O132">
        <v>8.9999999999999993E-3</v>
      </c>
      <c r="P132">
        <v>1.2E-2</v>
      </c>
      <c r="Q132">
        <v>1.2999999999999999E-2</v>
      </c>
      <c r="R132">
        <v>1.4E-2</v>
      </c>
      <c r="S132">
        <v>1.4E-2</v>
      </c>
      <c r="T132">
        <v>1.2E-2</v>
      </c>
      <c r="U132">
        <v>8.9999999999999993E-3</v>
      </c>
      <c r="V132">
        <v>7.0000000000000001E-3</v>
      </c>
      <c r="W132">
        <v>7.0000000000000001E-3</v>
      </c>
      <c r="X132">
        <v>8.0000000000000002E-3</v>
      </c>
      <c r="Y132">
        <v>8.9999999999999993E-3</v>
      </c>
      <c r="Z132">
        <v>8.9999999999999993E-3</v>
      </c>
      <c r="AA132">
        <v>8.0000000000000002E-3</v>
      </c>
      <c r="AB132">
        <v>7.0000000000000001E-3</v>
      </c>
      <c r="AC132">
        <v>6.0000000000000001E-3</v>
      </c>
      <c r="AD132">
        <v>5.0000000000000001E-3</v>
      </c>
      <c r="AE132">
        <v>4.0000000000000001E-3</v>
      </c>
      <c r="AF132">
        <v>4.0000000000000001E-3</v>
      </c>
      <c r="AG132">
        <v>2E-3</v>
      </c>
      <c r="AH132">
        <v>2E-3</v>
      </c>
      <c r="AI132">
        <v>2E-3</v>
      </c>
      <c r="AJ132">
        <v>2E-3</v>
      </c>
      <c r="AK132">
        <v>1E-3</v>
      </c>
    </row>
    <row r="133" spans="1:37">
      <c r="A133" s="1" t="s">
        <v>6</v>
      </c>
      <c r="B133">
        <v>0</v>
      </c>
      <c r="C133">
        <v>0</v>
      </c>
      <c r="D133">
        <v>0</v>
      </c>
      <c r="E133">
        <v>0</v>
      </c>
      <c r="F133">
        <v>2E-3</v>
      </c>
      <c r="G133">
        <v>8.9999999999999993E-3</v>
      </c>
      <c r="H133">
        <v>2.7E-2</v>
      </c>
      <c r="I133">
        <v>3.9E-2</v>
      </c>
      <c r="J133">
        <v>2.1000000000000001E-2</v>
      </c>
      <c r="K133">
        <v>0.01</v>
      </c>
      <c r="L133">
        <v>5.0000000000000001E-3</v>
      </c>
      <c r="M133">
        <v>4.0000000000000001E-3</v>
      </c>
      <c r="N133">
        <v>6.0000000000000001E-3</v>
      </c>
      <c r="O133">
        <v>8.9999999999999993E-3</v>
      </c>
      <c r="P133">
        <v>1.2E-2</v>
      </c>
      <c r="Q133">
        <v>1.4E-2</v>
      </c>
      <c r="R133">
        <v>1.4E-2</v>
      </c>
      <c r="S133">
        <v>1.4E-2</v>
      </c>
      <c r="T133">
        <v>1.2E-2</v>
      </c>
      <c r="U133">
        <v>0.01</v>
      </c>
      <c r="V133">
        <v>8.0000000000000002E-3</v>
      </c>
      <c r="W133">
        <v>8.0000000000000002E-3</v>
      </c>
      <c r="X133">
        <v>8.9999999999999993E-3</v>
      </c>
      <c r="Y133">
        <v>0.01</v>
      </c>
      <c r="Z133">
        <v>0.01</v>
      </c>
      <c r="AA133">
        <v>8.9999999999999993E-3</v>
      </c>
      <c r="AB133">
        <v>8.0000000000000002E-3</v>
      </c>
      <c r="AC133">
        <v>6.0000000000000001E-3</v>
      </c>
      <c r="AD133">
        <v>5.0000000000000001E-3</v>
      </c>
      <c r="AE133">
        <v>4.0000000000000001E-3</v>
      </c>
      <c r="AF133">
        <v>4.0000000000000001E-3</v>
      </c>
      <c r="AG133">
        <v>3.0000000000000001E-3</v>
      </c>
      <c r="AH133">
        <v>2E-3</v>
      </c>
      <c r="AI133">
        <v>2E-3</v>
      </c>
      <c r="AJ133">
        <v>2E-3</v>
      </c>
      <c r="AK133">
        <v>1E-3</v>
      </c>
    </row>
    <row r="134" spans="1:37">
      <c r="A134" s="1" t="s">
        <v>7</v>
      </c>
      <c r="B134">
        <v>0</v>
      </c>
      <c r="C134">
        <v>0</v>
      </c>
      <c r="D134">
        <v>0</v>
      </c>
      <c r="E134">
        <v>0</v>
      </c>
      <c r="F134">
        <v>2E-3</v>
      </c>
      <c r="G134">
        <v>8.9999999999999993E-3</v>
      </c>
      <c r="H134">
        <v>2.7E-2</v>
      </c>
      <c r="I134">
        <v>0.04</v>
      </c>
      <c r="J134">
        <v>2.1999999999999999E-2</v>
      </c>
      <c r="K134">
        <v>0.01</v>
      </c>
      <c r="L134">
        <v>5.0000000000000001E-3</v>
      </c>
      <c r="M134">
        <v>4.0000000000000001E-3</v>
      </c>
      <c r="N134">
        <v>6.0000000000000001E-3</v>
      </c>
      <c r="O134">
        <v>0.01</v>
      </c>
      <c r="P134">
        <v>1.2E-2</v>
      </c>
      <c r="Q134">
        <v>1.4E-2</v>
      </c>
      <c r="R134">
        <v>1.4999999999999999E-2</v>
      </c>
      <c r="S134">
        <v>1.4999999999999999E-2</v>
      </c>
      <c r="T134">
        <v>1.2999999999999999E-2</v>
      </c>
      <c r="U134">
        <v>0.01</v>
      </c>
      <c r="V134">
        <v>8.0000000000000002E-3</v>
      </c>
      <c r="W134">
        <v>8.0000000000000002E-3</v>
      </c>
      <c r="X134">
        <v>8.9999999999999993E-3</v>
      </c>
      <c r="Y134">
        <v>0.01</v>
      </c>
      <c r="Z134">
        <v>0.01</v>
      </c>
      <c r="AA134">
        <v>8.9999999999999993E-3</v>
      </c>
      <c r="AB134">
        <v>8.0000000000000002E-3</v>
      </c>
      <c r="AC134">
        <v>6.0000000000000001E-3</v>
      </c>
      <c r="AD134">
        <v>6.0000000000000001E-3</v>
      </c>
      <c r="AE134">
        <v>5.0000000000000001E-3</v>
      </c>
      <c r="AF134">
        <v>4.0000000000000001E-3</v>
      </c>
      <c r="AG134">
        <v>2E-3</v>
      </c>
      <c r="AH134">
        <v>2E-3</v>
      </c>
      <c r="AI134">
        <v>2E-3</v>
      </c>
      <c r="AJ134">
        <v>2E-3</v>
      </c>
      <c r="AK134">
        <v>2E-3</v>
      </c>
    </row>
    <row r="135" spans="1:37">
      <c r="A135" s="1" t="s">
        <v>8</v>
      </c>
      <c r="B135">
        <v>0</v>
      </c>
      <c r="C135">
        <v>0</v>
      </c>
      <c r="D135">
        <v>0</v>
      </c>
      <c r="E135">
        <v>0</v>
      </c>
      <c r="F135">
        <v>2E-3</v>
      </c>
      <c r="G135">
        <v>8.9999999999999993E-3</v>
      </c>
      <c r="H135">
        <v>2.8000000000000001E-2</v>
      </c>
      <c r="I135">
        <v>4.1000000000000002E-2</v>
      </c>
      <c r="J135">
        <v>2.3E-2</v>
      </c>
      <c r="K135">
        <v>0.01</v>
      </c>
      <c r="L135">
        <v>5.0000000000000001E-3</v>
      </c>
      <c r="M135">
        <v>4.0000000000000001E-3</v>
      </c>
      <c r="N135">
        <v>6.0000000000000001E-3</v>
      </c>
      <c r="O135">
        <v>0.01</v>
      </c>
      <c r="P135">
        <v>1.2E-2</v>
      </c>
      <c r="Q135">
        <v>1.4E-2</v>
      </c>
      <c r="R135">
        <v>1.4999999999999999E-2</v>
      </c>
      <c r="S135">
        <v>1.4999999999999999E-2</v>
      </c>
      <c r="T135">
        <v>1.2999999999999999E-2</v>
      </c>
      <c r="U135">
        <v>0.01</v>
      </c>
      <c r="V135">
        <v>8.0000000000000002E-3</v>
      </c>
      <c r="W135">
        <v>8.0000000000000002E-3</v>
      </c>
      <c r="X135">
        <v>8.9999999999999993E-3</v>
      </c>
      <c r="Y135">
        <v>0.01</v>
      </c>
      <c r="Z135">
        <v>0.01</v>
      </c>
      <c r="AA135">
        <v>8.9999999999999993E-3</v>
      </c>
      <c r="AB135">
        <v>7.0000000000000001E-3</v>
      </c>
      <c r="AC135">
        <v>6.0000000000000001E-3</v>
      </c>
      <c r="AD135">
        <v>5.0000000000000001E-3</v>
      </c>
      <c r="AE135">
        <v>4.0000000000000001E-3</v>
      </c>
      <c r="AF135">
        <v>4.0000000000000001E-3</v>
      </c>
      <c r="AG135">
        <v>3.0000000000000001E-3</v>
      </c>
      <c r="AH135">
        <v>2E-3</v>
      </c>
      <c r="AI135">
        <v>2E-3</v>
      </c>
      <c r="AJ135">
        <v>2E-3</v>
      </c>
      <c r="AK135">
        <v>2E-3</v>
      </c>
    </row>
    <row r="136" spans="1:37">
      <c r="A136" s="1" t="s">
        <v>9</v>
      </c>
      <c r="B136">
        <v>0</v>
      </c>
      <c r="C136">
        <v>0</v>
      </c>
      <c r="D136">
        <v>0</v>
      </c>
      <c r="E136">
        <v>0</v>
      </c>
      <c r="F136">
        <v>2E-3</v>
      </c>
      <c r="G136">
        <v>8.9999999999999993E-3</v>
      </c>
      <c r="H136">
        <v>2.8000000000000001E-2</v>
      </c>
      <c r="I136">
        <v>4.1000000000000002E-2</v>
      </c>
      <c r="J136">
        <v>2.3E-2</v>
      </c>
      <c r="K136">
        <v>0.01</v>
      </c>
      <c r="L136">
        <v>6.0000000000000001E-3</v>
      </c>
      <c r="M136">
        <v>4.0000000000000001E-3</v>
      </c>
      <c r="N136">
        <v>6.0000000000000001E-3</v>
      </c>
      <c r="O136">
        <v>0.01</v>
      </c>
      <c r="P136">
        <v>1.2999999999999999E-2</v>
      </c>
      <c r="Q136">
        <v>1.4E-2</v>
      </c>
      <c r="R136">
        <v>1.4999999999999999E-2</v>
      </c>
      <c r="S136">
        <v>1.4999999999999999E-2</v>
      </c>
      <c r="T136">
        <v>1.2999999999999999E-2</v>
      </c>
      <c r="U136">
        <v>0.01</v>
      </c>
      <c r="V136">
        <v>8.0000000000000002E-3</v>
      </c>
      <c r="W136">
        <v>8.0000000000000002E-3</v>
      </c>
      <c r="X136">
        <v>8.9999999999999993E-3</v>
      </c>
      <c r="Y136">
        <v>0.01</v>
      </c>
      <c r="Z136">
        <v>0.01</v>
      </c>
      <c r="AA136">
        <v>8.9999999999999993E-3</v>
      </c>
      <c r="AB136">
        <v>8.0000000000000002E-3</v>
      </c>
      <c r="AC136">
        <v>6.0000000000000001E-3</v>
      </c>
      <c r="AD136">
        <v>6.0000000000000001E-3</v>
      </c>
      <c r="AE136">
        <v>4.0000000000000001E-3</v>
      </c>
      <c r="AF136">
        <v>4.0000000000000001E-3</v>
      </c>
      <c r="AG136">
        <v>3.0000000000000001E-3</v>
      </c>
      <c r="AH136">
        <v>2E-3</v>
      </c>
      <c r="AI136">
        <v>2E-3</v>
      </c>
      <c r="AJ136">
        <v>2E-3</v>
      </c>
      <c r="AK136">
        <v>2E-3</v>
      </c>
    </row>
    <row r="137" spans="1:37">
      <c r="A137" s="1" t="s">
        <v>10</v>
      </c>
      <c r="B137">
        <v>0</v>
      </c>
      <c r="C137">
        <v>0</v>
      </c>
      <c r="D137">
        <v>0</v>
      </c>
      <c r="E137">
        <v>0</v>
      </c>
      <c r="F137">
        <v>2E-3</v>
      </c>
      <c r="G137">
        <v>0.01</v>
      </c>
      <c r="H137">
        <v>2.9000000000000001E-2</v>
      </c>
      <c r="I137">
        <v>4.2000000000000003E-2</v>
      </c>
      <c r="J137">
        <v>2.3E-2</v>
      </c>
      <c r="K137">
        <v>0.01</v>
      </c>
      <c r="L137">
        <v>5.0000000000000001E-3</v>
      </c>
      <c r="M137">
        <v>4.0000000000000001E-3</v>
      </c>
      <c r="N137">
        <v>6.0000000000000001E-3</v>
      </c>
      <c r="O137">
        <v>0.01</v>
      </c>
      <c r="P137">
        <v>1.2E-2</v>
      </c>
      <c r="Q137">
        <v>1.4E-2</v>
      </c>
      <c r="R137">
        <v>1.4999999999999999E-2</v>
      </c>
      <c r="S137">
        <v>1.4999999999999999E-2</v>
      </c>
      <c r="T137">
        <v>1.2999999999999999E-2</v>
      </c>
      <c r="U137">
        <v>0.01</v>
      </c>
      <c r="V137">
        <v>8.0000000000000002E-3</v>
      </c>
      <c r="W137">
        <v>8.0000000000000002E-3</v>
      </c>
      <c r="X137">
        <v>8.9999999999999993E-3</v>
      </c>
      <c r="Y137">
        <v>0.01</v>
      </c>
      <c r="Z137">
        <v>0.01</v>
      </c>
      <c r="AA137">
        <v>8.9999999999999993E-3</v>
      </c>
      <c r="AB137">
        <v>7.0000000000000001E-3</v>
      </c>
      <c r="AC137">
        <v>6.0000000000000001E-3</v>
      </c>
      <c r="AD137">
        <v>6.0000000000000001E-3</v>
      </c>
      <c r="AE137">
        <v>4.0000000000000001E-3</v>
      </c>
      <c r="AF137">
        <v>4.0000000000000001E-3</v>
      </c>
      <c r="AG137">
        <v>3.0000000000000001E-3</v>
      </c>
      <c r="AH137">
        <v>2E-3</v>
      </c>
      <c r="AI137">
        <v>2E-3</v>
      </c>
      <c r="AJ137">
        <v>2E-3</v>
      </c>
      <c r="AK137">
        <v>2E-3</v>
      </c>
    </row>
    <row r="138" spans="1:37">
      <c r="A138" s="1" t="s">
        <v>11</v>
      </c>
      <c r="B138">
        <v>0</v>
      </c>
      <c r="C138">
        <v>0</v>
      </c>
      <c r="D138">
        <v>0</v>
      </c>
      <c r="E138">
        <v>0</v>
      </c>
      <c r="F138">
        <v>2E-3</v>
      </c>
      <c r="G138">
        <v>0.01</v>
      </c>
      <c r="H138">
        <v>0.03</v>
      </c>
      <c r="I138">
        <v>4.2999999999999997E-2</v>
      </c>
      <c r="J138">
        <v>2.4E-2</v>
      </c>
      <c r="K138">
        <v>0.01</v>
      </c>
      <c r="L138">
        <v>6.0000000000000001E-3</v>
      </c>
      <c r="M138">
        <v>4.0000000000000001E-3</v>
      </c>
      <c r="N138">
        <v>6.0000000000000001E-3</v>
      </c>
      <c r="O138">
        <v>0.01</v>
      </c>
      <c r="P138">
        <v>1.2999999999999999E-2</v>
      </c>
      <c r="Q138">
        <v>1.4E-2</v>
      </c>
      <c r="R138">
        <v>1.4999999999999999E-2</v>
      </c>
      <c r="S138">
        <v>1.4999999999999999E-2</v>
      </c>
      <c r="T138">
        <v>1.2999999999999999E-2</v>
      </c>
      <c r="U138">
        <v>0.01</v>
      </c>
      <c r="V138">
        <v>8.0000000000000002E-3</v>
      </c>
      <c r="W138">
        <v>8.0000000000000002E-3</v>
      </c>
      <c r="X138">
        <v>8.9999999999999993E-3</v>
      </c>
      <c r="Y138">
        <v>0.01</v>
      </c>
      <c r="Z138">
        <v>0.01</v>
      </c>
      <c r="AA138">
        <v>8.9999999999999993E-3</v>
      </c>
      <c r="AB138">
        <v>7.0000000000000001E-3</v>
      </c>
      <c r="AC138">
        <v>6.0000000000000001E-3</v>
      </c>
      <c r="AD138">
        <v>6.0000000000000001E-3</v>
      </c>
      <c r="AE138">
        <v>4.0000000000000001E-3</v>
      </c>
      <c r="AF138">
        <v>4.0000000000000001E-3</v>
      </c>
      <c r="AG138">
        <v>3.0000000000000001E-3</v>
      </c>
      <c r="AH138">
        <v>3.0000000000000001E-3</v>
      </c>
      <c r="AI138">
        <v>2E-3</v>
      </c>
      <c r="AJ138">
        <v>2E-3</v>
      </c>
      <c r="AK138">
        <v>2E-3</v>
      </c>
    </row>
    <row r="139" spans="1:37">
      <c r="A139" s="1" t="s">
        <v>12</v>
      </c>
      <c r="B139">
        <f>SUM(B130:B138)/9</f>
        <v>0</v>
      </c>
      <c r="C139">
        <f t="shared" ref="C139:AK139" si="49">SUM(C130:C138)/9</f>
        <v>0</v>
      </c>
      <c r="D139">
        <f t="shared" si="49"/>
        <v>0</v>
      </c>
      <c r="E139">
        <f t="shared" si="49"/>
        <v>0</v>
      </c>
      <c r="F139">
        <f t="shared" si="49"/>
        <v>2E-3</v>
      </c>
      <c r="G139">
        <f t="shared" si="49"/>
        <v>8.8888888888888889E-3</v>
      </c>
      <c r="H139">
        <f t="shared" si="49"/>
        <v>2.7E-2</v>
      </c>
      <c r="I139">
        <f t="shared" si="49"/>
        <v>3.9444444444444442E-2</v>
      </c>
      <c r="J139">
        <f t="shared" si="49"/>
        <v>2.1777777777777774E-2</v>
      </c>
      <c r="K139">
        <f t="shared" si="49"/>
        <v>9.6666666666666654E-3</v>
      </c>
      <c r="L139">
        <f t="shared" si="49"/>
        <v>5.2222222222222218E-3</v>
      </c>
      <c r="M139">
        <f t="shared" si="49"/>
        <v>4.0000000000000001E-3</v>
      </c>
      <c r="N139">
        <f t="shared" si="49"/>
        <v>5.888888888888888E-3</v>
      </c>
      <c r="O139">
        <f t="shared" si="49"/>
        <v>9.4444444444444428E-3</v>
      </c>
      <c r="P139">
        <f t="shared" si="49"/>
        <v>1.1999999999999999E-2</v>
      </c>
      <c r="Q139">
        <f t="shared" si="49"/>
        <v>1.3555555555555555E-2</v>
      </c>
      <c r="R139">
        <f t="shared" si="49"/>
        <v>1.4444444444444446E-2</v>
      </c>
      <c r="S139">
        <f t="shared" si="49"/>
        <v>1.4333333333333333E-2</v>
      </c>
      <c r="T139">
        <f t="shared" si="49"/>
        <v>1.2333333333333332E-2</v>
      </c>
      <c r="U139">
        <f t="shared" si="49"/>
        <v>9.6666666666666654E-3</v>
      </c>
      <c r="V139">
        <f t="shared" si="49"/>
        <v>7.6666666666666671E-3</v>
      </c>
      <c r="W139">
        <f t="shared" si="49"/>
        <v>7.6666666666666671E-3</v>
      </c>
      <c r="X139">
        <f t="shared" si="49"/>
        <v>8.7777777777777784E-3</v>
      </c>
      <c r="Y139">
        <f t="shared" si="49"/>
        <v>9.6666666666666654E-3</v>
      </c>
      <c r="Z139">
        <f t="shared" si="49"/>
        <v>9.6666666666666654E-3</v>
      </c>
      <c r="AA139">
        <f t="shared" si="49"/>
        <v>8.8888888888888871E-3</v>
      </c>
      <c r="AB139">
        <f t="shared" si="49"/>
        <v>7.3333333333333341E-3</v>
      </c>
      <c r="AC139">
        <f t="shared" si="49"/>
        <v>5.9999999999999993E-3</v>
      </c>
      <c r="AD139">
        <f t="shared" si="49"/>
        <v>5.4444444444444445E-3</v>
      </c>
      <c r="AE139">
        <f t="shared" si="49"/>
        <v>4.1111111111111114E-3</v>
      </c>
      <c r="AF139">
        <f t="shared" si="49"/>
        <v>4.0000000000000001E-3</v>
      </c>
      <c r="AG139">
        <f t="shared" si="49"/>
        <v>2.6666666666666661E-3</v>
      </c>
      <c r="AH139">
        <f t="shared" si="49"/>
        <v>2.1111111111111109E-3</v>
      </c>
      <c r="AI139">
        <f t="shared" si="49"/>
        <v>2E-3</v>
      </c>
      <c r="AJ139">
        <f t="shared" si="49"/>
        <v>2E-3</v>
      </c>
      <c r="AK139">
        <f t="shared" si="49"/>
        <v>1.6666666666666668E-3</v>
      </c>
    </row>
    <row r="140" spans="1:37">
      <c r="A140" s="1" t="s">
        <v>13</v>
      </c>
      <c r="B140">
        <f>STDEV(B130:B138)</f>
        <v>0</v>
      </c>
      <c r="C140">
        <f t="shared" ref="C140:AK140" si="50">STDEV(C130:C138)</f>
        <v>0</v>
      </c>
      <c r="D140">
        <f t="shared" si="50"/>
        <v>0</v>
      </c>
      <c r="E140">
        <f t="shared" si="50"/>
        <v>0</v>
      </c>
      <c r="F140">
        <f t="shared" si="50"/>
        <v>0</v>
      </c>
      <c r="G140">
        <f t="shared" si="50"/>
        <v>7.8173595997057155E-4</v>
      </c>
      <c r="H140">
        <f t="shared" si="50"/>
        <v>2.0615528128088301E-3</v>
      </c>
      <c r="I140">
        <f t="shared" si="50"/>
        <v>2.6977356760397742E-3</v>
      </c>
      <c r="J140">
        <f t="shared" si="50"/>
        <v>1.6414763002993507E-3</v>
      </c>
      <c r="K140">
        <f t="shared" si="50"/>
        <v>5.0000000000000044E-4</v>
      </c>
      <c r="L140">
        <f t="shared" si="50"/>
        <v>4.4095855184409844E-4</v>
      </c>
      <c r="M140">
        <f t="shared" si="50"/>
        <v>0</v>
      </c>
      <c r="N140">
        <f t="shared" si="50"/>
        <v>3.3333333333333332E-4</v>
      </c>
      <c r="O140">
        <f t="shared" si="50"/>
        <v>7.264831572567792E-4</v>
      </c>
      <c r="P140">
        <f t="shared" si="50"/>
        <v>7.0710678118654762E-4</v>
      </c>
      <c r="Q140">
        <f t="shared" si="50"/>
        <v>7.2648315725677909E-4</v>
      </c>
      <c r="R140">
        <f t="shared" si="50"/>
        <v>7.2648315725677877E-4</v>
      </c>
      <c r="S140">
        <f t="shared" si="50"/>
        <v>8.6602540378443859E-4</v>
      </c>
      <c r="T140">
        <f t="shared" si="50"/>
        <v>8.6602540378443859E-4</v>
      </c>
      <c r="U140">
        <f t="shared" si="50"/>
        <v>5.0000000000000044E-4</v>
      </c>
      <c r="V140">
        <f t="shared" si="50"/>
        <v>5.0000000000000001E-4</v>
      </c>
      <c r="W140">
        <f t="shared" si="50"/>
        <v>5.0000000000000001E-4</v>
      </c>
      <c r="X140">
        <f t="shared" si="50"/>
        <v>4.4095855184409806E-4</v>
      </c>
      <c r="Y140">
        <f t="shared" si="50"/>
        <v>5.0000000000000044E-4</v>
      </c>
      <c r="Z140">
        <f t="shared" si="50"/>
        <v>5.0000000000000044E-4</v>
      </c>
      <c r="AA140">
        <f t="shared" si="50"/>
        <v>3.3333333333333305E-4</v>
      </c>
      <c r="AB140">
        <f t="shared" si="50"/>
        <v>5.0000000000000001E-4</v>
      </c>
      <c r="AC140">
        <f t="shared" si="50"/>
        <v>9.1997605001002437E-19</v>
      </c>
      <c r="AD140">
        <f t="shared" si="50"/>
        <v>5.2704627669472994E-4</v>
      </c>
      <c r="AE140">
        <f t="shared" si="50"/>
        <v>3.3333333333333332E-4</v>
      </c>
      <c r="AF140">
        <f t="shared" si="50"/>
        <v>0</v>
      </c>
      <c r="AG140">
        <f t="shared" si="50"/>
        <v>5.0000000000000001E-4</v>
      </c>
      <c r="AH140">
        <f t="shared" si="50"/>
        <v>3.3333333333333332E-4</v>
      </c>
      <c r="AI140">
        <f t="shared" si="50"/>
        <v>0</v>
      </c>
      <c r="AJ140">
        <f t="shared" si="50"/>
        <v>0</v>
      </c>
      <c r="AK140">
        <f t="shared" si="50"/>
        <v>5.0000000000000001E-4</v>
      </c>
    </row>
    <row r="141" spans="1:37">
      <c r="A141" s="1" t="s">
        <v>14</v>
      </c>
      <c r="B141">
        <f>B140/SQRT(9)</f>
        <v>0</v>
      </c>
      <c r="C141">
        <f t="shared" ref="C141:AK141" si="51">C140/SQRT(9)</f>
        <v>0</v>
      </c>
      <c r="D141">
        <f t="shared" si="51"/>
        <v>0</v>
      </c>
      <c r="E141">
        <f t="shared" si="51"/>
        <v>0</v>
      </c>
      <c r="F141">
        <f t="shared" si="51"/>
        <v>0</v>
      </c>
      <c r="G141">
        <f t="shared" si="51"/>
        <v>2.6057865332352383E-4</v>
      </c>
      <c r="H141">
        <f t="shared" si="51"/>
        <v>6.8718427093627675E-4</v>
      </c>
      <c r="I141">
        <f t="shared" si="51"/>
        <v>8.9924522534659144E-4</v>
      </c>
      <c r="J141">
        <f t="shared" si="51"/>
        <v>5.471587667664502E-4</v>
      </c>
      <c r="K141">
        <f t="shared" si="51"/>
        <v>1.6666666666666682E-4</v>
      </c>
      <c r="L141">
        <f t="shared" si="51"/>
        <v>1.4698618394803282E-4</v>
      </c>
      <c r="M141">
        <f t="shared" si="51"/>
        <v>0</v>
      </c>
      <c r="N141">
        <f t="shared" si="51"/>
        <v>1.111111111111111E-4</v>
      </c>
      <c r="O141">
        <f t="shared" si="51"/>
        <v>2.4216105241892639E-4</v>
      </c>
      <c r="P141">
        <f t="shared" si="51"/>
        <v>2.3570226039551587E-4</v>
      </c>
      <c r="Q141">
        <f t="shared" si="51"/>
        <v>2.4216105241892636E-4</v>
      </c>
      <c r="R141">
        <f t="shared" si="51"/>
        <v>2.4216105241892626E-4</v>
      </c>
      <c r="S141">
        <f t="shared" si="51"/>
        <v>2.8867513459481284E-4</v>
      </c>
      <c r="T141">
        <f t="shared" si="51"/>
        <v>2.8867513459481284E-4</v>
      </c>
      <c r="U141">
        <f t="shared" si="51"/>
        <v>1.6666666666666682E-4</v>
      </c>
      <c r="V141">
        <f t="shared" si="51"/>
        <v>1.6666666666666666E-4</v>
      </c>
      <c r="W141">
        <f t="shared" si="51"/>
        <v>1.6666666666666666E-4</v>
      </c>
      <c r="X141">
        <f t="shared" si="51"/>
        <v>1.4698618394803269E-4</v>
      </c>
      <c r="Y141">
        <f t="shared" si="51"/>
        <v>1.6666666666666682E-4</v>
      </c>
      <c r="Z141">
        <f t="shared" si="51"/>
        <v>1.6666666666666682E-4</v>
      </c>
      <c r="AA141">
        <f t="shared" si="51"/>
        <v>1.1111111111111102E-4</v>
      </c>
      <c r="AB141">
        <f t="shared" si="51"/>
        <v>1.6666666666666666E-4</v>
      </c>
      <c r="AC141">
        <f t="shared" si="51"/>
        <v>3.0665868333667479E-19</v>
      </c>
      <c r="AD141">
        <f t="shared" si="51"/>
        <v>1.7568209223157665E-4</v>
      </c>
      <c r="AE141">
        <f t="shared" si="51"/>
        <v>1.111111111111111E-4</v>
      </c>
      <c r="AF141">
        <f t="shared" si="51"/>
        <v>0</v>
      </c>
      <c r="AG141">
        <f t="shared" si="51"/>
        <v>1.6666666666666666E-4</v>
      </c>
      <c r="AH141">
        <f t="shared" si="51"/>
        <v>1.111111111111111E-4</v>
      </c>
      <c r="AI141">
        <f t="shared" si="51"/>
        <v>0</v>
      </c>
      <c r="AJ141">
        <f t="shared" si="51"/>
        <v>0</v>
      </c>
      <c r="AK141">
        <f t="shared" si="51"/>
        <v>1.6666666666666666E-4</v>
      </c>
    </row>
    <row r="142" spans="1:37">
      <c r="A142" s="1" t="s">
        <v>15</v>
      </c>
      <c r="B142">
        <f>$H$1*B141</f>
        <v>0</v>
      </c>
      <c r="C142">
        <f t="shared" ref="C142:AK142" si="52">$H$1*C141</f>
        <v>0</v>
      </c>
      <c r="D142">
        <f t="shared" si="52"/>
        <v>0</v>
      </c>
      <c r="E142">
        <f t="shared" si="52"/>
        <v>0</v>
      </c>
      <c r="F142">
        <f t="shared" si="52"/>
        <v>0</v>
      </c>
      <c r="G142">
        <f t="shared" si="52"/>
        <v>7.54635780024925E-4</v>
      </c>
      <c r="H142">
        <f t="shared" si="52"/>
        <v>1.9900856486314575E-3</v>
      </c>
      <c r="I142">
        <f t="shared" si="52"/>
        <v>2.6042141726037287E-3</v>
      </c>
      <c r="J142">
        <f t="shared" si="52"/>
        <v>1.5845717885556397E-3</v>
      </c>
      <c r="K142">
        <f t="shared" si="52"/>
        <v>4.8266666666666711E-4</v>
      </c>
      <c r="L142">
        <f t="shared" si="52"/>
        <v>4.2567198871350302E-4</v>
      </c>
      <c r="M142">
        <f t="shared" si="52"/>
        <v>0</v>
      </c>
      <c r="N142">
        <f t="shared" si="52"/>
        <v>3.2177777777777776E-4</v>
      </c>
      <c r="O142">
        <f t="shared" si="52"/>
        <v>7.0129840780521076E-4</v>
      </c>
      <c r="P142">
        <f t="shared" si="52"/>
        <v>6.82593746105414E-4</v>
      </c>
      <c r="Q142">
        <f t="shared" si="52"/>
        <v>7.0129840780521076E-4</v>
      </c>
      <c r="R142">
        <f t="shared" si="52"/>
        <v>7.0129840780521044E-4</v>
      </c>
      <c r="S142">
        <f t="shared" si="52"/>
        <v>8.3600318978657793E-4</v>
      </c>
      <c r="T142">
        <f t="shared" si="52"/>
        <v>8.3600318978657793E-4</v>
      </c>
      <c r="U142">
        <f t="shared" si="52"/>
        <v>4.8266666666666711E-4</v>
      </c>
      <c r="V142">
        <f t="shared" si="52"/>
        <v>4.8266666666666662E-4</v>
      </c>
      <c r="W142">
        <f t="shared" si="52"/>
        <v>4.8266666666666662E-4</v>
      </c>
      <c r="X142">
        <f t="shared" si="52"/>
        <v>4.2567198871350264E-4</v>
      </c>
      <c r="Y142">
        <f t="shared" si="52"/>
        <v>4.8266666666666711E-4</v>
      </c>
      <c r="Z142">
        <f t="shared" si="52"/>
        <v>4.8266666666666711E-4</v>
      </c>
      <c r="AA142">
        <f t="shared" si="52"/>
        <v>3.2177777777777749E-4</v>
      </c>
      <c r="AB142">
        <f t="shared" si="52"/>
        <v>4.8266666666666662E-4</v>
      </c>
      <c r="AC142">
        <f t="shared" si="52"/>
        <v>8.880835469430102E-19</v>
      </c>
      <c r="AD142">
        <f t="shared" si="52"/>
        <v>5.0877533910264597E-4</v>
      </c>
      <c r="AE142">
        <f t="shared" si="52"/>
        <v>3.2177777777777776E-4</v>
      </c>
      <c r="AF142">
        <f t="shared" si="52"/>
        <v>0</v>
      </c>
      <c r="AG142">
        <f t="shared" si="52"/>
        <v>4.8266666666666662E-4</v>
      </c>
      <c r="AH142">
        <f t="shared" si="52"/>
        <v>3.2177777777777776E-4</v>
      </c>
      <c r="AI142">
        <f t="shared" si="52"/>
        <v>0</v>
      </c>
      <c r="AJ142">
        <f t="shared" si="52"/>
        <v>0</v>
      </c>
      <c r="AK142">
        <f t="shared" si="52"/>
        <v>4.8266666666666662E-4</v>
      </c>
    </row>
    <row r="143" spans="1:37" ht="60">
      <c r="A143" s="2" t="s">
        <v>16</v>
      </c>
      <c r="B143">
        <f>B139-B142</f>
        <v>0</v>
      </c>
      <c r="C143">
        <f t="shared" ref="C143:AK143" si="53">C139-C142</f>
        <v>0</v>
      </c>
      <c r="D143">
        <f t="shared" si="53"/>
        <v>0</v>
      </c>
      <c r="E143">
        <f t="shared" si="53"/>
        <v>0</v>
      </c>
      <c r="F143">
        <f t="shared" si="53"/>
        <v>2E-3</v>
      </c>
      <c r="G143">
        <f t="shared" si="53"/>
        <v>8.134253108863964E-3</v>
      </c>
      <c r="H143">
        <f t="shared" si="53"/>
        <v>2.5009914351368543E-2</v>
      </c>
      <c r="I143">
        <f t="shared" si="53"/>
        <v>3.6840230271840711E-2</v>
      </c>
      <c r="J143">
        <f t="shared" si="53"/>
        <v>2.0193205989222134E-2</v>
      </c>
      <c r="K143">
        <f t="shared" si="53"/>
        <v>9.1839999999999977E-3</v>
      </c>
      <c r="L143">
        <f t="shared" si="53"/>
        <v>4.7965502335087186E-3</v>
      </c>
      <c r="M143">
        <f t="shared" si="53"/>
        <v>4.0000000000000001E-3</v>
      </c>
      <c r="N143">
        <f t="shared" si="53"/>
        <v>5.5671111111111104E-3</v>
      </c>
      <c r="O143">
        <f t="shared" si="53"/>
        <v>8.7431460366392318E-3</v>
      </c>
      <c r="P143">
        <f t="shared" si="53"/>
        <v>1.1317406253894585E-2</v>
      </c>
      <c r="Q143">
        <f t="shared" si="53"/>
        <v>1.2854257147750344E-2</v>
      </c>
      <c r="R143">
        <f t="shared" si="53"/>
        <v>1.3743146036639235E-2</v>
      </c>
      <c r="S143">
        <f t="shared" si="53"/>
        <v>1.3497330143546756E-2</v>
      </c>
      <c r="T143">
        <f t="shared" si="53"/>
        <v>1.1497330143546754E-2</v>
      </c>
      <c r="U143">
        <f t="shared" si="53"/>
        <v>9.1839999999999977E-3</v>
      </c>
      <c r="V143">
        <f t="shared" si="53"/>
        <v>7.1840000000000003E-3</v>
      </c>
      <c r="W143">
        <f t="shared" si="53"/>
        <v>7.1840000000000003E-3</v>
      </c>
      <c r="X143">
        <f t="shared" si="53"/>
        <v>8.352105789064276E-3</v>
      </c>
      <c r="Y143">
        <f t="shared" si="53"/>
        <v>9.1839999999999977E-3</v>
      </c>
      <c r="Z143">
        <f t="shared" si="53"/>
        <v>9.1839999999999977E-3</v>
      </c>
      <c r="AA143">
        <f t="shared" si="53"/>
        <v>8.5671111111111104E-3</v>
      </c>
      <c r="AB143">
        <f t="shared" si="53"/>
        <v>6.8506666666666672E-3</v>
      </c>
      <c r="AC143">
        <f t="shared" si="53"/>
        <v>5.9999999999999984E-3</v>
      </c>
      <c r="AD143">
        <f t="shared" si="53"/>
        <v>4.9356691053417988E-3</v>
      </c>
      <c r="AE143">
        <f t="shared" si="53"/>
        <v>3.7893333333333338E-3</v>
      </c>
      <c r="AF143">
        <f t="shared" si="53"/>
        <v>4.0000000000000001E-3</v>
      </c>
      <c r="AG143">
        <f t="shared" si="53"/>
        <v>2.1839999999999993E-3</v>
      </c>
      <c r="AH143">
        <f t="shared" si="53"/>
        <v>1.7893333333333331E-3</v>
      </c>
      <c r="AI143">
        <f t="shared" si="53"/>
        <v>2E-3</v>
      </c>
      <c r="AJ143">
        <f t="shared" si="53"/>
        <v>2E-3</v>
      </c>
      <c r="AK143">
        <f t="shared" si="53"/>
        <v>1.1840000000000002E-3</v>
      </c>
    </row>
    <row r="144" spans="1:37" ht="60">
      <c r="A144" s="2" t="s">
        <v>17</v>
      </c>
      <c r="B144">
        <f>B139+B142</f>
        <v>0</v>
      </c>
      <c r="C144">
        <f t="shared" ref="C144:AK144" si="54">C139+C142</f>
        <v>0</v>
      </c>
      <c r="D144">
        <f t="shared" si="54"/>
        <v>0</v>
      </c>
      <c r="E144">
        <f t="shared" si="54"/>
        <v>0</v>
      </c>
      <c r="F144">
        <f t="shared" si="54"/>
        <v>2E-3</v>
      </c>
      <c r="G144">
        <f t="shared" si="54"/>
        <v>9.6435246689138138E-3</v>
      </c>
      <c r="H144">
        <f t="shared" si="54"/>
        <v>2.8990085648631456E-2</v>
      </c>
      <c r="I144">
        <f t="shared" si="54"/>
        <v>4.2048658617048172E-2</v>
      </c>
      <c r="J144">
        <f t="shared" si="54"/>
        <v>2.3362349566333415E-2</v>
      </c>
      <c r="K144">
        <f t="shared" si="54"/>
        <v>1.0149333333333333E-2</v>
      </c>
      <c r="L144">
        <f t="shared" si="54"/>
        <v>5.6478942109357251E-3</v>
      </c>
      <c r="M144">
        <f t="shared" si="54"/>
        <v>4.0000000000000001E-3</v>
      </c>
      <c r="N144">
        <f t="shared" si="54"/>
        <v>6.2106666666666656E-3</v>
      </c>
      <c r="O144">
        <f t="shared" si="54"/>
        <v>1.0145742852249654E-2</v>
      </c>
      <c r="P144">
        <f t="shared" si="54"/>
        <v>1.2682593746105413E-2</v>
      </c>
      <c r="Q144">
        <f t="shared" si="54"/>
        <v>1.4256853963360766E-2</v>
      </c>
      <c r="R144">
        <f t="shared" si="54"/>
        <v>1.5145742852249656E-2</v>
      </c>
      <c r="S144">
        <f t="shared" si="54"/>
        <v>1.5169336523119911E-2</v>
      </c>
      <c r="T144">
        <f t="shared" si="54"/>
        <v>1.3169336523119909E-2</v>
      </c>
      <c r="U144">
        <f t="shared" si="54"/>
        <v>1.0149333333333333E-2</v>
      </c>
      <c r="V144">
        <f t="shared" si="54"/>
        <v>8.1493333333333331E-3</v>
      </c>
      <c r="W144">
        <f t="shared" si="54"/>
        <v>8.1493333333333331E-3</v>
      </c>
      <c r="X144">
        <f t="shared" si="54"/>
        <v>9.2034497664912809E-3</v>
      </c>
      <c r="Y144">
        <f t="shared" si="54"/>
        <v>1.0149333333333333E-2</v>
      </c>
      <c r="Z144">
        <f t="shared" si="54"/>
        <v>1.0149333333333333E-2</v>
      </c>
      <c r="AA144">
        <f t="shared" si="54"/>
        <v>9.2106666666666639E-3</v>
      </c>
      <c r="AB144">
        <f t="shared" si="54"/>
        <v>7.816E-3</v>
      </c>
      <c r="AC144">
        <f t="shared" si="54"/>
        <v>6.0000000000000001E-3</v>
      </c>
      <c r="AD144">
        <f t="shared" si="54"/>
        <v>5.9532197835470901E-3</v>
      </c>
      <c r="AE144">
        <f t="shared" si="54"/>
        <v>4.432888888888889E-3</v>
      </c>
      <c r="AF144">
        <f t="shared" si="54"/>
        <v>4.0000000000000001E-3</v>
      </c>
      <c r="AG144">
        <f t="shared" si="54"/>
        <v>3.149333333333333E-3</v>
      </c>
      <c r="AH144">
        <f t="shared" si="54"/>
        <v>2.4328888888888885E-3</v>
      </c>
      <c r="AI144">
        <f t="shared" si="54"/>
        <v>2E-3</v>
      </c>
      <c r="AJ144">
        <f t="shared" si="54"/>
        <v>2E-3</v>
      </c>
      <c r="AK144">
        <f t="shared" si="54"/>
        <v>2.1493333333333334E-3</v>
      </c>
    </row>
    <row r="147" spans="1:37">
      <c r="A147" s="1" t="s">
        <v>34</v>
      </c>
      <c r="D147" s="1" t="s">
        <v>44</v>
      </c>
      <c r="E147" s="3">
        <f>24/255</f>
        <v>9.4117647058823528E-2</v>
      </c>
      <c r="F147" s="3">
        <f t="shared" ref="F147:G147" si="55">24/255</f>
        <v>9.4117647058823528E-2</v>
      </c>
      <c r="G147" s="3">
        <f t="shared" si="55"/>
        <v>9.4117647058823528E-2</v>
      </c>
      <c r="I147" s="1" t="s">
        <v>45</v>
      </c>
      <c r="K147">
        <f>IF(E147&lt;$X$1, $U$1*E147,  POWER(($O$1*E147) +$R$1, $L$1))</f>
        <v>9.1294648906842975E-3</v>
      </c>
      <c r="M147" s="1" t="s">
        <v>58</v>
      </c>
      <c r="N147">
        <f>(24+1)/256</f>
        <v>9.765625E-2</v>
      </c>
      <c r="P147" s="1" t="s">
        <v>59</v>
      </c>
      <c r="Q147">
        <f>IF(N147&lt;$X$1, $U$1*N147,  POWER(($O$1*N147) +$R$1, $L$1))</f>
        <v>9.6582075781875484E-3</v>
      </c>
    </row>
    <row r="148" spans="1:37">
      <c r="A148" s="1" t="s">
        <v>3</v>
      </c>
      <c r="B148">
        <v>0</v>
      </c>
      <c r="C148">
        <v>0</v>
      </c>
      <c r="D148">
        <v>0</v>
      </c>
      <c r="E148">
        <v>0</v>
      </c>
      <c r="F148">
        <v>3.0000000000000001E-3</v>
      </c>
      <c r="G148">
        <v>1.0999999999999999E-2</v>
      </c>
      <c r="H148">
        <v>3.6999999999999998E-2</v>
      </c>
      <c r="I148">
        <v>5.6000000000000001E-2</v>
      </c>
      <c r="J148">
        <v>3.1E-2</v>
      </c>
      <c r="K148">
        <v>1.4E-2</v>
      </c>
      <c r="L148">
        <v>8.0000000000000002E-3</v>
      </c>
      <c r="M148">
        <v>6.0000000000000001E-3</v>
      </c>
      <c r="N148">
        <v>8.9999999999999993E-3</v>
      </c>
      <c r="O148">
        <v>1.4999999999999999E-2</v>
      </c>
      <c r="P148">
        <v>0.02</v>
      </c>
      <c r="Q148">
        <v>2.3E-2</v>
      </c>
      <c r="R148">
        <v>2.5000000000000001E-2</v>
      </c>
      <c r="S148">
        <v>2.4E-2</v>
      </c>
      <c r="T148">
        <v>2.1000000000000001E-2</v>
      </c>
      <c r="U148">
        <v>1.7000000000000001E-2</v>
      </c>
      <c r="V148">
        <v>1.2999999999999999E-2</v>
      </c>
      <c r="W148">
        <v>1.2999999999999999E-2</v>
      </c>
      <c r="X148">
        <v>1.4999999999999999E-2</v>
      </c>
      <c r="Y148">
        <v>1.7000000000000001E-2</v>
      </c>
      <c r="Z148">
        <v>1.7999999999999999E-2</v>
      </c>
      <c r="AA148">
        <v>1.6E-2</v>
      </c>
      <c r="AB148">
        <v>1.2999999999999999E-2</v>
      </c>
      <c r="AC148">
        <v>1.0999999999999999E-2</v>
      </c>
      <c r="AD148">
        <v>8.9999999999999993E-3</v>
      </c>
      <c r="AE148">
        <v>8.0000000000000002E-3</v>
      </c>
      <c r="AF148">
        <v>7.0000000000000001E-3</v>
      </c>
      <c r="AG148">
        <v>6.0000000000000001E-3</v>
      </c>
      <c r="AH148">
        <v>4.0000000000000001E-3</v>
      </c>
      <c r="AI148">
        <v>3.0000000000000001E-3</v>
      </c>
      <c r="AJ148">
        <v>4.0000000000000001E-3</v>
      </c>
      <c r="AK148">
        <v>5.0000000000000001E-3</v>
      </c>
    </row>
    <row r="149" spans="1:37">
      <c r="A149" s="1" t="s">
        <v>4</v>
      </c>
      <c r="B149">
        <v>0</v>
      </c>
      <c r="C149">
        <v>0</v>
      </c>
      <c r="D149">
        <v>0</v>
      </c>
      <c r="E149">
        <v>0</v>
      </c>
      <c r="F149">
        <v>2E-3</v>
      </c>
      <c r="G149">
        <v>1.0999999999999999E-2</v>
      </c>
      <c r="H149">
        <v>3.5999999999999997E-2</v>
      </c>
      <c r="I149">
        <v>5.5E-2</v>
      </c>
      <c r="J149">
        <v>3.1E-2</v>
      </c>
      <c r="K149">
        <v>1.4E-2</v>
      </c>
      <c r="L149">
        <v>8.0000000000000002E-3</v>
      </c>
      <c r="M149">
        <v>6.0000000000000001E-3</v>
      </c>
      <c r="N149">
        <v>8.9999999999999993E-3</v>
      </c>
      <c r="O149">
        <v>1.4E-2</v>
      </c>
      <c r="P149">
        <v>0.02</v>
      </c>
      <c r="Q149">
        <v>2.3E-2</v>
      </c>
      <c r="R149">
        <v>2.4E-2</v>
      </c>
      <c r="S149">
        <v>2.4E-2</v>
      </c>
      <c r="T149">
        <v>2.1000000000000001E-2</v>
      </c>
      <c r="U149">
        <v>1.6E-2</v>
      </c>
      <c r="V149">
        <v>1.2999999999999999E-2</v>
      </c>
      <c r="W149">
        <v>1.2E-2</v>
      </c>
      <c r="X149">
        <v>1.4999999999999999E-2</v>
      </c>
      <c r="Y149">
        <v>1.6E-2</v>
      </c>
      <c r="Z149">
        <v>1.7000000000000001E-2</v>
      </c>
      <c r="AA149">
        <v>1.4999999999999999E-2</v>
      </c>
      <c r="AB149">
        <v>1.2999999999999999E-2</v>
      </c>
      <c r="AC149">
        <v>0.01</v>
      </c>
      <c r="AD149">
        <v>8.9999999999999993E-3</v>
      </c>
      <c r="AE149">
        <v>7.0000000000000001E-3</v>
      </c>
      <c r="AF149">
        <v>7.0000000000000001E-3</v>
      </c>
      <c r="AG149">
        <v>5.0000000000000001E-3</v>
      </c>
      <c r="AH149">
        <v>4.0000000000000001E-3</v>
      </c>
      <c r="AI149">
        <v>3.0000000000000001E-3</v>
      </c>
      <c r="AJ149">
        <v>3.0000000000000001E-3</v>
      </c>
      <c r="AK149">
        <v>3.0000000000000001E-3</v>
      </c>
    </row>
    <row r="150" spans="1:37">
      <c r="A150" s="1" t="s">
        <v>5</v>
      </c>
      <c r="B150">
        <v>0</v>
      </c>
      <c r="C150">
        <v>1E-3</v>
      </c>
      <c r="D150">
        <v>0</v>
      </c>
      <c r="E150">
        <v>1E-3</v>
      </c>
      <c r="F150">
        <v>3.0000000000000001E-3</v>
      </c>
      <c r="G150">
        <v>1.2999999999999999E-2</v>
      </c>
      <c r="H150">
        <v>0.04</v>
      </c>
      <c r="I150">
        <v>0.06</v>
      </c>
      <c r="J150">
        <v>3.4000000000000002E-2</v>
      </c>
      <c r="K150">
        <v>1.4999999999999999E-2</v>
      </c>
      <c r="L150">
        <v>8.0000000000000002E-3</v>
      </c>
      <c r="M150">
        <v>7.0000000000000001E-3</v>
      </c>
      <c r="N150">
        <v>0.01</v>
      </c>
      <c r="O150">
        <v>1.6E-2</v>
      </c>
      <c r="P150">
        <v>2.1000000000000001E-2</v>
      </c>
      <c r="Q150">
        <v>2.5000000000000001E-2</v>
      </c>
      <c r="R150">
        <v>2.5999999999999999E-2</v>
      </c>
      <c r="S150">
        <v>2.5000000000000001E-2</v>
      </c>
      <c r="T150">
        <v>2.1999999999999999E-2</v>
      </c>
      <c r="U150">
        <v>1.7000000000000001E-2</v>
      </c>
      <c r="V150">
        <v>1.4E-2</v>
      </c>
      <c r="W150">
        <v>1.2999999999999999E-2</v>
      </c>
      <c r="X150">
        <v>1.6E-2</v>
      </c>
      <c r="Y150">
        <v>1.7000000000000001E-2</v>
      </c>
      <c r="Z150">
        <v>1.7999999999999999E-2</v>
      </c>
      <c r="AA150">
        <v>1.6E-2</v>
      </c>
      <c r="AB150">
        <v>1.2999999999999999E-2</v>
      </c>
      <c r="AC150">
        <v>1.0999999999999999E-2</v>
      </c>
      <c r="AD150">
        <v>0.01</v>
      </c>
      <c r="AE150">
        <v>8.0000000000000002E-3</v>
      </c>
      <c r="AF150">
        <v>7.0000000000000001E-3</v>
      </c>
      <c r="AG150">
        <v>6.0000000000000001E-3</v>
      </c>
      <c r="AH150">
        <v>4.0000000000000001E-3</v>
      </c>
      <c r="AI150">
        <v>3.0000000000000001E-3</v>
      </c>
      <c r="AJ150">
        <v>4.0000000000000001E-3</v>
      </c>
      <c r="AK150">
        <v>5.0000000000000001E-3</v>
      </c>
    </row>
    <row r="151" spans="1:37">
      <c r="A151" s="1" t="s">
        <v>6</v>
      </c>
      <c r="B151">
        <v>0</v>
      </c>
      <c r="C151">
        <v>0</v>
      </c>
      <c r="D151">
        <v>0</v>
      </c>
      <c r="E151">
        <v>1E-3</v>
      </c>
      <c r="F151">
        <v>3.0000000000000001E-3</v>
      </c>
      <c r="G151">
        <v>1.2999999999999999E-2</v>
      </c>
      <c r="H151">
        <v>4.1000000000000002E-2</v>
      </c>
      <c r="I151">
        <v>6.2E-2</v>
      </c>
      <c r="J151">
        <v>3.5000000000000003E-2</v>
      </c>
      <c r="K151">
        <v>1.6E-2</v>
      </c>
      <c r="L151">
        <v>8.0000000000000002E-3</v>
      </c>
      <c r="M151">
        <v>7.0000000000000001E-3</v>
      </c>
      <c r="N151">
        <v>0.01</v>
      </c>
      <c r="O151">
        <v>1.6E-2</v>
      </c>
      <c r="P151">
        <v>2.1999999999999999E-2</v>
      </c>
      <c r="Q151">
        <v>2.5000000000000001E-2</v>
      </c>
      <c r="R151">
        <v>2.5999999999999999E-2</v>
      </c>
      <c r="S151">
        <v>2.5999999999999999E-2</v>
      </c>
      <c r="T151">
        <v>2.3E-2</v>
      </c>
      <c r="U151">
        <v>1.7999999999999999E-2</v>
      </c>
      <c r="V151">
        <v>1.4E-2</v>
      </c>
      <c r="W151">
        <v>1.4E-2</v>
      </c>
      <c r="X151">
        <v>1.6E-2</v>
      </c>
      <c r="Y151">
        <v>1.7000000000000001E-2</v>
      </c>
      <c r="Z151">
        <v>1.7999999999999999E-2</v>
      </c>
      <c r="AA151">
        <v>1.7000000000000001E-2</v>
      </c>
      <c r="AB151">
        <v>1.4E-2</v>
      </c>
      <c r="AC151">
        <v>1.0999999999999999E-2</v>
      </c>
      <c r="AD151">
        <v>8.9999999999999993E-3</v>
      </c>
      <c r="AE151">
        <v>8.0000000000000002E-3</v>
      </c>
      <c r="AF151">
        <v>7.0000000000000001E-3</v>
      </c>
      <c r="AG151">
        <v>6.0000000000000001E-3</v>
      </c>
      <c r="AH151">
        <v>4.0000000000000001E-3</v>
      </c>
      <c r="AI151">
        <v>3.0000000000000001E-3</v>
      </c>
      <c r="AJ151">
        <v>3.0000000000000001E-3</v>
      </c>
      <c r="AK151">
        <v>3.0000000000000001E-3</v>
      </c>
    </row>
    <row r="152" spans="1:37">
      <c r="A152" s="1" t="s">
        <v>7</v>
      </c>
      <c r="B152">
        <v>0</v>
      </c>
      <c r="C152">
        <v>0</v>
      </c>
      <c r="D152">
        <v>0</v>
      </c>
      <c r="E152">
        <v>1E-3</v>
      </c>
      <c r="F152">
        <v>3.0000000000000001E-3</v>
      </c>
      <c r="G152">
        <v>1.2999999999999999E-2</v>
      </c>
      <c r="H152">
        <v>4.2000000000000003E-2</v>
      </c>
      <c r="I152">
        <v>6.3E-2</v>
      </c>
      <c r="J152">
        <v>3.5000000000000003E-2</v>
      </c>
      <c r="K152">
        <v>1.6E-2</v>
      </c>
      <c r="L152">
        <v>8.9999999999999993E-3</v>
      </c>
      <c r="M152">
        <v>7.0000000000000001E-3</v>
      </c>
      <c r="N152">
        <v>0.01</v>
      </c>
      <c r="O152">
        <v>1.6E-2</v>
      </c>
      <c r="P152">
        <v>2.1999999999999999E-2</v>
      </c>
      <c r="Q152">
        <v>2.5999999999999999E-2</v>
      </c>
      <c r="R152">
        <v>2.7E-2</v>
      </c>
      <c r="S152">
        <v>2.7E-2</v>
      </c>
      <c r="T152">
        <v>2.3E-2</v>
      </c>
      <c r="U152">
        <v>1.9E-2</v>
      </c>
      <c r="V152">
        <v>1.4999999999999999E-2</v>
      </c>
      <c r="W152">
        <v>1.4E-2</v>
      </c>
      <c r="X152">
        <v>1.7000000000000001E-2</v>
      </c>
      <c r="Y152">
        <v>1.7999999999999999E-2</v>
      </c>
      <c r="Z152">
        <v>1.9E-2</v>
      </c>
      <c r="AA152">
        <v>1.7000000000000001E-2</v>
      </c>
      <c r="AB152">
        <v>1.4E-2</v>
      </c>
      <c r="AC152">
        <v>1.2E-2</v>
      </c>
      <c r="AD152">
        <v>0.01</v>
      </c>
      <c r="AE152">
        <v>8.0000000000000002E-3</v>
      </c>
      <c r="AF152">
        <v>7.0000000000000001E-3</v>
      </c>
      <c r="AG152">
        <v>6.0000000000000001E-3</v>
      </c>
      <c r="AH152">
        <v>4.0000000000000001E-3</v>
      </c>
      <c r="AI152">
        <v>3.0000000000000001E-3</v>
      </c>
      <c r="AJ152">
        <v>3.0000000000000001E-3</v>
      </c>
      <c r="AK152">
        <v>4.0000000000000001E-3</v>
      </c>
    </row>
    <row r="153" spans="1:37">
      <c r="A153" s="1" t="s">
        <v>8</v>
      </c>
      <c r="B153">
        <v>0</v>
      </c>
      <c r="C153">
        <v>0</v>
      </c>
      <c r="D153">
        <v>0</v>
      </c>
      <c r="E153">
        <v>1E-3</v>
      </c>
      <c r="F153">
        <v>3.0000000000000001E-3</v>
      </c>
      <c r="G153">
        <v>1.4E-2</v>
      </c>
      <c r="H153">
        <v>4.2999999999999997E-2</v>
      </c>
      <c r="I153">
        <v>6.6000000000000003E-2</v>
      </c>
      <c r="J153">
        <v>3.6999999999999998E-2</v>
      </c>
      <c r="K153">
        <v>1.7000000000000001E-2</v>
      </c>
      <c r="L153">
        <v>8.9999999999999993E-3</v>
      </c>
      <c r="M153">
        <v>7.0000000000000001E-3</v>
      </c>
      <c r="N153">
        <v>1.0999999999999999E-2</v>
      </c>
      <c r="O153">
        <v>1.7000000000000001E-2</v>
      </c>
      <c r="P153">
        <v>2.3E-2</v>
      </c>
      <c r="Q153">
        <v>2.7E-2</v>
      </c>
      <c r="R153">
        <v>2.8000000000000001E-2</v>
      </c>
      <c r="S153">
        <v>2.8000000000000001E-2</v>
      </c>
      <c r="T153">
        <v>2.4E-2</v>
      </c>
      <c r="U153">
        <v>1.9E-2</v>
      </c>
      <c r="V153">
        <v>1.4999999999999999E-2</v>
      </c>
      <c r="W153">
        <v>1.4999999999999999E-2</v>
      </c>
      <c r="X153">
        <v>1.7000000000000001E-2</v>
      </c>
      <c r="Y153">
        <v>1.9E-2</v>
      </c>
      <c r="Z153">
        <v>1.9E-2</v>
      </c>
      <c r="AA153">
        <v>1.7999999999999999E-2</v>
      </c>
      <c r="AB153">
        <v>1.4999999999999999E-2</v>
      </c>
      <c r="AC153">
        <v>1.2E-2</v>
      </c>
      <c r="AD153">
        <v>0.01</v>
      </c>
      <c r="AE153">
        <v>8.0000000000000002E-3</v>
      </c>
      <c r="AF153">
        <v>7.0000000000000001E-3</v>
      </c>
      <c r="AG153">
        <v>6.0000000000000001E-3</v>
      </c>
      <c r="AH153">
        <v>5.0000000000000001E-3</v>
      </c>
      <c r="AI153">
        <v>4.0000000000000001E-3</v>
      </c>
      <c r="AJ153">
        <v>4.0000000000000001E-3</v>
      </c>
      <c r="AK153">
        <v>4.0000000000000001E-3</v>
      </c>
    </row>
    <row r="154" spans="1:37">
      <c r="A154" s="1" t="s">
        <v>9</v>
      </c>
      <c r="B154">
        <v>0</v>
      </c>
      <c r="C154">
        <v>0</v>
      </c>
      <c r="D154">
        <v>0</v>
      </c>
      <c r="E154">
        <v>1E-3</v>
      </c>
      <c r="F154">
        <v>3.0000000000000001E-3</v>
      </c>
      <c r="G154">
        <v>1.4E-2</v>
      </c>
      <c r="H154">
        <v>4.3999999999999997E-2</v>
      </c>
      <c r="I154">
        <v>6.6000000000000003E-2</v>
      </c>
      <c r="J154">
        <v>3.6999999999999998E-2</v>
      </c>
      <c r="K154">
        <v>1.7000000000000001E-2</v>
      </c>
      <c r="L154">
        <v>8.9999999999999993E-3</v>
      </c>
      <c r="M154">
        <v>7.0000000000000001E-3</v>
      </c>
      <c r="N154">
        <v>1.0999999999999999E-2</v>
      </c>
      <c r="O154">
        <v>1.7000000000000001E-2</v>
      </c>
      <c r="P154">
        <v>2.3E-2</v>
      </c>
      <c r="Q154">
        <v>2.7E-2</v>
      </c>
      <c r="R154">
        <v>2.9000000000000001E-2</v>
      </c>
      <c r="S154">
        <v>2.8000000000000001E-2</v>
      </c>
      <c r="T154">
        <v>2.4E-2</v>
      </c>
      <c r="U154">
        <v>1.9E-2</v>
      </c>
      <c r="V154">
        <v>1.6E-2</v>
      </c>
      <c r="W154">
        <v>1.4999999999999999E-2</v>
      </c>
      <c r="X154">
        <v>1.7999999999999999E-2</v>
      </c>
      <c r="Y154">
        <v>1.9E-2</v>
      </c>
      <c r="Z154">
        <v>0.02</v>
      </c>
      <c r="AA154">
        <v>1.7999999999999999E-2</v>
      </c>
      <c r="AB154">
        <v>1.4999999999999999E-2</v>
      </c>
      <c r="AC154">
        <v>1.2E-2</v>
      </c>
      <c r="AD154">
        <v>0.01</v>
      </c>
      <c r="AE154">
        <v>8.9999999999999993E-3</v>
      </c>
      <c r="AF154">
        <v>7.0000000000000001E-3</v>
      </c>
      <c r="AG154">
        <v>6.0000000000000001E-3</v>
      </c>
      <c r="AH154">
        <v>5.0000000000000001E-3</v>
      </c>
      <c r="AI154">
        <v>3.0000000000000001E-3</v>
      </c>
      <c r="AJ154">
        <v>3.0000000000000001E-3</v>
      </c>
      <c r="AK154">
        <v>5.0000000000000001E-3</v>
      </c>
    </row>
    <row r="155" spans="1:37">
      <c r="A155" s="1" t="s">
        <v>10</v>
      </c>
      <c r="B155">
        <v>0</v>
      </c>
      <c r="C155">
        <v>0</v>
      </c>
      <c r="D155">
        <v>0</v>
      </c>
      <c r="E155">
        <v>1E-3</v>
      </c>
      <c r="F155">
        <v>3.0000000000000001E-3</v>
      </c>
      <c r="G155">
        <v>1.4E-2</v>
      </c>
      <c r="H155">
        <v>4.3999999999999997E-2</v>
      </c>
      <c r="I155">
        <v>6.7000000000000004E-2</v>
      </c>
      <c r="J155">
        <v>3.6999999999999998E-2</v>
      </c>
      <c r="K155">
        <v>1.7000000000000001E-2</v>
      </c>
      <c r="L155">
        <v>8.9999999999999993E-3</v>
      </c>
      <c r="M155">
        <v>7.0000000000000001E-3</v>
      </c>
      <c r="N155">
        <v>1.0999999999999999E-2</v>
      </c>
      <c r="O155">
        <v>1.7000000000000001E-2</v>
      </c>
      <c r="P155">
        <v>2.3E-2</v>
      </c>
      <c r="Q155">
        <v>2.7E-2</v>
      </c>
      <c r="R155">
        <v>2.9000000000000001E-2</v>
      </c>
      <c r="S155">
        <v>2.8000000000000001E-2</v>
      </c>
      <c r="T155">
        <v>2.4E-2</v>
      </c>
      <c r="U155">
        <v>1.9E-2</v>
      </c>
      <c r="V155">
        <v>1.6E-2</v>
      </c>
      <c r="W155">
        <v>1.4999999999999999E-2</v>
      </c>
      <c r="X155">
        <v>1.7999999999999999E-2</v>
      </c>
      <c r="Y155">
        <v>1.9E-2</v>
      </c>
      <c r="Z155">
        <v>0.02</v>
      </c>
      <c r="AA155">
        <v>1.7999999999999999E-2</v>
      </c>
      <c r="AB155">
        <v>1.4999999999999999E-2</v>
      </c>
      <c r="AC155">
        <v>1.2E-2</v>
      </c>
      <c r="AD155">
        <v>0.01</v>
      </c>
      <c r="AE155">
        <v>8.9999999999999993E-3</v>
      </c>
      <c r="AF155">
        <v>7.0000000000000001E-3</v>
      </c>
      <c r="AG155">
        <v>6.0000000000000001E-3</v>
      </c>
      <c r="AH155">
        <v>5.0000000000000001E-3</v>
      </c>
      <c r="AI155">
        <v>4.0000000000000001E-3</v>
      </c>
      <c r="AJ155">
        <v>4.0000000000000001E-3</v>
      </c>
      <c r="AK155">
        <v>4.0000000000000001E-3</v>
      </c>
    </row>
    <row r="156" spans="1:37">
      <c r="A156" s="1" t="s">
        <v>11</v>
      </c>
      <c r="B156">
        <v>0</v>
      </c>
      <c r="C156">
        <v>0</v>
      </c>
      <c r="D156">
        <v>0</v>
      </c>
      <c r="E156">
        <v>1E-3</v>
      </c>
      <c r="F156">
        <v>3.0000000000000001E-3</v>
      </c>
      <c r="G156">
        <v>1.4999999999999999E-2</v>
      </c>
      <c r="H156">
        <v>4.5999999999999999E-2</v>
      </c>
      <c r="I156">
        <v>6.8000000000000005E-2</v>
      </c>
      <c r="J156">
        <v>3.7999999999999999E-2</v>
      </c>
      <c r="K156">
        <v>1.7000000000000001E-2</v>
      </c>
      <c r="L156">
        <v>8.9999999999999993E-3</v>
      </c>
      <c r="M156">
        <v>7.0000000000000001E-3</v>
      </c>
      <c r="N156">
        <v>1.0999999999999999E-2</v>
      </c>
      <c r="O156">
        <v>1.7000000000000001E-2</v>
      </c>
      <c r="P156">
        <v>2.3E-2</v>
      </c>
      <c r="Q156">
        <v>2.7E-2</v>
      </c>
      <c r="R156">
        <v>2.9000000000000001E-2</v>
      </c>
      <c r="S156">
        <v>2.9000000000000001E-2</v>
      </c>
      <c r="T156">
        <v>2.5000000000000001E-2</v>
      </c>
      <c r="U156">
        <v>1.9E-2</v>
      </c>
      <c r="V156">
        <v>1.6E-2</v>
      </c>
      <c r="W156">
        <v>1.4999999999999999E-2</v>
      </c>
      <c r="X156">
        <v>1.7999999999999999E-2</v>
      </c>
      <c r="Y156">
        <v>1.9E-2</v>
      </c>
      <c r="Z156">
        <v>0.02</v>
      </c>
      <c r="AA156">
        <v>1.7999999999999999E-2</v>
      </c>
      <c r="AB156">
        <v>1.4999999999999999E-2</v>
      </c>
      <c r="AC156">
        <v>1.2999999999999999E-2</v>
      </c>
      <c r="AD156">
        <v>1.0999999999999999E-2</v>
      </c>
      <c r="AE156">
        <v>8.9999999999999993E-3</v>
      </c>
      <c r="AF156">
        <v>8.0000000000000002E-3</v>
      </c>
      <c r="AG156">
        <v>6.0000000000000001E-3</v>
      </c>
      <c r="AH156">
        <v>5.0000000000000001E-3</v>
      </c>
      <c r="AI156">
        <v>4.0000000000000001E-3</v>
      </c>
      <c r="AJ156">
        <v>4.0000000000000001E-3</v>
      </c>
      <c r="AK156">
        <v>4.0000000000000001E-3</v>
      </c>
    </row>
    <row r="157" spans="1:37">
      <c r="A157" s="1" t="s">
        <v>12</v>
      </c>
      <c r="B157">
        <f>SUM(B148:B156)/9</f>
        <v>0</v>
      </c>
      <c r="C157">
        <f t="shared" ref="C157:AK157" si="56">SUM(C148:C156)/9</f>
        <v>1.1111111111111112E-4</v>
      </c>
      <c r="D157">
        <f t="shared" si="56"/>
        <v>0</v>
      </c>
      <c r="E157">
        <f t="shared" si="56"/>
        <v>7.7777777777777784E-4</v>
      </c>
      <c r="F157">
        <f t="shared" si="56"/>
        <v>2.8888888888888883E-3</v>
      </c>
      <c r="G157">
        <f t="shared" si="56"/>
        <v>1.311111111111111E-2</v>
      </c>
      <c r="H157">
        <f t="shared" si="56"/>
        <v>4.1444444444444437E-2</v>
      </c>
      <c r="I157">
        <f t="shared" si="56"/>
        <v>6.2555555555555545E-2</v>
      </c>
      <c r="J157">
        <f t="shared" si="56"/>
        <v>3.5000000000000003E-2</v>
      </c>
      <c r="K157">
        <f t="shared" si="56"/>
        <v>1.588888888888889E-2</v>
      </c>
      <c r="L157">
        <f t="shared" si="56"/>
        <v>8.5555555555555558E-3</v>
      </c>
      <c r="M157">
        <f t="shared" si="56"/>
        <v>6.7777777777777775E-3</v>
      </c>
      <c r="N157">
        <f t="shared" si="56"/>
        <v>1.0222222222222221E-2</v>
      </c>
      <c r="O157">
        <f t="shared" si="56"/>
        <v>1.6111111111111114E-2</v>
      </c>
      <c r="P157">
        <f t="shared" si="56"/>
        <v>2.1888888888888885E-2</v>
      </c>
      <c r="Q157">
        <f t="shared" si="56"/>
        <v>2.5555555555555554E-2</v>
      </c>
      <c r="R157">
        <f t="shared" si="56"/>
        <v>2.7E-2</v>
      </c>
      <c r="S157">
        <f t="shared" si="56"/>
        <v>2.6555555555555554E-2</v>
      </c>
      <c r="T157">
        <f t="shared" si="56"/>
        <v>2.2999999999999996E-2</v>
      </c>
      <c r="U157">
        <f t="shared" si="56"/>
        <v>1.8111111111111109E-2</v>
      </c>
      <c r="V157">
        <f t="shared" si="56"/>
        <v>1.4666666666666668E-2</v>
      </c>
      <c r="W157">
        <f t="shared" si="56"/>
        <v>1.4E-2</v>
      </c>
      <c r="X157">
        <f t="shared" si="56"/>
        <v>1.6666666666666666E-2</v>
      </c>
      <c r="Y157">
        <f t="shared" si="56"/>
        <v>1.7888888888888888E-2</v>
      </c>
      <c r="Z157">
        <f t="shared" si="56"/>
        <v>1.8777777777777775E-2</v>
      </c>
      <c r="AA157">
        <f t="shared" si="56"/>
        <v>1.7000000000000001E-2</v>
      </c>
      <c r="AB157">
        <f t="shared" si="56"/>
        <v>1.4111111111111111E-2</v>
      </c>
      <c r="AC157">
        <f t="shared" si="56"/>
        <v>1.1555555555555553E-2</v>
      </c>
      <c r="AD157">
        <f t="shared" si="56"/>
        <v>9.7777777777777776E-3</v>
      </c>
      <c r="AE157">
        <f t="shared" si="56"/>
        <v>8.222222222222221E-3</v>
      </c>
      <c r="AF157">
        <f t="shared" si="56"/>
        <v>7.1111111111111115E-3</v>
      </c>
      <c r="AG157">
        <f t="shared" si="56"/>
        <v>5.888888888888888E-3</v>
      </c>
      <c r="AH157">
        <f t="shared" si="56"/>
        <v>4.4444444444444444E-3</v>
      </c>
      <c r="AI157">
        <f t="shared" si="56"/>
        <v>3.3333333333333331E-3</v>
      </c>
      <c r="AJ157">
        <f t="shared" si="56"/>
        <v>3.5555555555555557E-3</v>
      </c>
      <c r="AK157">
        <f t="shared" si="56"/>
        <v>4.1111111111111114E-3</v>
      </c>
    </row>
    <row r="158" spans="1:37">
      <c r="A158" s="1" t="s">
        <v>13</v>
      </c>
      <c r="B158">
        <f>STDEV(B148:B156)</f>
        <v>0</v>
      </c>
      <c r="C158">
        <f t="shared" ref="C158:AK158" si="57">STDEV(C148:C156)</f>
        <v>3.3333333333333338E-4</v>
      </c>
      <c r="D158">
        <f t="shared" si="57"/>
        <v>0</v>
      </c>
      <c r="E158">
        <f t="shared" si="57"/>
        <v>4.409585518440985E-4</v>
      </c>
      <c r="F158">
        <f t="shared" si="57"/>
        <v>3.3333333333333332E-4</v>
      </c>
      <c r="G158">
        <f t="shared" si="57"/>
        <v>1.3642254619787419E-3</v>
      </c>
      <c r="H158">
        <f t="shared" si="57"/>
        <v>3.3208098075285459E-3</v>
      </c>
      <c r="I158">
        <f t="shared" si="57"/>
        <v>4.7463436219660491E-3</v>
      </c>
      <c r="J158">
        <f t="shared" si="57"/>
        <v>2.5980762113533154E-3</v>
      </c>
      <c r="K158">
        <f t="shared" si="57"/>
        <v>1.2692955176439851E-3</v>
      </c>
      <c r="L158">
        <f t="shared" si="57"/>
        <v>5.2704627669472939E-4</v>
      </c>
      <c r="M158">
        <f t="shared" si="57"/>
        <v>4.4095855184409855E-4</v>
      </c>
      <c r="N158">
        <f t="shared" si="57"/>
        <v>8.3333333333333328E-4</v>
      </c>
      <c r="O158">
        <f t="shared" si="57"/>
        <v>1.0540925533894603E-3</v>
      </c>
      <c r="P158">
        <f t="shared" si="57"/>
        <v>1.2692955176439842E-3</v>
      </c>
      <c r="Q158">
        <f t="shared" si="57"/>
        <v>1.6666666666666666E-3</v>
      </c>
      <c r="R158">
        <f t="shared" si="57"/>
        <v>1.8708286933869713E-3</v>
      </c>
      <c r="S158">
        <f t="shared" si="57"/>
        <v>1.8782379449307743E-3</v>
      </c>
      <c r="T158">
        <f t="shared" si="57"/>
        <v>1.4142135623730952E-3</v>
      </c>
      <c r="U158">
        <f t="shared" si="57"/>
        <v>1.1666666666666659E-3</v>
      </c>
      <c r="V158">
        <f t="shared" si="57"/>
        <v>1.2247448713915891E-3</v>
      </c>
      <c r="W158">
        <f t="shared" si="57"/>
        <v>1.1180339887498947E-3</v>
      </c>
      <c r="X158">
        <f t="shared" si="57"/>
        <v>1.2247448713915885E-3</v>
      </c>
      <c r="Y158">
        <f t="shared" si="57"/>
        <v>1.1666666666666659E-3</v>
      </c>
      <c r="Z158">
        <f t="shared" si="57"/>
        <v>1.0929064207170003E-3</v>
      </c>
      <c r="AA158">
        <f t="shared" si="57"/>
        <v>1.1180339887498945E-3</v>
      </c>
      <c r="AB158">
        <f t="shared" si="57"/>
        <v>9.2796072713833698E-4</v>
      </c>
      <c r="AC158">
        <f t="shared" si="57"/>
        <v>8.8191710368819688E-4</v>
      </c>
      <c r="AD158">
        <f t="shared" si="57"/>
        <v>6.6666666666666686E-4</v>
      </c>
      <c r="AE158">
        <f t="shared" si="57"/>
        <v>6.6666666666666621E-4</v>
      </c>
      <c r="AF158">
        <f t="shared" si="57"/>
        <v>3.3333333333333338E-4</v>
      </c>
      <c r="AG158">
        <f t="shared" si="57"/>
        <v>3.3333333333333332E-4</v>
      </c>
      <c r="AH158">
        <f t="shared" si="57"/>
        <v>5.2704627669472994E-4</v>
      </c>
      <c r="AI158">
        <f t="shared" si="57"/>
        <v>5.0000000000000001E-4</v>
      </c>
      <c r="AJ158">
        <f t="shared" si="57"/>
        <v>5.2704627669472994E-4</v>
      </c>
      <c r="AK158">
        <f t="shared" si="57"/>
        <v>7.8173595997057155E-4</v>
      </c>
    </row>
    <row r="159" spans="1:37">
      <c r="A159" s="1" t="s">
        <v>14</v>
      </c>
      <c r="B159">
        <f>B158/SQRT(9)</f>
        <v>0</v>
      </c>
      <c r="C159">
        <f t="shared" ref="C159:AK159" si="58">C158/SQRT(9)</f>
        <v>1.1111111111111113E-4</v>
      </c>
      <c r="D159">
        <f t="shared" si="58"/>
        <v>0</v>
      </c>
      <c r="E159">
        <f t="shared" si="58"/>
        <v>1.4698618394803282E-4</v>
      </c>
      <c r="F159">
        <f t="shared" si="58"/>
        <v>1.111111111111111E-4</v>
      </c>
      <c r="G159">
        <f t="shared" si="58"/>
        <v>4.5474182065958064E-4</v>
      </c>
      <c r="H159">
        <f t="shared" si="58"/>
        <v>1.1069366025095154E-3</v>
      </c>
      <c r="I159">
        <f t="shared" si="58"/>
        <v>1.5821145406553496E-3</v>
      </c>
      <c r="J159">
        <f t="shared" si="58"/>
        <v>8.6602540378443848E-4</v>
      </c>
      <c r="K159">
        <f t="shared" si="58"/>
        <v>4.2309850588132837E-4</v>
      </c>
      <c r="L159">
        <f t="shared" si="58"/>
        <v>1.7568209223157646E-4</v>
      </c>
      <c r="M159">
        <f t="shared" si="58"/>
        <v>1.4698618394803285E-4</v>
      </c>
      <c r="N159">
        <f t="shared" si="58"/>
        <v>2.7777777777777778E-4</v>
      </c>
      <c r="O159">
        <f t="shared" si="58"/>
        <v>3.5136418446315342E-4</v>
      </c>
      <c r="P159">
        <f t="shared" si="58"/>
        <v>4.230985058813281E-4</v>
      </c>
      <c r="Q159">
        <f t="shared" si="58"/>
        <v>5.5555555555555556E-4</v>
      </c>
      <c r="R159">
        <f t="shared" si="58"/>
        <v>6.2360956446232379E-4</v>
      </c>
      <c r="S159">
        <f t="shared" si="58"/>
        <v>6.2607931497692473E-4</v>
      </c>
      <c r="T159">
        <f t="shared" si="58"/>
        <v>4.7140452079103175E-4</v>
      </c>
      <c r="U159">
        <f t="shared" si="58"/>
        <v>3.8888888888888865E-4</v>
      </c>
      <c r="V159">
        <f t="shared" si="58"/>
        <v>4.0824829046386303E-4</v>
      </c>
      <c r="W159">
        <f t="shared" si="58"/>
        <v>3.7267799624996493E-4</v>
      </c>
      <c r="X159">
        <f t="shared" si="58"/>
        <v>4.0824829046386281E-4</v>
      </c>
      <c r="Y159">
        <f t="shared" si="58"/>
        <v>3.8888888888888865E-4</v>
      </c>
      <c r="Z159">
        <f t="shared" si="58"/>
        <v>3.643021402390001E-4</v>
      </c>
      <c r="AA159">
        <f t="shared" si="58"/>
        <v>3.7267799624996482E-4</v>
      </c>
      <c r="AB159">
        <f t="shared" si="58"/>
        <v>3.0932024237944564E-4</v>
      </c>
      <c r="AC159">
        <f t="shared" si="58"/>
        <v>2.9397236789606565E-4</v>
      </c>
      <c r="AD159">
        <f t="shared" si="58"/>
        <v>2.2222222222222229E-4</v>
      </c>
      <c r="AE159">
        <f t="shared" si="58"/>
        <v>2.2222222222222207E-4</v>
      </c>
      <c r="AF159">
        <f t="shared" si="58"/>
        <v>1.1111111111111113E-4</v>
      </c>
      <c r="AG159">
        <f t="shared" si="58"/>
        <v>1.111111111111111E-4</v>
      </c>
      <c r="AH159">
        <f t="shared" si="58"/>
        <v>1.7568209223157665E-4</v>
      </c>
      <c r="AI159">
        <f t="shared" si="58"/>
        <v>1.6666666666666666E-4</v>
      </c>
      <c r="AJ159">
        <f t="shared" si="58"/>
        <v>1.7568209223157665E-4</v>
      </c>
      <c r="AK159">
        <f t="shared" si="58"/>
        <v>2.6057865332352383E-4</v>
      </c>
    </row>
    <row r="160" spans="1:37">
      <c r="A160" s="1" t="s">
        <v>15</v>
      </c>
      <c r="B160">
        <f>$H$1*B159</f>
        <v>0</v>
      </c>
      <c r="C160">
        <f t="shared" ref="C160:AK160" si="59">$H$1*C159</f>
        <v>3.2177777777777782E-4</v>
      </c>
      <c r="D160">
        <f t="shared" si="59"/>
        <v>0</v>
      </c>
      <c r="E160">
        <f t="shared" si="59"/>
        <v>4.2567198871350302E-4</v>
      </c>
      <c r="F160">
        <f t="shared" si="59"/>
        <v>3.2177777777777776E-4</v>
      </c>
      <c r="G160">
        <f t="shared" si="59"/>
        <v>1.3169323126301456E-3</v>
      </c>
      <c r="H160">
        <f t="shared" si="59"/>
        <v>3.2056884008675565E-3</v>
      </c>
      <c r="I160">
        <f t="shared" si="59"/>
        <v>4.5818037097378923E-3</v>
      </c>
      <c r="J160">
        <f t="shared" si="59"/>
        <v>2.5080095693597337E-3</v>
      </c>
      <c r="K160">
        <f t="shared" si="59"/>
        <v>1.2252932730323269E-3</v>
      </c>
      <c r="L160">
        <f t="shared" si="59"/>
        <v>5.0877533910264543E-4</v>
      </c>
      <c r="M160">
        <f t="shared" si="59"/>
        <v>4.2567198871350313E-4</v>
      </c>
      <c r="N160">
        <f t="shared" si="59"/>
        <v>8.0444444444444443E-4</v>
      </c>
      <c r="O160">
        <f t="shared" si="59"/>
        <v>1.0175506782052924E-3</v>
      </c>
      <c r="P160">
        <f t="shared" si="59"/>
        <v>1.225293273032326E-3</v>
      </c>
      <c r="Q160">
        <f t="shared" si="59"/>
        <v>1.6088888888888889E-3</v>
      </c>
      <c r="R160">
        <f t="shared" si="59"/>
        <v>1.8059732986828896E-3</v>
      </c>
      <c r="S160">
        <f t="shared" si="59"/>
        <v>1.8131256961731739E-3</v>
      </c>
      <c r="T160">
        <f t="shared" si="59"/>
        <v>1.365187492210828E-3</v>
      </c>
      <c r="U160">
        <f t="shared" si="59"/>
        <v>1.1262222222222216E-3</v>
      </c>
      <c r="V160">
        <f t="shared" si="59"/>
        <v>1.1822870491833472E-3</v>
      </c>
      <c r="W160">
        <f t="shared" si="59"/>
        <v>1.0792754771398983E-3</v>
      </c>
      <c r="X160">
        <f t="shared" si="59"/>
        <v>1.1822870491833466E-3</v>
      </c>
      <c r="Y160">
        <f t="shared" si="59"/>
        <v>1.1262222222222216E-3</v>
      </c>
      <c r="Z160">
        <f t="shared" si="59"/>
        <v>1.0550189981321442E-3</v>
      </c>
      <c r="AA160">
        <f t="shared" si="59"/>
        <v>1.0792754771398981E-3</v>
      </c>
      <c r="AB160">
        <f t="shared" si="59"/>
        <v>8.9579142193087452E-4</v>
      </c>
      <c r="AC160">
        <f t="shared" si="59"/>
        <v>8.5134397742700604E-4</v>
      </c>
      <c r="AD160">
        <f t="shared" si="59"/>
        <v>6.4355555555555574E-4</v>
      </c>
      <c r="AE160">
        <f t="shared" si="59"/>
        <v>6.4355555555555509E-4</v>
      </c>
      <c r="AF160">
        <f t="shared" si="59"/>
        <v>3.2177777777777782E-4</v>
      </c>
      <c r="AG160">
        <f t="shared" si="59"/>
        <v>3.2177777777777776E-4</v>
      </c>
      <c r="AH160">
        <f t="shared" si="59"/>
        <v>5.0877533910264597E-4</v>
      </c>
      <c r="AI160">
        <f t="shared" si="59"/>
        <v>4.8266666666666662E-4</v>
      </c>
      <c r="AJ160">
        <f t="shared" si="59"/>
        <v>5.0877533910264597E-4</v>
      </c>
      <c r="AK160">
        <f t="shared" si="59"/>
        <v>7.54635780024925E-4</v>
      </c>
    </row>
    <row r="161" spans="1:37" ht="60">
      <c r="A161" s="2" t="s">
        <v>16</v>
      </c>
      <c r="B161">
        <f>B157-B160</f>
        <v>0</v>
      </c>
      <c r="C161">
        <f t="shared" ref="C161:AK161" si="60">C157-C160</f>
        <v>-2.106666666666667E-4</v>
      </c>
      <c r="D161">
        <f t="shared" si="60"/>
        <v>0</v>
      </c>
      <c r="E161">
        <f t="shared" si="60"/>
        <v>3.5210578906427482E-4</v>
      </c>
      <c r="F161">
        <f t="shared" si="60"/>
        <v>2.5671111111111107E-3</v>
      </c>
      <c r="G161">
        <f t="shared" si="60"/>
        <v>1.1794178798480964E-2</v>
      </c>
      <c r="H161">
        <f t="shared" si="60"/>
        <v>3.8238756043576877E-2</v>
      </c>
      <c r="I161">
        <f t="shared" si="60"/>
        <v>5.7973751845817656E-2</v>
      </c>
      <c r="J161">
        <f t="shared" si="60"/>
        <v>3.2491990430640272E-2</v>
      </c>
      <c r="K161">
        <f t="shared" si="60"/>
        <v>1.4663595615856563E-2</v>
      </c>
      <c r="L161">
        <f t="shared" si="60"/>
        <v>8.0467802164529111E-3</v>
      </c>
      <c r="M161">
        <f t="shared" si="60"/>
        <v>6.3521057890642742E-3</v>
      </c>
      <c r="N161">
        <f t="shared" si="60"/>
        <v>9.4177777777777767E-3</v>
      </c>
      <c r="O161">
        <f t="shared" si="60"/>
        <v>1.5093560432905821E-2</v>
      </c>
      <c r="P161">
        <f t="shared" si="60"/>
        <v>2.066359561585656E-2</v>
      </c>
      <c r="Q161">
        <f t="shared" si="60"/>
        <v>2.3946666666666665E-2</v>
      </c>
      <c r="R161">
        <f t="shared" si="60"/>
        <v>2.519402670131711E-2</v>
      </c>
      <c r="S161">
        <f t="shared" si="60"/>
        <v>2.4742429859382381E-2</v>
      </c>
      <c r="T161">
        <f t="shared" si="60"/>
        <v>2.1634812507789168E-2</v>
      </c>
      <c r="U161">
        <f t="shared" si="60"/>
        <v>1.6984888888888886E-2</v>
      </c>
      <c r="V161">
        <f t="shared" si="60"/>
        <v>1.3484379617483321E-2</v>
      </c>
      <c r="W161">
        <f t="shared" si="60"/>
        <v>1.2920724522860102E-2</v>
      </c>
      <c r="X161">
        <f t="shared" si="60"/>
        <v>1.5484379617483319E-2</v>
      </c>
      <c r="Y161">
        <f t="shared" si="60"/>
        <v>1.6762666666666665E-2</v>
      </c>
      <c r="Z161">
        <f t="shared" si="60"/>
        <v>1.7722758779645631E-2</v>
      </c>
      <c r="AA161">
        <f t="shared" si="60"/>
        <v>1.5920724522860103E-2</v>
      </c>
      <c r="AB161">
        <f t="shared" si="60"/>
        <v>1.3215319689180237E-2</v>
      </c>
      <c r="AC161">
        <f t="shared" si="60"/>
        <v>1.0704211578128547E-2</v>
      </c>
      <c r="AD161">
        <f t="shared" si="60"/>
        <v>9.1342222222222224E-3</v>
      </c>
      <c r="AE161">
        <f t="shared" si="60"/>
        <v>7.5786666666666658E-3</v>
      </c>
      <c r="AF161">
        <f t="shared" si="60"/>
        <v>6.7893333333333339E-3</v>
      </c>
      <c r="AG161">
        <f t="shared" si="60"/>
        <v>5.5671111111111104E-3</v>
      </c>
      <c r="AH161">
        <f t="shared" si="60"/>
        <v>3.9356691053417988E-3</v>
      </c>
      <c r="AI161">
        <f t="shared" si="60"/>
        <v>2.8506666666666663E-3</v>
      </c>
      <c r="AJ161">
        <f t="shared" si="60"/>
        <v>3.0467802164529097E-3</v>
      </c>
      <c r="AK161">
        <f t="shared" si="60"/>
        <v>3.3564753310861865E-3</v>
      </c>
    </row>
    <row r="162" spans="1:37" ht="60">
      <c r="A162" s="2" t="s">
        <v>17</v>
      </c>
      <c r="B162">
        <f>B157+B160</f>
        <v>0</v>
      </c>
      <c r="C162">
        <f t="shared" ref="C162:AK162" si="61">C157+C160</f>
        <v>4.3288888888888891E-4</v>
      </c>
      <c r="D162">
        <f t="shared" si="61"/>
        <v>0</v>
      </c>
      <c r="E162">
        <f t="shared" si="61"/>
        <v>1.2034497664912809E-3</v>
      </c>
      <c r="F162">
        <f t="shared" si="61"/>
        <v>3.2106666666666659E-3</v>
      </c>
      <c r="G162">
        <f t="shared" si="61"/>
        <v>1.4428043423741255E-2</v>
      </c>
      <c r="H162">
        <f t="shared" si="61"/>
        <v>4.4650132845311996E-2</v>
      </c>
      <c r="I162">
        <f t="shared" si="61"/>
        <v>6.7137359265293434E-2</v>
      </c>
      <c r="J162">
        <f t="shared" si="61"/>
        <v>3.7508009569359735E-2</v>
      </c>
      <c r="K162">
        <f t="shared" si="61"/>
        <v>1.7114182161921218E-2</v>
      </c>
      <c r="L162">
        <f t="shared" si="61"/>
        <v>9.0643308946582006E-3</v>
      </c>
      <c r="M162">
        <f t="shared" si="61"/>
        <v>7.2034497664912808E-3</v>
      </c>
      <c r="N162">
        <f t="shared" si="61"/>
        <v>1.1026666666666666E-2</v>
      </c>
      <c r="O162">
        <f t="shared" si="61"/>
        <v>1.7128661789316407E-2</v>
      </c>
      <c r="P162">
        <f t="shared" si="61"/>
        <v>2.311418216192121E-2</v>
      </c>
      <c r="Q162">
        <f t="shared" si="61"/>
        <v>2.7164444444444442E-2</v>
      </c>
      <c r="R162">
        <f t="shared" si="61"/>
        <v>2.880597329868289E-2</v>
      </c>
      <c r="S162">
        <f t="shared" si="61"/>
        <v>2.8368681251728728E-2</v>
      </c>
      <c r="T162">
        <f t="shared" si="61"/>
        <v>2.4365187492210824E-2</v>
      </c>
      <c r="U162">
        <f t="shared" si="61"/>
        <v>1.9237333333333332E-2</v>
      </c>
      <c r="V162">
        <f t="shared" si="61"/>
        <v>1.5848953715850017E-2</v>
      </c>
      <c r="W162">
        <f t="shared" si="61"/>
        <v>1.5079275477139898E-2</v>
      </c>
      <c r="X162">
        <f t="shared" si="61"/>
        <v>1.7848953715850012E-2</v>
      </c>
      <c r="Y162">
        <f t="shared" si="61"/>
        <v>1.9015111111111111E-2</v>
      </c>
      <c r="Z162">
        <f t="shared" si="61"/>
        <v>1.9832796775909919E-2</v>
      </c>
      <c r="AA162">
        <f t="shared" si="61"/>
        <v>1.8079275477139899E-2</v>
      </c>
      <c r="AB162">
        <f t="shared" si="61"/>
        <v>1.5006902533041985E-2</v>
      </c>
      <c r="AC162">
        <f t="shared" si="61"/>
        <v>1.240689953298256E-2</v>
      </c>
      <c r="AD162">
        <f t="shared" si="61"/>
        <v>1.0421333333333333E-2</v>
      </c>
      <c r="AE162">
        <f t="shared" si="61"/>
        <v>8.8657777777777762E-3</v>
      </c>
      <c r="AF162">
        <f t="shared" si="61"/>
        <v>7.4328888888888891E-3</v>
      </c>
      <c r="AG162">
        <f t="shared" si="61"/>
        <v>6.2106666666666656E-3</v>
      </c>
      <c r="AH162">
        <f t="shared" si="61"/>
        <v>4.9532197835470901E-3</v>
      </c>
      <c r="AI162">
        <f t="shared" si="61"/>
        <v>3.8159999999999999E-3</v>
      </c>
      <c r="AJ162">
        <f t="shared" si="61"/>
        <v>4.0643308946582014E-3</v>
      </c>
      <c r="AK162">
        <f t="shared" si="61"/>
        <v>4.8657468911360363E-3</v>
      </c>
    </row>
    <row r="165" spans="1:37">
      <c r="A165" s="1" t="s">
        <v>35</v>
      </c>
      <c r="D165" s="1" t="s">
        <v>44</v>
      </c>
      <c r="E165" s="3">
        <f>32/255</f>
        <v>0.12549019607843137</v>
      </c>
      <c r="F165" s="3">
        <f t="shared" ref="F165:G165" si="62">32/255</f>
        <v>0.12549019607843137</v>
      </c>
      <c r="G165" s="3">
        <f t="shared" si="62"/>
        <v>0.12549019607843137</v>
      </c>
      <c r="I165" s="1" t="s">
        <v>45</v>
      </c>
      <c r="K165">
        <f>IF(E165&lt;$X$1, $U$1*E165,  POWER(($O$1*E165) +$R$1, $L$1))</f>
        <v>1.4438049664537709E-2</v>
      </c>
      <c r="M165" s="1" t="s">
        <v>58</v>
      </c>
      <c r="N165">
        <f>(32+1)/256</f>
        <v>0.12890625</v>
      </c>
      <c r="P165" s="1" t="s">
        <v>59</v>
      </c>
      <c r="Q165">
        <f>IF(N165&lt;$X$1, $U$1*N165,  POWER(($O$1*N165) +$R$1, $L$1))</f>
        <v>1.5102725516024838E-2</v>
      </c>
    </row>
    <row r="166" spans="1:37">
      <c r="A166" s="1" t="s">
        <v>3</v>
      </c>
      <c r="B166">
        <v>0</v>
      </c>
      <c r="C166">
        <v>0</v>
      </c>
      <c r="D166">
        <v>0</v>
      </c>
      <c r="E166">
        <v>1E-3</v>
      </c>
      <c r="F166">
        <v>5.0000000000000001E-3</v>
      </c>
      <c r="G166">
        <v>2.1000000000000001E-2</v>
      </c>
      <c r="H166">
        <v>6.8000000000000005E-2</v>
      </c>
      <c r="I166">
        <v>0.104</v>
      </c>
      <c r="J166">
        <v>5.8999999999999997E-2</v>
      </c>
      <c r="K166">
        <v>2.8000000000000001E-2</v>
      </c>
      <c r="L166">
        <v>1.4999999999999999E-2</v>
      </c>
      <c r="M166">
        <v>1.2999999999999999E-2</v>
      </c>
      <c r="N166">
        <v>1.7999999999999999E-2</v>
      </c>
      <c r="O166">
        <v>0.03</v>
      </c>
      <c r="P166">
        <v>4.1000000000000002E-2</v>
      </c>
      <c r="Q166">
        <v>4.9000000000000002E-2</v>
      </c>
      <c r="R166">
        <v>5.1999999999999998E-2</v>
      </c>
      <c r="S166">
        <v>5.1999999999999998E-2</v>
      </c>
      <c r="T166">
        <v>4.4999999999999998E-2</v>
      </c>
      <c r="U166">
        <v>3.5999999999999997E-2</v>
      </c>
      <c r="V166">
        <v>2.8000000000000001E-2</v>
      </c>
      <c r="W166">
        <v>2.7E-2</v>
      </c>
      <c r="X166">
        <v>3.2000000000000001E-2</v>
      </c>
      <c r="Y166">
        <v>3.5999999999999997E-2</v>
      </c>
      <c r="Z166">
        <v>3.6999999999999998E-2</v>
      </c>
      <c r="AA166">
        <v>3.4000000000000002E-2</v>
      </c>
      <c r="AB166">
        <v>2.7E-2</v>
      </c>
      <c r="AC166">
        <v>2.3E-2</v>
      </c>
      <c r="AD166">
        <v>0.02</v>
      </c>
      <c r="AE166">
        <v>1.6E-2</v>
      </c>
      <c r="AF166">
        <v>1.2999999999999999E-2</v>
      </c>
      <c r="AG166">
        <v>1.0999999999999999E-2</v>
      </c>
      <c r="AH166">
        <v>8.0000000000000002E-3</v>
      </c>
      <c r="AI166">
        <v>6.0000000000000001E-3</v>
      </c>
      <c r="AJ166">
        <v>6.0000000000000001E-3</v>
      </c>
      <c r="AK166">
        <v>6.0000000000000001E-3</v>
      </c>
    </row>
    <row r="167" spans="1:37">
      <c r="A167" s="1" t="s">
        <v>4</v>
      </c>
      <c r="B167">
        <v>0</v>
      </c>
      <c r="C167">
        <v>0</v>
      </c>
      <c r="D167">
        <v>0</v>
      </c>
      <c r="E167">
        <v>1E-3</v>
      </c>
      <c r="F167">
        <v>5.0000000000000001E-3</v>
      </c>
      <c r="G167">
        <v>2.1000000000000001E-2</v>
      </c>
      <c r="H167">
        <v>6.9000000000000006E-2</v>
      </c>
      <c r="I167">
        <v>0.106</v>
      </c>
      <c r="J167">
        <v>0.06</v>
      </c>
      <c r="K167">
        <v>2.8000000000000001E-2</v>
      </c>
      <c r="L167">
        <v>1.4999999999999999E-2</v>
      </c>
      <c r="M167">
        <v>1.2999999999999999E-2</v>
      </c>
      <c r="N167">
        <v>1.9E-2</v>
      </c>
      <c r="O167">
        <v>0.03</v>
      </c>
      <c r="P167">
        <v>4.1000000000000002E-2</v>
      </c>
      <c r="Q167">
        <v>4.9000000000000002E-2</v>
      </c>
      <c r="R167">
        <v>5.1999999999999998E-2</v>
      </c>
      <c r="S167">
        <v>5.1999999999999998E-2</v>
      </c>
      <c r="T167">
        <v>4.4999999999999998E-2</v>
      </c>
      <c r="U167">
        <v>3.5999999999999997E-2</v>
      </c>
      <c r="V167">
        <v>2.9000000000000001E-2</v>
      </c>
      <c r="W167">
        <v>2.7E-2</v>
      </c>
      <c r="X167">
        <v>3.2000000000000001E-2</v>
      </c>
      <c r="Y167">
        <v>3.5000000000000003E-2</v>
      </c>
      <c r="Z167">
        <v>3.6999999999999998E-2</v>
      </c>
      <c r="AA167">
        <v>3.4000000000000002E-2</v>
      </c>
      <c r="AB167">
        <v>2.7E-2</v>
      </c>
      <c r="AC167">
        <v>2.3E-2</v>
      </c>
      <c r="AD167">
        <v>0.02</v>
      </c>
      <c r="AE167">
        <v>1.6E-2</v>
      </c>
      <c r="AF167">
        <v>1.2999999999999999E-2</v>
      </c>
      <c r="AG167">
        <v>0.01</v>
      </c>
      <c r="AH167">
        <v>8.9999999999999993E-3</v>
      </c>
      <c r="AI167">
        <v>7.0000000000000001E-3</v>
      </c>
      <c r="AJ167">
        <v>6.0000000000000001E-3</v>
      </c>
      <c r="AK167">
        <v>6.0000000000000001E-3</v>
      </c>
    </row>
    <row r="168" spans="1:37">
      <c r="A168" s="1" t="s">
        <v>5</v>
      </c>
      <c r="B168">
        <v>0</v>
      </c>
      <c r="C168">
        <v>0</v>
      </c>
      <c r="D168">
        <v>0</v>
      </c>
      <c r="E168">
        <v>1E-3</v>
      </c>
      <c r="F168">
        <v>5.0000000000000001E-3</v>
      </c>
      <c r="G168">
        <v>2.1999999999999999E-2</v>
      </c>
      <c r="H168">
        <v>7.0999999999999994E-2</v>
      </c>
      <c r="I168">
        <v>0.109</v>
      </c>
      <c r="J168">
        <v>6.2E-2</v>
      </c>
      <c r="K168">
        <v>2.9000000000000001E-2</v>
      </c>
      <c r="L168">
        <v>1.6E-2</v>
      </c>
      <c r="M168">
        <v>1.2999999999999999E-2</v>
      </c>
      <c r="N168">
        <v>1.9E-2</v>
      </c>
      <c r="O168">
        <v>3.1E-2</v>
      </c>
      <c r="P168">
        <v>4.2999999999999997E-2</v>
      </c>
      <c r="Q168">
        <v>0.05</v>
      </c>
      <c r="R168">
        <v>5.2999999999999999E-2</v>
      </c>
      <c r="S168">
        <v>5.2999999999999999E-2</v>
      </c>
      <c r="T168">
        <v>4.5999999999999999E-2</v>
      </c>
      <c r="U168">
        <v>3.5999999999999997E-2</v>
      </c>
      <c r="V168">
        <v>2.9000000000000001E-2</v>
      </c>
      <c r="W168">
        <v>2.8000000000000001E-2</v>
      </c>
      <c r="X168">
        <v>3.3000000000000002E-2</v>
      </c>
      <c r="Y168">
        <v>3.5999999999999997E-2</v>
      </c>
      <c r="Z168">
        <v>3.7999999999999999E-2</v>
      </c>
      <c r="AA168">
        <v>3.4000000000000002E-2</v>
      </c>
      <c r="AB168">
        <v>2.8000000000000001E-2</v>
      </c>
      <c r="AC168">
        <v>2.3E-2</v>
      </c>
      <c r="AD168">
        <v>0.02</v>
      </c>
      <c r="AE168">
        <v>1.6E-2</v>
      </c>
      <c r="AF168">
        <v>1.2999999999999999E-2</v>
      </c>
      <c r="AG168">
        <v>1.0999999999999999E-2</v>
      </c>
      <c r="AH168">
        <v>8.9999999999999993E-3</v>
      </c>
      <c r="AI168">
        <v>7.0000000000000001E-3</v>
      </c>
      <c r="AJ168">
        <v>6.0000000000000001E-3</v>
      </c>
      <c r="AK168">
        <v>6.0000000000000001E-3</v>
      </c>
    </row>
    <row r="169" spans="1:37">
      <c r="A169" s="1" t="s">
        <v>6</v>
      </c>
      <c r="B169">
        <v>1E-3</v>
      </c>
      <c r="C169">
        <v>1E-3</v>
      </c>
      <c r="D169">
        <v>0</v>
      </c>
      <c r="E169">
        <v>1E-3</v>
      </c>
      <c r="F169">
        <v>5.0000000000000001E-3</v>
      </c>
      <c r="G169">
        <v>2.3E-2</v>
      </c>
      <c r="H169">
        <v>7.2999999999999995E-2</v>
      </c>
      <c r="I169">
        <v>0.113</v>
      </c>
      <c r="J169">
        <v>6.4000000000000001E-2</v>
      </c>
      <c r="K169">
        <v>0.03</v>
      </c>
      <c r="L169">
        <v>1.6E-2</v>
      </c>
      <c r="M169">
        <v>1.2999999999999999E-2</v>
      </c>
      <c r="N169">
        <v>0.02</v>
      </c>
      <c r="O169">
        <v>3.2000000000000001E-2</v>
      </c>
      <c r="P169">
        <v>4.3999999999999997E-2</v>
      </c>
      <c r="Q169">
        <v>5.1999999999999998E-2</v>
      </c>
      <c r="R169">
        <v>5.5E-2</v>
      </c>
      <c r="S169">
        <v>5.5E-2</v>
      </c>
      <c r="T169">
        <v>4.7E-2</v>
      </c>
      <c r="U169">
        <v>3.7999999999999999E-2</v>
      </c>
      <c r="V169">
        <v>0.03</v>
      </c>
      <c r="W169">
        <v>2.9000000000000001E-2</v>
      </c>
      <c r="X169">
        <v>3.4000000000000002E-2</v>
      </c>
      <c r="Y169">
        <v>3.6999999999999998E-2</v>
      </c>
      <c r="Z169">
        <v>3.9E-2</v>
      </c>
      <c r="AA169">
        <v>3.5999999999999997E-2</v>
      </c>
      <c r="AB169">
        <v>2.9000000000000001E-2</v>
      </c>
      <c r="AC169">
        <v>2.4E-2</v>
      </c>
      <c r="AD169">
        <v>0.02</v>
      </c>
      <c r="AE169">
        <v>1.7000000000000001E-2</v>
      </c>
      <c r="AF169">
        <v>1.2999999999999999E-2</v>
      </c>
      <c r="AG169">
        <v>1.0999999999999999E-2</v>
      </c>
      <c r="AH169">
        <v>8.9999999999999993E-3</v>
      </c>
      <c r="AI169">
        <v>7.0000000000000001E-3</v>
      </c>
      <c r="AJ169">
        <v>6.0000000000000001E-3</v>
      </c>
      <c r="AK169">
        <v>6.0000000000000001E-3</v>
      </c>
    </row>
    <row r="170" spans="1:37">
      <c r="A170" s="1" t="s">
        <v>7</v>
      </c>
      <c r="B170">
        <v>1E-3</v>
      </c>
      <c r="C170">
        <v>1E-3</v>
      </c>
      <c r="D170">
        <v>0</v>
      </c>
      <c r="E170">
        <v>1E-3</v>
      </c>
      <c r="F170">
        <v>5.0000000000000001E-3</v>
      </c>
      <c r="G170">
        <v>2.3E-2</v>
      </c>
      <c r="H170">
        <v>7.4999999999999997E-2</v>
      </c>
      <c r="I170">
        <v>0.115</v>
      </c>
      <c r="J170">
        <v>6.6000000000000003E-2</v>
      </c>
      <c r="K170">
        <v>0.03</v>
      </c>
      <c r="L170">
        <v>1.7000000000000001E-2</v>
      </c>
      <c r="M170">
        <v>1.4E-2</v>
      </c>
      <c r="N170">
        <v>0.02</v>
      </c>
      <c r="O170">
        <v>3.3000000000000002E-2</v>
      </c>
      <c r="P170">
        <v>4.4999999999999998E-2</v>
      </c>
      <c r="Q170">
        <v>5.2999999999999999E-2</v>
      </c>
      <c r="R170">
        <v>5.6000000000000001E-2</v>
      </c>
      <c r="S170">
        <v>5.6000000000000001E-2</v>
      </c>
      <c r="T170">
        <v>4.9000000000000002E-2</v>
      </c>
      <c r="U170">
        <v>3.9E-2</v>
      </c>
      <c r="V170">
        <v>3.1E-2</v>
      </c>
      <c r="W170">
        <v>0.03</v>
      </c>
      <c r="X170">
        <v>3.5000000000000003E-2</v>
      </c>
      <c r="Y170">
        <v>3.7999999999999999E-2</v>
      </c>
      <c r="Z170">
        <v>0.04</v>
      </c>
      <c r="AA170">
        <v>3.6999999999999998E-2</v>
      </c>
      <c r="AB170">
        <v>0.03</v>
      </c>
      <c r="AC170">
        <v>2.5000000000000001E-2</v>
      </c>
      <c r="AD170">
        <v>2.1000000000000001E-2</v>
      </c>
      <c r="AE170">
        <v>1.7000000000000001E-2</v>
      </c>
      <c r="AF170">
        <v>1.4E-2</v>
      </c>
      <c r="AG170">
        <v>1.2E-2</v>
      </c>
      <c r="AH170">
        <v>8.9999999999999993E-3</v>
      </c>
      <c r="AI170">
        <v>8.0000000000000002E-3</v>
      </c>
      <c r="AJ170">
        <v>6.0000000000000001E-3</v>
      </c>
      <c r="AK170">
        <v>7.0000000000000001E-3</v>
      </c>
    </row>
    <row r="171" spans="1:37">
      <c r="A171" s="1" t="s">
        <v>8</v>
      </c>
      <c r="B171">
        <v>0</v>
      </c>
      <c r="C171">
        <v>0</v>
      </c>
      <c r="D171">
        <v>0</v>
      </c>
      <c r="E171">
        <v>1E-3</v>
      </c>
      <c r="F171">
        <v>5.0000000000000001E-3</v>
      </c>
      <c r="G171">
        <v>2.4E-2</v>
      </c>
      <c r="H171">
        <v>7.5999999999999998E-2</v>
      </c>
      <c r="I171">
        <v>0.11700000000000001</v>
      </c>
      <c r="J171">
        <v>6.6000000000000003E-2</v>
      </c>
      <c r="K171">
        <v>3.1E-2</v>
      </c>
      <c r="L171">
        <v>1.7000000000000001E-2</v>
      </c>
      <c r="M171">
        <v>1.4E-2</v>
      </c>
      <c r="N171">
        <v>0.02</v>
      </c>
      <c r="O171">
        <v>3.3000000000000002E-2</v>
      </c>
      <c r="P171">
        <v>4.4999999999999998E-2</v>
      </c>
      <c r="Q171">
        <v>5.3999999999999999E-2</v>
      </c>
      <c r="R171">
        <v>5.7000000000000002E-2</v>
      </c>
      <c r="S171">
        <v>5.7000000000000002E-2</v>
      </c>
      <c r="T171">
        <v>4.9000000000000002E-2</v>
      </c>
      <c r="U171">
        <v>3.9E-2</v>
      </c>
      <c r="V171">
        <v>3.1E-2</v>
      </c>
      <c r="W171">
        <v>0.03</v>
      </c>
      <c r="X171">
        <v>3.5000000000000003E-2</v>
      </c>
      <c r="Y171">
        <v>3.9E-2</v>
      </c>
      <c r="Z171">
        <v>0.04</v>
      </c>
      <c r="AA171">
        <v>3.6999999999999998E-2</v>
      </c>
      <c r="AB171">
        <v>3.1E-2</v>
      </c>
      <c r="AC171">
        <v>2.5000000000000001E-2</v>
      </c>
      <c r="AD171">
        <v>2.1000000000000001E-2</v>
      </c>
      <c r="AE171">
        <v>1.7000000000000001E-2</v>
      </c>
      <c r="AF171">
        <v>1.4E-2</v>
      </c>
      <c r="AG171">
        <v>1.0999999999999999E-2</v>
      </c>
      <c r="AH171">
        <v>8.9999999999999993E-3</v>
      </c>
      <c r="AI171">
        <v>7.0000000000000001E-3</v>
      </c>
      <c r="AJ171">
        <v>6.0000000000000001E-3</v>
      </c>
      <c r="AK171">
        <v>6.0000000000000001E-3</v>
      </c>
    </row>
    <row r="172" spans="1:37">
      <c r="A172" s="1" t="s">
        <v>9</v>
      </c>
      <c r="B172">
        <v>0</v>
      </c>
      <c r="C172">
        <v>0</v>
      </c>
      <c r="D172">
        <v>0</v>
      </c>
      <c r="E172">
        <v>1E-3</v>
      </c>
      <c r="F172">
        <v>5.0000000000000001E-3</v>
      </c>
      <c r="G172">
        <v>2.4E-2</v>
      </c>
      <c r="H172">
        <v>7.5999999999999998E-2</v>
      </c>
      <c r="I172">
        <v>0.11799999999999999</v>
      </c>
      <c r="J172">
        <v>6.7000000000000004E-2</v>
      </c>
      <c r="K172">
        <v>3.1E-2</v>
      </c>
      <c r="L172">
        <v>1.7000000000000001E-2</v>
      </c>
      <c r="M172">
        <v>1.4E-2</v>
      </c>
      <c r="N172">
        <v>0.02</v>
      </c>
      <c r="O172">
        <v>3.4000000000000002E-2</v>
      </c>
      <c r="P172">
        <v>4.4999999999999998E-2</v>
      </c>
      <c r="Q172">
        <v>5.3999999999999999E-2</v>
      </c>
      <c r="R172">
        <v>5.7000000000000002E-2</v>
      </c>
      <c r="S172">
        <v>5.7000000000000002E-2</v>
      </c>
      <c r="T172">
        <v>4.9000000000000002E-2</v>
      </c>
      <c r="U172">
        <v>3.9E-2</v>
      </c>
      <c r="V172">
        <v>3.2000000000000001E-2</v>
      </c>
      <c r="W172">
        <v>3.1E-2</v>
      </c>
      <c r="X172">
        <v>3.5999999999999997E-2</v>
      </c>
      <c r="Y172">
        <v>3.9E-2</v>
      </c>
      <c r="Z172">
        <v>4.1000000000000002E-2</v>
      </c>
      <c r="AA172">
        <v>3.7999999999999999E-2</v>
      </c>
      <c r="AB172">
        <v>3.1E-2</v>
      </c>
      <c r="AC172">
        <v>2.5000000000000001E-2</v>
      </c>
      <c r="AD172">
        <v>2.1000000000000001E-2</v>
      </c>
      <c r="AE172">
        <v>1.7999999999999999E-2</v>
      </c>
      <c r="AF172">
        <v>1.4E-2</v>
      </c>
      <c r="AG172">
        <v>1.0999999999999999E-2</v>
      </c>
      <c r="AH172">
        <v>8.9999999999999993E-3</v>
      </c>
      <c r="AI172">
        <v>7.0000000000000001E-3</v>
      </c>
      <c r="AJ172">
        <v>7.0000000000000001E-3</v>
      </c>
      <c r="AK172">
        <v>7.0000000000000001E-3</v>
      </c>
    </row>
    <row r="173" spans="1:37">
      <c r="A173" s="1" t="s">
        <v>10</v>
      </c>
      <c r="B173">
        <v>0</v>
      </c>
      <c r="C173">
        <v>0</v>
      </c>
      <c r="D173">
        <v>1E-3</v>
      </c>
      <c r="E173">
        <v>1E-3</v>
      </c>
      <c r="F173">
        <v>5.0000000000000001E-3</v>
      </c>
      <c r="G173">
        <v>2.4E-2</v>
      </c>
      <c r="H173">
        <v>7.8E-2</v>
      </c>
      <c r="I173">
        <v>0.12</v>
      </c>
      <c r="J173">
        <v>6.8000000000000005E-2</v>
      </c>
      <c r="K173">
        <v>3.1E-2</v>
      </c>
      <c r="L173">
        <v>1.7000000000000001E-2</v>
      </c>
      <c r="M173">
        <v>1.4E-2</v>
      </c>
      <c r="N173">
        <v>2.1000000000000001E-2</v>
      </c>
      <c r="O173">
        <v>3.4000000000000002E-2</v>
      </c>
      <c r="P173">
        <v>4.5999999999999999E-2</v>
      </c>
      <c r="Q173">
        <v>5.5E-2</v>
      </c>
      <c r="R173">
        <v>5.8000000000000003E-2</v>
      </c>
      <c r="S173">
        <v>5.8000000000000003E-2</v>
      </c>
      <c r="T173">
        <v>5.0999999999999997E-2</v>
      </c>
      <c r="U173">
        <v>0.04</v>
      </c>
      <c r="V173">
        <v>3.3000000000000002E-2</v>
      </c>
      <c r="W173">
        <v>3.2000000000000001E-2</v>
      </c>
      <c r="X173">
        <v>3.5999999999999997E-2</v>
      </c>
      <c r="Y173">
        <v>0.04</v>
      </c>
      <c r="Z173">
        <v>4.1000000000000002E-2</v>
      </c>
      <c r="AA173">
        <v>3.7999999999999999E-2</v>
      </c>
      <c r="AB173">
        <v>3.2000000000000001E-2</v>
      </c>
      <c r="AC173">
        <v>2.5000000000000001E-2</v>
      </c>
      <c r="AD173">
        <v>2.1999999999999999E-2</v>
      </c>
      <c r="AE173">
        <v>1.7999999999999999E-2</v>
      </c>
      <c r="AF173">
        <v>1.4E-2</v>
      </c>
      <c r="AG173">
        <v>1.0999999999999999E-2</v>
      </c>
      <c r="AH173">
        <v>8.9999999999999993E-3</v>
      </c>
      <c r="AI173">
        <v>8.0000000000000002E-3</v>
      </c>
      <c r="AJ173">
        <v>6.0000000000000001E-3</v>
      </c>
      <c r="AK173">
        <v>6.0000000000000001E-3</v>
      </c>
    </row>
    <row r="174" spans="1:37">
      <c r="A174" s="1" t="s">
        <v>11</v>
      </c>
      <c r="B174">
        <v>0</v>
      </c>
      <c r="C174">
        <v>0</v>
      </c>
      <c r="D174">
        <v>0</v>
      </c>
      <c r="E174">
        <v>1E-3</v>
      </c>
      <c r="F174">
        <v>5.0000000000000001E-3</v>
      </c>
      <c r="G174">
        <v>2.5000000000000001E-2</v>
      </c>
      <c r="H174">
        <v>7.8E-2</v>
      </c>
      <c r="I174">
        <v>0.11899999999999999</v>
      </c>
      <c r="J174">
        <v>6.8000000000000005E-2</v>
      </c>
      <c r="K174">
        <v>3.1E-2</v>
      </c>
      <c r="L174">
        <v>1.7000000000000001E-2</v>
      </c>
      <c r="M174">
        <v>1.4E-2</v>
      </c>
      <c r="N174">
        <v>2.1000000000000001E-2</v>
      </c>
      <c r="O174">
        <v>3.4000000000000002E-2</v>
      </c>
      <c r="P174">
        <v>4.5999999999999999E-2</v>
      </c>
      <c r="Q174">
        <v>5.3999999999999999E-2</v>
      </c>
      <c r="R174">
        <v>5.8000000000000003E-2</v>
      </c>
      <c r="S174">
        <v>5.8000000000000003E-2</v>
      </c>
      <c r="T174">
        <v>0.05</v>
      </c>
      <c r="U174">
        <v>0.04</v>
      </c>
      <c r="V174">
        <v>3.2000000000000001E-2</v>
      </c>
      <c r="W174">
        <v>3.2000000000000001E-2</v>
      </c>
      <c r="X174">
        <v>3.6999999999999998E-2</v>
      </c>
      <c r="Y174">
        <v>0.04</v>
      </c>
      <c r="Z174">
        <v>4.1000000000000002E-2</v>
      </c>
      <c r="AA174">
        <v>3.7999999999999999E-2</v>
      </c>
      <c r="AB174">
        <v>3.2000000000000001E-2</v>
      </c>
      <c r="AC174">
        <v>2.5999999999999999E-2</v>
      </c>
      <c r="AD174">
        <v>2.1999999999999999E-2</v>
      </c>
      <c r="AE174">
        <v>1.7999999999999999E-2</v>
      </c>
      <c r="AF174">
        <v>1.4E-2</v>
      </c>
      <c r="AG174">
        <v>1.2E-2</v>
      </c>
      <c r="AH174">
        <v>8.9999999999999993E-3</v>
      </c>
      <c r="AI174">
        <v>7.0000000000000001E-3</v>
      </c>
      <c r="AJ174">
        <v>6.0000000000000001E-3</v>
      </c>
      <c r="AK174">
        <v>7.0000000000000001E-3</v>
      </c>
    </row>
    <row r="175" spans="1:37">
      <c r="A175" s="1" t="s">
        <v>12</v>
      </c>
      <c r="B175">
        <f>SUM(B166:B174)/9</f>
        <v>2.2222222222222223E-4</v>
      </c>
      <c r="C175">
        <f t="shared" ref="C175:AK175" si="63">SUM(C166:C174)/9</f>
        <v>2.2222222222222223E-4</v>
      </c>
      <c r="D175">
        <f t="shared" si="63"/>
        <v>1.1111111111111112E-4</v>
      </c>
      <c r="E175">
        <f t="shared" si="63"/>
        <v>1E-3</v>
      </c>
      <c r="F175">
        <f t="shared" si="63"/>
        <v>5.0000000000000001E-3</v>
      </c>
      <c r="G175">
        <f t="shared" si="63"/>
        <v>2.2999999999999996E-2</v>
      </c>
      <c r="H175">
        <f t="shared" si="63"/>
        <v>7.3777777777777775E-2</v>
      </c>
      <c r="I175">
        <f t="shared" si="63"/>
        <v>0.11344444444444443</v>
      </c>
      <c r="J175">
        <f t="shared" si="63"/>
        <v>6.4444444444444457E-2</v>
      </c>
      <c r="K175">
        <f t="shared" si="63"/>
        <v>2.9888888888888892E-2</v>
      </c>
      <c r="L175">
        <f t="shared" si="63"/>
        <v>1.6333333333333335E-2</v>
      </c>
      <c r="M175">
        <f t="shared" si="63"/>
        <v>1.3555555555555555E-2</v>
      </c>
      <c r="N175">
        <f t="shared" si="63"/>
        <v>1.9777777777777776E-2</v>
      </c>
      <c r="O175">
        <f t="shared" si="63"/>
        <v>3.2333333333333339E-2</v>
      </c>
      <c r="P175">
        <f t="shared" si="63"/>
        <v>4.3999999999999991E-2</v>
      </c>
      <c r="Q175">
        <f t="shared" si="63"/>
        <v>5.2222222222222218E-2</v>
      </c>
      <c r="R175">
        <f t="shared" si="63"/>
        <v>5.5333333333333332E-2</v>
      </c>
      <c r="S175">
        <f t="shared" si="63"/>
        <v>5.5333333333333332E-2</v>
      </c>
      <c r="T175">
        <f t="shared" si="63"/>
        <v>4.7888888888888884E-2</v>
      </c>
      <c r="U175">
        <f t="shared" si="63"/>
        <v>3.8111111111111109E-2</v>
      </c>
      <c r="V175">
        <f t="shared" si="63"/>
        <v>3.0555555555555558E-2</v>
      </c>
      <c r="W175">
        <f t="shared" si="63"/>
        <v>2.9555555555555557E-2</v>
      </c>
      <c r="X175">
        <f t="shared" si="63"/>
        <v>3.4444444444444444E-2</v>
      </c>
      <c r="Y175">
        <f t="shared" si="63"/>
        <v>3.7777777777777771E-2</v>
      </c>
      <c r="Z175">
        <f t="shared" si="63"/>
        <v>3.9333333333333331E-2</v>
      </c>
      <c r="AA175">
        <f t="shared" si="63"/>
        <v>3.6222222222222218E-2</v>
      </c>
      <c r="AB175">
        <f t="shared" si="63"/>
        <v>2.9666666666666668E-2</v>
      </c>
      <c r="AC175">
        <f t="shared" si="63"/>
        <v>2.4333333333333332E-2</v>
      </c>
      <c r="AD175">
        <f t="shared" si="63"/>
        <v>2.0777777777777777E-2</v>
      </c>
      <c r="AE175">
        <f t="shared" si="63"/>
        <v>1.7000000000000001E-2</v>
      </c>
      <c r="AF175">
        <f t="shared" si="63"/>
        <v>1.3555555555555555E-2</v>
      </c>
      <c r="AG175">
        <f t="shared" si="63"/>
        <v>1.1111111111111108E-2</v>
      </c>
      <c r="AH175">
        <f t="shared" si="63"/>
        <v>8.8888888888888889E-3</v>
      </c>
      <c r="AI175">
        <f t="shared" si="63"/>
        <v>7.1111111111111115E-3</v>
      </c>
      <c r="AJ175">
        <f t="shared" si="63"/>
        <v>6.1111111111111106E-3</v>
      </c>
      <c r="AK175">
        <f t="shared" si="63"/>
        <v>6.3333333333333332E-3</v>
      </c>
    </row>
    <row r="176" spans="1:37">
      <c r="A176" s="1" t="s">
        <v>13</v>
      </c>
      <c r="B176">
        <f>STDEV(B166:B174)</f>
        <v>4.409585518440985E-4</v>
      </c>
      <c r="C176">
        <f t="shared" ref="C176:AK176" si="64">STDEV(C166:C174)</f>
        <v>4.409585518440985E-4</v>
      </c>
      <c r="D176">
        <f t="shared" si="64"/>
        <v>3.3333333333333338E-4</v>
      </c>
      <c r="E176">
        <f t="shared" si="64"/>
        <v>0</v>
      </c>
      <c r="F176">
        <f t="shared" si="64"/>
        <v>0</v>
      </c>
      <c r="G176">
        <f t="shared" si="64"/>
        <v>1.4142135623730952E-3</v>
      </c>
      <c r="H176">
        <f t="shared" si="64"/>
        <v>3.7342260837346783E-3</v>
      </c>
      <c r="I176">
        <f t="shared" si="64"/>
        <v>5.8547226900834319E-3</v>
      </c>
      <c r="J176">
        <f t="shared" si="64"/>
        <v>3.3952581312438968E-3</v>
      </c>
      <c r="K176">
        <f t="shared" si="64"/>
        <v>1.2692955176439845E-3</v>
      </c>
      <c r="L176">
        <f t="shared" si="64"/>
        <v>8.6602540378443935E-4</v>
      </c>
      <c r="M176">
        <f t="shared" si="64"/>
        <v>5.2704627669473037E-4</v>
      </c>
      <c r="N176">
        <f t="shared" si="64"/>
        <v>9.7182531580755106E-4</v>
      </c>
      <c r="O176">
        <f t="shared" si="64"/>
        <v>1.6583123951777014E-3</v>
      </c>
      <c r="P176">
        <f t="shared" si="64"/>
        <v>1.9364916731037074E-3</v>
      </c>
      <c r="Q176">
        <f t="shared" si="64"/>
        <v>2.3333333333333322E-3</v>
      </c>
      <c r="R176">
        <f t="shared" si="64"/>
        <v>2.44948974278318E-3</v>
      </c>
      <c r="S176">
        <f t="shared" si="64"/>
        <v>2.44948974278318E-3</v>
      </c>
      <c r="T176">
        <f t="shared" si="64"/>
        <v>2.204792759220493E-3</v>
      </c>
      <c r="U176">
        <f t="shared" si="64"/>
        <v>1.6914819275153715E-3</v>
      </c>
      <c r="V176">
        <f t="shared" si="64"/>
        <v>1.6666666666666668E-3</v>
      </c>
      <c r="W176">
        <f t="shared" si="64"/>
        <v>1.9436506316151004E-3</v>
      </c>
      <c r="X176">
        <f t="shared" si="64"/>
        <v>1.8104634152000347E-3</v>
      </c>
      <c r="Y176">
        <f t="shared" si="64"/>
        <v>1.8559214542766744E-3</v>
      </c>
      <c r="Z176">
        <f t="shared" si="64"/>
        <v>1.6583123951777014E-3</v>
      </c>
      <c r="AA176">
        <f t="shared" si="64"/>
        <v>1.7873008824605999E-3</v>
      </c>
      <c r="AB176">
        <f t="shared" si="64"/>
        <v>2E-3</v>
      </c>
      <c r="AC176">
        <f t="shared" si="64"/>
        <v>1.1180339887498952E-3</v>
      </c>
      <c r="AD176">
        <f t="shared" si="64"/>
        <v>8.3333333333333274E-4</v>
      </c>
      <c r="AE176">
        <f t="shared" si="64"/>
        <v>8.6602540378443794E-4</v>
      </c>
      <c r="AF176">
        <f t="shared" si="64"/>
        <v>5.2704627669473037E-4</v>
      </c>
      <c r="AG176">
        <f t="shared" si="64"/>
        <v>6.009252125773317E-4</v>
      </c>
      <c r="AH176">
        <f t="shared" si="64"/>
        <v>3.3333333333333311E-4</v>
      </c>
      <c r="AI176">
        <f t="shared" si="64"/>
        <v>6.0092521257733159E-4</v>
      </c>
      <c r="AJ176">
        <f t="shared" si="64"/>
        <v>3.3333333333333332E-4</v>
      </c>
      <c r="AK176">
        <f t="shared" si="64"/>
        <v>5.0000000000000001E-4</v>
      </c>
    </row>
    <row r="177" spans="1:37">
      <c r="A177" s="1" t="s">
        <v>14</v>
      </c>
      <c r="B177">
        <f>B176/SQRT(9)</f>
        <v>1.4698618394803282E-4</v>
      </c>
      <c r="C177">
        <f t="shared" ref="C177:AK177" si="65">C176/SQRT(9)</f>
        <v>1.4698618394803282E-4</v>
      </c>
      <c r="D177">
        <f t="shared" si="65"/>
        <v>1.1111111111111113E-4</v>
      </c>
      <c r="E177">
        <f t="shared" si="65"/>
        <v>0</v>
      </c>
      <c r="F177">
        <f t="shared" si="65"/>
        <v>0</v>
      </c>
      <c r="G177">
        <f t="shared" si="65"/>
        <v>4.7140452079103175E-4</v>
      </c>
      <c r="H177">
        <f t="shared" si="65"/>
        <v>1.2447420279115594E-3</v>
      </c>
      <c r="I177">
        <f t="shared" si="65"/>
        <v>1.9515742300278106E-3</v>
      </c>
      <c r="J177">
        <f t="shared" si="65"/>
        <v>1.1317527104146323E-3</v>
      </c>
      <c r="K177">
        <f t="shared" si="65"/>
        <v>4.2309850588132815E-4</v>
      </c>
      <c r="L177">
        <f t="shared" si="65"/>
        <v>2.8867513459481312E-4</v>
      </c>
      <c r="M177">
        <f t="shared" si="65"/>
        <v>1.7568209223157679E-4</v>
      </c>
      <c r="N177">
        <f t="shared" si="65"/>
        <v>3.2394177193585037E-4</v>
      </c>
      <c r="O177">
        <f t="shared" si="65"/>
        <v>5.5277079839256718E-4</v>
      </c>
      <c r="P177">
        <f t="shared" si="65"/>
        <v>6.4549722436790249E-4</v>
      </c>
      <c r="Q177">
        <f t="shared" si="65"/>
        <v>7.7777777777777741E-4</v>
      </c>
      <c r="R177">
        <f t="shared" si="65"/>
        <v>8.1649658092772671E-4</v>
      </c>
      <c r="S177">
        <f t="shared" si="65"/>
        <v>8.1649658092772671E-4</v>
      </c>
      <c r="T177">
        <f t="shared" si="65"/>
        <v>7.349309197401643E-4</v>
      </c>
      <c r="U177">
        <f t="shared" si="65"/>
        <v>5.6382730917179053E-4</v>
      </c>
      <c r="V177">
        <f t="shared" si="65"/>
        <v>5.5555555555555556E-4</v>
      </c>
      <c r="W177">
        <f t="shared" si="65"/>
        <v>6.4788354387170009E-4</v>
      </c>
      <c r="X177">
        <f t="shared" si="65"/>
        <v>6.0348780506667824E-4</v>
      </c>
      <c r="Y177">
        <f t="shared" si="65"/>
        <v>6.186404847588915E-4</v>
      </c>
      <c r="Z177">
        <f t="shared" si="65"/>
        <v>5.5277079839256718E-4</v>
      </c>
      <c r="AA177">
        <f t="shared" si="65"/>
        <v>5.9576696082019995E-4</v>
      </c>
      <c r="AB177">
        <f t="shared" si="65"/>
        <v>6.6666666666666664E-4</v>
      </c>
      <c r="AC177">
        <f t="shared" si="65"/>
        <v>3.7267799624996503E-4</v>
      </c>
      <c r="AD177">
        <f t="shared" si="65"/>
        <v>2.7777777777777756E-4</v>
      </c>
      <c r="AE177">
        <f t="shared" si="65"/>
        <v>2.8867513459481263E-4</v>
      </c>
      <c r="AF177">
        <f t="shared" si="65"/>
        <v>1.7568209223157679E-4</v>
      </c>
      <c r="AG177">
        <f t="shared" si="65"/>
        <v>2.003084041924439E-4</v>
      </c>
      <c r="AH177">
        <f t="shared" si="65"/>
        <v>1.1111111111111104E-4</v>
      </c>
      <c r="AI177">
        <f t="shared" si="65"/>
        <v>2.0030840419244387E-4</v>
      </c>
      <c r="AJ177">
        <f t="shared" si="65"/>
        <v>1.111111111111111E-4</v>
      </c>
      <c r="AK177">
        <f t="shared" si="65"/>
        <v>1.6666666666666666E-4</v>
      </c>
    </row>
    <row r="178" spans="1:37">
      <c r="A178" s="1" t="s">
        <v>15</v>
      </c>
      <c r="B178">
        <f>$H$1*B177</f>
        <v>4.2567198871350302E-4</v>
      </c>
      <c r="C178">
        <f t="shared" ref="C178:AK178" si="66">$H$1*C177</f>
        <v>4.2567198871350302E-4</v>
      </c>
      <c r="D178">
        <f t="shared" si="66"/>
        <v>3.2177777777777782E-4</v>
      </c>
      <c r="E178">
        <f t="shared" si="66"/>
        <v>0</v>
      </c>
      <c r="F178">
        <f t="shared" si="66"/>
        <v>0</v>
      </c>
      <c r="G178">
        <f t="shared" si="66"/>
        <v>1.365187492210828E-3</v>
      </c>
      <c r="H178">
        <f t="shared" si="66"/>
        <v>3.6047729128318761E-3</v>
      </c>
      <c r="I178">
        <f t="shared" si="66"/>
        <v>5.6517589701605394E-3</v>
      </c>
      <c r="J178">
        <f t="shared" si="66"/>
        <v>3.277555849360775E-3</v>
      </c>
      <c r="K178">
        <f t="shared" si="66"/>
        <v>1.2252932730323263E-3</v>
      </c>
      <c r="L178">
        <f t="shared" si="66"/>
        <v>8.360031897865788E-4</v>
      </c>
      <c r="M178">
        <f t="shared" si="66"/>
        <v>5.087753391026464E-4</v>
      </c>
      <c r="N178">
        <f t="shared" si="66"/>
        <v>9.3813537152622264E-4</v>
      </c>
      <c r="O178">
        <f t="shared" si="66"/>
        <v>1.6008242321448745E-3</v>
      </c>
      <c r="P178">
        <f t="shared" si="66"/>
        <v>1.8693599617694455E-3</v>
      </c>
      <c r="Q178">
        <f t="shared" si="66"/>
        <v>2.2524444444444432E-3</v>
      </c>
      <c r="R178">
        <f t="shared" si="66"/>
        <v>2.3645740983666967E-3</v>
      </c>
      <c r="S178">
        <f t="shared" si="66"/>
        <v>2.3645740983666967E-3</v>
      </c>
      <c r="T178">
        <f t="shared" si="66"/>
        <v>2.1283599435675156E-3</v>
      </c>
      <c r="U178">
        <f t="shared" si="66"/>
        <v>1.6328438873615054E-3</v>
      </c>
      <c r="V178">
        <f t="shared" si="66"/>
        <v>1.6088888888888889E-3</v>
      </c>
      <c r="W178">
        <f t="shared" si="66"/>
        <v>1.8762707430524433E-3</v>
      </c>
      <c r="X178">
        <f t="shared" si="66"/>
        <v>1.7477006834731002E-3</v>
      </c>
      <c r="Y178">
        <f t="shared" si="66"/>
        <v>1.7915828438617497E-3</v>
      </c>
      <c r="Z178">
        <f t="shared" si="66"/>
        <v>1.6008242321448745E-3</v>
      </c>
      <c r="AA178">
        <f t="shared" si="66"/>
        <v>1.725341118535299E-3</v>
      </c>
      <c r="AB178">
        <f t="shared" si="66"/>
        <v>1.9306666666666665E-3</v>
      </c>
      <c r="AC178">
        <f t="shared" si="66"/>
        <v>1.0792754771398988E-3</v>
      </c>
      <c r="AD178">
        <f t="shared" si="66"/>
        <v>8.0444444444444378E-4</v>
      </c>
      <c r="AE178">
        <f t="shared" si="66"/>
        <v>8.3600318978657739E-4</v>
      </c>
      <c r="AF178">
        <f t="shared" si="66"/>
        <v>5.087753391026464E-4</v>
      </c>
      <c r="AG178">
        <f t="shared" si="66"/>
        <v>5.8009313854131747E-4</v>
      </c>
      <c r="AH178">
        <f t="shared" si="66"/>
        <v>3.2177777777777755E-4</v>
      </c>
      <c r="AI178">
        <f t="shared" si="66"/>
        <v>5.8009313854131747E-4</v>
      </c>
      <c r="AJ178">
        <f t="shared" si="66"/>
        <v>3.2177777777777776E-4</v>
      </c>
      <c r="AK178">
        <f t="shared" si="66"/>
        <v>4.8266666666666662E-4</v>
      </c>
    </row>
    <row r="179" spans="1:37" ht="60">
      <c r="A179" s="2" t="s">
        <v>16</v>
      </c>
      <c r="B179">
        <f>B175-B178</f>
        <v>-2.0344976649128079E-4</v>
      </c>
      <c r="C179">
        <f t="shared" ref="C179:AK179" si="67">C175-C178</f>
        <v>-2.0344976649128079E-4</v>
      </c>
      <c r="D179">
        <f t="shared" si="67"/>
        <v>-2.106666666666667E-4</v>
      </c>
      <c r="E179">
        <f t="shared" si="67"/>
        <v>1E-3</v>
      </c>
      <c r="F179">
        <f t="shared" si="67"/>
        <v>5.0000000000000001E-3</v>
      </c>
      <c r="G179">
        <f t="shared" si="67"/>
        <v>2.1634812507789168E-2</v>
      </c>
      <c r="H179">
        <f t="shared" si="67"/>
        <v>7.0173004864945904E-2</v>
      </c>
      <c r="I179">
        <f t="shared" si="67"/>
        <v>0.10779268547428389</v>
      </c>
      <c r="J179">
        <f t="shared" si="67"/>
        <v>6.1166888595083679E-2</v>
      </c>
      <c r="K179">
        <f t="shared" si="67"/>
        <v>2.8663595615856567E-2</v>
      </c>
      <c r="L179">
        <f t="shared" si="67"/>
        <v>1.5497330143546756E-2</v>
      </c>
      <c r="M179">
        <f t="shared" si="67"/>
        <v>1.3046780216452909E-2</v>
      </c>
      <c r="N179">
        <f t="shared" si="67"/>
        <v>1.8839642406251553E-2</v>
      </c>
      <c r="O179">
        <f t="shared" si="67"/>
        <v>3.0732509101188465E-2</v>
      </c>
      <c r="P179">
        <f t="shared" si="67"/>
        <v>4.2130640038230548E-2</v>
      </c>
      <c r="Q179">
        <f t="shared" si="67"/>
        <v>4.9969777777777773E-2</v>
      </c>
      <c r="R179">
        <f t="shared" si="67"/>
        <v>5.2968759234966634E-2</v>
      </c>
      <c r="S179">
        <f t="shared" si="67"/>
        <v>5.2968759234966634E-2</v>
      </c>
      <c r="T179">
        <f t="shared" si="67"/>
        <v>4.5760528945321371E-2</v>
      </c>
      <c r="U179">
        <f t="shared" si="67"/>
        <v>3.6478267223749604E-2</v>
      </c>
      <c r="V179">
        <f t="shared" si="67"/>
        <v>2.8946666666666669E-2</v>
      </c>
      <c r="W179">
        <f t="shared" si="67"/>
        <v>2.7679284812503115E-2</v>
      </c>
      <c r="X179">
        <f t="shared" si="67"/>
        <v>3.2696743760971342E-2</v>
      </c>
      <c r="Y179">
        <f t="shared" si="67"/>
        <v>3.598619493391602E-2</v>
      </c>
      <c r="Z179">
        <f t="shared" si="67"/>
        <v>3.7732509101188458E-2</v>
      </c>
      <c r="AA179">
        <f t="shared" si="67"/>
        <v>3.449688110368692E-2</v>
      </c>
      <c r="AB179">
        <f t="shared" si="67"/>
        <v>2.7736E-2</v>
      </c>
      <c r="AC179">
        <f t="shared" si="67"/>
        <v>2.3254057856193434E-2</v>
      </c>
      <c r="AD179">
        <f t="shared" si="67"/>
        <v>1.9973333333333333E-2</v>
      </c>
      <c r="AE179">
        <f t="shared" si="67"/>
        <v>1.6163996810213424E-2</v>
      </c>
      <c r="AF179">
        <f t="shared" si="67"/>
        <v>1.3046780216452909E-2</v>
      </c>
      <c r="AG179">
        <f t="shared" si="67"/>
        <v>1.053101797256979E-2</v>
      </c>
      <c r="AH179">
        <f t="shared" si="67"/>
        <v>8.5671111111111121E-3</v>
      </c>
      <c r="AI179">
        <f t="shared" si="67"/>
        <v>6.5310179725697939E-3</v>
      </c>
      <c r="AJ179">
        <f t="shared" si="67"/>
        <v>5.789333333333333E-3</v>
      </c>
      <c r="AK179">
        <f t="shared" si="67"/>
        <v>5.8506666666666663E-3</v>
      </c>
    </row>
    <row r="180" spans="1:37" ht="60">
      <c r="A180" s="2" t="s">
        <v>17</v>
      </c>
      <c r="B180">
        <f>B175+B178</f>
        <v>6.4789421093572525E-4</v>
      </c>
      <c r="C180">
        <f t="shared" ref="C180:AK180" si="68">C175+C178</f>
        <v>6.4789421093572525E-4</v>
      </c>
      <c r="D180">
        <f t="shared" si="68"/>
        <v>4.3288888888888891E-4</v>
      </c>
      <c r="E180">
        <f t="shared" si="68"/>
        <v>1E-3</v>
      </c>
      <c r="F180">
        <f t="shared" si="68"/>
        <v>5.0000000000000001E-3</v>
      </c>
      <c r="G180">
        <f t="shared" si="68"/>
        <v>2.4365187492210824E-2</v>
      </c>
      <c r="H180">
        <f t="shared" si="68"/>
        <v>7.7382550690609647E-2</v>
      </c>
      <c r="I180">
        <f t="shared" si="68"/>
        <v>0.11909620341460497</v>
      </c>
      <c r="J180">
        <f t="shared" si="68"/>
        <v>6.7722000293805235E-2</v>
      </c>
      <c r="K180">
        <f t="shared" si="68"/>
        <v>3.1114182161921217E-2</v>
      </c>
      <c r="L180">
        <f t="shared" si="68"/>
        <v>1.7169336523119912E-2</v>
      </c>
      <c r="M180">
        <f t="shared" si="68"/>
        <v>1.4064330894658202E-2</v>
      </c>
      <c r="N180">
        <f t="shared" si="68"/>
        <v>2.0715913149303999E-2</v>
      </c>
      <c r="O180">
        <f t="shared" si="68"/>
        <v>3.3934157565478212E-2</v>
      </c>
      <c r="P180">
        <f t="shared" si="68"/>
        <v>4.5869359961769433E-2</v>
      </c>
      <c r="Q180">
        <f t="shared" si="68"/>
        <v>5.4474666666666664E-2</v>
      </c>
      <c r="R180">
        <f t="shared" si="68"/>
        <v>5.769790743170003E-2</v>
      </c>
      <c r="S180">
        <f t="shared" si="68"/>
        <v>5.769790743170003E-2</v>
      </c>
      <c r="T180">
        <f t="shared" si="68"/>
        <v>5.0017248832456396E-2</v>
      </c>
      <c r="U180">
        <f t="shared" si="68"/>
        <v>3.9743954998472615E-2</v>
      </c>
      <c r="V180">
        <f t="shared" si="68"/>
        <v>3.2164444444444447E-2</v>
      </c>
      <c r="W180">
        <f t="shared" si="68"/>
        <v>3.1431826298608002E-2</v>
      </c>
      <c r="X180">
        <f t="shared" si="68"/>
        <v>3.6192145127917547E-2</v>
      </c>
      <c r="Y180">
        <f t="shared" si="68"/>
        <v>3.9569360621639522E-2</v>
      </c>
      <c r="Z180">
        <f t="shared" si="68"/>
        <v>4.0934157565478205E-2</v>
      </c>
      <c r="AA180">
        <f t="shared" si="68"/>
        <v>3.7947563340757516E-2</v>
      </c>
      <c r="AB180">
        <f t="shared" si="68"/>
        <v>3.1597333333333331E-2</v>
      </c>
      <c r="AC180">
        <f t="shared" si="68"/>
        <v>2.541260881047323E-2</v>
      </c>
      <c r="AD180">
        <f t="shared" si="68"/>
        <v>2.1582222222222221E-2</v>
      </c>
      <c r="AE180">
        <f t="shared" si="68"/>
        <v>1.7836003189786578E-2</v>
      </c>
      <c r="AF180">
        <f t="shared" si="68"/>
        <v>1.4064330894658202E-2</v>
      </c>
      <c r="AG180">
        <f t="shared" si="68"/>
        <v>1.1691204249652426E-2</v>
      </c>
      <c r="AH180">
        <f t="shared" si="68"/>
        <v>9.2106666666666656E-3</v>
      </c>
      <c r="AI180">
        <f t="shared" si="68"/>
        <v>7.691204249652429E-3</v>
      </c>
      <c r="AJ180">
        <f t="shared" si="68"/>
        <v>6.4328888888888882E-3</v>
      </c>
      <c r="AK180">
        <f t="shared" si="68"/>
        <v>6.816E-3</v>
      </c>
    </row>
    <row r="183" spans="1:37">
      <c r="A183" s="1" t="s">
        <v>36</v>
      </c>
      <c r="D183" s="1" t="s">
        <v>44</v>
      </c>
      <c r="E183" s="3">
        <f>48/255</f>
        <v>0.18823529411764706</v>
      </c>
      <c r="F183" s="3">
        <f t="shared" ref="F183:G183" si="69">48/255</f>
        <v>0.18823529411764706</v>
      </c>
      <c r="G183" s="3">
        <f t="shared" si="69"/>
        <v>0.18823529411764706</v>
      </c>
      <c r="I183" s="1" t="s">
        <v>45</v>
      </c>
      <c r="K183">
        <f>IF(E183&lt;$X$1, $U$1*E183,  POWER(($O$1*E183) +$R$1, $L$1))</f>
        <v>2.9548667545585282E-2</v>
      </c>
      <c r="M183" s="1" t="s">
        <v>58</v>
      </c>
      <c r="N183">
        <f>(48+1)/256</f>
        <v>0.19140625</v>
      </c>
      <c r="P183" s="1" t="s">
        <v>59</v>
      </c>
      <c r="Q183">
        <f>IF(N183&lt;$X$1, $U$1*N183,  POWER(($O$1*N183) +$R$1, $L$1))</f>
        <v>3.048177222942143E-2</v>
      </c>
    </row>
    <row r="184" spans="1:37">
      <c r="A184" s="1" t="s">
        <v>3</v>
      </c>
      <c r="B184">
        <v>1E-3</v>
      </c>
      <c r="C184">
        <v>0</v>
      </c>
      <c r="D184">
        <v>0</v>
      </c>
      <c r="E184">
        <v>1E-3</v>
      </c>
      <c r="F184">
        <v>8.9999999999999993E-3</v>
      </c>
      <c r="G184">
        <v>4.4999999999999998E-2</v>
      </c>
      <c r="H184">
        <v>0.15</v>
      </c>
      <c r="I184">
        <v>0.23400000000000001</v>
      </c>
      <c r="J184">
        <v>0.13300000000000001</v>
      </c>
      <c r="K184">
        <v>6.3E-2</v>
      </c>
      <c r="L184">
        <v>3.5000000000000003E-2</v>
      </c>
      <c r="M184">
        <v>2.9000000000000001E-2</v>
      </c>
      <c r="N184">
        <v>4.3999999999999997E-2</v>
      </c>
      <c r="O184">
        <v>7.1999999999999995E-2</v>
      </c>
      <c r="P184">
        <v>0.1</v>
      </c>
      <c r="Q184">
        <v>0.11899999999999999</v>
      </c>
      <c r="R184">
        <v>0.128</v>
      </c>
      <c r="S184">
        <v>0.127</v>
      </c>
      <c r="T184">
        <v>0.11</v>
      </c>
      <c r="U184">
        <v>8.7999999999999995E-2</v>
      </c>
      <c r="V184">
        <v>7.0000000000000007E-2</v>
      </c>
      <c r="W184">
        <v>6.6000000000000003E-2</v>
      </c>
      <c r="X184">
        <v>7.8E-2</v>
      </c>
      <c r="Y184">
        <v>8.6999999999999994E-2</v>
      </c>
      <c r="Z184">
        <v>9.0999999999999998E-2</v>
      </c>
      <c r="AA184">
        <v>8.3000000000000004E-2</v>
      </c>
      <c r="AB184">
        <v>6.6000000000000003E-2</v>
      </c>
      <c r="AC184">
        <v>5.5E-2</v>
      </c>
      <c r="AD184">
        <v>4.7E-2</v>
      </c>
      <c r="AE184">
        <v>0.04</v>
      </c>
      <c r="AF184">
        <v>3.1E-2</v>
      </c>
      <c r="AG184">
        <v>2.4E-2</v>
      </c>
      <c r="AH184">
        <v>1.9E-2</v>
      </c>
      <c r="AI184">
        <v>1.4999999999999999E-2</v>
      </c>
      <c r="AJ184">
        <v>1.2E-2</v>
      </c>
      <c r="AK184">
        <v>0.01</v>
      </c>
    </row>
    <row r="185" spans="1:37">
      <c r="A185" s="1" t="s">
        <v>4</v>
      </c>
      <c r="B185">
        <v>0</v>
      </c>
      <c r="C185">
        <v>1E-3</v>
      </c>
      <c r="D185">
        <v>1E-3</v>
      </c>
      <c r="E185">
        <v>1E-3</v>
      </c>
      <c r="F185">
        <v>8.9999999999999993E-3</v>
      </c>
      <c r="G185">
        <v>4.5999999999999999E-2</v>
      </c>
      <c r="H185">
        <v>0.153</v>
      </c>
      <c r="I185">
        <v>0.23799999999999999</v>
      </c>
      <c r="J185">
        <v>0.13600000000000001</v>
      </c>
      <c r="K185">
        <v>6.4000000000000001E-2</v>
      </c>
      <c r="L185">
        <v>3.5000000000000003E-2</v>
      </c>
      <c r="M185">
        <v>0.03</v>
      </c>
      <c r="N185">
        <v>4.3999999999999997E-2</v>
      </c>
      <c r="O185">
        <v>7.2999999999999995E-2</v>
      </c>
      <c r="P185">
        <v>0.10100000000000001</v>
      </c>
      <c r="Q185">
        <v>0.121</v>
      </c>
      <c r="R185">
        <v>0.129</v>
      </c>
      <c r="S185">
        <v>0.129</v>
      </c>
      <c r="T185">
        <v>0.112</v>
      </c>
      <c r="U185">
        <v>8.8999999999999996E-2</v>
      </c>
      <c r="V185">
        <v>7.0999999999999994E-2</v>
      </c>
      <c r="W185">
        <v>6.7000000000000004E-2</v>
      </c>
      <c r="X185">
        <v>0.08</v>
      </c>
      <c r="Y185">
        <v>8.7999999999999995E-2</v>
      </c>
      <c r="Z185">
        <v>9.1999999999999998E-2</v>
      </c>
      <c r="AA185">
        <v>8.5000000000000006E-2</v>
      </c>
      <c r="AB185">
        <v>6.8000000000000005E-2</v>
      </c>
      <c r="AC185">
        <v>5.5E-2</v>
      </c>
      <c r="AD185">
        <v>4.7E-2</v>
      </c>
      <c r="AE185">
        <v>0.04</v>
      </c>
      <c r="AF185">
        <v>3.1E-2</v>
      </c>
      <c r="AG185">
        <v>2.4E-2</v>
      </c>
      <c r="AH185">
        <v>1.9E-2</v>
      </c>
      <c r="AI185">
        <v>1.4999999999999999E-2</v>
      </c>
      <c r="AJ185">
        <v>1.2E-2</v>
      </c>
      <c r="AK185">
        <v>0.01</v>
      </c>
    </row>
    <row r="186" spans="1:37">
      <c r="A186" s="1" t="s">
        <v>5</v>
      </c>
      <c r="B186">
        <v>0</v>
      </c>
      <c r="C186">
        <v>1E-3</v>
      </c>
      <c r="D186">
        <v>1E-3</v>
      </c>
      <c r="E186">
        <v>1E-3</v>
      </c>
      <c r="F186">
        <v>0.01</v>
      </c>
      <c r="G186">
        <v>4.7E-2</v>
      </c>
      <c r="H186">
        <v>0.155</v>
      </c>
      <c r="I186">
        <v>0.24199999999999999</v>
      </c>
      <c r="J186">
        <v>0.13800000000000001</v>
      </c>
      <c r="K186">
        <v>6.5000000000000002E-2</v>
      </c>
      <c r="L186">
        <v>3.5999999999999997E-2</v>
      </c>
      <c r="M186">
        <v>0.03</v>
      </c>
      <c r="N186">
        <v>4.4999999999999998E-2</v>
      </c>
      <c r="O186">
        <v>7.4999999999999997E-2</v>
      </c>
      <c r="P186">
        <v>0.10299999999999999</v>
      </c>
      <c r="Q186">
        <v>0.123</v>
      </c>
      <c r="R186">
        <v>0.13100000000000001</v>
      </c>
      <c r="S186">
        <v>0.13100000000000001</v>
      </c>
      <c r="T186">
        <v>0.115</v>
      </c>
      <c r="U186">
        <v>0.09</v>
      </c>
      <c r="V186">
        <v>7.1999999999999995E-2</v>
      </c>
      <c r="W186">
        <v>6.9000000000000006E-2</v>
      </c>
      <c r="X186">
        <v>8.2000000000000003E-2</v>
      </c>
      <c r="Y186">
        <v>8.8999999999999996E-2</v>
      </c>
      <c r="Z186">
        <v>9.4E-2</v>
      </c>
      <c r="AA186">
        <v>8.5999999999999993E-2</v>
      </c>
      <c r="AB186">
        <v>7.0000000000000007E-2</v>
      </c>
      <c r="AC186">
        <v>5.7000000000000002E-2</v>
      </c>
      <c r="AD186">
        <v>4.8000000000000001E-2</v>
      </c>
      <c r="AE186">
        <v>4.1000000000000002E-2</v>
      </c>
      <c r="AF186">
        <v>3.2000000000000001E-2</v>
      </c>
      <c r="AG186">
        <v>2.5000000000000001E-2</v>
      </c>
      <c r="AH186">
        <v>0.02</v>
      </c>
      <c r="AI186">
        <v>1.6E-2</v>
      </c>
      <c r="AJ186">
        <v>1.2999999999999999E-2</v>
      </c>
      <c r="AK186">
        <v>1.0999999999999999E-2</v>
      </c>
    </row>
    <row r="187" spans="1:37">
      <c r="A187" s="1" t="s">
        <v>6</v>
      </c>
      <c r="B187">
        <v>1E-3</v>
      </c>
      <c r="C187">
        <v>1E-3</v>
      </c>
      <c r="D187">
        <v>1E-3</v>
      </c>
      <c r="E187">
        <v>1E-3</v>
      </c>
      <c r="F187">
        <v>0.01</v>
      </c>
      <c r="G187">
        <v>4.9000000000000002E-2</v>
      </c>
      <c r="H187">
        <v>0.16300000000000001</v>
      </c>
      <c r="I187">
        <v>0.254</v>
      </c>
      <c r="J187">
        <v>0.14499999999999999</v>
      </c>
      <c r="K187">
        <v>6.8000000000000005E-2</v>
      </c>
      <c r="L187">
        <v>3.7999999999999999E-2</v>
      </c>
      <c r="M187">
        <v>3.1E-2</v>
      </c>
      <c r="N187">
        <v>4.7E-2</v>
      </c>
      <c r="O187">
        <v>7.8E-2</v>
      </c>
      <c r="P187">
        <v>0.107</v>
      </c>
      <c r="Q187">
        <v>0.128</v>
      </c>
      <c r="R187">
        <v>0.13600000000000001</v>
      </c>
      <c r="S187">
        <v>0.13700000000000001</v>
      </c>
      <c r="T187">
        <v>0.11899999999999999</v>
      </c>
      <c r="U187">
        <v>9.4E-2</v>
      </c>
      <c r="V187">
        <v>7.4999999999999997E-2</v>
      </c>
      <c r="W187">
        <v>7.1999999999999995E-2</v>
      </c>
      <c r="X187">
        <v>8.4000000000000005E-2</v>
      </c>
      <c r="Y187">
        <v>9.1999999999999998E-2</v>
      </c>
      <c r="Z187">
        <v>9.7000000000000003E-2</v>
      </c>
      <c r="AA187">
        <v>0.09</v>
      </c>
      <c r="AB187">
        <v>7.2999999999999995E-2</v>
      </c>
      <c r="AC187">
        <v>5.8999999999999997E-2</v>
      </c>
      <c r="AD187">
        <v>0.05</v>
      </c>
      <c r="AE187">
        <v>4.2000000000000003E-2</v>
      </c>
      <c r="AF187">
        <v>3.3000000000000002E-2</v>
      </c>
      <c r="AG187">
        <v>2.7E-2</v>
      </c>
      <c r="AH187">
        <v>0.02</v>
      </c>
      <c r="AI187">
        <v>1.6E-2</v>
      </c>
      <c r="AJ187">
        <v>1.2999999999999999E-2</v>
      </c>
      <c r="AK187">
        <v>1.2E-2</v>
      </c>
    </row>
    <row r="188" spans="1:37">
      <c r="A188" s="1" t="s">
        <v>7</v>
      </c>
      <c r="B188">
        <v>0</v>
      </c>
      <c r="C188">
        <v>0</v>
      </c>
      <c r="D188">
        <v>0</v>
      </c>
      <c r="E188">
        <v>1E-3</v>
      </c>
      <c r="F188">
        <v>0.01</v>
      </c>
      <c r="G188">
        <v>5.0999999999999997E-2</v>
      </c>
      <c r="H188">
        <v>0.16600000000000001</v>
      </c>
      <c r="I188">
        <v>0.25900000000000001</v>
      </c>
      <c r="J188">
        <v>0.14799999999999999</v>
      </c>
      <c r="K188">
        <v>6.9000000000000006E-2</v>
      </c>
      <c r="L188">
        <v>3.9E-2</v>
      </c>
      <c r="M188">
        <v>3.2000000000000001E-2</v>
      </c>
      <c r="N188">
        <v>4.8000000000000001E-2</v>
      </c>
      <c r="O188">
        <v>0.08</v>
      </c>
      <c r="P188">
        <v>0.109</v>
      </c>
      <c r="Q188">
        <v>0.13100000000000001</v>
      </c>
      <c r="R188">
        <v>0.14000000000000001</v>
      </c>
      <c r="S188">
        <v>0.14000000000000001</v>
      </c>
      <c r="T188">
        <v>0.122</v>
      </c>
      <c r="U188">
        <v>9.6000000000000002E-2</v>
      </c>
      <c r="V188">
        <v>7.6999999999999999E-2</v>
      </c>
      <c r="W188">
        <v>7.4999999999999997E-2</v>
      </c>
      <c r="X188">
        <v>8.6999999999999994E-2</v>
      </c>
      <c r="Y188">
        <v>9.5000000000000001E-2</v>
      </c>
      <c r="Z188">
        <v>9.9000000000000005E-2</v>
      </c>
      <c r="AA188">
        <v>9.1999999999999998E-2</v>
      </c>
      <c r="AB188">
        <v>7.4999999999999997E-2</v>
      </c>
      <c r="AC188">
        <v>6.0999999999999999E-2</v>
      </c>
      <c r="AD188">
        <v>5.0999999999999997E-2</v>
      </c>
      <c r="AE188">
        <v>4.2999999999999997E-2</v>
      </c>
      <c r="AF188">
        <v>3.4000000000000002E-2</v>
      </c>
      <c r="AG188">
        <v>2.7E-2</v>
      </c>
      <c r="AH188">
        <v>0.02</v>
      </c>
      <c r="AI188">
        <v>1.6E-2</v>
      </c>
      <c r="AJ188">
        <v>1.4E-2</v>
      </c>
      <c r="AK188">
        <v>1.0999999999999999E-2</v>
      </c>
    </row>
    <row r="189" spans="1:37">
      <c r="A189" s="1" t="s">
        <v>8</v>
      </c>
      <c r="B189">
        <v>0</v>
      </c>
      <c r="C189">
        <v>1E-3</v>
      </c>
      <c r="D189">
        <v>0</v>
      </c>
      <c r="E189">
        <v>1E-3</v>
      </c>
      <c r="F189">
        <v>0.01</v>
      </c>
      <c r="G189">
        <v>5.0999999999999997E-2</v>
      </c>
      <c r="H189">
        <v>0.16700000000000001</v>
      </c>
      <c r="I189">
        <v>0.26100000000000001</v>
      </c>
      <c r="J189">
        <v>0.14899999999999999</v>
      </c>
      <c r="K189">
        <v>7.0000000000000007E-2</v>
      </c>
      <c r="L189">
        <v>3.9E-2</v>
      </c>
      <c r="M189">
        <v>3.2000000000000001E-2</v>
      </c>
      <c r="N189">
        <v>4.9000000000000002E-2</v>
      </c>
      <c r="O189">
        <v>0.08</v>
      </c>
      <c r="P189">
        <v>0.11</v>
      </c>
      <c r="Q189">
        <v>0.13200000000000001</v>
      </c>
      <c r="R189">
        <v>0.14099999999999999</v>
      </c>
      <c r="S189">
        <v>0.14000000000000001</v>
      </c>
      <c r="T189">
        <v>0.123</v>
      </c>
      <c r="U189">
        <v>9.7000000000000003E-2</v>
      </c>
      <c r="V189">
        <v>7.8E-2</v>
      </c>
      <c r="W189">
        <v>7.5999999999999998E-2</v>
      </c>
      <c r="X189">
        <v>8.7999999999999995E-2</v>
      </c>
      <c r="Y189">
        <v>9.6000000000000002E-2</v>
      </c>
      <c r="Z189">
        <v>0.10100000000000001</v>
      </c>
      <c r="AA189">
        <v>9.2999999999999999E-2</v>
      </c>
      <c r="AB189">
        <v>7.5999999999999998E-2</v>
      </c>
      <c r="AC189">
        <v>6.0999999999999999E-2</v>
      </c>
      <c r="AD189">
        <v>5.1999999999999998E-2</v>
      </c>
      <c r="AE189">
        <v>4.3999999999999997E-2</v>
      </c>
      <c r="AF189">
        <v>3.5000000000000003E-2</v>
      </c>
      <c r="AG189">
        <v>2.8000000000000001E-2</v>
      </c>
      <c r="AH189">
        <v>2.1000000000000001E-2</v>
      </c>
      <c r="AI189">
        <v>1.7000000000000001E-2</v>
      </c>
      <c r="AJ189">
        <v>1.2999999999999999E-2</v>
      </c>
      <c r="AK189">
        <v>1.0999999999999999E-2</v>
      </c>
    </row>
    <row r="190" spans="1:37">
      <c r="A190" s="1" t="s">
        <v>9</v>
      </c>
      <c r="B190">
        <v>0</v>
      </c>
      <c r="C190">
        <v>0</v>
      </c>
      <c r="D190">
        <v>1E-3</v>
      </c>
      <c r="E190">
        <v>2E-3</v>
      </c>
      <c r="F190">
        <v>1.0999999999999999E-2</v>
      </c>
      <c r="G190">
        <v>5.2999999999999999E-2</v>
      </c>
      <c r="H190">
        <v>0.17199999999999999</v>
      </c>
      <c r="I190">
        <v>0.26900000000000002</v>
      </c>
      <c r="J190">
        <v>0.154</v>
      </c>
      <c r="K190">
        <v>7.1999999999999995E-2</v>
      </c>
      <c r="L190">
        <v>0.04</v>
      </c>
      <c r="M190">
        <v>3.3000000000000002E-2</v>
      </c>
      <c r="N190">
        <v>0.05</v>
      </c>
      <c r="O190">
        <v>8.2000000000000003E-2</v>
      </c>
      <c r="P190">
        <v>0.113</v>
      </c>
      <c r="Q190">
        <v>0.13500000000000001</v>
      </c>
      <c r="R190">
        <v>0.14499999999999999</v>
      </c>
      <c r="S190">
        <v>0.14399999999999999</v>
      </c>
      <c r="T190">
        <v>0.126</v>
      </c>
      <c r="U190">
        <v>0.1</v>
      </c>
      <c r="V190">
        <v>8.1000000000000003E-2</v>
      </c>
      <c r="W190">
        <v>7.8E-2</v>
      </c>
      <c r="X190">
        <v>9.0999999999999998E-2</v>
      </c>
      <c r="Y190">
        <v>9.8000000000000004E-2</v>
      </c>
      <c r="Z190">
        <v>0.10299999999999999</v>
      </c>
      <c r="AA190">
        <v>9.6000000000000002E-2</v>
      </c>
      <c r="AB190">
        <v>7.9000000000000001E-2</v>
      </c>
      <c r="AC190">
        <v>6.3E-2</v>
      </c>
      <c r="AD190">
        <v>5.3999999999999999E-2</v>
      </c>
      <c r="AE190">
        <v>4.3999999999999997E-2</v>
      </c>
      <c r="AF190">
        <v>3.5000000000000003E-2</v>
      </c>
      <c r="AG190">
        <v>2.8000000000000001E-2</v>
      </c>
      <c r="AH190">
        <v>2.1000000000000001E-2</v>
      </c>
      <c r="AI190">
        <v>1.7000000000000001E-2</v>
      </c>
      <c r="AJ190">
        <v>1.4E-2</v>
      </c>
      <c r="AK190">
        <v>1.2E-2</v>
      </c>
    </row>
    <row r="191" spans="1:37">
      <c r="A191" s="1" t="s">
        <v>10</v>
      </c>
      <c r="B191">
        <v>1E-3</v>
      </c>
      <c r="C191">
        <v>1E-3</v>
      </c>
      <c r="D191">
        <v>1E-3</v>
      </c>
      <c r="E191">
        <v>2E-3</v>
      </c>
      <c r="F191">
        <v>1.0999999999999999E-2</v>
      </c>
      <c r="G191">
        <v>5.2999999999999999E-2</v>
      </c>
      <c r="H191">
        <v>0.17100000000000001</v>
      </c>
      <c r="I191">
        <v>0.26500000000000001</v>
      </c>
      <c r="J191">
        <v>0.153</v>
      </c>
      <c r="K191">
        <v>7.0999999999999994E-2</v>
      </c>
      <c r="L191">
        <v>0.04</v>
      </c>
      <c r="M191">
        <v>3.2000000000000001E-2</v>
      </c>
      <c r="N191">
        <v>4.9000000000000002E-2</v>
      </c>
      <c r="O191">
        <v>8.2000000000000003E-2</v>
      </c>
      <c r="P191">
        <v>0.111</v>
      </c>
      <c r="Q191">
        <v>0.13300000000000001</v>
      </c>
      <c r="R191">
        <v>0.14299999999999999</v>
      </c>
      <c r="S191">
        <v>0.14399999999999999</v>
      </c>
      <c r="T191">
        <v>0.125</v>
      </c>
      <c r="U191">
        <v>9.9000000000000005E-2</v>
      </c>
      <c r="V191">
        <v>0.08</v>
      </c>
      <c r="W191">
        <v>7.9000000000000001E-2</v>
      </c>
      <c r="X191">
        <v>0.09</v>
      </c>
      <c r="Y191">
        <v>9.7000000000000003E-2</v>
      </c>
      <c r="Z191">
        <v>0.10199999999999999</v>
      </c>
      <c r="AA191">
        <v>9.5000000000000001E-2</v>
      </c>
      <c r="AB191">
        <v>7.9000000000000001E-2</v>
      </c>
      <c r="AC191">
        <v>6.3E-2</v>
      </c>
      <c r="AD191">
        <v>5.2999999999999999E-2</v>
      </c>
      <c r="AE191">
        <v>4.2999999999999997E-2</v>
      </c>
      <c r="AF191">
        <v>3.5000000000000003E-2</v>
      </c>
      <c r="AG191">
        <v>2.8000000000000001E-2</v>
      </c>
      <c r="AH191">
        <v>2.1000000000000001E-2</v>
      </c>
      <c r="AI191">
        <v>1.7000000000000001E-2</v>
      </c>
      <c r="AJ191">
        <v>1.4E-2</v>
      </c>
      <c r="AK191">
        <v>1.2E-2</v>
      </c>
    </row>
    <row r="192" spans="1:37">
      <c r="A192" s="1" t="s">
        <v>11</v>
      </c>
      <c r="B192">
        <v>0</v>
      </c>
      <c r="C192">
        <v>1E-3</v>
      </c>
      <c r="D192">
        <v>0</v>
      </c>
      <c r="E192">
        <v>1E-3</v>
      </c>
      <c r="F192">
        <v>1.0999999999999999E-2</v>
      </c>
      <c r="G192">
        <v>5.2999999999999999E-2</v>
      </c>
      <c r="H192">
        <v>0.17199999999999999</v>
      </c>
      <c r="I192">
        <v>0.26600000000000001</v>
      </c>
      <c r="J192">
        <v>0.154</v>
      </c>
      <c r="K192">
        <v>7.0999999999999994E-2</v>
      </c>
      <c r="L192">
        <v>0.04</v>
      </c>
      <c r="M192">
        <v>3.3000000000000002E-2</v>
      </c>
      <c r="N192">
        <v>0.05</v>
      </c>
      <c r="O192">
        <v>8.3000000000000004E-2</v>
      </c>
      <c r="P192">
        <v>0.112</v>
      </c>
      <c r="Q192">
        <v>0.13300000000000001</v>
      </c>
      <c r="R192">
        <v>0.14499999999999999</v>
      </c>
      <c r="S192">
        <v>0.14599999999999999</v>
      </c>
      <c r="T192">
        <v>0.125</v>
      </c>
      <c r="U192">
        <v>9.9000000000000005E-2</v>
      </c>
      <c r="V192">
        <v>8.1000000000000003E-2</v>
      </c>
      <c r="W192">
        <v>7.9000000000000001E-2</v>
      </c>
      <c r="X192">
        <v>9.1999999999999998E-2</v>
      </c>
      <c r="Y192">
        <v>9.8000000000000004E-2</v>
      </c>
      <c r="Z192">
        <v>0.10299999999999999</v>
      </c>
      <c r="AA192">
        <v>9.6000000000000002E-2</v>
      </c>
      <c r="AB192">
        <v>0.08</v>
      </c>
      <c r="AC192">
        <v>6.4000000000000001E-2</v>
      </c>
      <c r="AD192">
        <v>5.5E-2</v>
      </c>
      <c r="AE192">
        <v>4.4999999999999998E-2</v>
      </c>
      <c r="AF192">
        <v>3.5000000000000003E-2</v>
      </c>
      <c r="AG192">
        <v>2.8000000000000001E-2</v>
      </c>
      <c r="AH192">
        <v>2.1999999999999999E-2</v>
      </c>
      <c r="AI192">
        <v>1.7000000000000001E-2</v>
      </c>
      <c r="AJ192">
        <v>1.4E-2</v>
      </c>
      <c r="AK192">
        <v>1.2E-2</v>
      </c>
    </row>
    <row r="193" spans="1:37">
      <c r="A193" s="1" t="s">
        <v>12</v>
      </c>
      <c r="B193">
        <f>SUM(B184:B192)/9</f>
        <v>3.3333333333333332E-4</v>
      </c>
      <c r="C193">
        <f t="shared" ref="C193:AK193" si="70">SUM(C184:C192)/9</f>
        <v>6.6666666666666664E-4</v>
      </c>
      <c r="D193">
        <f t="shared" si="70"/>
        <v>5.5555555555555556E-4</v>
      </c>
      <c r="E193">
        <f t="shared" si="70"/>
        <v>1.2222222222222222E-3</v>
      </c>
      <c r="F193">
        <f t="shared" si="70"/>
        <v>1.0111111111111111E-2</v>
      </c>
      <c r="G193">
        <f t="shared" si="70"/>
        <v>4.9777777777777775E-2</v>
      </c>
      <c r="H193">
        <f t="shared" si="70"/>
        <v>0.16322222222222224</v>
      </c>
      <c r="I193">
        <f t="shared" si="70"/>
        <v>0.25422222222222224</v>
      </c>
      <c r="J193">
        <f t="shared" si="70"/>
        <v>0.14555555555555555</v>
      </c>
      <c r="K193">
        <f t="shared" si="70"/>
        <v>6.8111111111111108E-2</v>
      </c>
      <c r="L193">
        <f t="shared" si="70"/>
        <v>3.7999999999999999E-2</v>
      </c>
      <c r="M193">
        <f t="shared" si="70"/>
        <v>3.1333333333333338E-2</v>
      </c>
      <c r="N193">
        <f t="shared" si="70"/>
        <v>4.7333333333333324E-2</v>
      </c>
      <c r="O193">
        <f t="shared" si="70"/>
        <v>7.8333333333333324E-2</v>
      </c>
      <c r="P193">
        <f t="shared" si="70"/>
        <v>0.10733333333333334</v>
      </c>
      <c r="Q193">
        <f t="shared" si="70"/>
        <v>0.12833333333333333</v>
      </c>
      <c r="R193">
        <f t="shared" si="70"/>
        <v>0.13755555555555554</v>
      </c>
      <c r="S193">
        <f t="shared" si="70"/>
        <v>0.13755555555555554</v>
      </c>
      <c r="T193">
        <f t="shared" si="70"/>
        <v>0.11966666666666666</v>
      </c>
      <c r="U193">
        <f t="shared" si="70"/>
        <v>9.4666666666666649E-2</v>
      </c>
      <c r="V193">
        <f t="shared" si="70"/>
        <v>7.6111111111111102E-2</v>
      </c>
      <c r="W193">
        <f t="shared" si="70"/>
        <v>7.3444444444444437E-2</v>
      </c>
      <c r="X193">
        <f t="shared" si="70"/>
        <v>8.5777777777777772E-2</v>
      </c>
      <c r="Y193">
        <f t="shared" si="70"/>
        <v>9.3333333333333324E-2</v>
      </c>
      <c r="Z193">
        <f t="shared" si="70"/>
        <v>9.799999999999999E-2</v>
      </c>
      <c r="AA193">
        <f t="shared" si="70"/>
        <v>9.0666666666666645E-2</v>
      </c>
      <c r="AB193">
        <f t="shared" si="70"/>
        <v>7.3999999999999996E-2</v>
      </c>
      <c r="AC193">
        <f t="shared" si="70"/>
        <v>5.9777777777777784E-2</v>
      </c>
      <c r="AD193">
        <f t="shared" si="70"/>
        <v>5.0777777777777776E-2</v>
      </c>
      <c r="AE193">
        <f t="shared" si="70"/>
        <v>4.2444444444444437E-2</v>
      </c>
      <c r="AF193">
        <f t="shared" si="70"/>
        <v>3.344444444444445E-2</v>
      </c>
      <c r="AG193">
        <f t="shared" si="70"/>
        <v>2.6555555555555554E-2</v>
      </c>
      <c r="AH193">
        <f t="shared" si="70"/>
        <v>2.0333333333333332E-2</v>
      </c>
      <c r="AI193">
        <f t="shared" si="70"/>
        <v>1.6222222222222225E-2</v>
      </c>
      <c r="AJ193">
        <f t="shared" si="70"/>
        <v>1.3222222222222222E-2</v>
      </c>
      <c r="AK193">
        <f t="shared" si="70"/>
        <v>1.122222222222222E-2</v>
      </c>
    </row>
    <row r="194" spans="1:37">
      <c r="A194" s="1" t="s">
        <v>13</v>
      </c>
      <c r="B194">
        <f>STDEV(B184:B192)</f>
        <v>5.0000000000000001E-4</v>
      </c>
      <c r="C194">
        <f t="shared" ref="C194:AK194" si="71">STDEV(C184:C192)</f>
        <v>5.0000000000000001E-4</v>
      </c>
      <c r="D194">
        <f t="shared" si="71"/>
        <v>5.2704627669472994E-4</v>
      </c>
      <c r="E194">
        <f t="shared" si="71"/>
        <v>4.4095855184409844E-4</v>
      </c>
      <c r="F194">
        <f t="shared" si="71"/>
        <v>7.8173595997057155E-4</v>
      </c>
      <c r="G194">
        <f t="shared" si="71"/>
        <v>3.1534813214040827E-3</v>
      </c>
      <c r="H194">
        <f t="shared" si="71"/>
        <v>8.5407519835459713E-3</v>
      </c>
      <c r="I194">
        <f t="shared" si="71"/>
        <v>1.3055437351710766E-2</v>
      </c>
      <c r="J194">
        <f t="shared" si="71"/>
        <v>8.07946642902721E-3</v>
      </c>
      <c r="K194">
        <f t="shared" si="71"/>
        <v>3.3333333333333314E-3</v>
      </c>
      <c r="L194">
        <f t="shared" si="71"/>
        <v>2.121320343559642E-3</v>
      </c>
      <c r="M194">
        <f t="shared" si="71"/>
        <v>1.4142135623730957E-3</v>
      </c>
      <c r="N194">
        <f t="shared" si="71"/>
        <v>2.44948974278318E-3</v>
      </c>
      <c r="O194">
        <f t="shared" si="71"/>
        <v>4.0926763859362282E-3</v>
      </c>
      <c r="P194">
        <f t="shared" si="71"/>
        <v>4.8733971724044811E-3</v>
      </c>
      <c r="Q194">
        <f t="shared" si="71"/>
        <v>5.8949130612758029E-3</v>
      </c>
      <c r="R194">
        <f t="shared" si="71"/>
        <v>6.7843774790158681E-3</v>
      </c>
      <c r="S194">
        <f t="shared" si="71"/>
        <v>7.0198132295508919E-3</v>
      </c>
      <c r="T194">
        <f t="shared" si="71"/>
        <v>5.9999999999999993E-3</v>
      </c>
      <c r="U194">
        <f t="shared" si="71"/>
        <v>4.6368092477478556E-3</v>
      </c>
      <c r="V194">
        <f t="shared" si="71"/>
        <v>4.314059701848263E-3</v>
      </c>
      <c r="W194">
        <f t="shared" si="71"/>
        <v>5.1261854997432313E-3</v>
      </c>
      <c r="X194">
        <f t="shared" si="71"/>
        <v>5.0194067821251968E-3</v>
      </c>
      <c r="Y194">
        <f t="shared" si="71"/>
        <v>4.4158804331639271E-3</v>
      </c>
      <c r="Z194">
        <f t="shared" si="71"/>
        <v>4.7169905660283005E-3</v>
      </c>
      <c r="AA194">
        <f t="shared" si="71"/>
        <v>4.9497474683058316E-3</v>
      </c>
      <c r="AB194">
        <f t="shared" si="71"/>
        <v>5.0990195135927827E-3</v>
      </c>
      <c r="AC194">
        <f t="shared" si="71"/>
        <v>3.4560735588879533E-3</v>
      </c>
      <c r="AD194">
        <f t="shared" si="71"/>
        <v>2.9907264074877263E-3</v>
      </c>
      <c r="AE194">
        <f t="shared" si="71"/>
        <v>1.8104634152000343E-3</v>
      </c>
      <c r="AF194">
        <f t="shared" si="71"/>
        <v>1.7400510848184264E-3</v>
      </c>
      <c r="AG194">
        <f t="shared" si="71"/>
        <v>1.7400510848184251E-3</v>
      </c>
      <c r="AH194">
        <f t="shared" si="71"/>
        <v>1.0000000000000002E-3</v>
      </c>
      <c r="AI194">
        <f t="shared" si="71"/>
        <v>8.3333333333333404E-4</v>
      </c>
      <c r="AJ194">
        <f t="shared" si="71"/>
        <v>8.3333333333333339E-4</v>
      </c>
      <c r="AK194">
        <f t="shared" si="71"/>
        <v>8.333333333333335E-4</v>
      </c>
    </row>
    <row r="195" spans="1:37">
      <c r="A195" s="1" t="s">
        <v>14</v>
      </c>
      <c r="B195">
        <f>B194/SQRT(9)</f>
        <v>1.6666666666666666E-4</v>
      </c>
      <c r="C195">
        <f t="shared" ref="C195:AK195" si="72">C194/SQRT(9)</f>
        <v>1.6666666666666666E-4</v>
      </c>
      <c r="D195">
        <f t="shared" si="72"/>
        <v>1.7568209223157665E-4</v>
      </c>
      <c r="E195">
        <f t="shared" si="72"/>
        <v>1.4698618394803282E-4</v>
      </c>
      <c r="F195">
        <f t="shared" si="72"/>
        <v>2.6057865332352383E-4</v>
      </c>
      <c r="G195">
        <f t="shared" si="72"/>
        <v>1.0511604404680275E-3</v>
      </c>
      <c r="H195">
        <f t="shared" si="72"/>
        <v>2.8469173278486571E-3</v>
      </c>
      <c r="I195">
        <f t="shared" si="72"/>
        <v>4.3518124505702556E-3</v>
      </c>
      <c r="J195">
        <f t="shared" si="72"/>
        <v>2.6931554763424035E-3</v>
      </c>
      <c r="K195">
        <f t="shared" si="72"/>
        <v>1.1111111111111105E-3</v>
      </c>
      <c r="L195">
        <f t="shared" si="72"/>
        <v>7.071067811865473E-4</v>
      </c>
      <c r="M195">
        <f t="shared" si="72"/>
        <v>4.7140452079103191E-4</v>
      </c>
      <c r="N195">
        <f t="shared" si="72"/>
        <v>8.1649658092772671E-4</v>
      </c>
      <c r="O195">
        <f t="shared" si="72"/>
        <v>1.3642254619787427E-3</v>
      </c>
      <c r="P195">
        <f t="shared" si="72"/>
        <v>1.624465724134827E-3</v>
      </c>
      <c r="Q195">
        <f t="shared" si="72"/>
        <v>1.9649710204252676E-3</v>
      </c>
      <c r="R195">
        <f t="shared" si="72"/>
        <v>2.2614591596719562E-3</v>
      </c>
      <c r="S195">
        <f t="shared" si="72"/>
        <v>2.3399377431836308E-3</v>
      </c>
      <c r="T195">
        <f t="shared" si="72"/>
        <v>1.9999999999999996E-3</v>
      </c>
      <c r="U195">
        <f t="shared" si="72"/>
        <v>1.5456030825826185E-3</v>
      </c>
      <c r="V195">
        <f t="shared" si="72"/>
        <v>1.4380199006160876E-3</v>
      </c>
      <c r="W195">
        <f t="shared" si="72"/>
        <v>1.7087284999144105E-3</v>
      </c>
      <c r="X195">
        <f t="shared" si="72"/>
        <v>1.6731355940417323E-3</v>
      </c>
      <c r="Y195">
        <f t="shared" si="72"/>
        <v>1.4719601443879758E-3</v>
      </c>
      <c r="Z195">
        <f t="shared" si="72"/>
        <v>1.5723301886761002E-3</v>
      </c>
      <c r="AA195">
        <f t="shared" si="72"/>
        <v>1.6499158227686105E-3</v>
      </c>
      <c r="AB195">
        <f t="shared" si="72"/>
        <v>1.6996731711975941E-3</v>
      </c>
      <c r="AC195">
        <f t="shared" si="72"/>
        <v>1.1520245196293178E-3</v>
      </c>
      <c r="AD195">
        <f t="shared" si="72"/>
        <v>9.9690880249590883E-4</v>
      </c>
      <c r="AE195">
        <f t="shared" si="72"/>
        <v>6.0348780506667813E-4</v>
      </c>
      <c r="AF195">
        <f t="shared" si="72"/>
        <v>5.8001702827280884E-4</v>
      </c>
      <c r="AG195">
        <f t="shared" si="72"/>
        <v>5.8001702827280841E-4</v>
      </c>
      <c r="AH195">
        <f t="shared" si="72"/>
        <v>3.3333333333333343E-4</v>
      </c>
      <c r="AI195">
        <f t="shared" si="72"/>
        <v>2.7777777777777799E-4</v>
      </c>
      <c r="AJ195">
        <f t="shared" si="72"/>
        <v>2.7777777777777778E-4</v>
      </c>
      <c r="AK195">
        <f t="shared" si="72"/>
        <v>2.7777777777777783E-4</v>
      </c>
    </row>
    <row r="196" spans="1:37">
      <c r="A196" s="1" t="s">
        <v>15</v>
      </c>
      <c r="B196">
        <f>$H$1*B195</f>
        <v>4.8266666666666662E-4</v>
      </c>
      <c r="C196">
        <f t="shared" ref="C196:AK196" si="73">$H$1*C195</f>
        <v>4.8266666666666662E-4</v>
      </c>
      <c r="D196">
        <f t="shared" si="73"/>
        <v>5.0877533910264597E-4</v>
      </c>
      <c r="E196">
        <f t="shared" si="73"/>
        <v>4.2567198871350302E-4</v>
      </c>
      <c r="F196">
        <f t="shared" si="73"/>
        <v>7.54635780024925E-4</v>
      </c>
      <c r="G196">
        <f t="shared" si="73"/>
        <v>3.0441606355954077E-3</v>
      </c>
      <c r="H196">
        <f t="shared" si="73"/>
        <v>8.2446725814497111E-3</v>
      </c>
      <c r="I196">
        <f t="shared" si="73"/>
        <v>1.2602848856851459E-2</v>
      </c>
      <c r="J196">
        <f t="shared" si="73"/>
        <v>7.7993782594875999E-3</v>
      </c>
      <c r="K196">
        <f t="shared" si="73"/>
        <v>3.217777777777776E-3</v>
      </c>
      <c r="L196">
        <f t="shared" si="73"/>
        <v>2.0477812383162407E-3</v>
      </c>
      <c r="M196">
        <f t="shared" si="73"/>
        <v>1.3651874922108284E-3</v>
      </c>
      <c r="N196">
        <f t="shared" si="73"/>
        <v>2.3645740983666967E-3</v>
      </c>
      <c r="O196">
        <f t="shared" si="73"/>
        <v>3.9507969378904393E-3</v>
      </c>
      <c r="P196">
        <f t="shared" si="73"/>
        <v>4.7044527370944588E-3</v>
      </c>
      <c r="Q196">
        <f t="shared" si="73"/>
        <v>5.6905560751515745E-3</v>
      </c>
      <c r="R196">
        <f t="shared" si="73"/>
        <v>6.549185726409985E-3</v>
      </c>
      <c r="S196">
        <f t="shared" si="73"/>
        <v>6.7764597042597949E-3</v>
      </c>
      <c r="T196">
        <f t="shared" si="73"/>
        <v>5.7919999999999985E-3</v>
      </c>
      <c r="U196">
        <f t="shared" si="73"/>
        <v>4.4760665271592632E-3</v>
      </c>
      <c r="V196">
        <f t="shared" si="73"/>
        <v>4.1645056321841893E-3</v>
      </c>
      <c r="W196">
        <f t="shared" si="73"/>
        <v>4.9484777357521326E-3</v>
      </c>
      <c r="X196">
        <f t="shared" si="73"/>
        <v>4.8454006803448565E-3</v>
      </c>
      <c r="Y196">
        <f t="shared" si="73"/>
        <v>4.2627965781475777E-3</v>
      </c>
      <c r="Z196">
        <f t="shared" si="73"/>
        <v>4.5534682264059857E-3</v>
      </c>
      <c r="AA196">
        <f t="shared" si="73"/>
        <v>4.7781562227378954E-3</v>
      </c>
      <c r="AB196">
        <f t="shared" si="73"/>
        <v>4.9222535037882322E-3</v>
      </c>
      <c r="AC196">
        <f t="shared" si="73"/>
        <v>3.3362630088465042E-3</v>
      </c>
      <c r="AD196">
        <f t="shared" si="73"/>
        <v>2.8870478920281517E-3</v>
      </c>
      <c r="AE196">
        <f t="shared" si="73"/>
        <v>1.7477006834730998E-3</v>
      </c>
      <c r="AF196">
        <f t="shared" si="73"/>
        <v>1.6797293138780544E-3</v>
      </c>
      <c r="AG196">
        <f t="shared" si="73"/>
        <v>1.6797293138780531E-3</v>
      </c>
      <c r="AH196">
        <f t="shared" si="73"/>
        <v>9.6533333333333356E-4</v>
      </c>
      <c r="AI196">
        <f t="shared" si="73"/>
        <v>8.0444444444444508E-4</v>
      </c>
      <c r="AJ196">
        <f t="shared" si="73"/>
        <v>8.0444444444444443E-4</v>
      </c>
      <c r="AK196">
        <f t="shared" si="73"/>
        <v>8.0444444444444454E-4</v>
      </c>
    </row>
    <row r="197" spans="1:37" ht="60">
      <c r="A197" s="2" t="s">
        <v>16</v>
      </c>
      <c r="B197">
        <f>B193-B196</f>
        <v>-1.4933333333333329E-4</v>
      </c>
      <c r="C197">
        <f t="shared" ref="C197:AK197" si="74">C193-C196</f>
        <v>1.8400000000000003E-4</v>
      </c>
      <c r="D197">
        <f t="shared" si="74"/>
        <v>4.6780216452909588E-5</v>
      </c>
      <c r="E197">
        <f t="shared" si="74"/>
        <v>7.9655023350871912E-4</v>
      </c>
      <c r="F197">
        <f t="shared" si="74"/>
        <v>9.3564753310861858E-3</v>
      </c>
      <c r="G197">
        <f t="shared" si="74"/>
        <v>4.6733617142182368E-2</v>
      </c>
      <c r="H197">
        <f t="shared" si="74"/>
        <v>0.15497754964077254</v>
      </c>
      <c r="I197">
        <f t="shared" si="74"/>
        <v>0.24161937336537079</v>
      </c>
      <c r="J197">
        <f t="shared" si="74"/>
        <v>0.13775617729606796</v>
      </c>
      <c r="K197">
        <f t="shared" si="74"/>
        <v>6.4893333333333331E-2</v>
      </c>
      <c r="L197">
        <f t="shared" si="74"/>
        <v>3.5952218761683759E-2</v>
      </c>
      <c r="M197">
        <f t="shared" si="74"/>
        <v>2.996814584112251E-2</v>
      </c>
      <c r="N197">
        <f t="shared" si="74"/>
        <v>4.4968759234966627E-2</v>
      </c>
      <c r="O197">
        <f t="shared" si="74"/>
        <v>7.4382536395442886E-2</v>
      </c>
      <c r="P197">
        <f t="shared" si="74"/>
        <v>0.10262888059623888</v>
      </c>
      <c r="Q197">
        <f t="shared" si="74"/>
        <v>0.12264277725818175</v>
      </c>
      <c r="R197">
        <f t="shared" si="74"/>
        <v>0.13100636982914557</v>
      </c>
      <c r="S197">
        <f t="shared" si="74"/>
        <v>0.13077909585129574</v>
      </c>
      <c r="T197">
        <f t="shared" si="74"/>
        <v>0.11387466666666665</v>
      </c>
      <c r="U197">
        <f t="shared" si="74"/>
        <v>9.0190600139507388E-2</v>
      </c>
      <c r="V197">
        <f t="shared" si="74"/>
        <v>7.1946605478926909E-2</v>
      </c>
      <c r="W197">
        <f t="shared" si="74"/>
        <v>6.8495966708692305E-2</v>
      </c>
      <c r="X197">
        <f t="shared" si="74"/>
        <v>8.0932377097432923E-2</v>
      </c>
      <c r="Y197">
        <f t="shared" si="74"/>
        <v>8.9070536755185753E-2</v>
      </c>
      <c r="Z197">
        <f t="shared" si="74"/>
        <v>9.3446531773594008E-2</v>
      </c>
      <c r="AA197">
        <f t="shared" si="74"/>
        <v>8.5888510443928756E-2</v>
      </c>
      <c r="AB197">
        <f t="shared" si="74"/>
        <v>6.9077746496211762E-2</v>
      </c>
      <c r="AC197">
        <f t="shared" si="74"/>
        <v>5.6441514768931278E-2</v>
      </c>
      <c r="AD197">
        <f t="shared" si="74"/>
        <v>4.7890729885749626E-2</v>
      </c>
      <c r="AE197">
        <f t="shared" si="74"/>
        <v>4.0696743760971335E-2</v>
      </c>
      <c r="AF197">
        <f t="shared" si="74"/>
        <v>3.1764715130566397E-2</v>
      </c>
      <c r="AG197">
        <f t="shared" si="74"/>
        <v>2.4875826241677501E-2</v>
      </c>
      <c r="AH197">
        <f t="shared" si="74"/>
        <v>1.9368E-2</v>
      </c>
      <c r="AI197">
        <f t="shared" si="74"/>
        <v>1.541777777777778E-2</v>
      </c>
      <c r="AJ197">
        <f t="shared" si="74"/>
        <v>1.2417777777777778E-2</v>
      </c>
      <c r="AK197">
        <f t="shared" si="74"/>
        <v>1.0417777777777776E-2</v>
      </c>
    </row>
    <row r="198" spans="1:37" ht="60">
      <c r="A198" s="2" t="s">
        <v>17</v>
      </c>
      <c r="B198">
        <f>B193+B196</f>
        <v>8.1599999999999989E-4</v>
      </c>
      <c r="C198">
        <f t="shared" ref="C198:AK198" si="75">C193+C196</f>
        <v>1.1493333333333334E-3</v>
      </c>
      <c r="D198">
        <f t="shared" si="75"/>
        <v>1.0643308946582015E-3</v>
      </c>
      <c r="E198">
        <f t="shared" si="75"/>
        <v>1.6478942109357253E-3</v>
      </c>
      <c r="F198">
        <f t="shared" si="75"/>
        <v>1.0865746891136036E-2</v>
      </c>
      <c r="G198">
        <f t="shared" si="75"/>
        <v>5.2821938413373182E-2</v>
      </c>
      <c r="H198">
        <f t="shared" si="75"/>
        <v>0.17146689480367194</v>
      </c>
      <c r="I198">
        <f t="shared" si="75"/>
        <v>0.26682507107907372</v>
      </c>
      <c r="J198">
        <f t="shared" si="75"/>
        <v>0.15335493381504314</v>
      </c>
      <c r="K198">
        <f t="shared" si="75"/>
        <v>7.1328888888888886E-2</v>
      </c>
      <c r="L198">
        <f t="shared" si="75"/>
        <v>4.0047781238316239E-2</v>
      </c>
      <c r="M198">
        <f t="shared" si="75"/>
        <v>3.2698520825544169E-2</v>
      </c>
      <c r="N198">
        <f t="shared" si="75"/>
        <v>4.9697907431700022E-2</v>
      </c>
      <c r="O198">
        <f t="shared" si="75"/>
        <v>8.2284130271223763E-2</v>
      </c>
      <c r="P198">
        <f t="shared" si="75"/>
        <v>0.11203778607042779</v>
      </c>
      <c r="Q198">
        <f t="shared" si="75"/>
        <v>0.13402388940848489</v>
      </c>
      <c r="R198">
        <f t="shared" si="75"/>
        <v>0.14410474128196551</v>
      </c>
      <c r="S198">
        <f t="shared" si="75"/>
        <v>0.14433201525981534</v>
      </c>
      <c r="T198">
        <f t="shared" si="75"/>
        <v>0.12545866666666666</v>
      </c>
      <c r="U198">
        <f t="shared" si="75"/>
        <v>9.914273319382591E-2</v>
      </c>
      <c r="V198">
        <f t="shared" si="75"/>
        <v>8.0275616743295294E-2</v>
      </c>
      <c r="W198">
        <f t="shared" si="75"/>
        <v>7.839292218019657E-2</v>
      </c>
      <c r="X198">
        <f t="shared" si="75"/>
        <v>9.0623178458122622E-2</v>
      </c>
      <c r="Y198">
        <f t="shared" si="75"/>
        <v>9.7596129911480894E-2</v>
      </c>
      <c r="Z198">
        <f t="shared" si="75"/>
        <v>0.10255346822640597</v>
      </c>
      <c r="AA198">
        <f t="shared" si="75"/>
        <v>9.5444822889404535E-2</v>
      </c>
      <c r="AB198">
        <f t="shared" si="75"/>
        <v>7.8922253503788231E-2</v>
      </c>
      <c r="AC198">
        <f t="shared" si="75"/>
        <v>6.311404078662429E-2</v>
      </c>
      <c r="AD198">
        <f t="shared" si="75"/>
        <v>5.3664825669805925E-2</v>
      </c>
      <c r="AE198">
        <f t="shared" si="75"/>
        <v>4.419214512791754E-2</v>
      </c>
      <c r="AF198">
        <f t="shared" si="75"/>
        <v>3.5124173758322504E-2</v>
      </c>
      <c r="AG198">
        <f t="shared" si="75"/>
        <v>2.8235284869433608E-2</v>
      </c>
      <c r="AH198">
        <f t="shared" si="75"/>
        <v>2.1298666666666664E-2</v>
      </c>
      <c r="AI198">
        <f t="shared" si="75"/>
        <v>1.7026666666666669E-2</v>
      </c>
      <c r="AJ198">
        <f t="shared" si="75"/>
        <v>1.4026666666666666E-2</v>
      </c>
      <c r="AK198">
        <f t="shared" si="75"/>
        <v>1.2026666666666665E-2</v>
      </c>
    </row>
    <row r="201" spans="1:37">
      <c r="A201" s="1" t="s">
        <v>37</v>
      </c>
      <c r="D201" s="1" t="s">
        <v>44</v>
      </c>
      <c r="E201" s="3">
        <f>64/255</f>
        <v>0.25098039215686274</v>
      </c>
      <c r="F201" s="3">
        <f t="shared" ref="F201:G201" si="76">64/255</f>
        <v>0.25098039215686274</v>
      </c>
      <c r="G201" s="3">
        <f t="shared" si="76"/>
        <v>0.25098039215686274</v>
      </c>
      <c r="I201" s="1" t="s">
        <v>45</v>
      </c>
      <c r="K201">
        <f>IF(E201&lt;$X$1, $U$1*E201,  POWER(($O$1*E201) +$R$1, $L$1))</f>
        <v>5.125906723918474E-2</v>
      </c>
      <c r="M201" s="1" t="s">
        <v>58</v>
      </c>
      <c r="N201">
        <f>(64+1)/256</f>
        <v>0.25390625</v>
      </c>
      <c r="P201" s="1" t="s">
        <v>59</v>
      </c>
      <c r="Q201">
        <f>IF(N201&lt;$X$1, $U$1*N201,  POWER(($O$1*N201) +$R$1, $L$1))</f>
        <v>5.244345672149589E-2</v>
      </c>
    </row>
    <row r="202" spans="1:37">
      <c r="A202" s="1" t="s">
        <v>3</v>
      </c>
      <c r="B202">
        <v>1E-3</v>
      </c>
      <c r="C202">
        <v>1E-3</v>
      </c>
      <c r="D202">
        <v>1E-3</v>
      </c>
      <c r="E202">
        <v>3.0000000000000001E-3</v>
      </c>
      <c r="F202">
        <v>1.7000000000000001E-2</v>
      </c>
      <c r="G202">
        <v>8.5999999999999993E-2</v>
      </c>
      <c r="H202">
        <v>0.28599999999999998</v>
      </c>
      <c r="I202">
        <v>0.44600000000000001</v>
      </c>
      <c r="J202">
        <v>0.255</v>
      </c>
      <c r="K202">
        <v>0.121</v>
      </c>
      <c r="L202">
        <v>6.7000000000000004E-2</v>
      </c>
      <c r="M202">
        <v>5.6000000000000001E-2</v>
      </c>
      <c r="N202">
        <v>8.4000000000000005E-2</v>
      </c>
      <c r="O202">
        <v>0.14000000000000001</v>
      </c>
      <c r="P202">
        <v>0.19400000000000001</v>
      </c>
      <c r="Q202">
        <v>0.23100000000000001</v>
      </c>
      <c r="R202">
        <v>0.247</v>
      </c>
      <c r="S202">
        <v>0.247</v>
      </c>
      <c r="T202">
        <v>0.215</v>
      </c>
      <c r="U202">
        <v>0.17</v>
      </c>
      <c r="V202">
        <v>0.13600000000000001</v>
      </c>
      <c r="W202">
        <v>0.128</v>
      </c>
      <c r="X202">
        <v>0.151</v>
      </c>
      <c r="Y202">
        <v>0.16600000000000001</v>
      </c>
      <c r="Z202">
        <v>0.17399999999999999</v>
      </c>
      <c r="AA202">
        <v>0.16</v>
      </c>
      <c r="AB202">
        <v>0.129</v>
      </c>
      <c r="AC202">
        <v>0.105</v>
      </c>
      <c r="AD202">
        <v>0.09</v>
      </c>
      <c r="AE202">
        <v>7.5999999999999998E-2</v>
      </c>
      <c r="AF202">
        <v>0.06</v>
      </c>
      <c r="AG202">
        <v>4.5999999999999999E-2</v>
      </c>
      <c r="AH202">
        <v>3.5999999999999997E-2</v>
      </c>
      <c r="AI202">
        <v>2.9000000000000001E-2</v>
      </c>
      <c r="AJ202">
        <v>2.1999999999999999E-2</v>
      </c>
      <c r="AK202">
        <v>1.9E-2</v>
      </c>
    </row>
    <row r="203" spans="1:37">
      <c r="A203" s="1" t="s">
        <v>4</v>
      </c>
      <c r="B203">
        <v>1E-3</v>
      </c>
      <c r="C203">
        <v>1E-3</v>
      </c>
      <c r="D203">
        <v>1E-3</v>
      </c>
      <c r="E203">
        <v>2E-3</v>
      </c>
      <c r="F203">
        <v>1.7999999999999999E-2</v>
      </c>
      <c r="G203">
        <v>0.09</v>
      </c>
      <c r="H203">
        <v>0.29699999999999999</v>
      </c>
      <c r="I203">
        <v>0.46400000000000002</v>
      </c>
      <c r="J203">
        <v>0.26600000000000001</v>
      </c>
      <c r="K203">
        <v>0.125</v>
      </c>
      <c r="L203">
        <v>6.9000000000000006E-2</v>
      </c>
      <c r="M203">
        <v>5.8000000000000003E-2</v>
      </c>
      <c r="N203">
        <v>8.6999999999999994E-2</v>
      </c>
      <c r="O203">
        <v>0.14499999999999999</v>
      </c>
      <c r="P203">
        <v>0.2</v>
      </c>
      <c r="Q203">
        <v>0.23799999999999999</v>
      </c>
      <c r="R203">
        <v>0.254</v>
      </c>
      <c r="S203">
        <v>0.255</v>
      </c>
      <c r="T203">
        <v>0.224</v>
      </c>
      <c r="U203">
        <v>0.17499999999999999</v>
      </c>
      <c r="V203">
        <v>0.13900000000000001</v>
      </c>
      <c r="W203">
        <v>0.13400000000000001</v>
      </c>
      <c r="X203">
        <v>0.157</v>
      </c>
      <c r="Y203">
        <v>0.17100000000000001</v>
      </c>
      <c r="Z203">
        <v>0.17899999999999999</v>
      </c>
      <c r="AA203">
        <v>0.16600000000000001</v>
      </c>
      <c r="AB203">
        <v>0.13600000000000001</v>
      </c>
      <c r="AC203">
        <v>0.108</v>
      </c>
      <c r="AD203">
        <v>9.2999999999999999E-2</v>
      </c>
      <c r="AE203">
        <v>7.8E-2</v>
      </c>
      <c r="AF203">
        <v>6.3E-2</v>
      </c>
      <c r="AG203">
        <v>4.8000000000000001E-2</v>
      </c>
      <c r="AH203">
        <v>3.6999999999999998E-2</v>
      </c>
      <c r="AI203">
        <v>2.9000000000000001E-2</v>
      </c>
      <c r="AJ203">
        <v>2.3E-2</v>
      </c>
      <c r="AK203">
        <v>0.02</v>
      </c>
    </row>
    <row r="204" spans="1:37">
      <c r="A204" s="1" t="s">
        <v>5</v>
      </c>
      <c r="B204">
        <v>1E-3</v>
      </c>
      <c r="C204">
        <v>0</v>
      </c>
      <c r="D204">
        <v>1E-3</v>
      </c>
      <c r="E204">
        <v>2E-3</v>
      </c>
      <c r="F204">
        <v>1.9E-2</v>
      </c>
      <c r="G204">
        <v>9.4E-2</v>
      </c>
      <c r="H204">
        <v>0.311</v>
      </c>
      <c r="I204">
        <v>0.48599999999999999</v>
      </c>
      <c r="J204">
        <v>0.27800000000000002</v>
      </c>
      <c r="K204">
        <v>0.13</v>
      </c>
      <c r="L204">
        <v>7.1999999999999995E-2</v>
      </c>
      <c r="M204">
        <v>0.06</v>
      </c>
      <c r="N204">
        <v>9.0999999999999998E-2</v>
      </c>
      <c r="O204">
        <v>0.151</v>
      </c>
      <c r="P204">
        <v>0.20699999999999999</v>
      </c>
      <c r="Q204">
        <v>0.248</v>
      </c>
      <c r="R204">
        <v>0.26400000000000001</v>
      </c>
      <c r="S204">
        <v>0.26500000000000001</v>
      </c>
      <c r="T204">
        <v>0.23100000000000001</v>
      </c>
      <c r="U204">
        <v>0.182</v>
      </c>
      <c r="V204">
        <v>0.14499999999999999</v>
      </c>
      <c r="W204">
        <v>0.14000000000000001</v>
      </c>
      <c r="X204">
        <v>0.16200000000000001</v>
      </c>
      <c r="Y204">
        <v>0.17699999999999999</v>
      </c>
      <c r="Z204">
        <v>0.186</v>
      </c>
      <c r="AA204">
        <v>0.17299999999999999</v>
      </c>
      <c r="AB204">
        <v>0.14199999999999999</v>
      </c>
      <c r="AC204">
        <v>0.114</v>
      </c>
      <c r="AD204">
        <v>9.5000000000000001E-2</v>
      </c>
      <c r="AE204">
        <v>0.08</v>
      </c>
      <c r="AF204">
        <v>6.5000000000000002E-2</v>
      </c>
      <c r="AG204">
        <v>0.05</v>
      </c>
      <c r="AH204">
        <v>3.7999999999999999E-2</v>
      </c>
      <c r="AI204">
        <v>0.03</v>
      </c>
      <c r="AJ204">
        <v>2.3E-2</v>
      </c>
      <c r="AK204">
        <v>0.02</v>
      </c>
    </row>
    <row r="205" spans="1:37">
      <c r="A205" s="1" t="s">
        <v>6</v>
      </c>
      <c r="B205">
        <v>1E-3</v>
      </c>
      <c r="C205">
        <v>0</v>
      </c>
      <c r="D205">
        <v>1E-3</v>
      </c>
      <c r="E205">
        <v>2E-3</v>
      </c>
      <c r="F205">
        <v>1.9E-2</v>
      </c>
      <c r="G205">
        <v>9.6000000000000002E-2</v>
      </c>
      <c r="H205">
        <v>0.316</v>
      </c>
      <c r="I205">
        <v>0.49399999999999999</v>
      </c>
      <c r="J205">
        <v>0.28199999999999997</v>
      </c>
      <c r="K205">
        <v>0.13200000000000001</v>
      </c>
      <c r="L205">
        <v>7.2999999999999995E-2</v>
      </c>
      <c r="M205">
        <v>6.0999999999999999E-2</v>
      </c>
      <c r="N205">
        <v>9.1999999999999998E-2</v>
      </c>
      <c r="O205">
        <v>0.152</v>
      </c>
      <c r="P205">
        <v>0.20899999999999999</v>
      </c>
      <c r="Q205">
        <v>0.251</v>
      </c>
      <c r="R205">
        <v>0.26800000000000002</v>
      </c>
      <c r="S205">
        <v>0.26800000000000002</v>
      </c>
      <c r="T205">
        <v>0.23400000000000001</v>
      </c>
      <c r="U205">
        <v>0.184</v>
      </c>
      <c r="V205">
        <v>0.14799999999999999</v>
      </c>
      <c r="W205">
        <v>0.14299999999999999</v>
      </c>
      <c r="X205">
        <v>0.16500000000000001</v>
      </c>
      <c r="Y205">
        <v>0.17899999999999999</v>
      </c>
      <c r="Z205">
        <v>0.189</v>
      </c>
      <c r="AA205">
        <v>0.17499999999999999</v>
      </c>
      <c r="AB205">
        <v>0.14399999999999999</v>
      </c>
      <c r="AC205">
        <v>0.115</v>
      </c>
      <c r="AD205">
        <v>9.7000000000000003E-2</v>
      </c>
      <c r="AE205">
        <v>8.1000000000000003E-2</v>
      </c>
      <c r="AF205">
        <v>6.5000000000000002E-2</v>
      </c>
      <c r="AG205">
        <v>5.0999999999999997E-2</v>
      </c>
      <c r="AH205">
        <v>3.9E-2</v>
      </c>
      <c r="AI205">
        <v>3.1E-2</v>
      </c>
      <c r="AJ205">
        <v>2.4E-2</v>
      </c>
      <c r="AK205">
        <v>0.02</v>
      </c>
    </row>
    <row r="206" spans="1:37">
      <c r="A206" s="1" t="s">
        <v>7</v>
      </c>
      <c r="B206">
        <v>1E-3</v>
      </c>
      <c r="C206">
        <v>1E-3</v>
      </c>
      <c r="D206">
        <v>1E-3</v>
      </c>
      <c r="E206">
        <v>3.0000000000000001E-3</v>
      </c>
      <c r="F206">
        <v>1.9E-2</v>
      </c>
      <c r="G206">
        <v>9.8000000000000004E-2</v>
      </c>
      <c r="H206">
        <v>0.32</v>
      </c>
      <c r="I206">
        <v>0.5</v>
      </c>
      <c r="J206">
        <v>0.28599999999999998</v>
      </c>
      <c r="K206">
        <v>0.13400000000000001</v>
      </c>
      <c r="L206">
        <v>7.3999999999999996E-2</v>
      </c>
      <c r="M206">
        <v>6.0999999999999999E-2</v>
      </c>
      <c r="N206">
        <v>9.2999999999999999E-2</v>
      </c>
      <c r="O206">
        <v>0.154</v>
      </c>
      <c r="P206">
        <v>0.21099999999999999</v>
      </c>
      <c r="Q206">
        <v>0.253</v>
      </c>
      <c r="R206">
        <v>0.27100000000000002</v>
      </c>
      <c r="S206">
        <v>0.27</v>
      </c>
      <c r="T206">
        <v>0.23599999999999999</v>
      </c>
      <c r="U206">
        <v>0.186</v>
      </c>
      <c r="V206">
        <v>0.151</v>
      </c>
      <c r="W206">
        <v>0.14499999999999999</v>
      </c>
      <c r="X206">
        <v>0.16700000000000001</v>
      </c>
      <c r="Y206">
        <v>0.182</v>
      </c>
      <c r="Z206">
        <v>0.19</v>
      </c>
      <c r="AA206">
        <v>0.17699999999999999</v>
      </c>
      <c r="AB206">
        <v>0.14599999999999999</v>
      </c>
      <c r="AC206">
        <v>0.11600000000000001</v>
      </c>
      <c r="AD206">
        <v>9.9000000000000005E-2</v>
      </c>
      <c r="AE206">
        <v>8.2000000000000003E-2</v>
      </c>
      <c r="AF206">
        <v>6.6000000000000003E-2</v>
      </c>
      <c r="AG206">
        <v>5.0999999999999997E-2</v>
      </c>
      <c r="AH206">
        <v>3.9E-2</v>
      </c>
      <c r="AI206">
        <v>3.1E-2</v>
      </c>
      <c r="AJ206">
        <v>2.5000000000000001E-2</v>
      </c>
      <c r="AK206">
        <v>0.02</v>
      </c>
    </row>
    <row r="207" spans="1:37">
      <c r="A207" s="1" t="s">
        <v>8</v>
      </c>
      <c r="B207">
        <v>1E-3</v>
      </c>
      <c r="C207">
        <v>1E-3</v>
      </c>
      <c r="D207">
        <v>1E-3</v>
      </c>
      <c r="E207">
        <v>3.0000000000000001E-3</v>
      </c>
      <c r="F207">
        <v>0.02</v>
      </c>
      <c r="G207">
        <v>9.8000000000000004E-2</v>
      </c>
      <c r="H207">
        <v>0.32200000000000001</v>
      </c>
      <c r="I207">
        <v>0.503</v>
      </c>
      <c r="J207">
        <v>0.28899999999999998</v>
      </c>
      <c r="K207">
        <v>0.13400000000000001</v>
      </c>
      <c r="L207">
        <v>7.4999999999999997E-2</v>
      </c>
      <c r="M207">
        <v>6.2E-2</v>
      </c>
      <c r="N207">
        <v>9.2999999999999999E-2</v>
      </c>
      <c r="O207">
        <v>0.156</v>
      </c>
      <c r="P207">
        <v>0.21099999999999999</v>
      </c>
      <c r="Q207">
        <v>0.253</v>
      </c>
      <c r="R207">
        <v>0.27400000000000002</v>
      </c>
      <c r="S207">
        <v>0.27400000000000002</v>
      </c>
      <c r="T207">
        <v>0.23799999999999999</v>
      </c>
      <c r="U207">
        <v>0.188</v>
      </c>
      <c r="V207">
        <v>0.153</v>
      </c>
      <c r="W207">
        <v>0.14799999999999999</v>
      </c>
      <c r="X207">
        <v>0.17</v>
      </c>
      <c r="Y207">
        <v>0.183</v>
      </c>
      <c r="Z207">
        <v>0.192</v>
      </c>
      <c r="AA207">
        <v>0.18</v>
      </c>
      <c r="AB207">
        <v>0.14899999999999999</v>
      </c>
      <c r="AC207">
        <v>0.11899999999999999</v>
      </c>
      <c r="AD207">
        <v>0.10100000000000001</v>
      </c>
      <c r="AE207">
        <v>8.3000000000000004E-2</v>
      </c>
      <c r="AF207">
        <v>6.7000000000000004E-2</v>
      </c>
      <c r="AG207">
        <v>5.1999999999999998E-2</v>
      </c>
      <c r="AH207">
        <v>0.04</v>
      </c>
      <c r="AI207">
        <v>3.2000000000000001E-2</v>
      </c>
      <c r="AJ207">
        <v>2.4E-2</v>
      </c>
      <c r="AK207">
        <v>0.02</v>
      </c>
    </row>
    <row r="208" spans="1:37">
      <c r="A208" s="1" t="s">
        <v>9</v>
      </c>
      <c r="B208">
        <v>1E-3</v>
      </c>
      <c r="C208">
        <v>1E-3</v>
      </c>
      <c r="D208">
        <v>1E-3</v>
      </c>
      <c r="E208">
        <v>2E-3</v>
      </c>
      <c r="F208">
        <v>0.02</v>
      </c>
      <c r="G208">
        <v>9.9000000000000005E-2</v>
      </c>
      <c r="H208">
        <v>0.32300000000000001</v>
      </c>
      <c r="I208">
        <v>0.501</v>
      </c>
      <c r="J208">
        <v>0.29099999999999998</v>
      </c>
      <c r="K208">
        <v>0.13400000000000001</v>
      </c>
      <c r="L208">
        <v>7.4999999999999997E-2</v>
      </c>
      <c r="M208">
        <v>6.2E-2</v>
      </c>
      <c r="N208">
        <v>9.2999999999999999E-2</v>
      </c>
      <c r="O208">
        <v>0.157</v>
      </c>
      <c r="P208">
        <v>0.21199999999999999</v>
      </c>
      <c r="Q208">
        <v>0.253</v>
      </c>
      <c r="R208">
        <v>0.27500000000000002</v>
      </c>
      <c r="S208">
        <v>0.27600000000000002</v>
      </c>
      <c r="T208">
        <v>0.23899999999999999</v>
      </c>
      <c r="U208">
        <v>0.188</v>
      </c>
      <c r="V208">
        <v>0.154</v>
      </c>
      <c r="W208">
        <v>0.14899999999999999</v>
      </c>
      <c r="X208">
        <v>0.17199999999999999</v>
      </c>
      <c r="Y208">
        <v>0.183</v>
      </c>
      <c r="Z208">
        <v>0.192</v>
      </c>
      <c r="AA208">
        <v>0.18</v>
      </c>
      <c r="AB208">
        <v>0.15</v>
      </c>
      <c r="AC208">
        <v>0.12</v>
      </c>
      <c r="AD208">
        <v>0.10199999999999999</v>
      </c>
      <c r="AE208">
        <v>8.4000000000000005E-2</v>
      </c>
      <c r="AF208">
        <v>6.7000000000000004E-2</v>
      </c>
      <c r="AG208">
        <v>5.1999999999999998E-2</v>
      </c>
      <c r="AH208">
        <v>0.04</v>
      </c>
      <c r="AI208">
        <v>3.2000000000000001E-2</v>
      </c>
      <c r="AJ208">
        <v>2.5000000000000001E-2</v>
      </c>
      <c r="AK208">
        <v>0.02</v>
      </c>
    </row>
    <row r="209" spans="1:37">
      <c r="A209" s="1" t="s">
        <v>10</v>
      </c>
      <c r="B209">
        <v>1E-3</v>
      </c>
      <c r="C209">
        <v>1E-3</v>
      </c>
      <c r="D209">
        <v>1E-3</v>
      </c>
      <c r="E209">
        <v>3.0000000000000001E-3</v>
      </c>
      <c r="F209">
        <v>0.02</v>
      </c>
      <c r="G209">
        <v>0.1</v>
      </c>
      <c r="H209">
        <v>0.33</v>
      </c>
      <c r="I209">
        <v>0.50900000000000001</v>
      </c>
      <c r="J209">
        <v>0.29399999999999998</v>
      </c>
      <c r="K209">
        <v>0.13600000000000001</v>
      </c>
      <c r="L209">
        <v>7.5999999999999998E-2</v>
      </c>
      <c r="M209">
        <v>6.2E-2</v>
      </c>
      <c r="N209">
        <v>9.4E-2</v>
      </c>
      <c r="O209">
        <v>0.157</v>
      </c>
      <c r="P209">
        <v>0.214</v>
      </c>
      <c r="Q209">
        <v>0.255</v>
      </c>
      <c r="R209">
        <v>0.27900000000000003</v>
      </c>
      <c r="S209">
        <v>0.27900000000000003</v>
      </c>
      <c r="T209">
        <v>0.24099999999999999</v>
      </c>
      <c r="U209">
        <v>0.19</v>
      </c>
      <c r="V209">
        <v>0.157</v>
      </c>
      <c r="W209">
        <v>0.15</v>
      </c>
      <c r="X209">
        <v>0.17499999999999999</v>
      </c>
      <c r="Y209">
        <v>0.188</v>
      </c>
      <c r="Z209">
        <v>0.19600000000000001</v>
      </c>
      <c r="AA209">
        <v>0.182</v>
      </c>
      <c r="AB209">
        <v>0.151</v>
      </c>
      <c r="AC209">
        <v>0.121</v>
      </c>
      <c r="AD209">
        <v>0.105</v>
      </c>
      <c r="AE209">
        <v>8.5000000000000006E-2</v>
      </c>
      <c r="AF209">
        <v>6.7000000000000004E-2</v>
      </c>
      <c r="AG209">
        <v>5.1999999999999998E-2</v>
      </c>
      <c r="AH209">
        <v>4.1000000000000002E-2</v>
      </c>
      <c r="AI209">
        <v>3.2000000000000001E-2</v>
      </c>
      <c r="AJ209">
        <v>2.5999999999999999E-2</v>
      </c>
      <c r="AK209">
        <v>2.1999999999999999E-2</v>
      </c>
    </row>
    <row r="210" spans="1:37">
      <c r="A210" s="1" t="s">
        <v>11</v>
      </c>
      <c r="B210">
        <v>1E-3</v>
      </c>
      <c r="C210">
        <v>0</v>
      </c>
      <c r="D210">
        <v>1E-3</v>
      </c>
      <c r="E210">
        <v>3.0000000000000001E-3</v>
      </c>
      <c r="F210">
        <v>0.02</v>
      </c>
      <c r="G210">
        <v>0.10100000000000001</v>
      </c>
      <c r="H210">
        <v>0.33200000000000002</v>
      </c>
      <c r="I210">
        <v>0.51</v>
      </c>
      <c r="J210">
        <v>0.29599999999999999</v>
      </c>
      <c r="K210">
        <v>0.13700000000000001</v>
      </c>
      <c r="L210">
        <v>7.5999999999999998E-2</v>
      </c>
      <c r="M210">
        <v>6.3E-2</v>
      </c>
      <c r="N210">
        <v>9.4E-2</v>
      </c>
      <c r="O210">
        <v>0.159</v>
      </c>
      <c r="P210">
        <v>0.216</v>
      </c>
      <c r="Q210">
        <v>0.25700000000000001</v>
      </c>
      <c r="R210">
        <v>0.28299999999999997</v>
      </c>
      <c r="S210">
        <v>0.28299999999999997</v>
      </c>
      <c r="T210">
        <v>0.24399999999999999</v>
      </c>
      <c r="U210">
        <v>0.192</v>
      </c>
      <c r="V210">
        <v>0.158</v>
      </c>
      <c r="W210">
        <v>0.151</v>
      </c>
      <c r="X210">
        <v>0.17799999999999999</v>
      </c>
      <c r="Y210">
        <v>0.191</v>
      </c>
      <c r="Z210">
        <v>0.19700000000000001</v>
      </c>
      <c r="AA210">
        <v>0.183</v>
      </c>
      <c r="AB210">
        <v>0.153</v>
      </c>
      <c r="AC210">
        <v>0.123</v>
      </c>
      <c r="AD210">
        <v>0.106</v>
      </c>
      <c r="AE210">
        <v>8.6999999999999994E-2</v>
      </c>
      <c r="AF210">
        <v>6.8000000000000005E-2</v>
      </c>
      <c r="AG210">
        <v>5.2999999999999999E-2</v>
      </c>
      <c r="AH210">
        <v>4.1000000000000002E-2</v>
      </c>
      <c r="AI210">
        <v>3.4000000000000002E-2</v>
      </c>
      <c r="AJ210">
        <v>2.7E-2</v>
      </c>
      <c r="AK210">
        <v>2.1999999999999999E-2</v>
      </c>
    </row>
    <row r="211" spans="1:37">
      <c r="A211" s="1" t="s">
        <v>12</v>
      </c>
      <c r="B211">
        <f>SUM(B202:B210)/9</f>
        <v>1E-3</v>
      </c>
      <c r="C211">
        <f t="shared" ref="C211:AK211" si="77">SUM(C202:C210)/9</f>
        <v>6.6666666666666664E-4</v>
      </c>
      <c r="D211">
        <f t="shared" si="77"/>
        <v>1E-3</v>
      </c>
      <c r="E211">
        <f t="shared" si="77"/>
        <v>2.5555555555555557E-3</v>
      </c>
      <c r="F211">
        <f t="shared" si="77"/>
        <v>1.911111111111111E-2</v>
      </c>
      <c r="G211">
        <f t="shared" si="77"/>
        <v>9.5777777777777767E-2</v>
      </c>
      <c r="H211">
        <f t="shared" si="77"/>
        <v>0.31522222222222224</v>
      </c>
      <c r="I211">
        <f t="shared" si="77"/>
        <v>0.49033333333333329</v>
      </c>
      <c r="J211">
        <f t="shared" si="77"/>
        <v>0.28188888888888886</v>
      </c>
      <c r="K211">
        <f t="shared" si="77"/>
        <v>0.13144444444444445</v>
      </c>
      <c r="L211">
        <f t="shared" si="77"/>
        <v>7.2999999999999995E-2</v>
      </c>
      <c r="M211">
        <f t="shared" si="77"/>
        <v>6.055555555555555E-2</v>
      </c>
      <c r="N211">
        <f t="shared" si="77"/>
        <v>9.1222222222222205E-2</v>
      </c>
      <c r="O211">
        <f t="shared" si="77"/>
        <v>0.15233333333333335</v>
      </c>
      <c r="P211">
        <f t="shared" si="77"/>
        <v>0.2082222222222222</v>
      </c>
      <c r="Q211">
        <f t="shared" si="77"/>
        <v>0.24877777777777782</v>
      </c>
      <c r="R211">
        <f t="shared" si="77"/>
        <v>0.26833333333333331</v>
      </c>
      <c r="S211">
        <f t="shared" si="77"/>
        <v>0.2685555555555556</v>
      </c>
      <c r="T211">
        <f t="shared" si="77"/>
        <v>0.2335555555555556</v>
      </c>
      <c r="U211">
        <f t="shared" si="77"/>
        <v>0.18388888888888885</v>
      </c>
      <c r="V211">
        <f t="shared" si="77"/>
        <v>0.14899999999999999</v>
      </c>
      <c r="W211">
        <f t="shared" si="77"/>
        <v>0.14311111111111111</v>
      </c>
      <c r="X211">
        <f t="shared" si="77"/>
        <v>0.16633333333333333</v>
      </c>
      <c r="Y211">
        <f t="shared" si="77"/>
        <v>0.18000000000000002</v>
      </c>
      <c r="Z211">
        <f t="shared" si="77"/>
        <v>0.18833333333333332</v>
      </c>
      <c r="AA211">
        <f t="shared" si="77"/>
        <v>0.17511111111111111</v>
      </c>
      <c r="AB211">
        <f t="shared" si="77"/>
        <v>0.14444444444444446</v>
      </c>
      <c r="AC211">
        <f t="shared" si="77"/>
        <v>0.11566666666666665</v>
      </c>
      <c r="AD211">
        <f t="shared" si="77"/>
        <v>9.8666666666666653E-2</v>
      </c>
      <c r="AE211">
        <f t="shared" si="77"/>
        <v>8.1777777777777783E-2</v>
      </c>
      <c r="AF211">
        <f t="shared" si="77"/>
        <v>6.533333333333334E-2</v>
      </c>
      <c r="AG211">
        <f t="shared" si="77"/>
        <v>5.0555555555555548E-2</v>
      </c>
      <c r="AH211">
        <f t="shared" si="77"/>
        <v>3.9E-2</v>
      </c>
      <c r="AI211">
        <f t="shared" si="77"/>
        <v>3.1111111111111114E-2</v>
      </c>
      <c r="AJ211">
        <f t="shared" si="77"/>
        <v>2.4333333333333332E-2</v>
      </c>
      <c r="AK211">
        <f t="shared" si="77"/>
        <v>2.0333333333333332E-2</v>
      </c>
    </row>
    <row r="212" spans="1:37">
      <c r="A212" s="1" t="s">
        <v>13</v>
      </c>
      <c r="B212">
        <f>STDEV(B202:B210)</f>
        <v>0</v>
      </c>
      <c r="C212">
        <f t="shared" ref="C212:AK212" si="78">STDEV(C202:C210)</f>
        <v>5.0000000000000001E-4</v>
      </c>
      <c r="D212">
        <f t="shared" si="78"/>
        <v>0</v>
      </c>
      <c r="E212">
        <f t="shared" si="78"/>
        <v>5.2704627669472994E-4</v>
      </c>
      <c r="F212">
        <f t="shared" si="78"/>
        <v>1.0540925533894599E-3</v>
      </c>
      <c r="G212">
        <f t="shared" si="78"/>
        <v>4.9693505052918622E-3</v>
      </c>
      <c r="H212">
        <f t="shared" si="78"/>
        <v>1.5139169212491314E-2</v>
      </c>
      <c r="I212">
        <f t="shared" si="78"/>
        <v>2.1777281740382563E-2</v>
      </c>
      <c r="J212">
        <f t="shared" si="78"/>
        <v>1.3633088832363369E-2</v>
      </c>
      <c r="K212">
        <f t="shared" si="78"/>
        <v>5.2941267247562018E-3</v>
      </c>
      <c r="L212">
        <f t="shared" si="78"/>
        <v>3.1622776601683768E-3</v>
      </c>
      <c r="M212">
        <f t="shared" si="78"/>
        <v>2.2422706745122843E-3</v>
      </c>
      <c r="N212">
        <f t="shared" si="78"/>
        <v>3.4560735588879529E-3</v>
      </c>
      <c r="O212">
        <f t="shared" si="78"/>
        <v>6.2449979983983973E-3</v>
      </c>
      <c r="P212">
        <f t="shared" si="78"/>
        <v>7.0316743699096566E-3</v>
      </c>
      <c r="Q212">
        <f t="shared" si="78"/>
        <v>8.6425947749761162E-3</v>
      </c>
      <c r="R212">
        <f t="shared" si="78"/>
        <v>1.1683321445547925E-2</v>
      </c>
      <c r="S212">
        <f t="shared" si="78"/>
        <v>1.154459950703262E-2</v>
      </c>
      <c r="T212">
        <f t="shared" si="78"/>
        <v>9.0982293759707834E-3</v>
      </c>
      <c r="U212">
        <f t="shared" si="78"/>
        <v>7.2188026092359055E-3</v>
      </c>
      <c r="V212">
        <f t="shared" si="78"/>
        <v>7.7136243102707523E-3</v>
      </c>
      <c r="W212">
        <f t="shared" si="78"/>
        <v>7.8492745595444072E-3</v>
      </c>
      <c r="X212">
        <f t="shared" si="78"/>
        <v>8.6602540378443831E-3</v>
      </c>
      <c r="Y212">
        <f t="shared" si="78"/>
        <v>7.8581168227508519E-3</v>
      </c>
      <c r="Z212">
        <f t="shared" si="78"/>
        <v>7.5993420767853388E-3</v>
      </c>
      <c r="AA212">
        <f t="shared" si="78"/>
        <v>7.7208232146003097E-3</v>
      </c>
      <c r="AB212">
        <f t="shared" si="78"/>
        <v>7.7960103756843299E-3</v>
      </c>
      <c r="AC212">
        <f t="shared" si="78"/>
        <v>5.9999999999999993E-3</v>
      </c>
      <c r="AD212">
        <f t="shared" si="78"/>
        <v>5.408326913195983E-3</v>
      </c>
      <c r="AE212">
        <f t="shared" si="78"/>
        <v>3.4560735588879538E-3</v>
      </c>
      <c r="AF212">
        <f t="shared" si="78"/>
        <v>2.5000000000000022E-3</v>
      </c>
      <c r="AG212">
        <f t="shared" si="78"/>
        <v>2.2422706745122843E-3</v>
      </c>
      <c r="AH212">
        <f t="shared" si="78"/>
        <v>1.7320508075688791E-3</v>
      </c>
      <c r="AI212">
        <f t="shared" si="78"/>
        <v>1.6158932858054433E-3</v>
      </c>
      <c r="AJ212">
        <f t="shared" si="78"/>
        <v>1.5811388300841899E-3</v>
      </c>
      <c r="AK212">
        <f t="shared" si="78"/>
        <v>9.9999999999999937E-4</v>
      </c>
    </row>
    <row r="213" spans="1:37">
      <c r="A213" s="1" t="s">
        <v>14</v>
      </c>
      <c r="B213">
        <f>B212/SQRT(9)</f>
        <v>0</v>
      </c>
      <c r="C213">
        <f t="shared" ref="C213:AK213" si="79">C212/SQRT(9)</f>
        <v>1.6666666666666666E-4</v>
      </c>
      <c r="D213">
        <f t="shared" si="79"/>
        <v>0</v>
      </c>
      <c r="E213">
        <f t="shared" si="79"/>
        <v>1.7568209223157665E-4</v>
      </c>
      <c r="F213">
        <f t="shared" si="79"/>
        <v>3.5136418446315331E-4</v>
      </c>
      <c r="G213">
        <f t="shared" si="79"/>
        <v>1.6564501684306206E-3</v>
      </c>
      <c r="H213">
        <f t="shared" si="79"/>
        <v>5.0463897374971043E-3</v>
      </c>
      <c r="I213">
        <f t="shared" si="79"/>
        <v>7.2590939134608541E-3</v>
      </c>
      <c r="J213">
        <f t="shared" si="79"/>
        <v>4.544362944121123E-3</v>
      </c>
      <c r="K213">
        <f t="shared" si="79"/>
        <v>1.7647089082520673E-3</v>
      </c>
      <c r="L213">
        <f t="shared" si="79"/>
        <v>1.054092553389459E-3</v>
      </c>
      <c r="M213">
        <f t="shared" si="79"/>
        <v>7.4742355817076144E-4</v>
      </c>
      <c r="N213">
        <f t="shared" si="79"/>
        <v>1.1520245196293176E-3</v>
      </c>
      <c r="O213">
        <f t="shared" si="79"/>
        <v>2.0816659994661326E-3</v>
      </c>
      <c r="P213">
        <f t="shared" si="79"/>
        <v>2.3438914566365522E-3</v>
      </c>
      <c r="Q213">
        <f t="shared" si="79"/>
        <v>2.8808649249920386E-3</v>
      </c>
      <c r="R213">
        <f t="shared" si="79"/>
        <v>3.8944404818493082E-3</v>
      </c>
      <c r="S213">
        <f t="shared" si="79"/>
        <v>3.8481998356775398E-3</v>
      </c>
      <c r="T213">
        <f t="shared" si="79"/>
        <v>3.0327431253235945E-3</v>
      </c>
      <c r="U213">
        <f t="shared" si="79"/>
        <v>2.4062675364119684E-3</v>
      </c>
      <c r="V213">
        <f t="shared" si="79"/>
        <v>2.5712081034235841E-3</v>
      </c>
      <c r="W213">
        <f t="shared" si="79"/>
        <v>2.6164248531814691E-3</v>
      </c>
      <c r="X213">
        <f t="shared" si="79"/>
        <v>2.8867513459481277E-3</v>
      </c>
      <c r="Y213">
        <f t="shared" si="79"/>
        <v>2.619372274250284E-3</v>
      </c>
      <c r="Z213">
        <f t="shared" si="79"/>
        <v>2.5331140255951128E-3</v>
      </c>
      <c r="AA213">
        <f t="shared" si="79"/>
        <v>2.5736077382001034E-3</v>
      </c>
      <c r="AB213">
        <f t="shared" si="79"/>
        <v>2.59867012522811E-3</v>
      </c>
      <c r="AC213">
        <f t="shared" si="79"/>
        <v>1.9999999999999996E-3</v>
      </c>
      <c r="AD213">
        <f t="shared" si="79"/>
        <v>1.8027756377319943E-3</v>
      </c>
      <c r="AE213">
        <f t="shared" si="79"/>
        <v>1.1520245196293178E-3</v>
      </c>
      <c r="AF213">
        <f t="shared" si="79"/>
        <v>8.3333333333333404E-4</v>
      </c>
      <c r="AG213">
        <f t="shared" si="79"/>
        <v>7.4742355817076144E-4</v>
      </c>
      <c r="AH213">
        <f t="shared" si="79"/>
        <v>5.7735026918962634E-4</v>
      </c>
      <c r="AI213">
        <f t="shared" si="79"/>
        <v>5.3863109526848107E-4</v>
      </c>
      <c r="AJ213">
        <f t="shared" si="79"/>
        <v>5.2704627669472994E-4</v>
      </c>
      <c r="AK213">
        <f t="shared" si="79"/>
        <v>3.3333333333333311E-4</v>
      </c>
    </row>
    <row r="214" spans="1:37">
      <c r="A214" s="1" t="s">
        <v>15</v>
      </c>
      <c r="B214">
        <f>$H$1*B213</f>
        <v>0</v>
      </c>
      <c r="C214">
        <f t="shared" ref="C214:AK214" si="80">$H$1*C213</f>
        <v>4.8266666666666662E-4</v>
      </c>
      <c r="D214">
        <f t="shared" si="80"/>
        <v>0</v>
      </c>
      <c r="E214">
        <f t="shared" si="80"/>
        <v>5.0877533910264597E-4</v>
      </c>
      <c r="F214">
        <f t="shared" si="80"/>
        <v>1.0175506782052919E-3</v>
      </c>
      <c r="G214">
        <f t="shared" si="80"/>
        <v>4.7970796877750774E-3</v>
      </c>
      <c r="H214">
        <f t="shared" si="80"/>
        <v>1.4614344679791613E-2</v>
      </c>
      <c r="I214">
        <f t="shared" si="80"/>
        <v>2.1022335973382635E-2</v>
      </c>
      <c r="J214">
        <f t="shared" si="80"/>
        <v>1.3160475086174772E-2</v>
      </c>
      <c r="K214">
        <f t="shared" si="80"/>
        <v>5.110596998297987E-3</v>
      </c>
      <c r="L214">
        <f t="shared" si="80"/>
        <v>3.052652034615873E-3</v>
      </c>
      <c r="M214">
        <f t="shared" si="80"/>
        <v>2.1645386244625252E-3</v>
      </c>
      <c r="N214">
        <f t="shared" si="80"/>
        <v>3.3362630088465037E-3</v>
      </c>
      <c r="O214">
        <f t="shared" si="80"/>
        <v>6.0285047344539201E-3</v>
      </c>
      <c r="P214">
        <f t="shared" si="80"/>
        <v>6.7879096584194552E-3</v>
      </c>
      <c r="Q214">
        <f t="shared" si="80"/>
        <v>8.3429848227769433E-3</v>
      </c>
      <c r="R214">
        <f t="shared" si="80"/>
        <v>1.1278299635435597E-2</v>
      </c>
      <c r="S214">
        <f t="shared" si="80"/>
        <v>1.1144386724122156E-2</v>
      </c>
      <c r="T214">
        <f t="shared" si="80"/>
        <v>8.7828240909371292E-3</v>
      </c>
      <c r="U214">
        <f t="shared" si="80"/>
        <v>6.9685507854490604E-3</v>
      </c>
      <c r="V214">
        <f t="shared" si="80"/>
        <v>7.446218667514699E-3</v>
      </c>
      <c r="W214">
        <f t="shared" si="80"/>
        <v>7.5771663748135341E-3</v>
      </c>
      <c r="X214">
        <f t="shared" si="80"/>
        <v>8.3600318978657769E-3</v>
      </c>
      <c r="Y214">
        <f t="shared" si="80"/>
        <v>7.5857021062288223E-3</v>
      </c>
      <c r="Z214">
        <f t="shared" si="80"/>
        <v>7.3358982181234459E-3</v>
      </c>
      <c r="AA214">
        <f t="shared" si="80"/>
        <v>7.4531680098274995E-3</v>
      </c>
      <c r="AB214">
        <f t="shared" si="80"/>
        <v>7.5257486826606065E-3</v>
      </c>
      <c r="AC214">
        <f t="shared" si="80"/>
        <v>5.7919999999999985E-3</v>
      </c>
      <c r="AD214">
        <f t="shared" si="80"/>
        <v>5.2208382468718556E-3</v>
      </c>
      <c r="AE214">
        <f t="shared" si="80"/>
        <v>3.3362630088465042E-3</v>
      </c>
      <c r="AF214">
        <f t="shared" si="80"/>
        <v>2.4133333333333355E-3</v>
      </c>
      <c r="AG214">
        <f t="shared" si="80"/>
        <v>2.1645386244625252E-3</v>
      </c>
      <c r="AH214">
        <f t="shared" si="80"/>
        <v>1.6720063795731578E-3</v>
      </c>
      <c r="AI214">
        <f t="shared" si="80"/>
        <v>1.5598756518975211E-3</v>
      </c>
      <c r="AJ214">
        <f t="shared" si="80"/>
        <v>1.5263260173079378E-3</v>
      </c>
      <c r="AK214">
        <f t="shared" si="80"/>
        <v>9.6533333333333269E-4</v>
      </c>
    </row>
    <row r="215" spans="1:37" ht="60">
      <c r="A215" s="2" t="s">
        <v>16</v>
      </c>
      <c r="B215">
        <f>B211-B214</f>
        <v>1E-3</v>
      </c>
      <c r="C215">
        <f t="shared" ref="C215:AK215" si="81">C211-C214</f>
        <v>1.8400000000000003E-4</v>
      </c>
      <c r="D215">
        <f t="shared" si="81"/>
        <v>1E-3</v>
      </c>
      <c r="E215">
        <f t="shared" si="81"/>
        <v>2.0467802164529096E-3</v>
      </c>
      <c r="F215">
        <f t="shared" si="81"/>
        <v>1.8093560432905817E-2</v>
      </c>
      <c r="G215">
        <f t="shared" si="81"/>
        <v>9.0980698090002685E-2</v>
      </c>
      <c r="H215">
        <f t="shared" si="81"/>
        <v>0.30060787754243062</v>
      </c>
      <c r="I215">
        <f t="shared" si="81"/>
        <v>0.46931099735995063</v>
      </c>
      <c r="J215">
        <f t="shared" si="81"/>
        <v>0.26872841380271406</v>
      </c>
      <c r="K215">
        <f t="shared" si="81"/>
        <v>0.12633384744614645</v>
      </c>
      <c r="L215">
        <f t="shared" si="81"/>
        <v>6.9947347965384127E-2</v>
      </c>
      <c r="M215">
        <f t="shared" si="81"/>
        <v>5.8391016931093026E-2</v>
      </c>
      <c r="N215">
        <f t="shared" si="81"/>
        <v>8.7885959213375706E-2</v>
      </c>
      <c r="O215">
        <f t="shared" si="81"/>
        <v>0.14630482859887942</v>
      </c>
      <c r="P215">
        <f t="shared" si="81"/>
        <v>0.20143431256380273</v>
      </c>
      <c r="Q215">
        <f t="shared" si="81"/>
        <v>0.24043479295500086</v>
      </c>
      <c r="R215">
        <f t="shared" si="81"/>
        <v>0.25705503369789773</v>
      </c>
      <c r="S215">
        <f t="shared" si="81"/>
        <v>0.25741116883143345</v>
      </c>
      <c r="T215">
        <f t="shared" si="81"/>
        <v>0.22477273146461846</v>
      </c>
      <c r="U215">
        <f t="shared" si="81"/>
        <v>0.17692033810343979</v>
      </c>
      <c r="V215">
        <f t="shared" si="81"/>
        <v>0.14155378133248531</v>
      </c>
      <c r="W215">
        <f t="shared" si="81"/>
        <v>0.13553394473629757</v>
      </c>
      <c r="X215">
        <f t="shared" si="81"/>
        <v>0.15797330143546756</v>
      </c>
      <c r="Y215">
        <f t="shared" si="81"/>
        <v>0.17241429789377119</v>
      </c>
      <c r="Z215">
        <f t="shared" si="81"/>
        <v>0.18099743511520988</v>
      </c>
      <c r="AA215">
        <f t="shared" si="81"/>
        <v>0.1676579431012836</v>
      </c>
      <c r="AB215">
        <f t="shared" si="81"/>
        <v>0.13691869576178387</v>
      </c>
      <c r="AC215">
        <f t="shared" si="81"/>
        <v>0.10987466666666665</v>
      </c>
      <c r="AD215">
        <f t="shared" si="81"/>
        <v>9.3445828419794791E-2</v>
      </c>
      <c r="AE215">
        <f t="shared" si="81"/>
        <v>7.8441514768931284E-2</v>
      </c>
      <c r="AF215">
        <f t="shared" si="81"/>
        <v>6.2920000000000004E-2</v>
      </c>
      <c r="AG215">
        <f t="shared" si="81"/>
        <v>4.8391016931093024E-2</v>
      </c>
      <c r="AH215">
        <f t="shared" si="81"/>
        <v>3.7327993620426839E-2</v>
      </c>
      <c r="AI215">
        <f t="shared" si="81"/>
        <v>2.9551235459213593E-2</v>
      </c>
      <c r="AJ215">
        <f t="shared" si="81"/>
        <v>2.2807007316025394E-2</v>
      </c>
      <c r="AK215">
        <f t="shared" si="81"/>
        <v>1.9368E-2</v>
      </c>
    </row>
    <row r="216" spans="1:37" ht="60">
      <c r="A216" s="2" t="s">
        <v>17</v>
      </c>
      <c r="B216">
        <f>B211+B214</f>
        <v>1E-3</v>
      </c>
      <c r="C216">
        <f t="shared" ref="C216:AK216" si="82">C211+C214</f>
        <v>1.1493333333333334E-3</v>
      </c>
      <c r="D216">
        <f t="shared" si="82"/>
        <v>1E-3</v>
      </c>
      <c r="E216">
        <f t="shared" si="82"/>
        <v>3.0643308946582018E-3</v>
      </c>
      <c r="F216">
        <f t="shared" si="82"/>
        <v>2.0128661789316403E-2</v>
      </c>
      <c r="G216">
        <f t="shared" si="82"/>
        <v>0.10057485746555285</v>
      </c>
      <c r="H216">
        <f t="shared" si="82"/>
        <v>0.32983656690201385</v>
      </c>
      <c r="I216">
        <f t="shared" si="82"/>
        <v>0.51135566930671594</v>
      </c>
      <c r="J216">
        <f t="shared" si="82"/>
        <v>0.29504936397506365</v>
      </c>
      <c r="K216">
        <f t="shared" si="82"/>
        <v>0.13655504144274244</v>
      </c>
      <c r="L216">
        <f t="shared" si="82"/>
        <v>7.6052652034615864E-2</v>
      </c>
      <c r="M216">
        <f t="shared" si="82"/>
        <v>6.2720094180018074E-2</v>
      </c>
      <c r="N216">
        <f t="shared" si="82"/>
        <v>9.4558485231068704E-2</v>
      </c>
      <c r="O216">
        <f t="shared" si="82"/>
        <v>0.15836183806778728</v>
      </c>
      <c r="P216">
        <f t="shared" si="82"/>
        <v>0.21501013188064166</v>
      </c>
      <c r="Q216">
        <f t="shared" si="82"/>
        <v>0.25712076260055478</v>
      </c>
      <c r="R216">
        <f t="shared" si="82"/>
        <v>0.2796116329687689</v>
      </c>
      <c r="S216">
        <f t="shared" si="82"/>
        <v>0.27969994227967776</v>
      </c>
      <c r="T216">
        <f t="shared" si="82"/>
        <v>0.24233837964649274</v>
      </c>
      <c r="U216">
        <f t="shared" si="82"/>
        <v>0.19085743967433791</v>
      </c>
      <c r="V216">
        <f t="shared" si="82"/>
        <v>0.15644621866751468</v>
      </c>
      <c r="W216">
        <f t="shared" si="82"/>
        <v>0.15068827748592464</v>
      </c>
      <c r="X216">
        <f t="shared" si="82"/>
        <v>0.1746933652311991</v>
      </c>
      <c r="Y216">
        <f t="shared" si="82"/>
        <v>0.18758570210622885</v>
      </c>
      <c r="Z216">
        <f t="shared" si="82"/>
        <v>0.19566923155145677</v>
      </c>
      <c r="AA216">
        <f t="shared" si="82"/>
        <v>0.18256427912093862</v>
      </c>
      <c r="AB216">
        <f t="shared" si="82"/>
        <v>0.15197019312710505</v>
      </c>
      <c r="AC216">
        <f t="shared" si="82"/>
        <v>0.12145866666666666</v>
      </c>
      <c r="AD216">
        <f t="shared" si="82"/>
        <v>0.10388750491353851</v>
      </c>
      <c r="AE216">
        <f t="shared" si="82"/>
        <v>8.5114040786624282E-2</v>
      </c>
      <c r="AF216">
        <f t="shared" si="82"/>
        <v>6.7746666666666677E-2</v>
      </c>
      <c r="AG216">
        <f t="shared" si="82"/>
        <v>5.2720094180018072E-2</v>
      </c>
      <c r="AH216">
        <f t="shared" si="82"/>
        <v>4.0672006379573161E-2</v>
      </c>
      <c r="AI216">
        <f t="shared" si="82"/>
        <v>3.2670986763008635E-2</v>
      </c>
      <c r="AJ216">
        <f t="shared" si="82"/>
        <v>2.585965935064127E-2</v>
      </c>
      <c r="AK216">
        <f t="shared" si="82"/>
        <v>2.1298666666666664E-2</v>
      </c>
    </row>
    <row r="219" spans="1:37">
      <c r="A219" s="1" t="s">
        <v>38</v>
      </c>
      <c r="D219" s="1" t="s">
        <v>44</v>
      </c>
      <c r="E219" s="3">
        <f>96/255</f>
        <v>0.37647058823529411</v>
      </c>
      <c r="F219" s="3">
        <f t="shared" ref="F219:G219" si="83">96/255</f>
        <v>0.37647058823529411</v>
      </c>
      <c r="G219" s="3">
        <f t="shared" si="83"/>
        <v>0.37647058823529411</v>
      </c>
      <c r="I219" s="1" t="s">
        <v>45</v>
      </c>
      <c r="K219">
        <f>IF(E219&lt;$X$1, $U$1*E219,  POWER(($O$1*E219) +$R$1, $L$1))</f>
        <v>0.11695667195308597</v>
      </c>
      <c r="M219" s="1" t="s">
        <v>58</v>
      </c>
      <c r="N219">
        <f>(96+1)/256</f>
        <v>0.37890625</v>
      </c>
      <c r="P219" s="1" t="s">
        <v>59</v>
      </c>
      <c r="Q219">
        <f>IF(N219&lt;$X$1, $U$1*N219,  POWER(($O$1*N219) +$R$1, $L$1))</f>
        <v>0.11854760840033508</v>
      </c>
    </row>
    <row r="220" spans="1:37">
      <c r="A220" s="1" t="s">
        <v>3</v>
      </c>
      <c r="B220">
        <v>1E-3</v>
      </c>
      <c r="C220">
        <v>1E-3</v>
      </c>
      <c r="D220">
        <v>1E-3</v>
      </c>
      <c r="E220">
        <v>3.0000000000000001E-3</v>
      </c>
      <c r="F220">
        <v>1.7000000000000001E-2</v>
      </c>
      <c r="G220">
        <v>8.5999999999999993E-2</v>
      </c>
      <c r="H220">
        <v>0.28599999999999998</v>
      </c>
      <c r="I220">
        <v>0.44600000000000001</v>
      </c>
      <c r="J220">
        <v>0.255</v>
      </c>
      <c r="K220">
        <v>0.121</v>
      </c>
      <c r="L220">
        <v>6.7000000000000004E-2</v>
      </c>
      <c r="M220">
        <v>5.6000000000000001E-2</v>
      </c>
      <c r="N220">
        <v>8.4000000000000005E-2</v>
      </c>
      <c r="O220">
        <v>0.14000000000000001</v>
      </c>
      <c r="P220">
        <v>0.19400000000000001</v>
      </c>
      <c r="Q220">
        <v>0.23100000000000001</v>
      </c>
      <c r="R220">
        <v>0.247</v>
      </c>
      <c r="S220">
        <v>0.247</v>
      </c>
      <c r="T220">
        <v>0.215</v>
      </c>
      <c r="U220">
        <v>0.17</v>
      </c>
      <c r="V220">
        <v>0.13600000000000001</v>
      </c>
      <c r="W220">
        <v>0.128</v>
      </c>
      <c r="X220">
        <v>0.151</v>
      </c>
      <c r="Y220">
        <v>0.16600000000000001</v>
      </c>
      <c r="Z220">
        <v>0.17399999999999999</v>
      </c>
      <c r="AA220">
        <v>0.16</v>
      </c>
      <c r="AB220">
        <v>0.129</v>
      </c>
      <c r="AC220">
        <v>0.105</v>
      </c>
      <c r="AD220">
        <v>0.09</v>
      </c>
      <c r="AE220">
        <v>7.5999999999999998E-2</v>
      </c>
      <c r="AF220">
        <v>0.06</v>
      </c>
      <c r="AG220">
        <v>4.5999999999999999E-2</v>
      </c>
      <c r="AH220">
        <v>3.5999999999999997E-2</v>
      </c>
      <c r="AI220">
        <v>2.9000000000000001E-2</v>
      </c>
      <c r="AJ220">
        <v>2.1999999999999999E-2</v>
      </c>
      <c r="AK220">
        <v>1.9E-2</v>
      </c>
    </row>
    <row r="221" spans="1:37">
      <c r="A221" s="1" t="s">
        <v>4</v>
      </c>
      <c r="B221">
        <v>1E-3</v>
      </c>
      <c r="C221">
        <v>1E-3</v>
      </c>
      <c r="D221">
        <v>1E-3</v>
      </c>
      <c r="E221">
        <v>2E-3</v>
      </c>
      <c r="F221">
        <v>1.7999999999999999E-2</v>
      </c>
      <c r="G221">
        <v>0.09</v>
      </c>
      <c r="H221">
        <v>0.29699999999999999</v>
      </c>
      <c r="I221">
        <v>0.46400000000000002</v>
      </c>
      <c r="J221">
        <v>0.26600000000000001</v>
      </c>
      <c r="K221">
        <v>0.125</v>
      </c>
      <c r="L221">
        <v>6.9000000000000006E-2</v>
      </c>
      <c r="M221">
        <v>5.8000000000000003E-2</v>
      </c>
      <c r="N221">
        <v>8.6999999999999994E-2</v>
      </c>
      <c r="O221">
        <v>0.14499999999999999</v>
      </c>
      <c r="P221">
        <v>0.2</v>
      </c>
      <c r="Q221">
        <v>0.23799999999999999</v>
      </c>
      <c r="R221">
        <v>0.254</v>
      </c>
      <c r="S221">
        <v>0.255</v>
      </c>
      <c r="T221">
        <v>0.224</v>
      </c>
      <c r="U221">
        <v>0.17499999999999999</v>
      </c>
      <c r="V221">
        <v>0.13900000000000001</v>
      </c>
      <c r="W221">
        <v>0.13400000000000001</v>
      </c>
      <c r="X221">
        <v>0.157</v>
      </c>
      <c r="Y221">
        <v>0.17100000000000001</v>
      </c>
      <c r="Z221">
        <v>0.17899999999999999</v>
      </c>
      <c r="AA221">
        <v>0.16600000000000001</v>
      </c>
      <c r="AB221">
        <v>0.13600000000000001</v>
      </c>
      <c r="AC221">
        <v>0.108</v>
      </c>
      <c r="AD221">
        <v>9.2999999999999999E-2</v>
      </c>
      <c r="AE221">
        <v>7.8E-2</v>
      </c>
      <c r="AF221">
        <v>6.3E-2</v>
      </c>
      <c r="AG221">
        <v>4.8000000000000001E-2</v>
      </c>
      <c r="AH221">
        <v>3.6999999999999998E-2</v>
      </c>
      <c r="AI221">
        <v>2.9000000000000001E-2</v>
      </c>
      <c r="AJ221">
        <v>2.3E-2</v>
      </c>
      <c r="AK221">
        <v>0.02</v>
      </c>
    </row>
    <row r="222" spans="1:37">
      <c r="A222" s="1" t="s">
        <v>5</v>
      </c>
      <c r="B222">
        <v>1E-3</v>
      </c>
      <c r="C222">
        <v>0</v>
      </c>
      <c r="D222">
        <v>1E-3</v>
      </c>
      <c r="E222">
        <v>2E-3</v>
      </c>
      <c r="F222">
        <v>1.9E-2</v>
      </c>
      <c r="G222">
        <v>9.4E-2</v>
      </c>
      <c r="H222">
        <v>0.311</v>
      </c>
      <c r="I222">
        <v>0.48599999999999999</v>
      </c>
      <c r="J222">
        <v>0.27800000000000002</v>
      </c>
      <c r="K222">
        <v>0.13</v>
      </c>
      <c r="L222">
        <v>7.1999999999999995E-2</v>
      </c>
      <c r="M222">
        <v>0.06</v>
      </c>
      <c r="N222">
        <v>9.0999999999999998E-2</v>
      </c>
      <c r="O222">
        <v>0.151</v>
      </c>
      <c r="P222">
        <v>0.20699999999999999</v>
      </c>
      <c r="Q222">
        <v>0.248</v>
      </c>
      <c r="R222">
        <v>0.26400000000000001</v>
      </c>
      <c r="S222">
        <v>0.26500000000000001</v>
      </c>
      <c r="T222">
        <v>0.23100000000000001</v>
      </c>
      <c r="U222">
        <v>0.182</v>
      </c>
      <c r="V222">
        <v>0.14499999999999999</v>
      </c>
      <c r="W222">
        <v>0.14000000000000001</v>
      </c>
      <c r="X222">
        <v>0.16200000000000001</v>
      </c>
      <c r="Y222">
        <v>0.17699999999999999</v>
      </c>
      <c r="Z222">
        <v>0.186</v>
      </c>
      <c r="AA222">
        <v>0.17299999999999999</v>
      </c>
      <c r="AB222">
        <v>0.14199999999999999</v>
      </c>
      <c r="AC222">
        <v>0.114</v>
      </c>
      <c r="AD222">
        <v>9.5000000000000001E-2</v>
      </c>
      <c r="AE222">
        <v>0.08</v>
      </c>
      <c r="AF222">
        <v>6.5000000000000002E-2</v>
      </c>
      <c r="AG222">
        <v>0.05</v>
      </c>
      <c r="AH222">
        <v>3.7999999999999999E-2</v>
      </c>
      <c r="AI222">
        <v>0.03</v>
      </c>
      <c r="AJ222">
        <v>2.3E-2</v>
      </c>
      <c r="AK222">
        <v>0.02</v>
      </c>
    </row>
    <row r="223" spans="1:37">
      <c r="A223" s="1" t="s">
        <v>6</v>
      </c>
      <c r="B223">
        <v>1E-3</v>
      </c>
      <c r="C223">
        <v>0</v>
      </c>
      <c r="D223">
        <v>1E-3</v>
      </c>
      <c r="E223">
        <v>2E-3</v>
      </c>
      <c r="F223">
        <v>1.9E-2</v>
      </c>
      <c r="G223">
        <v>9.6000000000000002E-2</v>
      </c>
      <c r="H223">
        <v>0.316</v>
      </c>
      <c r="I223">
        <v>0.49399999999999999</v>
      </c>
      <c r="J223">
        <v>0.28199999999999997</v>
      </c>
      <c r="K223">
        <v>0.13200000000000001</v>
      </c>
      <c r="L223">
        <v>7.2999999999999995E-2</v>
      </c>
      <c r="M223">
        <v>6.0999999999999999E-2</v>
      </c>
      <c r="N223">
        <v>9.1999999999999998E-2</v>
      </c>
      <c r="O223">
        <v>0.152</v>
      </c>
      <c r="P223">
        <v>0.20899999999999999</v>
      </c>
      <c r="Q223">
        <v>0.251</v>
      </c>
      <c r="R223">
        <v>0.26800000000000002</v>
      </c>
      <c r="S223">
        <v>0.26800000000000002</v>
      </c>
      <c r="T223">
        <v>0.23400000000000001</v>
      </c>
      <c r="U223">
        <v>0.184</v>
      </c>
      <c r="V223">
        <v>0.14799999999999999</v>
      </c>
      <c r="W223">
        <v>0.14299999999999999</v>
      </c>
      <c r="X223">
        <v>0.16500000000000001</v>
      </c>
      <c r="Y223">
        <v>0.17899999999999999</v>
      </c>
      <c r="Z223">
        <v>0.189</v>
      </c>
      <c r="AA223">
        <v>0.17499999999999999</v>
      </c>
      <c r="AB223">
        <v>0.14399999999999999</v>
      </c>
      <c r="AC223">
        <v>0.115</v>
      </c>
      <c r="AD223">
        <v>9.7000000000000003E-2</v>
      </c>
      <c r="AE223">
        <v>8.1000000000000003E-2</v>
      </c>
      <c r="AF223">
        <v>6.5000000000000002E-2</v>
      </c>
      <c r="AG223">
        <v>5.0999999999999997E-2</v>
      </c>
      <c r="AH223">
        <v>3.9E-2</v>
      </c>
      <c r="AI223">
        <v>3.1E-2</v>
      </c>
      <c r="AJ223">
        <v>2.4E-2</v>
      </c>
      <c r="AK223">
        <v>0.02</v>
      </c>
    </row>
    <row r="224" spans="1:37">
      <c r="A224" s="1" t="s">
        <v>7</v>
      </c>
      <c r="B224">
        <v>1E-3</v>
      </c>
      <c r="C224">
        <v>1E-3</v>
      </c>
      <c r="D224">
        <v>1E-3</v>
      </c>
      <c r="E224">
        <v>3.0000000000000001E-3</v>
      </c>
      <c r="F224">
        <v>1.9E-2</v>
      </c>
      <c r="G224">
        <v>9.8000000000000004E-2</v>
      </c>
      <c r="H224">
        <v>0.32</v>
      </c>
      <c r="I224">
        <v>0.5</v>
      </c>
      <c r="J224">
        <v>0.28599999999999998</v>
      </c>
      <c r="K224">
        <v>0.13400000000000001</v>
      </c>
      <c r="L224">
        <v>7.3999999999999996E-2</v>
      </c>
      <c r="M224">
        <v>6.0999999999999999E-2</v>
      </c>
      <c r="N224">
        <v>9.2999999999999999E-2</v>
      </c>
      <c r="O224">
        <v>0.154</v>
      </c>
      <c r="P224">
        <v>0.21099999999999999</v>
      </c>
      <c r="Q224">
        <v>0.253</v>
      </c>
      <c r="R224">
        <v>0.27100000000000002</v>
      </c>
      <c r="S224">
        <v>0.27</v>
      </c>
      <c r="T224">
        <v>0.23599999999999999</v>
      </c>
      <c r="U224">
        <v>0.186</v>
      </c>
      <c r="V224">
        <v>0.151</v>
      </c>
      <c r="W224">
        <v>0.14499999999999999</v>
      </c>
      <c r="X224">
        <v>0.16700000000000001</v>
      </c>
      <c r="Y224">
        <v>0.182</v>
      </c>
      <c r="Z224">
        <v>0.19</v>
      </c>
      <c r="AA224">
        <v>0.17699999999999999</v>
      </c>
      <c r="AB224">
        <v>0.14599999999999999</v>
      </c>
      <c r="AC224">
        <v>0.11600000000000001</v>
      </c>
      <c r="AD224">
        <v>9.9000000000000005E-2</v>
      </c>
      <c r="AE224">
        <v>8.2000000000000003E-2</v>
      </c>
      <c r="AF224">
        <v>6.6000000000000003E-2</v>
      </c>
      <c r="AG224">
        <v>5.0999999999999997E-2</v>
      </c>
      <c r="AH224">
        <v>3.9E-2</v>
      </c>
      <c r="AI224">
        <v>3.1E-2</v>
      </c>
      <c r="AJ224">
        <v>2.5000000000000001E-2</v>
      </c>
      <c r="AK224">
        <v>0.02</v>
      </c>
    </row>
    <row r="225" spans="1:37">
      <c r="A225" s="1" t="s">
        <v>8</v>
      </c>
      <c r="B225">
        <v>1E-3</v>
      </c>
      <c r="C225">
        <v>1E-3</v>
      </c>
      <c r="D225">
        <v>1E-3</v>
      </c>
      <c r="E225">
        <v>3.0000000000000001E-3</v>
      </c>
      <c r="F225">
        <v>0.02</v>
      </c>
      <c r="G225">
        <v>9.8000000000000004E-2</v>
      </c>
      <c r="H225">
        <v>0.32200000000000001</v>
      </c>
      <c r="I225">
        <v>0.503</v>
      </c>
      <c r="J225">
        <v>0.28899999999999998</v>
      </c>
      <c r="K225">
        <v>0.13400000000000001</v>
      </c>
      <c r="L225">
        <v>7.4999999999999997E-2</v>
      </c>
      <c r="M225">
        <v>6.2E-2</v>
      </c>
      <c r="N225">
        <v>9.2999999999999999E-2</v>
      </c>
      <c r="O225">
        <v>0.156</v>
      </c>
      <c r="P225">
        <v>0.21099999999999999</v>
      </c>
      <c r="Q225">
        <v>0.253</v>
      </c>
      <c r="R225">
        <v>0.27400000000000002</v>
      </c>
      <c r="S225">
        <v>0.27400000000000002</v>
      </c>
      <c r="T225">
        <v>0.23799999999999999</v>
      </c>
      <c r="U225">
        <v>0.188</v>
      </c>
      <c r="V225">
        <v>0.153</v>
      </c>
      <c r="W225">
        <v>0.14799999999999999</v>
      </c>
      <c r="X225">
        <v>0.17</v>
      </c>
      <c r="Y225">
        <v>0.183</v>
      </c>
      <c r="Z225">
        <v>0.192</v>
      </c>
      <c r="AA225">
        <v>0.18</v>
      </c>
      <c r="AB225">
        <v>0.14899999999999999</v>
      </c>
      <c r="AC225">
        <v>0.11899999999999999</v>
      </c>
      <c r="AD225">
        <v>0.10100000000000001</v>
      </c>
      <c r="AE225">
        <v>8.3000000000000004E-2</v>
      </c>
      <c r="AF225">
        <v>6.7000000000000004E-2</v>
      </c>
      <c r="AG225">
        <v>5.1999999999999998E-2</v>
      </c>
      <c r="AH225">
        <v>0.04</v>
      </c>
      <c r="AI225">
        <v>3.2000000000000001E-2</v>
      </c>
      <c r="AJ225">
        <v>2.4E-2</v>
      </c>
      <c r="AK225">
        <v>0.02</v>
      </c>
    </row>
    <row r="226" spans="1:37">
      <c r="A226" s="1" t="s">
        <v>9</v>
      </c>
      <c r="B226">
        <v>1E-3</v>
      </c>
      <c r="C226">
        <v>1E-3</v>
      </c>
      <c r="D226">
        <v>1E-3</v>
      </c>
      <c r="E226">
        <v>2E-3</v>
      </c>
      <c r="F226">
        <v>0.02</v>
      </c>
      <c r="G226">
        <v>9.9000000000000005E-2</v>
      </c>
      <c r="H226">
        <v>0.32300000000000001</v>
      </c>
      <c r="I226">
        <v>0.501</v>
      </c>
      <c r="J226">
        <v>0.29099999999999998</v>
      </c>
      <c r="K226">
        <v>0.13400000000000001</v>
      </c>
      <c r="L226">
        <v>7.4999999999999997E-2</v>
      </c>
      <c r="M226">
        <v>6.2E-2</v>
      </c>
      <c r="N226">
        <v>9.2999999999999999E-2</v>
      </c>
      <c r="O226">
        <v>0.157</v>
      </c>
      <c r="P226">
        <v>0.21199999999999999</v>
      </c>
      <c r="Q226">
        <v>0.253</v>
      </c>
      <c r="R226">
        <v>0.27500000000000002</v>
      </c>
      <c r="S226">
        <v>0.27600000000000002</v>
      </c>
      <c r="T226">
        <v>0.23899999999999999</v>
      </c>
      <c r="U226">
        <v>0.188</v>
      </c>
      <c r="V226">
        <v>0.154</v>
      </c>
      <c r="W226">
        <v>0.14899999999999999</v>
      </c>
      <c r="X226">
        <v>0.17199999999999999</v>
      </c>
      <c r="Y226">
        <v>0.183</v>
      </c>
      <c r="Z226">
        <v>0.192</v>
      </c>
      <c r="AA226">
        <v>0.18</v>
      </c>
      <c r="AB226">
        <v>0.15</v>
      </c>
      <c r="AC226">
        <v>0.12</v>
      </c>
      <c r="AD226">
        <v>0.10199999999999999</v>
      </c>
      <c r="AE226">
        <v>8.4000000000000005E-2</v>
      </c>
      <c r="AF226">
        <v>6.7000000000000004E-2</v>
      </c>
      <c r="AG226">
        <v>5.1999999999999998E-2</v>
      </c>
      <c r="AH226">
        <v>0.04</v>
      </c>
      <c r="AI226">
        <v>3.2000000000000001E-2</v>
      </c>
      <c r="AJ226">
        <v>2.5000000000000001E-2</v>
      </c>
      <c r="AK226">
        <v>0.02</v>
      </c>
    </row>
    <row r="227" spans="1:37">
      <c r="A227" s="1" t="s">
        <v>10</v>
      </c>
      <c r="B227">
        <v>1E-3</v>
      </c>
      <c r="C227">
        <v>1E-3</v>
      </c>
      <c r="D227">
        <v>1E-3</v>
      </c>
      <c r="E227">
        <v>3.0000000000000001E-3</v>
      </c>
      <c r="F227">
        <v>0.02</v>
      </c>
      <c r="G227">
        <v>0.1</v>
      </c>
      <c r="H227">
        <v>0.33</v>
      </c>
      <c r="I227">
        <v>0.50900000000000001</v>
      </c>
      <c r="J227">
        <v>0.29399999999999998</v>
      </c>
      <c r="K227">
        <v>0.13600000000000001</v>
      </c>
      <c r="L227">
        <v>7.5999999999999998E-2</v>
      </c>
      <c r="M227">
        <v>6.2E-2</v>
      </c>
      <c r="N227">
        <v>9.4E-2</v>
      </c>
      <c r="O227">
        <v>0.157</v>
      </c>
      <c r="P227">
        <v>0.214</v>
      </c>
      <c r="Q227">
        <v>0.255</v>
      </c>
      <c r="R227">
        <v>0.27900000000000003</v>
      </c>
      <c r="S227">
        <v>0.27900000000000003</v>
      </c>
      <c r="T227">
        <v>0.24099999999999999</v>
      </c>
      <c r="U227">
        <v>0.19</v>
      </c>
      <c r="V227">
        <v>0.157</v>
      </c>
      <c r="W227">
        <v>0.15</v>
      </c>
      <c r="X227">
        <v>0.17499999999999999</v>
      </c>
      <c r="Y227">
        <v>0.188</v>
      </c>
      <c r="Z227">
        <v>0.19600000000000001</v>
      </c>
      <c r="AA227">
        <v>0.182</v>
      </c>
      <c r="AB227">
        <v>0.151</v>
      </c>
      <c r="AC227">
        <v>0.121</v>
      </c>
      <c r="AD227">
        <v>0.105</v>
      </c>
      <c r="AE227">
        <v>8.5000000000000006E-2</v>
      </c>
      <c r="AF227">
        <v>6.7000000000000004E-2</v>
      </c>
      <c r="AG227">
        <v>5.1999999999999998E-2</v>
      </c>
      <c r="AH227">
        <v>4.1000000000000002E-2</v>
      </c>
      <c r="AI227">
        <v>3.2000000000000001E-2</v>
      </c>
      <c r="AJ227">
        <v>2.5999999999999999E-2</v>
      </c>
      <c r="AK227">
        <v>2.1999999999999999E-2</v>
      </c>
    </row>
    <row r="228" spans="1:37">
      <c r="A228" s="1" t="s">
        <v>11</v>
      </c>
      <c r="B228">
        <v>1E-3</v>
      </c>
      <c r="C228">
        <v>0</v>
      </c>
      <c r="D228">
        <v>1E-3</v>
      </c>
      <c r="E228">
        <v>3.0000000000000001E-3</v>
      </c>
      <c r="F228">
        <v>0.02</v>
      </c>
      <c r="G228">
        <v>0.10100000000000001</v>
      </c>
      <c r="H228">
        <v>0.33200000000000002</v>
      </c>
      <c r="I228">
        <v>0.51</v>
      </c>
      <c r="J228">
        <v>0.29599999999999999</v>
      </c>
      <c r="K228">
        <v>0.13700000000000001</v>
      </c>
      <c r="L228">
        <v>7.5999999999999998E-2</v>
      </c>
      <c r="M228">
        <v>6.3E-2</v>
      </c>
      <c r="N228">
        <v>9.4E-2</v>
      </c>
      <c r="O228">
        <v>0.159</v>
      </c>
      <c r="P228">
        <v>0.216</v>
      </c>
      <c r="Q228">
        <v>0.25700000000000001</v>
      </c>
      <c r="R228">
        <v>0.28299999999999997</v>
      </c>
      <c r="S228">
        <v>0.28299999999999997</v>
      </c>
      <c r="T228">
        <v>0.24399999999999999</v>
      </c>
      <c r="U228">
        <v>0.192</v>
      </c>
      <c r="V228">
        <v>0.158</v>
      </c>
      <c r="W228">
        <v>0.151</v>
      </c>
      <c r="X228">
        <v>0.17799999999999999</v>
      </c>
      <c r="Y228">
        <v>0.191</v>
      </c>
      <c r="Z228">
        <v>0.19700000000000001</v>
      </c>
      <c r="AA228">
        <v>0.183</v>
      </c>
      <c r="AB228">
        <v>0.153</v>
      </c>
      <c r="AC228">
        <v>0.123</v>
      </c>
      <c r="AD228">
        <v>0.106</v>
      </c>
      <c r="AE228">
        <v>8.6999999999999994E-2</v>
      </c>
      <c r="AF228">
        <v>6.8000000000000005E-2</v>
      </c>
      <c r="AG228">
        <v>5.2999999999999999E-2</v>
      </c>
      <c r="AH228">
        <v>4.1000000000000002E-2</v>
      </c>
      <c r="AI228">
        <v>3.4000000000000002E-2</v>
      </c>
      <c r="AJ228">
        <v>2.7E-2</v>
      </c>
      <c r="AK228">
        <v>2.1999999999999999E-2</v>
      </c>
    </row>
    <row r="229" spans="1:37">
      <c r="A229" s="1" t="s">
        <v>12</v>
      </c>
      <c r="B229">
        <f>SUM(B220:B228)/9</f>
        <v>1E-3</v>
      </c>
      <c r="C229">
        <f t="shared" ref="C229:AK229" si="84">SUM(C220:C228)/9</f>
        <v>6.6666666666666664E-4</v>
      </c>
      <c r="D229">
        <f t="shared" si="84"/>
        <v>1E-3</v>
      </c>
      <c r="E229">
        <f t="shared" si="84"/>
        <v>2.5555555555555557E-3</v>
      </c>
      <c r="F229">
        <f t="shared" si="84"/>
        <v>1.911111111111111E-2</v>
      </c>
      <c r="G229">
        <f t="shared" si="84"/>
        <v>9.5777777777777767E-2</v>
      </c>
      <c r="H229">
        <f t="shared" si="84"/>
        <v>0.31522222222222224</v>
      </c>
      <c r="I229">
        <f t="shared" si="84"/>
        <v>0.49033333333333329</v>
      </c>
      <c r="J229">
        <f t="shared" si="84"/>
        <v>0.28188888888888886</v>
      </c>
      <c r="K229">
        <f t="shared" si="84"/>
        <v>0.13144444444444445</v>
      </c>
      <c r="L229">
        <f t="shared" si="84"/>
        <v>7.2999999999999995E-2</v>
      </c>
      <c r="M229">
        <f t="shared" si="84"/>
        <v>6.055555555555555E-2</v>
      </c>
      <c r="N229">
        <f t="shared" si="84"/>
        <v>9.1222222222222205E-2</v>
      </c>
      <c r="O229">
        <f t="shared" si="84"/>
        <v>0.15233333333333335</v>
      </c>
      <c r="P229">
        <f t="shared" si="84"/>
        <v>0.2082222222222222</v>
      </c>
      <c r="Q229">
        <f t="shared" si="84"/>
        <v>0.24877777777777782</v>
      </c>
      <c r="R229">
        <f t="shared" si="84"/>
        <v>0.26833333333333331</v>
      </c>
      <c r="S229">
        <f t="shared" si="84"/>
        <v>0.2685555555555556</v>
      </c>
      <c r="T229">
        <f t="shared" si="84"/>
        <v>0.2335555555555556</v>
      </c>
      <c r="U229">
        <f t="shared" si="84"/>
        <v>0.18388888888888885</v>
      </c>
      <c r="V229">
        <f t="shared" si="84"/>
        <v>0.14899999999999999</v>
      </c>
      <c r="W229">
        <f t="shared" si="84"/>
        <v>0.14311111111111111</v>
      </c>
      <c r="X229">
        <f t="shared" si="84"/>
        <v>0.16633333333333333</v>
      </c>
      <c r="Y229">
        <f t="shared" si="84"/>
        <v>0.18000000000000002</v>
      </c>
      <c r="Z229">
        <f t="shared" si="84"/>
        <v>0.18833333333333332</v>
      </c>
      <c r="AA229">
        <f t="shared" si="84"/>
        <v>0.17511111111111111</v>
      </c>
      <c r="AB229">
        <f t="shared" si="84"/>
        <v>0.14444444444444446</v>
      </c>
      <c r="AC229">
        <f t="shared" si="84"/>
        <v>0.11566666666666665</v>
      </c>
      <c r="AD229">
        <f t="shared" si="84"/>
        <v>9.8666666666666653E-2</v>
      </c>
      <c r="AE229">
        <f t="shared" si="84"/>
        <v>8.1777777777777783E-2</v>
      </c>
      <c r="AF229">
        <f t="shared" si="84"/>
        <v>6.533333333333334E-2</v>
      </c>
      <c r="AG229">
        <f t="shared" si="84"/>
        <v>5.0555555555555548E-2</v>
      </c>
      <c r="AH229">
        <f t="shared" si="84"/>
        <v>3.9E-2</v>
      </c>
      <c r="AI229">
        <f t="shared" si="84"/>
        <v>3.1111111111111114E-2</v>
      </c>
      <c r="AJ229">
        <f t="shared" si="84"/>
        <v>2.4333333333333332E-2</v>
      </c>
      <c r="AK229">
        <f t="shared" si="84"/>
        <v>2.0333333333333332E-2</v>
      </c>
    </row>
    <row r="230" spans="1:37">
      <c r="A230" s="1" t="s">
        <v>13</v>
      </c>
      <c r="B230">
        <f>STDEV(B220:B228)</f>
        <v>0</v>
      </c>
      <c r="C230">
        <f t="shared" ref="C230:AK230" si="85">STDEV(C220:C228)</f>
        <v>5.0000000000000001E-4</v>
      </c>
      <c r="D230">
        <f t="shared" si="85"/>
        <v>0</v>
      </c>
      <c r="E230">
        <f t="shared" si="85"/>
        <v>5.2704627669472994E-4</v>
      </c>
      <c r="F230">
        <f t="shared" si="85"/>
        <v>1.0540925533894599E-3</v>
      </c>
      <c r="G230">
        <f t="shared" si="85"/>
        <v>4.9693505052918622E-3</v>
      </c>
      <c r="H230">
        <f t="shared" si="85"/>
        <v>1.5139169212491314E-2</v>
      </c>
      <c r="I230">
        <f t="shared" si="85"/>
        <v>2.1777281740382563E-2</v>
      </c>
      <c r="J230">
        <f t="shared" si="85"/>
        <v>1.3633088832363369E-2</v>
      </c>
      <c r="K230">
        <f t="shared" si="85"/>
        <v>5.2941267247562018E-3</v>
      </c>
      <c r="L230">
        <f t="shared" si="85"/>
        <v>3.1622776601683768E-3</v>
      </c>
      <c r="M230">
        <f t="shared" si="85"/>
        <v>2.2422706745122843E-3</v>
      </c>
      <c r="N230">
        <f t="shared" si="85"/>
        <v>3.4560735588879529E-3</v>
      </c>
      <c r="O230">
        <f t="shared" si="85"/>
        <v>6.2449979983983973E-3</v>
      </c>
      <c r="P230">
        <f t="shared" si="85"/>
        <v>7.0316743699096566E-3</v>
      </c>
      <c r="Q230">
        <f t="shared" si="85"/>
        <v>8.6425947749761162E-3</v>
      </c>
      <c r="R230">
        <f t="shared" si="85"/>
        <v>1.1683321445547925E-2</v>
      </c>
      <c r="S230">
        <f t="shared" si="85"/>
        <v>1.154459950703262E-2</v>
      </c>
      <c r="T230">
        <f t="shared" si="85"/>
        <v>9.0982293759707834E-3</v>
      </c>
      <c r="U230">
        <f t="shared" si="85"/>
        <v>7.2188026092359055E-3</v>
      </c>
      <c r="V230">
        <f t="shared" si="85"/>
        <v>7.7136243102707523E-3</v>
      </c>
      <c r="W230">
        <f t="shared" si="85"/>
        <v>7.8492745595444072E-3</v>
      </c>
      <c r="X230">
        <f t="shared" si="85"/>
        <v>8.6602540378443831E-3</v>
      </c>
      <c r="Y230">
        <f t="shared" si="85"/>
        <v>7.8581168227508519E-3</v>
      </c>
      <c r="Z230">
        <f t="shared" si="85"/>
        <v>7.5993420767853388E-3</v>
      </c>
      <c r="AA230">
        <f t="shared" si="85"/>
        <v>7.7208232146003097E-3</v>
      </c>
      <c r="AB230">
        <f t="shared" si="85"/>
        <v>7.7960103756843299E-3</v>
      </c>
      <c r="AC230">
        <f t="shared" si="85"/>
        <v>5.9999999999999993E-3</v>
      </c>
      <c r="AD230">
        <f t="shared" si="85"/>
        <v>5.408326913195983E-3</v>
      </c>
      <c r="AE230">
        <f t="shared" si="85"/>
        <v>3.4560735588879538E-3</v>
      </c>
      <c r="AF230">
        <f t="shared" si="85"/>
        <v>2.5000000000000022E-3</v>
      </c>
      <c r="AG230">
        <f t="shared" si="85"/>
        <v>2.2422706745122843E-3</v>
      </c>
      <c r="AH230">
        <f t="shared" si="85"/>
        <v>1.7320508075688791E-3</v>
      </c>
      <c r="AI230">
        <f t="shared" si="85"/>
        <v>1.6158932858054433E-3</v>
      </c>
      <c r="AJ230">
        <f t="shared" si="85"/>
        <v>1.5811388300841899E-3</v>
      </c>
      <c r="AK230">
        <f t="shared" si="85"/>
        <v>9.9999999999999937E-4</v>
      </c>
    </row>
    <row r="231" spans="1:37">
      <c r="A231" s="1" t="s">
        <v>14</v>
      </c>
      <c r="B231">
        <f>B230/SQRT(9)</f>
        <v>0</v>
      </c>
      <c r="C231">
        <f t="shared" ref="C231:AK231" si="86">C230/SQRT(9)</f>
        <v>1.6666666666666666E-4</v>
      </c>
      <c r="D231">
        <f t="shared" si="86"/>
        <v>0</v>
      </c>
      <c r="E231">
        <f t="shared" si="86"/>
        <v>1.7568209223157665E-4</v>
      </c>
      <c r="F231">
        <f t="shared" si="86"/>
        <v>3.5136418446315331E-4</v>
      </c>
      <c r="G231">
        <f t="shared" si="86"/>
        <v>1.6564501684306206E-3</v>
      </c>
      <c r="H231">
        <f t="shared" si="86"/>
        <v>5.0463897374971043E-3</v>
      </c>
      <c r="I231">
        <f t="shared" si="86"/>
        <v>7.2590939134608541E-3</v>
      </c>
      <c r="J231">
        <f t="shared" si="86"/>
        <v>4.544362944121123E-3</v>
      </c>
      <c r="K231">
        <f t="shared" si="86"/>
        <v>1.7647089082520673E-3</v>
      </c>
      <c r="L231">
        <f t="shared" si="86"/>
        <v>1.054092553389459E-3</v>
      </c>
      <c r="M231">
        <f t="shared" si="86"/>
        <v>7.4742355817076144E-4</v>
      </c>
      <c r="N231">
        <f t="shared" si="86"/>
        <v>1.1520245196293176E-3</v>
      </c>
      <c r="O231">
        <f t="shared" si="86"/>
        <v>2.0816659994661326E-3</v>
      </c>
      <c r="P231">
        <f t="shared" si="86"/>
        <v>2.3438914566365522E-3</v>
      </c>
      <c r="Q231">
        <f t="shared" si="86"/>
        <v>2.8808649249920386E-3</v>
      </c>
      <c r="R231">
        <f t="shared" si="86"/>
        <v>3.8944404818493082E-3</v>
      </c>
      <c r="S231">
        <f t="shared" si="86"/>
        <v>3.8481998356775398E-3</v>
      </c>
      <c r="T231">
        <f t="shared" si="86"/>
        <v>3.0327431253235945E-3</v>
      </c>
      <c r="U231">
        <f t="shared" si="86"/>
        <v>2.4062675364119684E-3</v>
      </c>
      <c r="V231">
        <f t="shared" si="86"/>
        <v>2.5712081034235841E-3</v>
      </c>
      <c r="W231">
        <f t="shared" si="86"/>
        <v>2.6164248531814691E-3</v>
      </c>
      <c r="X231">
        <f t="shared" si="86"/>
        <v>2.8867513459481277E-3</v>
      </c>
      <c r="Y231">
        <f t="shared" si="86"/>
        <v>2.619372274250284E-3</v>
      </c>
      <c r="Z231">
        <f t="shared" si="86"/>
        <v>2.5331140255951128E-3</v>
      </c>
      <c r="AA231">
        <f t="shared" si="86"/>
        <v>2.5736077382001034E-3</v>
      </c>
      <c r="AB231">
        <f t="shared" si="86"/>
        <v>2.59867012522811E-3</v>
      </c>
      <c r="AC231">
        <f t="shared" si="86"/>
        <v>1.9999999999999996E-3</v>
      </c>
      <c r="AD231">
        <f t="shared" si="86"/>
        <v>1.8027756377319943E-3</v>
      </c>
      <c r="AE231">
        <f t="shared" si="86"/>
        <v>1.1520245196293178E-3</v>
      </c>
      <c r="AF231">
        <f t="shared" si="86"/>
        <v>8.3333333333333404E-4</v>
      </c>
      <c r="AG231">
        <f t="shared" si="86"/>
        <v>7.4742355817076144E-4</v>
      </c>
      <c r="AH231">
        <f t="shared" si="86"/>
        <v>5.7735026918962634E-4</v>
      </c>
      <c r="AI231">
        <f t="shared" si="86"/>
        <v>5.3863109526848107E-4</v>
      </c>
      <c r="AJ231">
        <f t="shared" si="86"/>
        <v>5.2704627669472994E-4</v>
      </c>
      <c r="AK231">
        <f t="shared" si="86"/>
        <v>3.3333333333333311E-4</v>
      </c>
    </row>
    <row r="232" spans="1:37">
      <c r="A232" s="1" t="s">
        <v>15</v>
      </c>
      <c r="B232">
        <f>$H$1*B231</f>
        <v>0</v>
      </c>
      <c r="C232">
        <f t="shared" ref="C232:AK232" si="87">$H$1*C231</f>
        <v>4.8266666666666662E-4</v>
      </c>
      <c r="D232">
        <f t="shared" si="87"/>
        <v>0</v>
      </c>
      <c r="E232">
        <f t="shared" si="87"/>
        <v>5.0877533910264597E-4</v>
      </c>
      <c r="F232">
        <f t="shared" si="87"/>
        <v>1.0175506782052919E-3</v>
      </c>
      <c r="G232">
        <f t="shared" si="87"/>
        <v>4.7970796877750774E-3</v>
      </c>
      <c r="H232">
        <f t="shared" si="87"/>
        <v>1.4614344679791613E-2</v>
      </c>
      <c r="I232">
        <f t="shared" si="87"/>
        <v>2.1022335973382635E-2</v>
      </c>
      <c r="J232">
        <f t="shared" si="87"/>
        <v>1.3160475086174772E-2</v>
      </c>
      <c r="K232">
        <f t="shared" si="87"/>
        <v>5.110596998297987E-3</v>
      </c>
      <c r="L232">
        <f t="shared" si="87"/>
        <v>3.052652034615873E-3</v>
      </c>
      <c r="M232">
        <f t="shared" si="87"/>
        <v>2.1645386244625252E-3</v>
      </c>
      <c r="N232">
        <f t="shared" si="87"/>
        <v>3.3362630088465037E-3</v>
      </c>
      <c r="O232">
        <f t="shared" si="87"/>
        <v>6.0285047344539201E-3</v>
      </c>
      <c r="P232">
        <f t="shared" si="87"/>
        <v>6.7879096584194552E-3</v>
      </c>
      <c r="Q232">
        <f t="shared" si="87"/>
        <v>8.3429848227769433E-3</v>
      </c>
      <c r="R232">
        <f t="shared" si="87"/>
        <v>1.1278299635435597E-2</v>
      </c>
      <c r="S232">
        <f t="shared" si="87"/>
        <v>1.1144386724122156E-2</v>
      </c>
      <c r="T232">
        <f t="shared" si="87"/>
        <v>8.7828240909371292E-3</v>
      </c>
      <c r="U232">
        <f t="shared" si="87"/>
        <v>6.9685507854490604E-3</v>
      </c>
      <c r="V232">
        <f t="shared" si="87"/>
        <v>7.446218667514699E-3</v>
      </c>
      <c r="W232">
        <f t="shared" si="87"/>
        <v>7.5771663748135341E-3</v>
      </c>
      <c r="X232">
        <f t="shared" si="87"/>
        <v>8.3600318978657769E-3</v>
      </c>
      <c r="Y232">
        <f t="shared" si="87"/>
        <v>7.5857021062288223E-3</v>
      </c>
      <c r="Z232">
        <f t="shared" si="87"/>
        <v>7.3358982181234459E-3</v>
      </c>
      <c r="AA232">
        <f t="shared" si="87"/>
        <v>7.4531680098274995E-3</v>
      </c>
      <c r="AB232">
        <f t="shared" si="87"/>
        <v>7.5257486826606065E-3</v>
      </c>
      <c r="AC232">
        <f t="shared" si="87"/>
        <v>5.7919999999999985E-3</v>
      </c>
      <c r="AD232">
        <f t="shared" si="87"/>
        <v>5.2208382468718556E-3</v>
      </c>
      <c r="AE232">
        <f t="shared" si="87"/>
        <v>3.3362630088465042E-3</v>
      </c>
      <c r="AF232">
        <f t="shared" si="87"/>
        <v>2.4133333333333355E-3</v>
      </c>
      <c r="AG232">
        <f t="shared" si="87"/>
        <v>2.1645386244625252E-3</v>
      </c>
      <c r="AH232">
        <f t="shared" si="87"/>
        <v>1.6720063795731578E-3</v>
      </c>
      <c r="AI232">
        <f t="shared" si="87"/>
        <v>1.5598756518975211E-3</v>
      </c>
      <c r="AJ232">
        <f t="shared" si="87"/>
        <v>1.5263260173079378E-3</v>
      </c>
      <c r="AK232">
        <f t="shared" si="87"/>
        <v>9.6533333333333269E-4</v>
      </c>
    </row>
    <row r="233" spans="1:37" ht="60">
      <c r="A233" s="2" t="s">
        <v>16</v>
      </c>
      <c r="B233">
        <f>B229-B232</f>
        <v>1E-3</v>
      </c>
      <c r="C233">
        <f t="shared" ref="C233:AK233" si="88">C229-C232</f>
        <v>1.8400000000000003E-4</v>
      </c>
      <c r="D233">
        <f t="shared" si="88"/>
        <v>1E-3</v>
      </c>
      <c r="E233">
        <f t="shared" si="88"/>
        <v>2.0467802164529096E-3</v>
      </c>
      <c r="F233">
        <f t="shared" si="88"/>
        <v>1.8093560432905817E-2</v>
      </c>
      <c r="G233">
        <f t="shared" si="88"/>
        <v>9.0980698090002685E-2</v>
      </c>
      <c r="H233">
        <f t="shared" si="88"/>
        <v>0.30060787754243062</v>
      </c>
      <c r="I233">
        <f t="shared" si="88"/>
        <v>0.46931099735995063</v>
      </c>
      <c r="J233">
        <f t="shared" si="88"/>
        <v>0.26872841380271406</v>
      </c>
      <c r="K233">
        <f t="shared" si="88"/>
        <v>0.12633384744614645</v>
      </c>
      <c r="L233">
        <f t="shared" si="88"/>
        <v>6.9947347965384127E-2</v>
      </c>
      <c r="M233">
        <f t="shared" si="88"/>
        <v>5.8391016931093026E-2</v>
      </c>
      <c r="N233">
        <f t="shared" si="88"/>
        <v>8.7885959213375706E-2</v>
      </c>
      <c r="O233">
        <f t="shared" si="88"/>
        <v>0.14630482859887942</v>
      </c>
      <c r="P233">
        <f t="shared" si="88"/>
        <v>0.20143431256380273</v>
      </c>
      <c r="Q233">
        <f t="shared" si="88"/>
        <v>0.24043479295500086</v>
      </c>
      <c r="R233">
        <f t="shared" si="88"/>
        <v>0.25705503369789773</v>
      </c>
      <c r="S233">
        <f t="shared" si="88"/>
        <v>0.25741116883143345</v>
      </c>
      <c r="T233">
        <f t="shared" si="88"/>
        <v>0.22477273146461846</v>
      </c>
      <c r="U233">
        <f t="shared" si="88"/>
        <v>0.17692033810343979</v>
      </c>
      <c r="V233">
        <f t="shared" si="88"/>
        <v>0.14155378133248531</v>
      </c>
      <c r="W233">
        <f t="shared" si="88"/>
        <v>0.13553394473629757</v>
      </c>
      <c r="X233">
        <f t="shared" si="88"/>
        <v>0.15797330143546756</v>
      </c>
      <c r="Y233">
        <f t="shared" si="88"/>
        <v>0.17241429789377119</v>
      </c>
      <c r="Z233">
        <f t="shared" si="88"/>
        <v>0.18099743511520988</v>
      </c>
      <c r="AA233">
        <f t="shared" si="88"/>
        <v>0.1676579431012836</v>
      </c>
      <c r="AB233">
        <f t="shared" si="88"/>
        <v>0.13691869576178387</v>
      </c>
      <c r="AC233">
        <f t="shared" si="88"/>
        <v>0.10987466666666665</v>
      </c>
      <c r="AD233">
        <f t="shared" si="88"/>
        <v>9.3445828419794791E-2</v>
      </c>
      <c r="AE233">
        <f t="shared" si="88"/>
        <v>7.8441514768931284E-2</v>
      </c>
      <c r="AF233">
        <f t="shared" si="88"/>
        <v>6.2920000000000004E-2</v>
      </c>
      <c r="AG233">
        <f t="shared" si="88"/>
        <v>4.8391016931093024E-2</v>
      </c>
      <c r="AH233">
        <f t="shared" si="88"/>
        <v>3.7327993620426839E-2</v>
      </c>
      <c r="AI233">
        <f t="shared" si="88"/>
        <v>2.9551235459213593E-2</v>
      </c>
      <c r="AJ233">
        <f t="shared" si="88"/>
        <v>2.2807007316025394E-2</v>
      </c>
      <c r="AK233">
        <f t="shared" si="88"/>
        <v>1.9368E-2</v>
      </c>
    </row>
    <row r="234" spans="1:37" ht="60">
      <c r="A234" s="2" t="s">
        <v>17</v>
      </c>
      <c r="B234">
        <f>B229+B232</f>
        <v>1E-3</v>
      </c>
      <c r="C234">
        <f t="shared" ref="C234:AK234" si="89">C229+C232</f>
        <v>1.1493333333333334E-3</v>
      </c>
      <c r="D234">
        <f t="shared" si="89"/>
        <v>1E-3</v>
      </c>
      <c r="E234">
        <f t="shared" si="89"/>
        <v>3.0643308946582018E-3</v>
      </c>
      <c r="F234">
        <f t="shared" si="89"/>
        <v>2.0128661789316403E-2</v>
      </c>
      <c r="G234">
        <f t="shared" si="89"/>
        <v>0.10057485746555285</v>
      </c>
      <c r="H234">
        <f t="shared" si="89"/>
        <v>0.32983656690201385</v>
      </c>
      <c r="I234">
        <f t="shared" si="89"/>
        <v>0.51135566930671594</v>
      </c>
      <c r="J234">
        <f t="shared" si="89"/>
        <v>0.29504936397506365</v>
      </c>
      <c r="K234">
        <f t="shared" si="89"/>
        <v>0.13655504144274244</v>
      </c>
      <c r="L234">
        <f t="shared" si="89"/>
        <v>7.6052652034615864E-2</v>
      </c>
      <c r="M234">
        <f t="shared" si="89"/>
        <v>6.2720094180018074E-2</v>
      </c>
      <c r="N234">
        <f t="shared" si="89"/>
        <v>9.4558485231068704E-2</v>
      </c>
      <c r="O234">
        <f t="shared" si="89"/>
        <v>0.15836183806778728</v>
      </c>
      <c r="P234">
        <f t="shared" si="89"/>
        <v>0.21501013188064166</v>
      </c>
      <c r="Q234">
        <f t="shared" si="89"/>
        <v>0.25712076260055478</v>
      </c>
      <c r="R234">
        <f t="shared" si="89"/>
        <v>0.2796116329687689</v>
      </c>
      <c r="S234">
        <f t="shared" si="89"/>
        <v>0.27969994227967776</v>
      </c>
      <c r="T234">
        <f t="shared" si="89"/>
        <v>0.24233837964649274</v>
      </c>
      <c r="U234">
        <f t="shared" si="89"/>
        <v>0.19085743967433791</v>
      </c>
      <c r="V234">
        <f t="shared" si="89"/>
        <v>0.15644621866751468</v>
      </c>
      <c r="W234">
        <f t="shared" si="89"/>
        <v>0.15068827748592464</v>
      </c>
      <c r="X234">
        <f t="shared" si="89"/>
        <v>0.1746933652311991</v>
      </c>
      <c r="Y234">
        <f t="shared" si="89"/>
        <v>0.18758570210622885</v>
      </c>
      <c r="Z234">
        <f t="shared" si="89"/>
        <v>0.19566923155145677</v>
      </c>
      <c r="AA234">
        <f t="shared" si="89"/>
        <v>0.18256427912093862</v>
      </c>
      <c r="AB234">
        <f t="shared" si="89"/>
        <v>0.15197019312710505</v>
      </c>
      <c r="AC234">
        <f t="shared" si="89"/>
        <v>0.12145866666666666</v>
      </c>
      <c r="AD234">
        <f t="shared" si="89"/>
        <v>0.10388750491353851</v>
      </c>
      <c r="AE234">
        <f t="shared" si="89"/>
        <v>8.5114040786624282E-2</v>
      </c>
      <c r="AF234">
        <f t="shared" si="89"/>
        <v>6.7746666666666677E-2</v>
      </c>
      <c r="AG234">
        <f t="shared" si="89"/>
        <v>5.2720094180018072E-2</v>
      </c>
      <c r="AH234">
        <f t="shared" si="89"/>
        <v>4.0672006379573161E-2</v>
      </c>
      <c r="AI234">
        <f t="shared" si="89"/>
        <v>3.2670986763008635E-2</v>
      </c>
      <c r="AJ234">
        <f t="shared" si="89"/>
        <v>2.585965935064127E-2</v>
      </c>
      <c r="AK234">
        <f t="shared" si="89"/>
        <v>2.1298666666666664E-2</v>
      </c>
    </row>
    <row r="237" spans="1:37">
      <c r="A237" s="1" t="s">
        <v>39</v>
      </c>
      <c r="D237" s="1" t="s">
        <v>44</v>
      </c>
      <c r="E237" s="3">
        <f>128/255</f>
        <v>0.50196078431372548</v>
      </c>
      <c r="F237" s="3">
        <f t="shared" ref="F237:G237" si="90">128/255</f>
        <v>0.50196078431372548</v>
      </c>
      <c r="G237" s="3">
        <f t="shared" si="90"/>
        <v>0.50196078431372548</v>
      </c>
      <c r="I237" s="1" t="s">
        <v>45</v>
      </c>
      <c r="K237">
        <f>IF(E237&lt;$X$1, $U$1*E237,  POWER(($O$1*E237) +$R$1, $L$1))</f>
        <v>0.21584451804274032</v>
      </c>
      <c r="M237" s="1" t="s">
        <v>58</v>
      </c>
      <c r="N237">
        <f>(128+1)/256</f>
        <v>0.50390625</v>
      </c>
      <c r="P237" s="1" t="s">
        <v>59</v>
      </c>
      <c r="Q237">
        <f>IF(N237&lt;$X$1, $U$1*N237,  POWER(($O$1*N237) +$R$1, $L$1))</f>
        <v>0.21765853258478715</v>
      </c>
    </row>
    <row r="238" spans="1:37">
      <c r="A238" s="1" t="s">
        <v>3</v>
      </c>
      <c r="B238">
        <v>4.0000000000000001E-3</v>
      </c>
      <c r="C238">
        <v>4.0000000000000001E-3</v>
      </c>
      <c r="D238">
        <v>4.0000000000000001E-3</v>
      </c>
      <c r="E238">
        <v>1.2E-2</v>
      </c>
      <c r="F238">
        <v>8.5000000000000006E-2</v>
      </c>
      <c r="G238">
        <v>0.42599999999999999</v>
      </c>
      <c r="H238">
        <v>1.431</v>
      </c>
      <c r="I238">
        <v>2.2290000000000001</v>
      </c>
      <c r="J238">
        <v>1.2809999999999999</v>
      </c>
      <c r="K238">
        <v>0.60599999999999998</v>
      </c>
      <c r="L238">
        <v>0.33400000000000002</v>
      </c>
      <c r="M238">
        <v>0.28199999999999997</v>
      </c>
      <c r="N238">
        <v>0.42599999999999999</v>
      </c>
      <c r="O238">
        <v>0.70799999999999996</v>
      </c>
      <c r="P238">
        <v>0.98699999999999999</v>
      </c>
      <c r="Q238">
        <v>1.179</v>
      </c>
      <c r="R238">
        <v>1.2589999999999999</v>
      </c>
      <c r="S238">
        <v>1.2589999999999999</v>
      </c>
      <c r="T238">
        <v>1.1000000000000001</v>
      </c>
      <c r="U238">
        <v>0.86599999999999999</v>
      </c>
      <c r="V238">
        <v>0.68400000000000005</v>
      </c>
      <c r="W238">
        <v>0.65</v>
      </c>
      <c r="X238">
        <v>0.77</v>
      </c>
      <c r="Y238">
        <v>0.84699999999999998</v>
      </c>
      <c r="Z238">
        <v>0.88300000000000001</v>
      </c>
      <c r="AA238">
        <v>0.81200000000000006</v>
      </c>
      <c r="AB238">
        <v>0.66</v>
      </c>
      <c r="AC238">
        <v>0.53800000000000003</v>
      </c>
      <c r="AD238">
        <v>0.45600000000000002</v>
      </c>
      <c r="AE238">
        <v>0.38400000000000001</v>
      </c>
      <c r="AF238">
        <v>0.30199999999999999</v>
      </c>
      <c r="AG238">
        <v>0.23400000000000001</v>
      </c>
      <c r="AH238">
        <v>0.18</v>
      </c>
      <c r="AI238">
        <v>0.14000000000000001</v>
      </c>
      <c r="AJ238">
        <v>0.111</v>
      </c>
      <c r="AK238">
        <v>8.6999999999999994E-2</v>
      </c>
    </row>
    <row r="239" spans="1:37">
      <c r="A239" s="1" t="s">
        <v>4</v>
      </c>
      <c r="B239">
        <v>4.0000000000000001E-3</v>
      </c>
      <c r="C239">
        <v>3.0000000000000001E-3</v>
      </c>
      <c r="D239">
        <v>4.0000000000000001E-3</v>
      </c>
      <c r="E239">
        <v>1.2E-2</v>
      </c>
      <c r="F239">
        <v>8.7999999999999995E-2</v>
      </c>
      <c r="G239">
        <v>0.439</v>
      </c>
      <c r="H239">
        <v>1.468</v>
      </c>
      <c r="I239">
        <v>2.2789999999999999</v>
      </c>
      <c r="J239">
        <v>1.3129999999999999</v>
      </c>
      <c r="K239">
        <v>0.61799999999999999</v>
      </c>
      <c r="L239">
        <v>0.34200000000000003</v>
      </c>
      <c r="M239">
        <v>0.28699999999999998</v>
      </c>
      <c r="N239">
        <v>0.433</v>
      </c>
      <c r="O239">
        <v>0.72099999999999997</v>
      </c>
      <c r="P239">
        <v>1.002</v>
      </c>
      <c r="Q239">
        <v>1.194</v>
      </c>
      <c r="R239">
        <v>1.2709999999999999</v>
      </c>
      <c r="S239">
        <v>1.278</v>
      </c>
      <c r="T239">
        <v>1.119</v>
      </c>
      <c r="U239">
        <v>0.877</v>
      </c>
      <c r="V239">
        <v>0.69299999999999995</v>
      </c>
      <c r="W239">
        <v>0.66500000000000004</v>
      </c>
      <c r="X239">
        <v>0.78500000000000003</v>
      </c>
      <c r="Y239">
        <v>0.85399999999999998</v>
      </c>
      <c r="Z239">
        <v>0.89100000000000001</v>
      </c>
      <c r="AA239">
        <v>0.82499999999999996</v>
      </c>
      <c r="AB239">
        <v>0.67300000000000004</v>
      </c>
      <c r="AC239">
        <v>0.54300000000000004</v>
      </c>
      <c r="AD239">
        <v>0.46100000000000002</v>
      </c>
      <c r="AE239">
        <v>0.38700000000000001</v>
      </c>
      <c r="AF239">
        <v>0.308</v>
      </c>
      <c r="AG239">
        <v>0.23899999999999999</v>
      </c>
      <c r="AH239">
        <v>0.183</v>
      </c>
      <c r="AI239">
        <v>0.14199999999999999</v>
      </c>
      <c r="AJ239">
        <v>0.112</v>
      </c>
      <c r="AK239">
        <v>8.5999999999999993E-2</v>
      </c>
    </row>
    <row r="240" spans="1:37">
      <c r="A240" s="1" t="s">
        <v>5</v>
      </c>
      <c r="B240">
        <v>4.0000000000000001E-3</v>
      </c>
      <c r="C240">
        <v>4.0000000000000001E-3</v>
      </c>
      <c r="D240">
        <v>4.0000000000000001E-3</v>
      </c>
      <c r="E240">
        <v>1.2999999999999999E-2</v>
      </c>
      <c r="F240">
        <v>9.0999999999999998E-2</v>
      </c>
      <c r="G240">
        <v>0.45300000000000001</v>
      </c>
      <c r="H240">
        <v>1.5089999999999999</v>
      </c>
      <c r="I240">
        <v>2.347</v>
      </c>
      <c r="J240">
        <v>1.353</v>
      </c>
      <c r="K240">
        <v>0.63600000000000001</v>
      </c>
      <c r="L240">
        <v>0.35199999999999998</v>
      </c>
      <c r="M240">
        <v>0.29399999999999998</v>
      </c>
      <c r="N240">
        <v>0.44400000000000001</v>
      </c>
      <c r="O240">
        <v>0.74</v>
      </c>
      <c r="P240">
        <v>1.026</v>
      </c>
      <c r="Q240">
        <v>1.2250000000000001</v>
      </c>
      <c r="R240">
        <v>1.3049999999999999</v>
      </c>
      <c r="S240">
        <v>1.3109999999999999</v>
      </c>
      <c r="T240">
        <v>1.151</v>
      </c>
      <c r="U240">
        <v>0.9</v>
      </c>
      <c r="V240">
        <v>0.71199999999999997</v>
      </c>
      <c r="W240">
        <v>0.68899999999999995</v>
      </c>
      <c r="X240">
        <v>0.80800000000000005</v>
      </c>
      <c r="Y240">
        <v>0.877</v>
      </c>
      <c r="Z240">
        <v>0.91500000000000004</v>
      </c>
      <c r="AA240">
        <v>0.85299999999999998</v>
      </c>
      <c r="AB240">
        <v>0.70099999999999996</v>
      </c>
      <c r="AC240">
        <v>0.56000000000000005</v>
      </c>
      <c r="AD240">
        <v>0.47299999999999998</v>
      </c>
      <c r="AE240">
        <v>0.39700000000000002</v>
      </c>
      <c r="AF240">
        <v>0.317</v>
      </c>
      <c r="AG240">
        <v>0.246</v>
      </c>
      <c r="AH240">
        <v>0.189</v>
      </c>
      <c r="AI240">
        <v>0.14699999999999999</v>
      </c>
      <c r="AJ240">
        <v>0.114</v>
      </c>
      <c r="AK240">
        <v>8.7999999999999995E-2</v>
      </c>
    </row>
    <row r="241" spans="1:37">
      <c r="A241" s="1" t="s">
        <v>6</v>
      </c>
      <c r="B241">
        <v>4.0000000000000001E-3</v>
      </c>
      <c r="C241">
        <v>3.0000000000000001E-3</v>
      </c>
      <c r="D241">
        <v>4.0000000000000001E-3</v>
      </c>
      <c r="E241">
        <v>1.2999999999999999E-2</v>
      </c>
      <c r="F241">
        <v>9.2999999999999999E-2</v>
      </c>
      <c r="G241">
        <v>0.46899999999999997</v>
      </c>
      <c r="H241">
        <v>1.556</v>
      </c>
      <c r="I241">
        <v>2.423</v>
      </c>
      <c r="J241">
        <v>1.3939999999999999</v>
      </c>
      <c r="K241">
        <v>0.65300000000000002</v>
      </c>
      <c r="L241">
        <v>0.36299999999999999</v>
      </c>
      <c r="M241">
        <v>0.30199999999999999</v>
      </c>
      <c r="N241">
        <v>0.45800000000000002</v>
      </c>
      <c r="O241">
        <v>0.76100000000000001</v>
      </c>
      <c r="P241">
        <v>1.05</v>
      </c>
      <c r="Q241">
        <v>1.2589999999999999</v>
      </c>
      <c r="R241">
        <v>1.343</v>
      </c>
      <c r="S241">
        <v>1.343</v>
      </c>
      <c r="T241">
        <v>1.177</v>
      </c>
      <c r="U241">
        <v>0.92100000000000004</v>
      </c>
      <c r="V241">
        <v>0.73499999999999999</v>
      </c>
      <c r="W241">
        <v>0.71199999999999997</v>
      </c>
      <c r="X241">
        <v>0.82399999999999995</v>
      </c>
      <c r="Y241">
        <v>0.90200000000000002</v>
      </c>
      <c r="Z241">
        <v>0.94</v>
      </c>
      <c r="AA241">
        <v>0.874</v>
      </c>
      <c r="AB241">
        <v>0.72099999999999997</v>
      </c>
      <c r="AC241">
        <v>0.57599999999999996</v>
      </c>
      <c r="AD241">
        <v>0.48599999999999999</v>
      </c>
      <c r="AE241">
        <v>0.40400000000000003</v>
      </c>
      <c r="AF241">
        <v>0.32500000000000001</v>
      </c>
      <c r="AG241">
        <v>0.253</v>
      </c>
      <c r="AH241">
        <v>0.193</v>
      </c>
      <c r="AI241">
        <v>0.151</v>
      </c>
      <c r="AJ241">
        <v>0.11600000000000001</v>
      </c>
      <c r="AK241">
        <v>9.0999999999999998E-2</v>
      </c>
    </row>
    <row r="242" spans="1:37">
      <c r="A242" s="1" t="s">
        <v>7</v>
      </c>
      <c r="B242">
        <v>3.0000000000000001E-3</v>
      </c>
      <c r="C242">
        <v>3.0000000000000001E-3</v>
      </c>
      <c r="D242">
        <v>5.0000000000000001E-3</v>
      </c>
      <c r="E242">
        <v>1.4E-2</v>
      </c>
      <c r="F242">
        <v>9.5000000000000001E-2</v>
      </c>
      <c r="G242">
        <v>0.47599999999999998</v>
      </c>
      <c r="H242">
        <v>1.5740000000000001</v>
      </c>
      <c r="I242">
        <v>2.4529999999999998</v>
      </c>
      <c r="J242">
        <v>1.411</v>
      </c>
      <c r="K242">
        <v>0.66</v>
      </c>
      <c r="L242">
        <v>0.36699999999999999</v>
      </c>
      <c r="M242">
        <v>0.30399999999999999</v>
      </c>
      <c r="N242">
        <v>0.46400000000000002</v>
      </c>
      <c r="O242">
        <v>0.77</v>
      </c>
      <c r="P242">
        <v>1.0589999999999999</v>
      </c>
      <c r="Q242">
        <v>1.2709999999999999</v>
      </c>
      <c r="R242">
        <v>1.359</v>
      </c>
      <c r="S242">
        <v>1.3560000000000001</v>
      </c>
      <c r="T242">
        <v>1.1879999999999999</v>
      </c>
      <c r="U242">
        <v>0.93300000000000005</v>
      </c>
      <c r="V242">
        <v>0.747</v>
      </c>
      <c r="W242">
        <v>0.72299999999999998</v>
      </c>
      <c r="X242">
        <v>0.83599999999999997</v>
      </c>
      <c r="Y242">
        <v>0.91200000000000003</v>
      </c>
      <c r="Z242">
        <v>0.95</v>
      </c>
      <c r="AA242">
        <v>0.88500000000000001</v>
      </c>
      <c r="AB242">
        <v>0.73199999999999998</v>
      </c>
      <c r="AC242">
        <v>0.58399999999999996</v>
      </c>
      <c r="AD242">
        <v>0.49199999999999999</v>
      </c>
      <c r="AE242">
        <v>0.40899999999999997</v>
      </c>
      <c r="AF242">
        <v>0.33</v>
      </c>
      <c r="AG242">
        <v>0.25600000000000001</v>
      </c>
      <c r="AH242">
        <v>0.19500000000000001</v>
      </c>
      <c r="AI242">
        <v>0.153</v>
      </c>
      <c r="AJ242">
        <v>0.11700000000000001</v>
      </c>
      <c r="AK242">
        <v>9.1999999999999998E-2</v>
      </c>
    </row>
    <row r="243" spans="1:37">
      <c r="A243" s="1" t="s">
        <v>8</v>
      </c>
      <c r="B243">
        <v>5.0000000000000001E-3</v>
      </c>
      <c r="C243">
        <v>3.0000000000000001E-3</v>
      </c>
      <c r="D243">
        <v>5.0000000000000001E-3</v>
      </c>
      <c r="E243">
        <v>1.4E-2</v>
      </c>
      <c r="F243">
        <v>9.7000000000000003E-2</v>
      </c>
      <c r="G243">
        <v>0.48699999999999999</v>
      </c>
      <c r="H243">
        <v>1.6040000000000001</v>
      </c>
      <c r="I243">
        <v>2.5009999999999999</v>
      </c>
      <c r="J243">
        <v>1.4390000000000001</v>
      </c>
      <c r="K243">
        <v>0.67400000000000004</v>
      </c>
      <c r="L243">
        <v>0.375</v>
      </c>
      <c r="M243">
        <v>0.31</v>
      </c>
      <c r="N243">
        <v>0.47</v>
      </c>
      <c r="O243">
        <v>0.78</v>
      </c>
      <c r="P243">
        <v>1.0720000000000001</v>
      </c>
      <c r="Q243">
        <v>1.2869999999999999</v>
      </c>
      <c r="R243">
        <v>1.3779999999999999</v>
      </c>
      <c r="S243">
        <v>1.3740000000000001</v>
      </c>
      <c r="T243">
        <v>1.204</v>
      </c>
      <c r="U243">
        <v>0.94899999999999995</v>
      </c>
      <c r="V243">
        <v>0.76500000000000001</v>
      </c>
      <c r="W243">
        <v>0.73899999999999999</v>
      </c>
      <c r="X243">
        <v>0.85399999999999998</v>
      </c>
      <c r="Y243">
        <v>0.92600000000000005</v>
      </c>
      <c r="Z243">
        <v>0.96599999999999997</v>
      </c>
      <c r="AA243">
        <v>0.89900000000000002</v>
      </c>
      <c r="AB243">
        <v>0.745</v>
      </c>
      <c r="AC243">
        <v>0.59299999999999997</v>
      </c>
      <c r="AD243">
        <v>0.502</v>
      </c>
      <c r="AE243">
        <v>0.41599999999999998</v>
      </c>
      <c r="AF243">
        <v>0.33400000000000002</v>
      </c>
      <c r="AG243">
        <v>0.26</v>
      </c>
      <c r="AH243">
        <v>0.19900000000000001</v>
      </c>
      <c r="AI243">
        <v>0.156</v>
      </c>
      <c r="AJ243">
        <v>0.121</v>
      </c>
      <c r="AK243">
        <v>9.2999999999999999E-2</v>
      </c>
    </row>
    <row r="244" spans="1:37">
      <c r="A244" s="1" t="s">
        <v>9</v>
      </c>
      <c r="B244">
        <v>4.0000000000000001E-3</v>
      </c>
      <c r="C244">
        <v>3.0000000000000001E-3</v>
      </c>
      <c r="D244">
        <v>4.0000000000000001E-3</v>
      </c>
      <c r="E244">
        <v>1.2999999999999999E-2</v>
      </c>
      <c r="F244">
        <v>9.8000000000000004E-2</v>
      </c>
      <c r="G244">
        <v>0.49</v>
      </c>
      <c r="H244">
        <v>1.617</v>
      </c>
      <c r="I244">
        <v>2.5169999999999999</v>
      </c>
      <c r="J244">
        <v>1.4550000000000001</v>
      </c>
      <c r="K244">
        <v>0.67800000000000005</v>
      </c>
      <c r="L244">
        <v>0.379</v>
      </c>
      <c r="M244">
        <v>0.312</v>
      </c>
      <c r="N244">
        <v>0.47399999999999998</v>
      </c>
      <c r="O244">
        <v>0.79200000000000004</v>
      </c>
      <c r="P244">
        <v>1.08</v>
      </c>
      <c r="Q244">
        <v>1.2969999999999999</v>
      </c>
      <c r="R244">
        <v>1.399</v>
      </c>
      <c r="S244">
        <v>1.397</v>
      </c>
      <c r="T244">
        <v>1.22</v>
      </c>
      <c r="U244">
        <v>0.96399999999999997</v>
      </c>
      <c r="V244">
        <v>0.78</v>
      </c>
      <c r="W244">
        <v>0.755</v>
      </c>
      <c r="X244">
        <v>0.86699999999999999</v>
      </c>
      <c r="Y244">
        <v>0.93899999999999995</v>
      </c>
      <c r="Z244">
        <v>0.97799999999999998</v>
      </c>
      <c r="AA244">
        <v>0.91500000000000004</v>
      </c>
      <c r="AB244">
        <v>0.76</v>
      </c>
      <c r="AC244">
        <v>0.60599999999999998</v>
      </c>
      <c r="AD244">
        <v>0.51200000000000001</v>
      </c>
      <c r="AE244">
        <v>0.42099999999999999</v>
      </c>
      <c r="AF244">
        <v>0.33900000000000002</v>
      </c>
      <c r="AG244">
        <v>0.26400000000000001</v>
      </c>
      <c r="AH244">
        <v>0.20300000000000001</v>
      </c>
      <c r="AI244">
        <v>0.16</v>
      </c>
      <c r="AJ244">
        <v>0.122</v>
      </c>
      <c r="AK244">
        <v>9.6000000000000002E-2</v>
      </c>
    </row>
    <row r="245" spans="1:37">
      <c r="A245" s="1" t="s">
        <v>10</v>
      </c>
      <c r="B245">
        <v>4.0000000000000001E-3</v>
      </c>
      <c r="C245">
        <v>4.0000000000000001E-3</v>
      </c>
      <c r="D245">
        <v>5.0000000000000001E-3</v>
      </c>
      <c r="E245">
        <v>1.4E-2</v>
      </c>
      <c r="F245">
        <v>9.7000000000000003E-2</v>
      </c>
      <c r="G245">
        <v>0.48699999999999999</v>
      </c>
      <c r="H245">
        <v>1.6</v>
      </c>
      <c r="I245">
        <v>2.476</v>
      </c>
      <c r="J245">
        <v>1.444</v>
      </c>
      <c r="K245">
        <v>0.66600000000000004</v>
      </c>
      <c r="L245">
        <v>0.376</v>
      </c>
      <c r="M245">
        <v>0.307</v>
      </c>
      <c r="N245">
        <v>0.46700000000000003</v>
      </c>
      <c r="O245">
        <v>0.78700000000000003</v>
      </c>
      <c r="P245">
        <v>1.0660000000000001</v>
      </c>
      <c r="Q245">
        <v>1.276</v>
      </c>
      <c r="R245">
        <v>1.3839999999999999</v>
      </c>
      <c r="S245">
        <v>1.3959999999999999</v>
      </c>
      <c r="T245">
        <v>1.206</v>
      </c>
      <c r="U245">
        <v>0.94599999999999995</v>
      </c>
      <c r="V245">
        <v>0.77200000000000002</v>
      </c>
      <c r="W245">
        <v>0.754</v>
      </c>
      <c r="X245">
        <v>0.871</v>
      </c>
      <c r="Y245">
        <v>0.92300000000000004</v>
      </c>
      <c r="Z245">
        <v>0.96399999999999997</v>
      </c>
      <c r="AA245">
        <v>0.90600000000000003</v>
      </c>
      <c r="AB245">
        <v>0.755</v>
      </c>
      <c r="AC245">
        <v>0.60599999999999998</v>
      </c>
      <c r="AD245">
        <v>0.51</v>
      </c>
      <c r="AE245">
        <v>0.41799999999999998</v>
      </c>
      <c r="AF245">
        <v>0.33200000000000002</v>
      </c>
      <c r="AG245">
        <v>0.26100000000000001</v>
      </c>
      <c r="AH245">
        <v>0.20100000000000001</v>
      </c>
      <c r="AI245">
        <v>0.158</v>
      </c>
      <c r="AJ245">
        <v>0.122</v>
      </c>
      <c r="AK245">
        <v>9.6000000000000002E-2</v>
      </c>
    </row>
    <row r="246" spans="1:37">
      <c r="A246" s="1" t="s">
        <v>11</v>
      </c>
      <c r="B246">
        <v>4.0000000000000001E-3</v>
      </c>
      <c r="C246">
        <v>3.0000000000000001E-3</v>
      </c>
      <c r="D246">
        <v>5.0000000000000001E-3</v>
      </c>
      <c r="E246">
        <v>1.4E-2</v>
      </c>
      <c r="F246">
        <v>9.7000000000000003E-2</v>
      </c>
      <c r="G246">
        <v>0.48899999999999999</v>
      </c>
      <c r="H246">
        <v>1.6120000000000001</v>
      </c>
      <c r="I246">
        <v>2.4860000000000002</v>
      </c>
      <c r="J246">
        <v>1.448</v>
      </c>
      <c r="K246">
        <v>0.66900000000000004</v>
      </c>
      <c r="L246">
        <v>0.376</v>
      </c>
      <c r="M246">
        <v>0.307</v>
      </c>
      <c r="N246">
        <v>0.46700000000000003</v>
      </c>
      <c r="O246">
        <v>0.78600000000000003</v>
      </c>
      <c r="P246">
        <v>1.0680000000000001</v>
      </c>
      <c r="Q246">
        <v>1.276</v>
      </c>
      <c r="R246">
        <v>1.3959999999999999</v>
      </c>
      <c r="S246">
        <v>1.401</v>
      </c>
      <c r="T246">
        <v>1.2090000000000001</v>
      </c>
      <c r="U246">
        <v>0.95</v>
      </c>
      <c r="V246">
        <v>0.78100000000000003</v>
      </c>
      <c r="W246">
        <v>0.752</v>
      </c>
      <c r="X246">
        <v>0.878</v>
      </c>
      <c r="Y246">
        <v>0.93300000000000005</v>
      </c>
      <c r="Z246">
        <v>0.96899999999999997</v>
      </c>
      <c r="AA246">
        <v>0.90700000000000003</v>
      </c>
      <c r="AB246">
        <v>0.75600000000000001</v>
      </c>
      <c r="AC246">
        <v>0.60699999999999998</v>
      </c>
      <c r="AD246">
        <v>0.51800000000000002</v>
      </c>
      <c r="AE246">
        <v>0.42199999999999999</v>
      </c>
      <c r="AF246">
        <v>0.33200000000000002</v>
      </c>
      <c r="AG246">
        <v>0.25900000000000001</v>
      </c>
      <c r="AH246">
        <v>0.20200000000000001</v>
      </c>
      <c r="AI246">
        <v>0.16</v>
      </c>
      <c r="AJ246">
        <v>0.123</v>
      </c>
      <c r="AK246">
        <v>9.8000000000000004E-2</v>
      </c>
    </row>
    <row r="247" spans="1:37">
      <c r="A247" s="1" t="s">
        <v>12</v>
      </c>
      <c r="B247">
        <f>SUM(B238:B246)/9</f>
        <v>4.0000000000000001E-3</v>
      </c>
      <c r="C247">
        <f t="shared" ref="C247:AK247" si="91">SUM(C238:C246)/9</f>
        <v>3.3333333333333327E-3</v>
      </c>
      <c r="D247">
        <f t="shared" si="91"/>
        <v>4.4444444444444444E-3</v>
      </c>
      <c r="E247">
        <f t="shared" si="91"/>
        <v>1.3222222222222222E-2</v>
      </c>
      <c r="F247">
        <f t="shared" si="91"/>
        <v>9.3444444444444427E-2</v>
      </c>
      <c r="G247">
        <f t="shared" si="91"/>
        <v>0.46844444444444444</v>
      </c>
      <c r="H247">
        <f t="shared" si="91"/>
        <v>1.5523333333333333</v>
      </c>
      <c r="I247">
        <f t="shared" si="91"/>
        <v>2.4123333333333332</v>
      </c>
      <c r="J247">
        <f t="shared" si="91"/>
        <v>1.3931111111111112</v>
      </c>
      <c r="K247">
        <f t="shared" si="91"/>
        <v>0.6511111111111112</v>
      </c>
      <c r="L247">
        <f t="shared" si="91"/>
        <v>0.36266666666666664</v>
      </c>
      <c r="M247">
        <f t="shared" si="91"/>
        <v>0.30055555555555558</v>
      </c>
      <c r="N247">
        <f t="shared" si="91"/>
        <v>0.45588888888888895</v>
      </c>
      <c r="O247">
        <f t="shared" si="91"/>
        <v>0.76055555555555543</v>
      </c>
      <c r="P247">
        <f t="shared" si="91"/>
        <v>1.0455555555555556</v>
      </c>
      <c r="Q247">
        <f t="shared" si="91"/>
        <v>1.2515555555555555</v>
      </c>
      <c r="R247">
        <f t="shared" si="91"/>
        <v>1.343777777777778</v>
      </c>
      <c r="S247">
        <f t="shared" si="91"/>
        <v>1.346111111111111</v>
      </c>
      <c r="T247">
        <f t="shared" si="91"/>
        <v>1.1748888888888889</v>
      </c>
      <c r="U247">
        <f t="shared" si="91"/>
        <v>0.92288888888888876</v>
      </c>
      <c r="V247">
        <f t="shared" si="91"/>
        <v>0.74099999999999999</v>
      </c>
      <c r="W247">
        <f t="shared" si="91"/>
        <v>0.71544444444444433</v>
      </c>
      <c r="X247">
        <f t="shared" si="91"/>
        <v>0.8325555555555556</v>
      </c>
      <c r="Y247">
        <f t="shared" si="91"/>
        <v>0.9014444444444446</v>
      </c>
      <c r="Z247">
        <f t="shared" si="91"/>
        <v>0.93955555555555548</v>
      </c>
      <c r="AA247">
        <f t="shared" si="91"/>
        <v>0.87511111111111117</v>
      </c>
      <c r="AB247">
        <f t="shared" si="91"/>
        <v>0.72255555555555562</v>
      </c>
      <c r="AC247">
        <f t="shared" si="91"/>
        <v>0.57922222222222219</v>
      </c>
      <c r="AD247">
        <f t="shared" si="91"/>
        <v>0.49</v>
      </c>
      <c r="AE247">
        <f t="shared" si="91"/>
        <v>0.4064444444444445</v>
      </c>
      <c r="AF247">
        <f t="shared" si="91"/>
        <v>0.32433333333333336</v>
      </c>
      <c r="AG247">
        <f t="shared" si="91"/>
        <v>0.25244444444444442</v>
      </c>
      <c r="AH247">
        <f t="shared" si="91"/>
        <v>0.19388888888888892</v>
      </c>
      <c r="AI247">
        <f t="shared" si="91"/>
        <v>0.15188888888888888</v>
      </c>
      <c r="AJ247">
        <f t="shared" si="91"/>
        <v>0.11755555555555557</v>
      </c>
      <c r="AK247">
        <f t="shared" si="91"/>
        <v>9.1888888888888867E-2</v>
      </c>
    </row>
    <row r="248" spans="1:37">
      <c r="A248" s="1" t="s">
        <v>13</v>
      </c>
      <c r="B248">
        <f>STDEV(B238:B246)</f>
        <v>5.0000000000000001E-4</v>
      </c>
      <c r="C248">
        <f t="shared" ref="C248:AK248" si="92">STDEV(C238:C246)</f>
        <v>5.0000000000000001E-4</v>
      </c>
      <c r="D248">
        <f t="shared" si="92"/>
        <v>5.2704627669472994E-4</v>
      </c>
      <c r="E248">
        <f t="shared" si="92"/>
        <v>8.3333333333333339E-4</v>
      </c>
      <c r="F248">
        <f t="shared" si="92"/>
        <v>4.5856054973992021E-3</v>
      </c>
      <c r="G248">
        <f t="shared" si="92"/>
        <v>2.3822841513509205E-2</v>
      </c>
      <c r="H248">
        <f t="shared" si="92"/>
        <v>6.7895139737686711E-2</v>
      </c>
      <c r="I248">
        <f t="shared" si="92"/>
        <v>0.10351449173907969</v>
      </c>
      <c r="J248">
        <f t="shared" si="92"/>
        <v>6.3693493475480811E-2</v>
      </c>
      <c r="K248">
        <f t="shared" si="92"/>
        <v>2.5570708068239176E-2</v>
      </c>
      <c r="L248">
        <f t="shared" si="92"/>
        <v>1.6416455159381994E-2</v>
      </c>
      <c r="M248">
        <f t="shared" si="92"/>
        <v>1.0536971945382504E-2</v>
      </c>
      <c r="N248">
        <f t="shared" si="92"/>
        <v>1.7330929320469552E-2</v>
      </c>
      <c r="O248">
        <f t="shared" si="92"/>
        <v>3.0725035032978878E-2</v>
      </c>
      <c r="P248">
        <f t="shared" si="92"/>
        <v>3.3007995664350469E-2</v>
      </c>
      <c r="Q248">
        <f t="shared" si="92"/>
        <v>4.2178522707389546E-2</v>
      </c>
      <c r="R248">
        <f t="shared" si="92"/>
        <v>5.336847800382212E-2</v>
      </c>
      <c r="S248">
        <f t="shared" si="92"/>
        <v>5.295857920215679E-2</v>
      </c>
      <c r="T248">
        <f t="shared" si="92"/>
        <v>4.2563025163997792E-2</v>
      </c>
      <c r="U248">
        <f t="shared" si="92"/>
        <v>3.4664262737163616E-2</v>
      </c>
      <c r="V248">
        <f t="shared" si="92"/>
        <v>3.728940868396817E-2</v>
      </c>
      <c r="W248">
        <f t="shared" si="92"/>
        <v>3.9588859263406134E-2</v>
      </c>
      <c r="X248">
        <f t="shared" si="92"/>
        <v>3.8814015223599022E-2</v>
      </c>
      <c r="Y248">
        <f t="shared" si="92"/>
        <v>3.4275031404475458E-2</v>
      </c>
      <c r="Z248">
        <f t="shared" si="92"/>
        <v>3.5196275055434156E-2</v>
      </c>
      <c r="AA248">
        <f t="shared" si="92"/>
        <v>3.7441435751198321E-2</v>
      </c>
      <c r="AB248">
        <f t="shared" si="92"/>
        <v>3.7084737801119434E-2</v>
      </c>
      <c r="AC248">
        <f t="shared" si="92"/>
        <v>2.6947995184140192E-2</v>
      </c>
      <c r="AD248">
        <f t="shared" si="92"/>
        <v>2.2688102609076857E-2</v>
      </c>
      <c r="AE248">
        <f t="shared" si="92"/>
        <v>1.4414498873626422E-2</v>
      </c>
      <c r="AF248">
        <f t="shared" si="92"/>
        <v>1.263922465976455E-2</v>
      </c>
      <c r="AG248">
        <f t="shared" si="92"/>
        <v>1.0501322668015579E-2</v>
      </c>
      <c r="AH248">
        <f t="shared" si="92"/>
        <v>8.3881530214410874E-3</v>
      </c>
      <c r="AI248">
        <f t="shared" si="92"/>
        <v>7.5074037530368067E-3</v>
      </c>
      <c r="AJ248">
        <f t="shared" si="92"/>
        <v>4.6127841676993466E-3</v>
      </c>
      <c r="AK248">
        <f t="shared" si="92"/>
        <v>4.284986710727484E-3</v>
      </c>
    </row>
    <row r="249" spans="1:37">
      <c r="A249" s="1" t="s">
        <v>14</v>
      </c>
      <c r="B249">
        <f>B248/SQRT(9)</f>
        <v>1.6666666666666666E-4</v>
      </c>
      <c r="C249">
        <f t="shared" ref="C249:AK249" si="93">C248/SQRT(9)</f>
        <v>1.6666666666666666E-4</v>
      </c>
      <c r="D249">
        <f t="shared" si="93"/>
        <v>1.7568209223157665E-4</v>
      </c>
      <c r="E249">
        <f t="shared" si="93"/>
        <v>2.7777777777777778E-4</v>
      </c>
      <c r="F249">
        <f t="shared" si="93"/>
        <v>1.5285351657997341E-3</v>
      </c>
      <c r="G249">
        <f t="shared" si="93"/>
        <v>7.9409471711697349E-3</v>
      </c>
      <c r="H249">
        <f t="shared" si="93"/>
        <v>2.2631713245895569E-2</v>
      </c>
      <c r="I249">
        <f t="shared" si="93"/>
        <v>3.4504830579693231E-2</v>
      </c>
      <c r="J249">
        <f t="shared" si="93"/>
        <v>2.1231164491826937E-2</v>
      </c>
      <c r="K249">
        <f t="shared" si="93"/>
        <v>8.5235693560797247E-3</v>
      </c>
      <c r="L249">
        <f t="shared" si="93"/>
        <v>5.4721517197939976E-3</v>
      </c>
      <c r="M249">
        <f t="shared" si="93"/>
        <v>3.512323981794168E-3</v>
      </c>
      <c r="N249">
        <f t="shared" si="93"/>
        <v>5.7769764401565176E-3</v>
      </c>
      <c r="O249">
        <f t="shared" si="93"/>
        <v>1.0241678344326292E-2</v>
      </c>
      <c r="P249">
        <f t="shared" si="93"/>
        <v>1.1002665221450157E-2</v>
      </c>
      <c r="Q249">
        <f t="shared" si="93"/>
        <v>1.4059507569129848E-2</v>
      </c>
      <c r="R249">
        <f t="shared" si="93"/>
        <v>1.7789492667940707E-2</v>
      </c>
      <c r="S249">
        <f t="shared" si="93"/>
        <v>1.7652859734052263E-2</v>
      </c>
      <c r="T249">
        <f t="shared" si="93"/>
        <v>1.418767505466593E-2</v>
      </c>
      <c r="U249">
        <f t="shared" si="93"/>
        <v>1.1554754245721206E-2</v>
      </c>
      <c r="V249">
        <f t="shared" si="93"/>
        <v>1.2429802894656056E-2</v>
      </c>
      <c r="W249">
        <f t="shared" si="93"/>
        <v>1.3196286421135378E-2</v>
      </c>
      <c r="X249">
        <f t="shared" si="93"/>
        <v>1.2938005074533007E-2</v>
      </c>
      <c r="Y249">
        <f t="shared" si="93"/>
        <v>1.1425010468158485E-2</v>
      </c>
      <c r="Z249">
        <f t="shared" si="93"/>
        <v>1.1732091685144719E-2</v>
      </c>
      <c r="AA249">
        <f t="shared" si="93"/>
        <v>1.2480478583732774E-2</v>
      </c>
      <c r="AB249">
        <f t="shared" si="93"/>
        <v>1.2361579267039811E-2</v>
      </c>
      <c r="AC249">
        <f t="shared" si="93"/>
        <v>8.9826650613800633E-3</v>
      </c>
      <c r="AD249">
        <f t="shared" si="93"/>
        <v>7.5627008696922855E-3</v>
      </c>
      <c r="AE249">
        <f t="shared" si="93"/>
        <v>4.8048329578754745E-3</v>
      </c>
      <c r="AF249">
        <f t="shared" si="93"/>
        <v>4.2130748865881829E-3</v>
      </c>
      <c r="AG249">
        <f t="shared" si="93"/>
        <v>3.5004408893385265E-3</v>
      </c>
      <c r="AH249">
        <f t="shared" si="93"/>
        <v>2.796051007147029E-3</v>
      </c>
      <c r="AI249">
        <f t="shared" si="93"/>
        <v>2.5024679176789354E-3</v>
      </c>
      <c r="AJ249">
        <f t="shared" si="93"/>
        <v>1.5375947225664489E-3</v>
      </c>
      <c r="AK249">
        <f t="shared" si="93"/>
        <v>1.4283289035758281E-3</v>
      </c>
    </row>
    <row r="250" spans="1:37">
      <c r="A250" s="1" t="s">
        <v>15</v>
      </c>
      <c r="B250">
        <f>$H$1*B249</f>
        <v>4.8266666666666662E-4</v>
      </c>
      <c r="C250">
        <f t="shared" ref="C250:AK250" si="94">$H$1*C249</f>
        <v>4.8266666666666662E-4</v>
      </c>
      <c r="D250">
        <f t="shared" si="94"/>
        <v>5.0877533910264597E-4</v>
      </c>
      <c r="E250">
        <f t="shared" si="94"/>
        <v>8.0444444444444443E-4</v>
      </c>
      <c r="F250">
        <f t="shared" si="94"/>
        <v>4.4266378401560296E-3</v>
      </c>
      <c r="G250">
        <f t="shared" si="94"/>
        <v>2.2996983007707552E-2</v>
      </c>
      <c r="H250">
        <f t="shared" si="94"/>
        <v>6.5541441560113572E-2</v>
      </c>
      <c r="I250">
        <f t="shared" si="94"/>
        <v>9.99259893587916E-2</v>
      </c>
      <c r="J250">
        <f t="shared" si="94"/>
        <v>6.1485452368330806E-2</v>
      </c>
      <c r="K250">
        <f t="shared" si="94"/>
        <v>2.4684256855206883E-2</v>
      </c>
      <c r="L250">
        <f t="shared" si="94"/>
        <v>1.5847351380523417E-2</v>
      </c>
      <c r="M250">
        <f t="shared" si="94"/>
        <v>1.017169025127591E-2</v>
      </c>
      <c r="N250">
        <f t="shared" si="94"/>
        <v>1.6730123770693276E-2</v>
      </c>
      <c r="O250">
        <f t="shared" si="94"/>
        <v>2.9659900485168939E-2</v>
      </c>
      <c r="P250">
        <f t="shared" si="94"/>
        <v>3.186371848131965E-2</v>
      </c>
      <c r="Q250">
        <f t="shared" si="94"/>
        <v>4.0716333920200042E-2</v>
      </c>
      <c r="R250">
        <f t="shared" si="94"/>
        <v>5.1518370766356285E-2</v>
      </c>
      <c r="S250">
        <f t="shared" si="94"/>
        <v>5.1122681789815355E-2</v>
      </c>
      <c r="T250">
        <f t="shared" si="94"/>
        <v>4.1087506958312529E-2</v>
      </c>
      <c r="U250">
        <f t="shared" si="94"/>
        <v>3.3462568295608612E-2</v>
      </c>
      <c r="V250">
        <f t="shared" si="94"/>
        <v>3.5996709182923935E-2</v>
      </c>
      <c r="W250">
        <f t="shared" si="94"/>
        <v>3.8216445475608055E-2</v>
      </c>
      <c r="X250">
        <f t="shared" si="94"/>
        <v>3.7468462695847589E-2</v>
      </c>
      <c r="Y250">
        <f t="shared" si="94"/>
        <v>3.3086830315786971E-2</v>
      </c>
      <c r="Z250">
        <f t="shared" si="94"/>
        <v>3.3976137520179105E-2</v>
      </c>
      <c r="AA250">
        <f t="shared" si="94"/>
        <v>3.6143465978490108E-2</v>
      </c>
      <c r="AB250">
        <f t="shared" si="94"/>
        <v>3.579913355734729E-2</v>
      </c>
      <c r="AC250">
        <f t="shared" si="94"/>
        <v>2.6013798017756662E-2</v>
      </c>
      <c r="AD250">
        <f t="shared" si="94"/>
        <v>2.1901581718628858E-2</v>
      </c>
      <c r="AE250">
        <f t="shared" si="94"/>
        <v>1.3914796246007374E-2</v>
      </c>
      <c r="AF250">
        <f t="shared" si="94"/>
        <v>1.2201064871559378E-2</v>
      </c>
      <c r="AG250">
        <f t="shared" si="94"/>
        <v>1.0137276815524373E-2</v>
      </c>
      <c r="AH250">
        <f t="shared" si="94"/>
        <v>8.0973637166977964E-3</v>
      </c>
      <c r="AI250">
        <f t="shared" si="94"/>
        <v>7.2471470895981967E-3</v>
      </c>
      <c r="AJ250">
        <f t="shared" si="94"/>
        <v>4.4528743165524361E-3</v>
      </c>
      <c r="AK250">
        <f t="shared" si="94"/>
        <v>4.1364405047555983E-3</v>
      </c>
    </row>
    <row r="251" spans="1:37" ht="60">
      <c r="A251" s="2" t="s">
        <v>16</v>
      </c>
      <c r="B251">
        <f>B247-B250</f>
        <v>3.5173333333333332E-3</v>
      </c>
      <c r="C251">
        <f t="shared" ref="C251:AK251" si="95">C247-C250</f>
        <v>2.8506666666666663E-3</v>
      </c>
      <c r="D251">
        <f t="shared" si="95"/>
        <v>3.9356691053417988E-3</v>
      </c>
      <c r="E251">
        <f t="shared" si="95"/>
        <v>1.2417777777777778E-2</v>
      </c>
      <c r="F251">
        <f t="shared" si="95"/>
        <v>8.9017806604288402E-2</v>
      </c>
      <c r="G251">
        <f t="shared" si="95"/>
        <v>0.44544746143673691</v>
      </c>
      <c r="H251">
        <f t="shared" si="95"/>
        <v>1.4867918917732197</v>
      </c>
      <c r="I251">
        <f t="shared" si="95"/>
        <v>2.3124073439745416</v>
      </c>
      <c r="J251">
        <f t="shared" si="95"/>
        <v>1.3316256587427804</v>
      </c>
      <c r="K251">
        <f t="shared" si="95"/>
        <v>0.62642685425590428</v>
      </c>
      <c r="L251">
        <f t="shared" si="95"/>
        <v>0.34681931528614324</v>
      </c>
      <c r="M251">
        <f t="shared" si="95"/>
        <v>0.29038386530427968</v>
      </c>
      <c r="N251">
        <f t="shared" si="95"/>
        <v>0.43915876511819568</v>
      </c>
      <c r="O251">
        <f t="shared" si="95"/>
        <v>0.73089565507038645</v>
      </c>
      <c r="P251">
        <f t="shared" si="95"/>
        <v>1.0136918370742358</v>
      </c>
      <c r="Q251">
        <f t="shared" si="95"/>
        <v>1.2108392216353554</v>
      </c>
      <c r="R251">
        <f t="shared" si="95"/>
        <v>1.2922594070114217</v>
      </c>
      <c r="S251">
        <f t="shared" si="95"/>
        <v>1.2949884293212957</v>
      </c>
      <c r="T251">
        <f t="shared" si="95"/>
        <v>1.1338013819305763</v>
      </c>
      <c r="U251">
        <f t="shared" si="95"/>
        <v>0.8894263205932802</v>
      </c>
      <c r="V251">
        <f t="shared" si="95"/>
        <v>0.70500329081707602</v>
      </c>
      <c r="W251">
        <f t="shared" si="95"/>
        <v>0.67722799896883623</v>
      </c>
      <c r="X251">
        <f t="shared" si="95"/>
        <v>0.79508709285970802</v>
      </c>
      <c r="Y251">
        <f t="shared" si="95"/>
        <v>0.86835761412865764</v>
      </c>
      <c r="Z251">
        <f t="shared" si="95"/>
        <v>0.90557941803537634</v>
      </c>
      <c r="AA251">
        <f t="shared" si="95"/>
        <v>0.83896764513262112</v>
      </c>
      <c r="AB251">
        <f t="shared" si="95"/>
        <v>0.6867564219982083</v>
      </c>
      <c r="AC251">
        <f t="shared" si="95"/>
        <v>0.55320842420446548</v>
      </c>
      <c r="AD251">
        <f t="shared" si="95"/>
        <v>0.46809841828137111</v>
      </c>
      <c r="AE251">
        <f t="shared" si="95"/>
        <v>0.39252964819843711</v>
      </c>
      <c r="AF251">
        <f t="shared" si="95"/>
        <v>0.312132268461774</v>
      </c>
      <c r="AG251">
        <f t="shared" si="95"/>
        <v>0.24230716762892004</v>
      </c>
      <c r="AH251">
        <f t="shared" si="95"/>
        <v>0.18579152517219111</v>
      </c>
      <c r="AI251">
        <f t="shared" si="95"/>
        <v>0.14464174179929068</v>
      </c>
      <c r="AJ251">
        <f t="shared" si="95"/>
        <v>0.11310268123900313</v>
      </c>
      <c r="AK251">
        <f t="shared" si="95"/>
        <v>8.7752448384133264E-2</v>
      </c>
    </row>
    <row r="252" spans="1:37" ht="60">
      <c r="A252" s="2" t="s">
        <v>17</v>
      </c>
      <c r="B252">
        <f>B247+B250</f>
        <v>4.4826666666666669E-3</v>
      </c>
      <c r="C252">
        <f t="shared" ref="C252:AK252" si="96">C247+C250</f>
        <v>3.8159999999999991E-3</v>
      </c>
      <c r="D252">
        <f t="shared" si="96"/>
        <v>4.9532197835470901E-3</v>
      </c>
      <c r="E252">
        <f t="shared" si="96"/>
        <v>1.4026666666666666E-2</v>
      </c>
      <c r="F252">
        <f t="shared" si="96"/>
        <v>9.7871082284600452E-2</v>
      </c>
      <c r="G252">
        <f t="shared" si="96"/>
        <v>0.49144142745215197</v>
      </c>
      <c r="H252">
        <f t="shared" si="96"/>
        <v>1.617874774893447</v>
      </c>
      <c r="I252">
        <f t="shared" si="96"/>
        <v>2.5122593226921248</v>
      </c>
      <c r="J252">
        <f t="shared" si="96"/>
        <v>1.454596563479442</v>
      </c>
      <c r="K252">
        <f t="shared" si="96"/>
        <v>0.67579536796631812</v>
      </c>
      <c r="L252">
        <f t="shared" si="96"/>
        <v>0.37851401804719004</v>
      </c>
      <c r="M252">
        <f t="shared" si="96"/>
        <v>0.31072724580683148</v>
      </c>
      <c r="N252">
        <f t="shared" si="96"/>
        <v>0.47261901265958223</v>
      </c>
      <c r="O252">
        <f t="shared" si="96"/>
        <v>0.79021545604072441</v>
      </c>
      <c r="P252">
        <f t="shared" si="96"/>
        <v>1.0774192740368753</v>
      </c>
      <c r="Q252">
        <f t="shared" si="96"/>
        <v>1.2922718894757557</v>
      </c>
      <c r="R252">
        <f t="shared" si="96"/>
        <v>1.3952961485441342</v>
      </c>
      <c r="S252">
        <f t="shared" si="96"/>
        <v>1.3972337929009264</v>
      </c>
      <c r="T252">
        <f t="shared" si="96"/>
        <v>1.2159763958472014</v>
      </c>
      <c r="U252">
        <f t="shared" si="96"/>
        <v>0.95635145718449732</v>
      </c>
      <c r="V252">
        <f t="shared" si="96"/>
        <v>0.77699670918292396</v>
      </c>
      <c r="W252">
        <f t="shared" si="96"/>
        <v>0.75366088992005242</v>
      </c>
      <c r="X252">
        <f t="shared" si="96"/>
        <v>0.87002401825140319</v>
      </c>
      <c r="Y252">
        <f t="shared" si="96"/>
        <v>0.93453127476023157</v>
      </c>
      <c r="Z252">
        <f t="shared" si="96"/>
        <v>0.97353169307573462</v>
      </c>
      <c r="AA252">
        <f t="shared" si="96"/>
        <v>0.91125457708960123</v>
      </c>
      <c r="AB252">
        <f t="shared" si="96"/>
        <v>0.75835468911290294</v>
      </c>
      <c r="AC252">
        <f t="shared" si="96"/>
        <v>0.60523602023997891</v>
      </c>
      <c r="AD252">
        <f t="shared" si="96"/>
        <v>0.51190158171862887</v>
      </c>
      <c r="AE252">
        <f t="shared" si="96"/>
        <v>0.42035924069045189</v>
      </c>
      <c r="AF252">
        <f t="shared" si="96"/>
        <v>0.33653439820489273</v>
      </c>
      <c r="AG252">
        <f t="shared" si="96"/>
        <v>0.26258172125996881</v>
      </c>
      <c r="AH252">
        <f t="shared" si="96"/>
        <v>0.20198625260558672</v>
      </c>
      <c r="AI252">
        <f t="shared" si="96"/>
        <v>0.15913603597848708</v>
      </c>
      <c r="AJ252">
        <f t="shared" si="96"/>
        <v>0.122008429872108</v>
      </c>
      <c r="AK252">
        <f t="shared" si="96"/>
        <v>9.6025329393644471E-2</v>
      </c>
    </row>
    <row r="255" spans="1:37">
      <c r="A255" s="1" t="s">
        <v>40</v>
      </c>
      <c r="D255" s="1" t="s">
        <v>44</v>
      </c>
      <c r="E255" s="3">
        <f>160/255</f>
        <v>0.62745098039215685</v>
      </c>
      <c r="F255" s="3">
        <f t="shared" ref="F255:G255" si="97">160/255</f>
        <v>0.62745098039215685</v>
      </c>
      <c r="G255" s="3">
        <f t="shared" si="97"/>
        <v>0.62745098039215685</v>
      </c>
      <c r="I255" s="1" t="s">
        <v>45</v>
      </c>
      <c r="K255">
        <f>IF(E255&lt;$X$1, $U$1*E255,  POWER(($O$1*E255) +$R$1, $L$1))</f>
        <v>0.3515167102950178</v>
      </c>
      <c r="M255" s="1" t="s">
        <v>58</v>
      </c>
      <c r="N255">
        <f>(160+1)/256</f>
        <v>0.62890625</v>
      </c>
      <c r="P255" s="1" t="s">
        <v>59</v>
      </c>
      <c r="Q255">
        <f>IF(N255&lt;$X$1, $U$1*N255,  POWER(($O$1*N255) +$R$1, $L$1))</f>
        <v>0.35331848456007242</v>
      </c>
    </row>
    <row r="256" spans="1:37">
      <c r="A256" s="1" t="s">
        <v>3</v>
      </c>
      <c r="B256">
        <v>7.0000000000000001E-3</v>
      </c>
      <c r="C256">
        <v>6.0000000000000001E-3</v>
      </c>
      <c r="D256">
        <v>7.0000000000000001E-3</v>
      </c>
      <c r="E256">
        <v>2.1000000000000001E-2</v>
      </c>
      <c r="F256">
        <v>0.14199999999999999</v>
      </c>
      <c r="G256">
        <v>0.70599999999999996</v>
      </c>
      <c r="H256">
        <v>2.3889999999999998</v>
      </c>
      <c r="I256">
        <v>3.7029999999999998</v>
      </c>
      <c r="J256">
        <v>2.129</v>
      </c>
      <c r="K256">
        <v>1.012</v>
      </c>
      <c r="L256">
        <v>0.55700000000000005</v>
      </c>
      <c r="M256">
        <v>0.47099999999999997</v>
      </c>
      <c r="N256">
        <v>0.71299999999999997</v>
      </c>
      <c r="O256">
        <v>1.1830000000000001</v>
      </c>
      <c r="P256">
        <v>1.655</v>
      </c>
      <c r="Q256">
        <v>1.978</v>
      </c>
      <c r="R256">
        <v>2.1179999999999999</v>
      </c>
      <c r="S256">
        <v>2.11</v>
      </c>
      <c r="T256">
        <v>1.8380000000000001</v>
      </c>
      <c r="U256">
        <v>1.4550000000000001</v>
      </c>
      <c r="V256">
        <v>1.1499999999999999</v>
      </c>
      <c r="W256">
        <v>1.0840000000000001</v>
      </c>
      <c r="X256">
        <v>1.2809999999999999</v>
      </c>
      <c r="Y256">
        <v>1.4239999999999999</v>
      </c>
      <c r="Z256">
        <v>1.4830000000000001</v>
      </c>
      <c r="AA256">
        <v>1.3480000000000001</v>
      </c>
      <c r="AB256">
        <v>1.091</v>
      </c>
      <c r="AC256">
        <v>0.89600000000000002</v>
      </c>
      <c r="AD256">
        <v>0.76</v>
      </c>
      <c r="AE256">
        <v>0.64100000000000001</v>
      </c>
      <c r="AF256">
        <v>0.501</v>
      </c>
      <c r="AG256">
        <v>0.38800000000000001</v>
      </c>
      <c r="AH256">
        <v>0.29799999999999999</v>
      </c>
      <c r="AI256">
        <v>0.23200000000000001</v>
      </c>
      <c r="AJ256">
        <v>0.183</v>
      </c>
      <c r="AK256">
        <v>0.14199999999999999</v>
      </c>
    </row>
    <row r="257" spans="1:37">
      <c r="A257" s="1" t="s">
        <v>4</v>
      </c>
      <c r="B257">
        <v>6.0000000000000001E-3</v>
      </c>
      <c r="C257">
        <v>5.0000000000000001E-3</v>
      </c>
      <c r="D257">
        <v>7.0000000000000001E-3</v>
      </c>
      <c r="E257">
        <v>0.02</v>
      </c>
      <c r="F257">
        <v>0.14499999999999999</v>
      </c>
      <c r="G257">
        <v>0.72299999999999998</v>
      </c>
      <c r="H257">
        <v>2.431</v>
      </c>
      <c r="I257">
        <v>3.782</v>
      </c>
      <c r="J257">
        <v>2.173</v>
      </c>
      <c r="K257">
        <v>1.03</v>
      </c>
      <c r="L257">
        <v>0.56799999999999995</v>
      </c>
      <c r="M257">
        <v>0.47799999999999998</v>
      </c>
      <c r="N257">
        <v>0.72499999999999998</v>
      </c>
      <c r="O257">
        <v>1.204</v>
      </c>
      <c r="P257">
        <v>1.68</v>
      </c>
      <c r="Q257">
        <v>2.008</v>
      </c>
      <c r="R257">
        <v>2.1480000000000001</v>
      </c>
      <c r="S257">
        <v>2.145</v>
      </c>
      <c r="T257">
        <v>1.8720000000000001</v>
      </c>
      <c r="U257">
        <v>1.478</v>
      </c>
      <c r="V257">
        <v>1.1719999999999999</v>
      </c>
      <c r="W257">
        <v>1.111</v>
      </c>
      <c r="X257">
        <v>1.3120000000000001</v>
      </c>
      <c r="Y257">
        <v>1.4410000000000001</v>
      </c>
      <c r="Z257">
        <v>1.502</v>
      </c>
      <c r="AA257">
        <v>1.3819999999999999</v>
      </c>
      <c r="AB257">
        <v>1.1200000000000001</v>
      </c>
      <c r="AC257">
        <v>0.91400000000000003</v>
      </c>
      <c r="AD257">
        <v>0.77400000000000002</v>
      </c>
      <c r="AE257">
        <v>0.65300000000000002</v>
      </c>
      <c r="AF257">
        <v>0.51200000000000001</v>
      </c>
      <c r="AG257">
        <v>0.39600000000000002</v>
      </c>
      <c r="AH257">
        <v>0.30599999999999999</v>
      </c>
      <c r="AI257">
        <v>0.23599999999999999</v>
      </c>
      <c r="AJ257">
        <v>0.188</v>
      </c>
      <c r="AK257">
        <v>0.14599999999999999</v>
      </c>
    </row>
    <row r="258" spans="1:37">
      <c r="A258" s="1" t="s">
        <v>5</v>
      </c>
      <c r="B258">
        <v>7.0000000000000001E-3</v>
      </c>
      <c r="C258">
        <v>6.0000000000000001E-3</v>
      </c>
      <c r="D258">
        <v>8.0000000000000002E-3</v>
      </c>
      <c r="E258">
        <v>2.1000000000000001E-2</v>
      </c>
      <c r="F258">
        <v>0.14799999999999999</v>
      </c>
      <c r="G258">
        <v>0.73799999999999999</v>
      </c>
      <c r="H258">
        <v>2.4729999999999999</v>
      </c>
      <c r="I258">
        <v>3.83</v>
      </c>
      <c r="J258">
        <v>2.2080000000000002</v>
      </c>
      <c r="K258">
        <v>1.042</v>
      </c>
      <c r="L258">
        <v>0.57599999999999996</v>
      </c>
      <c r="M258">
        <v>0.48399999999999999</v>
      </c>
      <c r="N258">
        <v>0.73099999999999998</v>
      </c>
      <c r="O258">
        <v>1.218</v>
      </c>
      <c r="P258">
        <v>1.6970000000000001</v>
      </c>
      <c r="Q258">
        <v>2.0219999999999998</v>
      </c>
      <c r="R258">
        <v>2.153</v>
      </c>
      <c r="S258">
        <v>2.1640000000000001</v>
      </c>
      <c r="T258">
        <v>1.895</v>
      </c>
      <c r="U258">
        <v>1.4870000000000001</v>
      </c>
      <c r="V258">
        <v>1.1759999999999999</v>
      </c>
      <c r="W258">
        <v>1.129</v>
      </c>
      <c r="X258">
        <v>1.33</v>
      </c>
      <c r="Y258">
        <v>1.4470000000000001</v>
      </c>
      <c r="Z258">
        <v>1.5089999999999999</v>
      </c>
      <c r="AA258">
        <v>1.395</v>
      </c>
      <c r="AB258">
        <v>1.1359999999999999</v>
      </c>
      <c r="AC258">
        <v>0.92</v>
      </c>
      <c r="AD258">
        <v>0.78100000000000003</v>
      </c>
      <c r="AE258">
        <v>0.65600000000000003</v>
      </c>
      <c r="AF258">
        <v>0.51800000000000002</v>
      </c>
      <c r="AG258">
        <v>0.40100000000000002</v>
      </c>
      <c r="AH258">
        <v>0.309</v>
      </c>
      <c r="AI258">
        <v>0.24</v>
      </c>
      <c r="AJ258">
        <v>0.188</v>
      </c>
      <c r="AK258">
        <v>0.14599999999999999</v>
      </c>
    </row>
    <row r="259" spans="1:37">
      <c r="A259" s="1" t="s">
        <v>6</v>
      </c>
      <c r="B259">
        <v>6.0000000000000001E-3</v>
      </c>
      <c r="C259">
        <v>5.0000000000000001E-3</v>
      </c>
      <c r="D259">
        <v>7.0000000000000001E-3</v>
      </c>
      <c r="E259">
        <v>2.1999999999999999E-2</v>
      </c>
      <c r="F259">
        <v>0.153</v>
      </c>
      <c r="G259">
        <v>0.76300000000000001</v>
      </c>
      <c r="H259">
        <v>2.5459999999999998</v>
      </c>
      <c r="I259">
        <v>3.95</v>
      </c>
      <c r="J259">
        <v>2.2799999999999998</v>
      </c>
      <c r="K259">
        <v>1.0720000000000001</v>
      </c>
      <c r="L259">
        <v>0.59399999999999997</v>
      </c>
      <c r="M259">
        <v>0.497</v>
      </c>
      <c r="N259">
        <v>0.753</v>
      </c>
      <c r="O259">
        <v>1.2549999999999999</v>
      </c>
      <c r="P259">
        <v>1.742</v>
      </c>
      <c r="Q259">
        <v>2.0819999999999999</v>
      </c>
      <c r="R259">
        <v>2.2149999999999999</v>
      </c>
      <c r="S259">
        <v>2.2240000000000002</v>
      </c>
      <c r="T259">
        <v>1.958</v>
      </c>
      <c r="U259">
        <v>1.528</v>
      </c>
      <c r="V259">
        <v>1.214</v>
      </c>
      <c r="W259">
        <v>1.169</v>
      </c>
      <c r="X259">
        <v>1.3759999999999999</v>
      </c>
      <c r="Y259">
        <v>1.488</v>
      </c>
      <c r="Z259">
        <v>1.5509999999999999</v>
      </c>
      <c r="AA259">
        <v>1.4430000000000001</v>
      </c>
      <c r="AB259">
        <v>1.1890000000000001</v>
      </c>
      <c r="AC259">
        <v>0.94699999999999995</v>
      </c>
      <c r="AD259">
        <v>0.80500000000000005</v>
      </c>
      <c r="AE259">
        <v>0.67100000000000004</v>
      </c>
      <c r="AF259">
        <v>0.53800000000000003</v>
      </c>
      <c r="AG259">
        <v>0.41599999999999998</v>
      </c>
      <c r="AH259">
        <v>0.31900000000000001</v>
      </c>
      <c r="AI259">
        <v>0.25</v>
      </c>
      <c r="AJ259">
        <v>0.193</v>
      </c>
      <c r="AK259">
        <v>0.151</v>
      </c>
    </row>
    <row r="260" spans="1:37">
      <c r="A260" s="1" t="s">
        <v>7</v>
      </c>
      <c r="B260">
        <v>7.0000000000000001E-3</v>
      </c>
      <c r="C260">
        <v>6.0000000000000001E-3</v>
      </c>
      <c r="D260">
        <v>7.0000000000000001E-3</v>
      </c>
      <c r="E260">
        <v>2.3E-2</v>
      </c>
      <c r="F260">
        <v>0.159</v>
      </c>
      <c r="G260">
        <v>0.79400000000000004</v>
      </c>
      <c r="H260">
        <v>2.64</v>
      </c>
      <c r="I260">
        <v>4.0960000000000001</v>
      </c>
      <c r="J260">
        <v>2.3610000000000002</v>
      </c>
      <c r="K260">
        <v>1.1080000000000001</v>
      </c>
      <c r="L260">
        <v>0.61499999999999999</v>
      </c>
      <c r="M260">
        <v>0.51200000000000001</v>
      </c>
      <c r="N260">
        <v>0.77800000000000002</v>
      </c>
      <c r="O260">
        <v>1.292</v>
      </c>
      <c r="P260">
        <v>1.7869999999999999</v>
      </c>
      <c r="Q260">
        <v>2.1379999999999999</v>
      </c>
      <c r="R260">
        <v>2.2799999999999998</v>
      </c>
      <c r="S260">
        <v>2.286</v>
      </c>
      <c r="T260">
        <v>2.0030000000000001</v>
      </c>
      <c r="U260">
        <v>1.5680000000000001</v>
      </c>
      <c r="V260">
        <v>1.248</v>
      </c>
      <c r="W260">
        <v>1.2110000000000001</v>
      </c>
      <c r="X260">
        <v>1.403</v>
      </c>
      <c r="Y260">
        <v>1.5309999999999999</v>
      </c>
      <c r="Z260">
        <v>1.5960000000000001</v>
      </c>
      <c r="AA260">
        <v>1.486</v>
      </c>
      <c r="AB260">
        <v>1.2270000000000001</v>
      </c>
      <c r="AC260">
        <v>0.98</v>
      </c>
      <c r="AD260">
        <v>0.82199999999999995</v>
      </c>
      <c r="AE260">
        <v>0.68899999999999995</v>
      </c>
      <c r="AF260">
        <v>0.55300000000000005</v>
      </c>
      <c r="AG260">
        <v>0.43</v>
      </c>
      <c r="AH260">
        <v>0.32800000000000001</v>
      </c>
      <c r="AI260">
        <v>0.25600000000000001</v>
      </c>
      <c r="AJ260">
        <v>0.19900000000000001</v>
      </c>
      <c r="AK260">
        <v>0.157</v>
      </c>
    </row>
    <row r="261" spans="1:37">
      <c r="A261" s="1" t="s">
        <v>8</v>
      </c>
      <c r="B261">
        <v>7.0000000000000001E-3</v>
      </c>
      <c r="C261">
        <v>6.0000000000000001E-3</v>
      </c>
      <c r="D261">
        <v>7.0000000000000001E-3</v>
      </c>
      <c r="E261">
        <v>2.3E-2</v>
      </c>
      <c r="F261">
        <v>0.16200000000000001</v>
      </c>
      <c r="G261">
        <v>0.80800000000000005</v>
      </c>
      <c r="H261">
        <v>2.6760000000000002</v>
      </c>
      <c r="I261">
        <v>4.1559999999999997</v>
      </c>
      <c r="J261">
        <v>2.3919999999999999</v>
      </c>
      <c r="K261">
        <v>1.1220000000000001</v>
      </c>
      <c r="L261">
        <v>0.624</v>
      </c>
      <c r="M261">
        <v>0.51800000000000002</v>
      </c>
      <c r="N261">
        <v>0.79</v>
      </c>
      <c r="O261">
        <v>1.3129999999999999</v>
      </c>
      <c r="P261">
        <v>1.8120000000000001</v>
      </c>
      <c r="Q261">
        <v>2.173</v>
      </c>
      <c r="R261">
        <v>2.3210000000000002</v>
      </c>
      <c r="S261">
        <v>2.319</v>
      </c>
      <c r="T261">
        <v>2.032</v>
      </c>
      <c r="U261">
        <v>1.595</v>
      </c>
      <c r="V261">
        <v>1.274</v>
      </c>
      <c r="W261">
        <v>1.234</v>
      </c>
      <c r="X261">
        <v>1.427</v>
      </c>
      <c r="Y261">
        <v>1.556</v>
      </c>
      <c r="Z261">
        <v>1.621</v>
      </c>
      <c r="AA261">
        <v>1.51</v>
      </c>
      <c r="AB261">
        <v>1.248</v>
      </c>
      <c r="AC261">
        <v>0.996</v>
      </c>
      <c r="AD261">
        <v>0.83799999999999997</v>
      </c>
      <c r="AE261">
        <v>0.69899999999999995</v>
      </c>
      <c r="AF261">
        <v>0.56100000000000005</v>
      </c>
      <c r="AG261">
        <v>0.437</v>
      </c>
      <c r="AH261">
        <v>0.33400000000000002</v>
      </c>
      <c r="AI261">
        <v>0.26100000000000001</v>
      </c>
      <c r="AJ261">
        <v>0.20100000000000001</v>
      </c>
      <c r="AK261">
        <v>0.159</v>
      </c>
    </row>
    <row r="262" spans="1:37">
      <c r="A262" s="1" t="s">
        <v>9</v>
      </c>
      <c r="B262">
        <v>7.0000000000000001E-3</v>
      </c>
      <c r="C262">
        <v>7.0000000000000001E-3</v>
      </c>
      <c r="D262">
        <v>8.0000000000000002E-3</v>
      </c>
      <c r="E262">
        <v>2.4E-2</v>
      </c>
      <c r="F262">
        <v>0.16600000000000001</v>
      </c>
      <c r="G262">
        <v>0.83</v>
      </c>
      <c r="H262">
        <v>2.7370000000000001</v>
      </c>
      <c r="I262">
        <v>4.2569999999999997</v>
      </c>
      <c r="J262">
        <v>2.4550000000000001</v>
      </c>
      <c r="K262">
        <v>1.147</v>
      </c>
      <c r="L262">
        <v>0.64</v>
      </c>
      <c r="M262">
        <v>0.52800000000000002</v>
      </c>
      <c r="N262">
        <v>0.80600000000000005</v>
      </c>
      <c r="O262">
        <v>1.343</v>
      </c>
      <c r="P262">
        <v>1.839</v>
      </c>
      <c r="Q262">
        <v>2.2090000000000001</v>
      </c>
      <c r="R262">
        <v>2.375</v>
      </c>
      <c r="S262">
        <v>2.3690000000000002</v>
      </c>
      <c r="T262">
        <v>2.0760000000000001</v>
      </c>
      <c r="U262">
        <v>1.6379999999999999</v>
      </c>
      <c r="V262">
        <v>1.321</v>
      </c>
      <c r="W262">
        <v>1.2789999999999999</v>
      </c>
      <c r="X262">
        <v>1.4730000000000001</v>
      </c>
      <c r="Y262">
        <v>1.6</v>
      </c>
      <c r="Z262">
        <v>1.663</v>
      </c>
      <c r="AA262">
        <v>1.556</v>
      </c>
      <c r="AB262">
        <v>1.29</v>
      </c>
      <c r="AC262">
        <v>1.0289999999999999</v>
      </c>
      <c r="AD262">
        <v>0.86699999999999999</v>
      </c>
      <c r="AE262">
        <v>0.71599999999999997</v>
      </c>
      <c r="AF262">
        <v>0.57699999999999996</v>
      </c>
      <c r="AG262">
        <v>0.44800000000000001</v>
      </c>
      <c r="AH262">
        <v>0.34499999999999997</v>
      </c>
      <c r="AI262">
        <v>0.27100000000000002</v>
      </c>
      <c r="AJ262">
        <v>0.20799999999999999</v>
      </c>
      <c r="AK262">
        <v>0.16300000000000001</v>
      </c>
    </row>
    <row r="263" spans="1:37">
      <c r="A263" s="1" t="s">
        <v>10</v>
      </c>
      <c r="B263">
        <v>7.0000000000000001E-3</v>
      </c>
      <c r="C263">
        <v>6.0000000000000001E-3</v>
      </c>
      <c r="D263">
        <v>7.0000000000000001E-3</v>
      </c>
      <c r="E263">
        <v>2.3E-2</v>
      </c>
      <c r="F263">
        <v>0.16500000000000001</v>
      </c>
      <c r="G263">
        <v>0.83099999999999996</v>
      </c>
      <c r="H263">
        <v>2.7360000000000002</v>
      </c>
      <c r="I263">
        <v>4.2210000000000001</v>
      </c>
      <c r="J263">
        <v>2.4630000000000001</v>
      </c>
      <c r="K263">
        <v>1.1379999999999999</v>
      </c>
      <c r="L263">
        <v>0.64100000000000001</v>
      </c>
      <c r="M263">
        <v>0.52500000000000002</v>
      </c>
      <c r="N263">
        <v>0.80100000000000005</v>
      </c>
      <c r="O263">
        <v>1.351</v>
      </c>
      <c r="P263">
        <v>1.831</v>
      </c>
      <c r="Q263">
        <v>2.1949999999999998</v>
      </c>
      <c r="R263">
        <v>2.3860000000000001</v>
      </c>
      <c r="S263">
        <v>2.4009999999999998</v>
      </c>
      <c r="T263">
        <v>2.077</v>
      </c>
      <c r="U263">
        <v>1.63</v>
      </c>
      <c r="V263">
        <v>1.33</v>
      </c>
      <c r="W263">
        <v>1.2929999999999999</v>
      </c>
      <c r="X263">
        <v>1.4970000000000001</v>
      </c>
      <c r="Y263">
        <v>1.593</v>
      </c>
      <c r="Z263">
        <v>1.659</v>
      </c>
      <c r="AA263">
        <v>1.56</v>
      </c>
      <c r="AB263">
        <v>1.3009999999999999</v>
      </c>
      <c r="AC263">
        <v>1.0429999999999999</v>
      </c>
      <c r="AD263">
        <v>0.88</v>
      </c>
      <c r="AE263">
        <v>0.71799999999999997</v>
      </c>
      <c r="AF263">
        <v>0.57199999999999995</v>
      </c>
      <c r="AG263">
        <v>0.44800000000000001</v>
      </c>
      <c r="AH263">
        <v>0.34699999999999998</v>
      </c>
      <c r="AI263">
        <v>0.27200000000000002</v>
      </c>
      <c r="AJ263">
        <v>0.21</v>
      </c>
      <c r="AK263">
        <v>0.16600000000000001</v>
      </c>
    </row>
    <row r="264" spans="1:37">
      <c r="A264" s="1" t="s">
        <v>11</v>
      </c>
      <c r="B264">
        <v>8.0000000000000002E-3</v>
      </c>
      <c r="C264">
        <v>7.0000000000000001E-3</v>
      </c>
      <c r="D264">
        <v>8.0000000000000002E-3</v>
      </c>
      <c r="E264">
        <v>2.4E-2</v>
      </c>
      <c r="F264">
        <v>0.16800000000000001</v>
      </c>
      <c r="G264">
        <v>0.84099999999999997</v>
      </c>
      <c r="H264">
        <v>2.7919999999999998</v>
      </c>
      <c r="I264">
        <v>4.2670000000000003</v>
      </c>
      <c r="J264">
        <v>2.4860000000000002</v>
      </c>
      <c r="K264">
        <v>1.153</v>
      </c>
      <c r="L264">
        <v>0.64500000000000002</v>
      </c>
      <c r="M264">
        <v>0.53100000000000003</v>
      </c>
      <c r="N264">
        <v>0.80800000000000005</v>
      </c>
      <c r="O264">
        <v>1.359</v>
      </c>
      <c r="P264">
        <v>1.855</v>
      </c>
      <c r="Q264">
        <v>2.2170000000000001</v>
      </c>
      <c r="R264">
        <v>2.4340000000000002</v>
      </c>
      <c r="S264">
        <v>2.4369999999999998</v>
      </c>
      <c r="T264">
        <v>2.097</v>
      </c>
      <c r="U264">
        <v>1.6559999999999999</v>
      </c>
      <c r="V264">
        <v>1.361</v>
      </c>
      <c r="W264">
        <v>1.296</v>
      </c>
      <c r="X264">
        <v>1.526</v>
      </c>
      <c r="Y264">
        <v>1.6419999999999999</v>
      </c>
      <c r="Z264">
        <v>1.6930000000000001</v>
      </c>
      <c r="AA264">
        <v>1.57</v>
      </c>
      <c r="AB264">
        <v>1.3080000000000001</v>
      </c>
      <c r="AC264">
        <v>1.0629999999999999</v>
      </c>
      <c r="AD264">
        <v>0.90800000000000003</v>
      </c>
      <c r="AE264">
        <v>0.73799999999999999</v>
      </c>
      <c r="AF264">
        <v>0.57599999999999996</v>
      </c>
      <c r="AG264">
        <v>0.44800000000000001</v>
      </c>
      <c r="AH264">
        <v>0.35199999999999998</v>
      </c>
      <c r="AI264">
        <v>0.27800000000000002</v>
      </c>
      <c r="AJ264">
        <v>0.215</v>
      </c>
      <c r="AK264">
        <v>0.17</v>
      </c>
    </row>
    <row r="265" spans="1:37">
      <c r="A265" s="1" t="s">
        <v>12</v>
      </c>
      <c r="B265">
        <f>SUM(B256:B264)/9</f>
        <v>6.8888888888888888E-3</v>
      </c>
      <c r="C265">
        <f t="shared" ref="C265:AK265" si="98">SUM(C256:C264)/9</f>
        <v>6.0000000000000001E-3</v>
      </c>
      <c r="D265">
        <f t="shared" si="98"/>
        <v>7.3333333333333341E-3</v>
      </c>
      <c r="E265">
        <f t="shared" si="98"/>
        <v>2.233333333333333E-2</v>
      </c>
      <c r="F265">
        <f t="shared" si="98"/>
        <v>0.15644444444444444</v>
      </c>
      <c r="G265">
        <f t="shared" si="98"/>
        <v>0.78155555555555556</v>
      </c>
      <c r="H265">
        <f t="shared" si="98"/>
        <v>2.6022222222222222</v>
      </c>
      <c r="I265">
        <f t="shared" si="98"/>
        <v>4.0291111111111109</v>
      </c>
      <c r="J265">
        <f t="shared" si="98"/>
        <v>2.3274444444444442</v>
      </c>
      <c r="K265">
        <f t="shared" si="98"/>
        <v>1.0915555555555556</v>
      </c>
      <c r="L265">
        <f t="shared" si="98"/>
        <v>0.6066666666666668</v>
      </c>
      <c r="M265">
        <f t="shared" si="98"/>
        <v>0.50488888888888883</v>
      </c>
      <c r="N265">
        <f t="shared" si="98"/>
        <v>0.76722222222222225</v>
      </c>
      <c r="O265">
        <f t="shared" si="98"/>
        <v>1.2797777777777777</v>
      </c>
      <c r="P265">
        <f t="shared" si="98"/>
        <v>1.7664444444444445</v>
      </c>
      <c r="Q265">
        <f t="shared" si="98"/>
        <v>2.1135555555555552</v>
      </c>
      <c r="R265">
        <f t="shared" si="98"/>
        <v>2.27</v>
      </c>
      <c r="S265">
        <f t="shared" si="98"/>
        <v>2.2727777777777778</v>
      </c>
      <c r="T265">
        <f t="shared" si="98"/>
        <v>1.9831111111111115</v>
      </c>
      <c r="U265">
        <f t="shared" si="98"/>
        <v>1.5594444444444446</v>
      </c>
      <c r="V265">
        <f t="shared" si="98"/>
        <v>1.2495555555555555</v>
      </c>
      <c r="W265">
        <f t="shared" si="98"/>
        <v>1.2006666666666665</v>
      </c>
      <c r="X265">
        <f t="shared" si="98"/>
        <v>1.4027777777777777</v>
      </c>
      <c r="Y265">
        <f t="shared" si="98"/>
        <v>1.5246666666666666</v>
      </c>
      <c r="Z265">
        <f t="shared" si="98"/>
        <v>1.5863333333333334</v>
      </c>
      <c r="AA265">
        <f t="shared" si="98"/>
        <v>1.4722222222222223</v>
      </c>
      <c r="AB265">
        <f t="shared" si="98"/>
        <v>1.2122222222222225</v>
      </c>
      <c r="AC265">
        <f t="shared" si="98"/>
        <v>0.97644444444444445</v>
      </c>
      <c r="AD265">
        <f t="shared" si="98"/>
        <v>0.82611111111111113</v>
      </c>
      <c r="AE265">
        <f t="shared" si="98"/>
        <v>0.68677777777777793</v>
      </c>
      <c r="AF265">
        <f t="shared" si="98"/>
        <v>0.54533333333333323</v>
      </c>
      <c r="AG265">
        <f t="shared" si="98"/>
        <v>0.42355555555555552</v>
      </c>
      <c r="AH265">
        <f t="shared" si="98"/>
        <v>0.32644444444444443</v>
      </c>
      <c r="AI265">
        <f t="shared" si="98"/>
        <v>0.25511111111111107</v>
      </c>
      <c r="AJ265">
        <f t="shared" si="98"/>
        <v>0.19833333333333336</v>
      </c>
      <c r="AK265">
        <f t="shared" si="98"/>
        <v>0.15555555555555556</v>
      </c>
    </row>
    <row r="266" spans="1:37">
      <c r="A266" s="1" t="s">
        <v>13</v>
      </c>
      <c r="B266">
        <f>STDEV(B256:B264)</f>
        <v>6.0092521257733159E-4</v>
      </c>
      <c r="C266">
        <f t="shared" ref="C266:AK266" si="99">STDEV(C256:C264)</f>
        <v>7.0710678118654751E-4</v>
      </c>
      <c r="D266">
        <f t="shared" si="99"/>
        <v>5.0000000000000001E-4</v>
      </c>
      <c r="E266">
        <f t="shared" si="99"/>
        <v>1.4142135623730948E-3</v>
      </c>
      <c r="F266">
        <f t="shared" si="99"/>
        <v>9.7353879110068323E-3</v>
      </c>
      <c r="G266">
        <f t="shared" si="99"/>
        <v>5.0692975625601003E-2</v>
      </c>
      <c r="H266">
        <f t="shared" si="99"/>
        <v>0.14730391863234482</v>
      </c>
      <c r="I266">
        <f t="shared" si="99"/>
        <v>0.21772600008063142</v>
      </c>
      <c r="J266">
        <f t="shared" si="99"/>
        <v>0.13455027973875711</v>
      </c>
      <c r="K266">
        <f t="shared" si="99"/>
        <v>5.3805462341455411E-2</v>
      </c>
      <c r="L266">
        <f t="shared" si="99"/>
        <v>3.38969025133566E-2</v>
      </c>
      <c r="M266">
        <f t="shared" si="99"/>
        <v>2.2948008870294433E-2</v>
      </c>
      <c r="N266">
        <f t="shared" si="99"/>
        <v>3.7382408221574584E-2</v>
      </c>
      <c r="O266">
        <f t="shared" si="99"/>
        <v>6.7210076956096723E-2</v>
      </c>
      <c r="P266">
        <f t="shared" si="99"/>
        <v>7.507015237614599E-2</v>
      </c>
      <c r="Q266">
        <f t="shared" si="99"/>
        <v>9.3186789717093405E-2</v>
      </c>
      <c r="R266">
        <f t="shared" si="99"/>
        <v>0.11660831874270383</v>
      </c>
      <c r="S266">
        <f t="shared" si="99"/>
        <v>0.11832981215418384</v>
      </c>
      <c r="T266">
        <f t="shared" si="99"/>
        <v>9.682257542077212E-2</v>
      </c>
      <c r="U266">
        <f t="shared" si="99"/>
        <v>7.5488593693204861E-2</v>
      </c>
      <c r="V266">
        <f t="shared" si="99"/>
        <v>7.6808383512334016E-2</v>
      </c>
      <c r="W266">
        <f t="shared" si="99"/>
        <v>8.1208066101834966E-2</v>
      </c>
      <c r="X266">
        <f t="shared" si="99"/>
        <v>8.5632613205743349E-2</v>
      </c>
      <c r="Y266">
        <f t="shared" si="99"/>
        <v>7.8774996033005279E-2</v>
      </c>
      <c r="Z266">
        <f t="shared" si="99"/>
        <v>7.8142498040438935E-2</v>
      </c>
      <c r="AA266">
        <f t="shared" si="99"/>
        <v>8.3882026945254776E-2</v>
      </c>
      <c r="AB266">
        <f t="shared" si="99"/>
        <v>8.2273595062112403E-2</v>
      </c>
      <c r="AC266">
        <f t="shared" si="99"/>
        <v>6.072707615041064E-2</v>
      </c>
      <c r="AD266">
        <f t="shared" si="99"/>
        <v>5.1243156724689695E-2</v>
      </c>
      <c r="AE266">
        <f t="shared" si="99"/>
        <v>3.3614646278734554E-2</v>
      </c>
      <c r="AF266">
        <f t="shared" si="99"/>
        <v>2.9231831964486917E-2</v>
      </c>
      <c r="AG266">
        <f t="shared" si="99"/>
        <v>2.3990160019845171E-2</v>
      </c>
      <c r="AH266">
        <f t="shared" si="99"/>
        <v>1.9577481395158507E-2</v>
      </c>
      <c r="AI266">
        <f t="shared" si="99"/>
        <v>1.6773822197433459E-2</v>
      </c>
      <c r="AJ266">
        <f t="shared" si="99"/>
        <v>1.1135528725660041E-2</v>
      </c>
      <c r="AK266">
        <f t="shared" si="99"/>
        <v>9.8375697089158141E-3</v>
      </c>
    </row>
    <row r="267" spans="1:37">
      <c r="A267" s="1" t="s">
        <v>14</v>
      </c>
      <c r="B267">
        <f>B266/SQRT(9)</f>
        <v>2.0030840419244387E-4</v>
      </c>
      <c r="C267">
        <f t="shared" ref="C267:AK267" si="100">C266/SQRT(9)</f>
        <v>2.3570226039551585E-4</v>
      </c>
      <c r="D267">
        <f t="shared" si="100"/>
        <v>1.6666666666666666E-4</v>
      </c>
      <c r="E267">
        <f t="shared" si="100"/>
        <v>4.7140452079103158E-4</v>
      </c>
      <c r="F267">
        <f t="shared" si="100"/>
        <v>3.245129303668944E-3</v>
      </c>
      <c r="G267">
        <f t="shared" si="100"/>
        <v>1.6897658541867002E-2</v>
      </c>
      <c r="H267">
        <f t="shared" si="100"/>
        <v>4.9101306210781605E-2</v>
      </c>
      <c r="I267">
        <f t="shared" si="100"/>
        <v>7.2575333360210478E-2</v>
      </c>
      <c r="J267">
        <f t="shared" si="100"/>
        <v>4.4850093246252366E-2</v>
      </c>
      <c r="K267">
        <f t="shared" si="100"/>
        <v>1.793515411381847E-2</v>
      </c>
      <c r="L267">
        <f t="shared" si="100"/>
        <v>1.1298967504452201E-2</v>
      </c>
      <c r="M267">
        <f t="shared" si="100"/>
        <v>7.6493362900981439E-3</v>
      </c>
      <c r="N267">
        <f t="shared" si="100"/>
        <v>1.2460802740524862E-2</v>
      </c>
      <c r="O267">
        <f t="shared" si="100"/>
        <v>2.2403358985365576E-2</v>
      </c>
      <c r="P267">
        <f t="shared" si="100"/>
        <v>2.5023384125381996E-2</v>
      </c>
      <c r="Q267">
        <f t="shared" si="100"/>
        <v>3.1062263239031135E-2</v>
      </c>
      <c r="R267">
        <f t="shared" si="100"/>
        <v>3.8869439580901277E-2</v>
      </c>
      <c r="S267">
        <f t="shared" si="100"/>
        <v>3.944327071806128E-2</v>
      </c>
      <c r="T267">
        <f t="shared" si="100"/>
        <v>3.2274191806924042E-2</v>
      </c>
      <c r="U267">
        <f t="shared" si="100"/>
        <v>2.5162864564401619E-2</v>
      </c>
      <c r="V267">
        <f t="shared" si="100"/>
        <v>2.5602794504111338E-2</v>
      </c>
      <c r="W267">
        <f t="shared" si="100"/>
        <v>2.7069355367278322E-2</v>
      </c>
      <c r="X267">
        <f t="shared" si="100"/>
        <v>2.854420440191445E-2</v>
      </c>
      <c r="Y267">
        <f t="shared" si="100"/>
        <v>2.6258332011001761E-2</v>
      </c>
      <c r="Z267">
        <f t="shared" si="100"/>
        <v>2.6047499346812979E-2</v>
      </c>
      <c r="AA267">
        <f t="shared" si="100"/>
        <v>2.7960675648418257E-2</v>
      </c>
      <c r="AB267">
        <f t="shared" si="100"/>
        <v>2.7424531687370801E-2</v>
      </c>
      <c r="AC267">
        <f t="shared" si="100"/>
        <v>2.0242358716803546E-2</v>
      </c>
      <c r="AD267">
        <f t="shared" si="100"/>
        <v>1.7081052241563231E-2</v>
      </c>
      <c r="AE267">
        <f t="shared" si="100"/>
        <v>1.1204882092911518E-2</v>
      </c>
      <c r="AF267">
        <f t="shared" si="100"/>
        <v>9.7439439881623052E-3</v>
      </c>
      <c r="AG267">
        <f t="shared" si="100"/>
        <v>7.9967200066150563E-3</v>
      </c>
      <c r="AH267">
        <f t="shared" si="100"/>
        <v>6.5258271317195022E-3</v>
      </c>
      <c r="AI267">
        <f t="shared" si="100"/>
        <v>5.5912740658111528E-3</v>
      </c>
      <c r="AJ267">
        <f t="shared" si="100"/>
        <v>3.7118429085533471E-3</v>
      </c>
      <c r="AK267">
        <f t="shared" si="100"/>
        <v>3.2791899029719382E-3</v>
      </c>
    </row>
    <row r="268" spans="1:37">
      <c r="A268" s="1" t="s">
        <v>15</v>
      </c>
      <c r="B268">
        <f>$H$1*B267</f>
        <v>5.8009313854131747E-4</v>
      </c>
      <c r="C268">
        <f t="shared" ref="C268:AK268" si="101">$H$1*C267</f>
        <v>6.8259374610541389E-4</v>
      </c>
      <c r="D268">
        <f t="shared" si="101"/>
        <v>4.8266666666666662E-4</v>
      </c>
      <c r="E268">
        <f t="shared" si="101"/>
        <v>1.3651874922108273E-3</v>
      </c>
      <c r="F268">
        <f t="shared" si="101"/>
        <v>9.3978944634252621E-3</v>
      </c>
      <c r="G268">
        <f t="shared" si="101"/>
        <v>4.8935619137246839E-2</v>
      </c>
      <c r="H268">
        <f t="shared" si="101"/>
        <v>0.14219738278642352</v>
      </c>
      <c r="I268">
        <f t="shared" si="101"/>
        <v>0.21017816541116954</v>
      </c>
      <c r="J268">
        <f t="shared" si="101"/>
        <v>0.12988587004114685</v>
      </c>
      <c r="K268">
        <f t="shared" si="101"/>
        <v>5.1940206313618287E-2</v>
      </c>
      <c r="L268">
        <f t="shared" si="101"/>
        <v>3.2721809892893569E-2</v>
      </c>
      <c r="M268">
        <f t="shared" si="101"/>
        <v>2.2152477896124224E-2</v>
      </c>
      <c r="N268">
        <f t="shared" si="101"/>
        <v>3.6086484736559996E-2</v>
      </c>
      <c r="O268">
        <f t="shared" si="101"/>
        <v>6.4880127621618711E-2</v>
      </c>
      <c r="P268">
        <f t="shared" si="101"/>
        <v>7.2467720427106253E-2</v>
      </c>
      <c r="Q268">
        <f t="shared" si="101"/>
        <v>8.995631434023417E-2</v>
      </c>
      <c r="R268">
        <f t="shared" si="101"/>
        <v>0.11256589702629009</v>
      </c>
      <c r="S268">
        <f t="shared" si="101"/>
        <v>0.11422771199950546</v>
      </c>
      <c r="T268">
        <f t="shared" si="101"/>
        <v>9.3466059472852026E-2</v>
      </c>
      <c r="U268">
        <f t="shared" si="101"/>
        <v>7.2871655778507086E-2</v>
      </c>
      <c r="V268">
        <f t="shared" si="101"/>
        <v>7.4145692883906433E-2</v>
      </c>
      <c r="W268">
        <f t="shared" si="101"/>
        <v>7.8392853143638017E-2</v>
      </c>
      <c r="X268">
        <f t="shared" si="101"/>
        <v>8.2664015947944244E-2</v>
      </c>
      <c r="Y268">
        <f t="shared" si="101"/>
        <v>7.6044129503861094E-2</v>
      </c>
      <c r="Z268">
        <f t="shared" si="101"/>
        <v>7.543355810837038E-2</v>
      </c>
      <c r="AA268">
        <f t="shared" si="101"/>
        <v>8.0974116677819272E-2</v>
      </c>
      <c r="AB268">
        <f t="shared" si="101"/>
        <v>7.942144376662584E-2</v>
      </c>
      <c r="AC268">
        <f t="shared" si="101"/>
        <v>5.8621870843863069E-2</v>
      </c>
      <c r="AD268">
        <f t="shared" si="101"/>
        <v>4.9466727291567113E-2</v>
      </c>
      <c r="AE268">
        <f t="shared" si="101"/>
        <v>3.2449338541071758E-2</v>
      </c>
      <c r="AF268">
        <f t="shared" si="101"/>
        <v>2.8218461789718034E-2</v>
      </c>
      <c r="AG268">
        <f t="shared" si="101"/>
        <v>2.3158501139157201E-2</v>
      </c>
      <c r="AH268">
        <f t="shared" si="101"/>
        <v>1.8898795373459679E-2</v>
      </c>
      <c r="AI268">
        <f t="shared" si="101"/>
        <v>1.6192329694589096E-2</v>
      </c>
      <c r="AJ268">
        <f t="shared" si="101"/>
        <v>1.0749497063170493E-2</v>
      </c>
      <c r="AK268">
        <f t="shared" si="101"/>
        <v>9.4965339590067331E-3</v>
      </c>
    </row>
    <row r="269" spans="1:37" ht="60">
      <c r="A269" s="2" t="s">
        <v>16</v>
      </c>
      <c r="B269">
        <f>B265-B268</f>
        <v>6.3087957503475713E-3</v>
      </c>
      <c r="C269">
        <f t="shared" ref="C269:AK269" si="102">C265-C268</f>
        <v>5.3174062538945861E-3</v>
      </c>
      <c r="D269">
        <f t="shared" si="102"/>
        <v>6.8506666666666672E-3</v>
      </c>
      <c r="E269">
        <f t="shared" si="102"/>
        <v>2.0968145841122502E-2</v>
      </c>
      <c r="F269">
        <f t="shared" si="102"/>
        <v>0.14704654998101918</v>
      </c>
      <c r="G269">
        <f t="shared" si="102"/>
        <v>0.73261993641830869</v>
      </c>
      <c r="H269">
        <f t="shared" si="102"/>
        <v>2.4600248394357989</v>
      </c>
      <c r="I269">
        <f t="shared" si="102"/>
        <v>3.8189329456999412</v>
      </c>
      <c r="J269">
        <f t="shared" si="102"/>
        <v>2.1975585744032973</v>
      </c>
      <c r="K269">
        <f t="shared" si="102"/>
        <v>1.0396153492419373</v>
      </c>
      <c r="L269">
        <f t="shared" si="102"/>
        <v>0.57394485677377327</v>
      </c>
      <c r="M269">
        <f t="shared" si="102"/>
        <v>0.4827364109927646</v>
      </c>
      <c r="N269">
        <f t="shared" si="102"/>
        <v>0.7311357374856623</v>
      </c>
      <c r="O269">
        <f t="shared" si="102"/>
        <v>1.214897650156159</v>
      </c>
      <c r="P269">
        <f t="shared" si="102"/>
        <v>1.6939767240173382</v>
      </c>
      <c r="Q269">
        <f t="shared" si="102"/>
        <v>2.023599241215321</v>
      </c>
      <c r="R269">
        <f t="shared" si="102"/>
        <v>2.1574341029737099</v>
      </c>
      <c r="S269">
        <f t="shared" si="102"/>
        <v>2.1585500657782721</v>
      </c>
      <c r="T269">
        <f t="shared" si="102"/>
        <v>1.8896450516382595</v>
      </c>
      <c r="U269">
        <f t="shared" si="102"/>
        <v>1.4865727886659375</v>
      </c>
      <c r="V269">
        <f t="shared" si="102"/>
        <v>1.1754098626716492</v>
      </c>
      <c r="W269">
        <f t="shared" si="102"/>
        <v>1.1222738135230286</v>
      </c>
      <c r="X269">
        <f t="shared" si="102"/>
        <v>1.3201137618298335</v>
      </c>
      <c r="Y269">
        <f t="shared" si="102"/>
        <v>1.4486225371628054</v>
      </c>
      <c r="Z269">
        <f t="shared" si="102"/>
        <v>1.5108997752249631</v>
      </c>
      <c r="AA269">
        <f t="shared" si="102"/>
        <v>1.391248105544403</v>
      </c>
      <c r="AB269">
        <f t="shared" si="102"/>
        <v>1.1328007784555967</v>
      </c>
      <c r="AC269">
        <f t="shared" si="102"/>
        <v>0.91782257360058139</v>
      </c>
      <c r="AD269">
        <f t="shared" si="102"/>
        <v>0.77664438381954404</v>
      </c>
      <c r="AE269">
        <f t="shared" si="102"/>
        <v>0.65432843923670614</v>
      </c>
      <c r="AF269">
        <f t="shared" si="102"/>
        <v>0.51711487154361524</v>
      </c>
      <c r="AG269">
        <f t="shared" si="102"/>
        <v>0.40039705441639833</v>
      </c>
      <c r="AH269">
        <f t="shared" si="102"/>
        <v>0.30754564907098475</v>
      </c>
      <c r="AI269">
        <f t="shared" si="102"/>
        <v>0.23891878141652198</v>
      </c>
      <c r="AJ269">
        <f t="shared" si="102"/>
        <v>0.18758383627016287</v>
      </c>
      <c r="AK269">
        <f t="shared" si="102"/>
        <v>0.14605902159654882</v>
      </c>
    </row>
    <row r="270" spans="1:37" ht="60">
      <c r="A270" s="2" t="s">
        <v>17</v>
      </c>
      <c r="B270">
        <f>B265+B268</f>
        <v>7.4689820274302064E-3</v>
      </c>
      <c r="C270">
        <f t="shared" ref="C270:AK270" si="103">C265+C268</f>
        <v>6.6825937461054141E-3</v>
      </c>
      <c r="D270">
        <f t="shared" si="103"/>
        <v>7.816E-3</v>
      </c>
      <c r="E270">
        <f t="shared" si="103"/>
        <v>2.3698520825544158E-2</v>
      </c>
      <c r="F270">
        <f t="shared" si="103"/>
        <v>0.1658423389078697</v>
      </c>
      <c r="G270">
        <f t="shared" si="103"/>
        <v>0.83049117469280243</v>
      </c>
      <c r="H270">
        <f t="shared" si="103"/>
        <v>2.7444196050086456</v>
      </c>
      <c r="I270">
        <f t="shared" si="103"/>
        <v>4.23928927652228</v>
      </c>
      <c r="J270">
        <f t="shared" si="103"/>
        <v>2.4573303144855911</v>
      </c>
      <c r="K270">
        <f t="shared" si="103"/>
        <v>1.1434957618691739</v>
      </c>
      <c r="L270">
        <f t="shared" si="103"/>
        <v>0.63938847655956033</v>
      </c>
      <c r="M270">
        <f t="shared" si="103"/>
        <v>0.52704136678501301</v>
      </c>
      <c r="N270">
        <f t="shared" si="103"/>
        <v>0.8033087069587822</v>
      </c>
      <c r="O270">
        <f t="shared" si="103"/>
        <v>1.3446579053993963</v>
      </c>
      <c r="P270">
        <f t="shared" si="103"/>
        <v>1.8389121648715507</v>
      </c>
      <c r="Q270">
        <f t="shared" si="103"/>
        <v>2.2035118698957894</v>
      </c>
      <c r="R270">
        <f t="shared" si="103"/>
        <v>2.3825658970262902</v>
      </c>
      <c r="S270">
        <f t="shared" si="103"/>
        <v>2.3870054897772834</v>
      </c>
      <c r="T270">
        <f t="shared" si="103"/>
        <v>2.0765771705839633</v>
      </c>
      <c r="U270">
        <f t="shared" si="103"/>
        <v>1.6323161002229518</v>
      </c>
      <c r="V270">
        <f t="shared" si="103"/>
        <v>1.3237012484394619</v>
      </c>
      <c r="W270">
        <f t="shared" si="103"/>
        <v>1.2790595198103045</v>
      </c>
      <c r="X270">
        <f t="shared" si="103"/>
        <v>1.4854417937257218</v>
      </c>
      <c r="Y270">
        <f t="shared" si="103"/>
        <v>1.6007107961705278</v>
      </c>
      <c r="Z270">
        <f t="shared" si="103"/>
        <v>1.6617668914417036</v>
      </c>
      <c r="AA270">
        <f t="shared" si="103"/>
        <v>1.5531963389000416</v>
      </c>
      <c r="AB270">
        <f t="shared" si="103"/>
        <v>1.2916436659888484</v>
      </c>
      <c r="AC270">
        <f t="shared" si="103"/>
        <v>1.0350663152883075</v>
      </c>
      <c r="AD270">
        <f t="shared" si="103"/>
        <v>0.87557783840267822</v>
      </c>
      <c r="AE270">
        <f t="shared" si="103"/>
        <v>0.71922711631884972</v>
      </c>
      <c r="AF270">
        <f t="shared" si="103"/>
        <v>0.57355179512305121</v>
      </c>
      <c r="AG270">
        <f t="shared" si="103"/>
        <v>0.4467140566947127</v>
      </c>
      <c r="AH270">
        <f t="shared" si="103"/>
        <v>0.3453432398179041</v>
      </c>
      <c r="AI270">
        <f t="shared" si="103"/>
        <v>0.27130344080570018</v>
      </c>
      <c r="AJ270">
        <f t="shared" si="103"/>
        <v>0.20908283039650385</v>
      </c>
      <c r="AK270">
        <f t="shared" si="103"/>
        <v>0.16505208951456229</v>
      </c>
    </row>
    <row r="273" spans="1:37">
      <c r="A273" s="1" t="s">
        <v>41</v>
      </c>
      <c r="D273" s="1" t="s">
        <v>44</v>
      </c>
      <c r="E273" s="3">
        <f>192/255</f>
        <v>0.75294117647058822</v>
      </c>
      <c r="F273" s="3">
        <f t="shared" ref="F273:G273" si="104">192/255</f>
        <v>0.75294117647058822</v>
      </c>
      <c r="G273" s="3">
        <f t="shared" si="104"/>
        <v>0.75294117647058822</v>
      </c>
      <c r="I273" s="1" t="s">
        <v>45</v>
      </c>
      <c r="K273">
        <f>IF(E273&lt;$X$1, $U$1*E273,  POWER(($O$1*E273) +$R$1, $L$1))</f>
        <v>0.52710177964083904</v>
      </c>
      <c r="M273" s="1" t="s">
        <v>58</v>
      </c>
      <c r="N273">
        <f>(192+1)/256</f>
        <v>0.75390625</v>
      </c>
      <c r="P273" s="1" t="s">
        <v>59</v>
      </c>
      <c r="Q273">
        <f>IF(N273&lt;$X$1, $U$1*N273,  POWER(($O$1*N273) +$R$1, $L$1))</f>
        <v>0.5286141877709355</v>
      </c>
    </row>
    <row r="274" spans="1:37">
      <c r="A274" s="1" t="s">
        <v>3</v>
      </c>
      <c r="B274">
        <v>8.9999999999999993E-3</v>
      </c>
      <c r="C274">
        <v>8.0000000000000002E-3</v>
      </c>
      <c r="D274">
        <v>1.0999999999999999E-2</v>
      </c>
      <c r="E274">
        <v>3.1E-2</v>
      </c>
      <c r="F274">
        <v>0.215</v>
      </c>
      <c r="G274">
        <v>1.071</v>
      </c>
      <c r="H274">
        <v>3.613</v>
      </c>
      <c r="I274">
        <v>5.5919999999999996</v>
      </c>
      <c r="J274">
        <v>3.222</v>
      </c>
      <c r="K274">
        <v>1.524</v>
      </c>
      <c r="L274">
        <v>0.84199999999999997</v>
      </c>
      <c r="M274">
        <v>0.71099999999999997</v>
      </c>
      <c r="N274">
        <v>1.079</v>
      </c>
      <c r="O274">
        <v>1.796</v>
      </c>
      <c r="P274">
        <v>2.5129999999999999</v>
      </c>
      <c r="Q274">
        <v>3.0009999999999999</v>
      </c>
      <c r="R274">
        <v>3.2029999999999998</v>
      </c>
      <c r="S274">
        <v>3.202</v>
      </c>
      <c r="T274">
        <v>2.8010000000000002</v>
      </c>
      <c r="U274">
        <v>2.1920000000000002</v>
      </c>
      <c r="V274">
        <v>1.728</v>
      </c>
      <c r="W274">
        <v>1.647</v>
      </c>
      <c r="X274">
        <v>1.9430000000000001</v>
      </c>
      <c r="Y274">
        <v>2.14</v>
      </c>
      <c r="Z274">
        <v>2.2269999999999999</v>
      </c>
      <c r="AA274">
        <v>2.0409999999999999</v>
      </c>
      <c r="AB274">
        <v>1.665</v>
      </c>
      <c r="AC274">
        <v>1.3480000000000001</v>
      </c>
      <c r="AD274">
        <v>1.1439999999999999</v>
      </c>
      <c r="AE274">
        <v>0.96199999999999997</v>
      </c>
      <c r="AF274">
        <v>0.76100000000000001</v>
      </c>
      <c r="AG274">
        <v>0.58899999999999997</v>
      </c>
      <c r="AH274">
        <v>0.44700000000000001</v>
      </c>
      <c r="AI274">
        <v>0.34799999999999998</v>
      </c>
      <c r="AJ274">
        <v>0.27400000000000002</v>
      </c>
      <c r="AK274">
        <v>0.21299999999999999</v>
      </c>
    </row>
    <row r="275" spans="1:37">
      <c r="A275" s="1" t="s">
        <v>4</v>
      </c>
      <c r="B275">
        <v>0.01</v>
      </c>
      <c r="C275">
        <v>8.0000000000000002E-3</v>
      </c>
      <c r="D275">
        <v>8.9999999999999993E-3</v>
      </c>
      <c r="E275">
        <v>3.2000000000000001E-2</v>
      </c>
      <c r="F275">
        <v>0.219</v>
      </c>
      <c r="G275">
        <v>1.091</v>
      </c>
      <c r="H275">
        <v>3.6930000000000001</v>
      </c>
      <c r="I275">
        <v>5.7130000000000001</v>
      </c>
      <c r="J275">
        <v>3.28</v>
      </c>
      <c r="K275">
        <v>1.5589999999999999</v>
      </c>
      <c r="L275">
        <v>0.85799999999999998</v>
      </c>
      <c r="M275">
        <v>0.72599999999999998</v>
      </c>
      <c r="N275">
        <v>1.1020000000000001</v>
      </c>
      <c r="O275">
        <v>1.8280000000000001</v>
      </c>
      <c r="P275">
        <v>2.5569999999999999</v>
      </c>
      <c r="Q275">
        <v>3.0579999999999998</v>
      </c>
      <c r="R275">
        <v>3.2789999999999999</v>
      </c>
      <c r="S275">
        <v>3.2629999999999999</v>
      </c>
      <c r="T275">
        <v>2.8370000000000002</v>
      </c>
      <c r="U275">
        <v>2.2509999999999999</v>
      </c>
      <c r="V275">
        <v>1.788</v>
      </c>
      <c r="W275">
        <v>1.6759999999999999</v>
      </c>
      <c r="X275">
        <v>1.984</v>
      </c>
      <c r="Y275">
        <v>2.2090000000000001</v>
      </c>
      <c r="Z275">
        <v>2.2999999999999998</v>
      </c>
      <c r="AA275">
        <v>2.09</v>
      </c>
      <c r="AB275">
        <v>1.6919999999999999</v>
      </c>
      <c r="AC275">
        <v>1.3879999999999999</v>
      </c>
      <c r="AD275">
        <v>1.181</v>
      </c>
      <c r="AE275">
        <v>0.995</v>
      </c>
      <c r="AF275">
        <v>0.77800000000000002</v>
      </c>
      <c r="AG275">
        <v>0.60099999999999998</v>
      </c>
      <c r="AH275">
        <v>0.46300000000000002</v>
      </c>
      <c r="AI275">
        <v>0.35899999999999999</v>
      </c>
      <c r="AJ275">
        <v>0.28299999999999997</v>
      </c>
      <c r="AK275">
        <v>0.219</v>
      </c>
    </row>
    <row r="276" spans="1:37">
      <c r="A276" s="1" t="s">
        <v>5</v>
      </c>
      <c r="B276">
        <v>0.01</v>
      </c>
      <c r="C276">
        <v>8.9999999999999993E-3</v>
      </c>
      <c r="D276">
        <v>0.01</v>
      </c>
      <c r="E276">
        <v>3.1E-2</v>
      </c>
      <c r="F276">
        <v>0.222</v>
      </c>
      <c r="G276">
        <v>1.109</v>
      </c>
      <c r="H276">
        <v>3.7250000000000001</v>
      </c>
      <c r="I276">
        <v>5.7640000000000002</v>
      </c>
      <c r="J276">
        <v>3.319</v>
      </c>
      <c r="K276">
        <v>1.571</v>
      </c>
      <c r="L276">
        <v>0.86799999999999999</v>
      </c>
      <c r="M276">
        <v>0.73199999999999998</v>
      </c>
      <c r="N276">
        <v>1.1100000000000001</v>
      </c>
      <c r="O276">
        <v>1.8480000000000001</v>
      </c>
      <c r="P276">
        <v>2.581</v>
      </c>
      <c r="Q276">
        <v>3.0819999999999999</v>
      </c>
      <c r="R276">
        <v>3.2879999999999998</v>
      </c>
      <c r="S276">
        <v>3.298</v>
      </c>
      <c r="T276">
        <v>2.8820000000000001</v>
      </c>
      <c r="U276">
        <v>2.2650000000000001</v>
      </c>
      <c r="V276">
        <v>1.796</v>
      </c>
      <c r="W276">
        <v>1.7090000000000001</v>
      </c>
      <c r="X276">
        <v>2.0249999999999999</v>
      </c>
      <c r="Y276">
        <v>2.2130000000000001</v>
      </c>
      <c r="Z276">
        <v>2.3090000000000002</v>
      </c>
      <c r="AA276">
        <v>2.1280000000000001</v>
      </c>
      <c r="AB276">
        <v>1.7290000000000001</v>
      </c>
      <c r="AC276">
        <v>1.403</v>
      </c>
      <c r="AD276">
        <v>1.1919999999999999</v>
      </c>
      <c r="AE276">
        <v>1.002</v>
      </c>
      <c r="AF276">
        <v>0.79</v>
      </c>
      <c r="AG276">
        <v>0.61099999999999999</v>
      </c>
      <c r="AH276">
        <v>0.47099999999999997</v>
      </c>
      <c r="AI276">
        <v>0.36499999999999999</v>
      </c>
      <c r="AJ276">
        <v>0.28599999999999998</v>
      </c>
      <c r="AK276">
        <v>0.22</v>
      </c>
    </row>
    <row r="277" spans="1:37">
      <c r="A277" s="1" t="s">
        <v>6</v>
      </c>
      <c r="B277">
        <v>0.01</v>
      </c>
      <c r="C277">
        <v>8.0000000000000002E-3</v>
      </c>
      <c r="D277">
        <v>0.01</v>
      </c>
      <c r="E277">
        <v>3.3000000000000002E-2</v>
      </c>
      <c r="F277">
        <v>0.22900000000000001</v>
      </c>
      <c r="G277">
        <v>1.141</v>
      </c>
      <c r="H277">
        <v>3.823</v>
      </c>
      <c r="I277">
        <v>5.9039999999999999</v>
      </c>
      <c r="J277">
        <v>3.4060000000000001</v>
      </c>
      <c r="K277">
        <v>1.605</v>
      </c>
      <c r="L277">
        <v>0.88800000000000001</v>
      </c>
      <c r="M277">
        <v>0.748</v>
      </c>
      <c r="N277">
        <v>1.131</v>
      </c>
      <c r="O277">
        <v>1.8879999999999999</v>
      </c>
      <c r="P277">
        <v>2.6320000000000001</v>
      </c>
      <c r="Q277">
        <v>3.1339999999999999</v>
      </c>
      <c r="R277">
        <v>3.3340000000000001</v>
      </c>
      <c r="S277">
        <v>3.359</v>
      </c>
      <c r="T277">
        <v>2.9420000000000002</v>
      </c>
      <c r="U277">
        <v>2.3029999999999999</v>
      </c>
      <c r="V277">
        <v>1.821</v>
      </c>
      <c r="W277">
        <v>1.75</v>
      </c>
      <c r="X277">
        <v>2.0670000000000002</v>
      </c>
      <c r="Y277">
        <v>2.2429999999999999</v>
      </c>
      <c r="Z277">
        <v>2.3420000000000001</v>
      </c>
      <c r="AA277">
        <v>2.17</v>
      </c>
      <c r="AB277">
        <v>1.7729999999999999</v>
      </c>
      <c r="AC277">
        <v>1.427</v>
      </c>
      <c r="AD277">
        <v>1.21</v>
      </c>
      <c r="AE277">
        <v>1.0169999999999999</v>
      </c>
      <c r="AF277">
        <v>0.80600000000000005</v>
      </c>
      <c r="AG277">
        <v>0.623</v>
      </c>
      <c r="AH277">
        <v>0.47899999999999998</v>
      </c>
      <c r="AI277">
        <v>0.372</v>
      </c>
      <c r="AJ277">
        <v>0.28899999999999998</v>
      </c>
      <c r="AK277">
        <v>0.22500000000000001</v>
      </c>
    </row>
    <row r="278" spans="1:37">
      <c r="A278" s="1" t="s">
        <v>7</v>
      </c>
      <c r="B278">
        <v>1.0999999999999999E-2</v>
      </c>
      <c r="C278">
        <v>8.9999999999999993E-3</v>
      </c>
      <c r="D278">
        <v>1.0999999999999999E-2</v>
      </c>
      <c r="E278">
        <v>3.3000000000000002E-2</v>
      </c>
      <c r="F278">
        <v>0.23400000000000001</v>
      </c>
      <c r="G278">
        <v>1.17</v>
      </c>
      <c r="H278">
        <v>3.9020000000000001</v>
      </c>
      <c r="I278">
        <v>6.0430000000000001</v>
      </c>
      <c r="J278">
        <v>3.4860000000000002</v>
      </c>
      <c r="K278">
        <v>1.639</v>
      </c>
      <c r="L278">
        <v>0.91</v>
      </c>
      <c r="M278">
        <v>0.76200000000000001</v>
      </c>
      <c r="N278">
        <v>1.1539999999999999</v>
      </c>
      <c r="O278">
        <v>1.9239999999999999</v>
      </c>
      <c r="P278">
        <v>2.6739999999999999</v>
      </c>
      <c r="Q278">
        <v>3.1920000000000002</v>
      </c>
      <c r="R278">
        <v>3.395</v>
      </c>
      <c r="S278">
        <v>3.415</v>
      </c>
      <c r="T278">
        <v>3.0019999999999998</v>
      </c>
      <c r="U278">
        <v>2.3450000000000002</v>
      </c>
      <c r="V278">
        <v>1.859</v>
      </c>
      <c r="W278">
        <v>1.798</v>
      </c>
      <c r="X278">
        <v>2.1139999999999999</v>
      </c>
      <c r="Y278">
        <v>2.2869999999999999</v>
      </c>
      <c r="Z278">
        <v>2.3839999999999999</v>
      </c>
      <c r="AA278">
        <v>2.2240000000000002</v>
      </c>
      <c r="AB278">
        <v>1.833</v>
      </c>
      <c r="AC278">
        <v>1.462</v>
      </c>
      <c r="AD278">
        <v>1.2330000000000001</v>
      </c>
      <c r="AE278">
        <v>1.0349999999999999</v>
      </c>
      <c r="AF278">
        <v>0.82799999999999996</v>
      </c>
      <c r="AG278">
        <v>0.64400000000000002</v>
      </c>
      <c r="AH278">
        <v>0.49199999999999999</v>
      </c>
      <c r="AI278">
        <v>0.38300000000000001</v>
      </c>
      <c r="AJ278">
        <v>0.29799999999999999</v>
      </c>
      <c r="AK278">
        <v>0.23</v>
      </c>
    </row>
    <row r="279" spans="1:37">
      <c r="A279" s="1" t="s">
        <v>8</v>
      </c>
      <c r="B279">
        <v>1.2E-2</v>
      </c>
      <c r="C279">
        <v>0.01</v>
      </c>
      <c r="D279">
        <v>1.0999999999999999E-2</v>
      </c>
      <c r="E279">
        <v>3.4000000000000002E-2</v>
      </c>
      <c r="F279">
        <v>0.24399999999999999</v>
      </c>
      <c r="G279">
        <v>1.222</v>
      </c>
      <c r="H279">
        <v>4.0599999999999996</v>
      </c>
      <c r="I279">
        <v>6.2939999999999996</v>
      </c>
      <c r="J279">
        <v>3.6219999999999999</v>
      </c>
      <c r="K279">
        <v>1.7</v>
      </c>
      <c r="L279">
        <v>0.94499999999999995</v>
      </c>
      <c r="M279">
        <v>0.78800000000000003</v>
      </c>
      <c r="N279">
        <v>1.2</v>
      </c>
      <c r="O279">
        <v>1.9950000000000001</v>
      </c>
      <c r="P279">
        <v>2.76</v>
      </c>
      <c r="Q279">
        <v>3.3039999999999998</v>
      </c>
      <c r="R279">
        <v>3.5259999999999998</v>
      </c>
      <c r="S279">
        <v>3.5259999999999998</v>
      </c>
      <c r="T279">
        <v>3.09</v>
      </c>
      <c r="U279">
        <v>2.42</v>
      </c>
      <c r="V279">
        <v>1.931</v>
      </c>
      <c r="W279">
        <v>1.871</v>
      </c>
      <c r="X279">
        <v>2.165</v>
      </c>
      <c r="Y279">
        <v>2.3679999999999999</v>
      </c>
      <c r="Z279">
        <v>2.4660000000000002</v>
      </c>
      <c r="AA279">
        <v>2.2970000000000002</v>
      </c>
      <c r="AB279">
        <v>1.8979999999999999</v>
      </c>
      <c r="AC279">
        <v>1.5129999999999999</v>
      </c>
      <c r="AD279">
        <v>1.2729999999999999</v>
      </c>
      <c r="AE279">
        <v>1.0629999999999999</v>
      </c>
      <c r="AF279">
        <v>0.85499999999999998</v>
      </c>
      <c r="AG279">
        <v>0.66400000000000003</v>
      </c>
      <c r="AH279">
        <v>0.50600000000000001</v>
      </c>
      <c r="AI279">
        <v>0.39800000000000002</v>
      </c>
      <c r="AJ279">
        <v>0.30599999999999999</v>
      </c>
      <c r="AK279">
        <v>0.23799999999999999</v>
      </c>
    </row>
    <row r="280" spans="1:37">
      <c r="A280" s="1" t="s">
        <v>9</v>
      </c>
      <c r="B280">
        <v>1.0999999999999999E-2</v>
      </c>
      <c r="C280">
        <v>0.01</v>
      </c>
      <c r="D280">
        <v>1.2E-2</v>
      </c>
      <c r="E280">
        <v>3.5999999999999997E-2</v>
      </c>
      <c r="F280">
        <v>0.249</v>
      </c>
      <c r="G280">
        <v>1.25</v>
      </c>
      <c r="H280">
        <v>4.13</v>
      </c>
      <c r="I280">
        <v>6.4059999999999997</v>
      </c>
      <c r="J280">
        <v>3.6840000000000002</v>
      </c>
      <c r="K280">
        <v>1.726</v>
      </c>
      <c r="L280">
        <v>0.96099999999999997</v>
      </c>
      <c r="M280">
        <v>0.79700000000000004</v>
      </c>
      <c r="N280">
        <v>1.216</v>
      </c>
      <c r="O280">
        <v>2.0219999999999998</v>
      </c>
      <c r="P280">
        <v>2.7810000000000001</v>
      </c>
      <c r="Q280">
        <v>3.339</v>
      </c>
      <c r="R280">
        <v>3.5760000000000001</v>
      </c>
      <c r="S280">
        <v>3.569</v>
      </c>
      <c r="T280">
        <v>3.125</v>
      </c>
      <c r="U280">
        <v>2.4630000000000001</v>
      </c>
      <c r="V280">
        <v>1.982</v>
      </c>
      <c r="W280">
        <v>1.9159999999999999</v>
      </c>
      <c r="X280">
        <v>2.214</v>
      </c>
      <c r="Y280">
        <v>2.407</v>
      </c>
      <c r="Z280">
        <v>2.5089999999999999</v>
      </c>
      <c r="AA280">
        <v>2.3380000000000001</v>
      </c>
      <c r="AB280">
        <v>1.9370000000000001</v>
      </c>
      <c r="AC280">
        <v>1.542</v>
      </c>
      <c r="AD280">
        <v>1.3</v>
      </c>
      <c r="AE280">
        <v>1.081</v>
      </c>
      <c r="AF280">
        <v>0.86899999999999999</v>
      </c>
      <c r="AG280">
        <v>0.67500000000000004</v>
      </c>
      <c r="AH280">
        <v>0.51600000000000001</v>
      </c>
      <c r="AI280">
        <v>0.40600000000000003</v>
      </c>
      <c r="AJ280">
        <v>0.313</v>
      </c>
      <c r="AK280">
        <v>0.24299999999999999</v>
      </c>
    </row>
    <row r="281" spans="1:37">
      <c r="A281" s="1" t="s">
        <v>10</v>
      </c>
      <c r="B281">
        <v>1.2E-2</v>
      </c>
      <c r="C281">
        <v>0.01</v>
      </c>
      <c r="D281">
        <v>1.2E-2</v>
      </c>
      <c r="E281">
        <v>3.5999999999999997E-2</v>
      </c>
      <c r="F281">
        <v>0.252</v>
      </c>
      <c r="G281">
        <v>1.262</v>
      </c>
      <c r="H281">
        <v>4.165</v>
      </c>
      <c r="I281">
        <v>6.4539999999999997</v>
      </c>
      <c r="J281">
        <v>3.73</v>
      </c>
      <c r="K281">
        <v>1.74</v>
      </c>
      <c r="L281">
        <v>0.97299999999999998</v>
      </c>
      <c r="M281">
        <v>0.80200000000000005</v>
      </c>
      <c r="N281">
        <v>1.2270000000000001</v>
      </c>
      <c r="O281">
        <v>2.0499999999999998</v>
      </c>
      <c r="P281">
        <v>2.8</v>
      </c>
      <c r="Q281">
        <v>3.3650000000000002</v>
      </c>
      <c r="R281">
        <v>3.6259999999999999</v>
      </c>
      <c r="S281">
        <v>3.6230000000000002</v>
      </c>
      <c r="T281">
        <v>3.1659999999999999</v>
      </c>
      <c r="U281">
        <v>2.5</v>
      </c>
      <c r="V281">
        <v>2.0249999999999999</v>
      </c>
      <c r="W281">
        <v>1.964</v>
      </c>
      <c r="X281">
        <v>2.258</v>
      </c>
      <c r="Y281">
        <v>2.4420000000000002</v>
      </c>
      <c r="Z281">
        <v>2.54</v>
      </c>
      <c r="AA281">
        <v>2.3839999999999999</v>
      </c>
      <c r="AB281">
        <v>1.978</v>
      </c>
      <c r="AC281">
        <v>1.577</v>
      </c>
      <c r="AD281">
        <v>1.3280000000000001</v>
      </c>
      <c r="AE281">
        <v>1.0940000000000001</v>
      </c>
      <c r="AF281">
        <v>0.88300000000000001</v>
      </c>
      <c r="AG281">
        <v>0.68700000000000006</v>
      </c>
      <c r="AH281">
        <v>0.52900000000000003</v>
      </c>
      <c r="AI281">
        <v>0.41499999999999998</v>
      </c>
      <c r="AJ281">
        <v>0.318</v>
      </c>
      <c r="AK281">
        <v>0.249</v>
      </c>
    </row>
    <row r="282" spans="1:37">
      <c r="A282" s="1" t="s">
        <v>11</v>
      </c>
      <c r="B282">
        <v>1.2E-2</v>
      </c>
      <c r="C282">
        <v>8.9999999999999993E-3</v>
      </c>
      <c r="D282">
        <v>1.2E-2</v>
      </c>
      <c r="E282">
        <v>3.5999999999999997E-2</v>
      </c>
      <c r="F282">
        <v>0.25</v>
      </c>
      <c r="G282">
        <v>1.2569999999999999</v>
      </c>
      <c r="H282">
        <v>4.13</v>
      </c>
      <c r="I282">
        <v>6.3689999999999998</v>
      </c>
      <c r="J282">
        <v>3.7120000000000002</v>
      </c>
      <c r="K282">
        <v>1.714</v>
      </c>
      <c r="L282">
        <v>0.96599999999999997</v>
      </c>
      <c r="M282">
        <v>0.79200000000000004</v>
      </c>
      <c r="N282">
        <v>1.208</v>
      </c>
      <c r="O282">
        <v>2.0390000000000001</v>
      </c>
      <c r="P282">
        <v>2.7629999999999999</v>
      </c>
      <c r="Q282">
        <v>3.3130000000000002</v>
      </c>
      <c r="R282">
        <v>3.589</v>
      </c>
      <c r="S282">
        <v>3.6139999999999999</v>
      </c>
      <c r="T282">
        <v>3.1320000000000001</v>
      </c>
      <c r="U282">
        <v>2.456</v>
      </c>
      <c r="V282">
        <v>1.9970000000000001</v>
      </c>
      <c r="W282">
        <v>1.9550000000000001</v>
      </c>
      <c r="X282">
        <v>2.2519999999999998</v>
      </c>
      <c r="Y282">
        <v>2.395</v>
      </c>
      <c r="Z282">
        <v>2.4940000000000002</v>
      </c>
      <c r="AA282">
        <v>2.355</v>
      </c>
      <c r="AB282">
        <v>1.9630000000000001</v>
      </c>
      <c r="AC282">
        <v>1.57</v>
      </c>
      <c r="AD282">
        <v>1.3180000000000001</v>
      </c>
      <c r="AE282">
        <v>1.079</v>
      </c>
      <c r="AF282">
        <v>0.86399999999999999</v>
      </c>
      <c r="AG282">
        <v>0.67600000000000005</v>
      </c>
      <c r="AH282">
        <v>0.52200000000000002</v>
      </c>
      <c r="AI282">
        <v>0.41</v>
      </c>
      <c r="AJ282">
        <v>0.315</v>
      </c>
      <c r="AK282">
        <v>0.248</v>
      </c>
    </row>
    <row r="283" spans="1:37">
      <c r="A283" s="1" t="s">
        <v>12</v>
      </c>
      <c r="B283">
        <f>SUM(B274:B282)/9</f>
        <v>1.0777777777777777E-2</v>
      </c>
      <c r="C283">
        <f t="shared" ref="C283:AK283" si="105">SUM(C274:C282)/9</f>
        <v>9.0000000000000011E-3</v>
      </c>
      <c r="D283">
        <f t="shared" si="105"/>
        <v>1.0888888888888887E-2</v>
      </c>
      <c r="E283">
        <f t="shared" si="105"/>
        <v>3.3555555555555554E-2</v>
      </c>
      <c r="F283">
        <f t="shared" si="105"/>
        <v>0.23488888888888887</v>
      </c>
      <c r="G283">
        <f t="shared" si="105"/>
        <v>1.1747777777777779</v>
      </c>
      <c r="H283">
        <f t="shared" si="105"/>
        <v>3.9156666666666666</v>
      </c>
      <c r="I283">
        <f t="shared" si="105"/>
        <v>6.0598888888888887</v>
      </c>
      <c r="J283">
        <f t="shared" si="105"/>
        <v>3.4956666666666667</v>
      </c>
      <c r="K283">
        <f t="shared" si="105"/>
        <v>1.6420000000000003</v>
      </c>
      <c r="L283">
        <f t="shared" si="105"/>
        <v>0.91233333333333333</v>
      </c>
      <c r="M283">
        <f t="shared" si="105"/>
        <v>0.7619999999999999</v>
      </c>
      <c r="N283">
        <f t="shared" si="105"/>
        <v>1.1585555555555558</v>
      </c>
      <c r="O283">
        <f t="shared" si="105"/>
        <v>1.9322222222222223</v>
      </c>
      <c r="P283">
        <f t="shared" si="105"/>
        <v>2.6734444444444443</v>
      </c>
      <c r="Q283">
        <f t="shared" si="105"/>
        <v>3.1986666666666661</v>
      </c>
      <c r="R283">
        <f t="shared" si="105"/>
        <v>3.4239999999999999</v>
      </c>
      <c r="S283">
        <f t="shared" si="105"/>
        <v>3.4298888888888888</v>
      </c>
      <c r="T283">
        <f t="shared" si="105"/>
        <v>2.9974444444444446</v>
      </c>
      <c r="U283">
        <f t="shared" si="105"/>
        <v>2.355</v>
      </c>
      <c r="V283">
        <f t="shared" si="105"/>
        <v>1.8807777777777781</v>
      </c>
      <c r="W283">
        <f t="shared" si="105"/>
        <v>1.8095555555555558</v>
      </c>
      <c r="X283">
        <f t="shared" si="105"/>
        <v>2.1135555555555552</v>
      </c>
      <c r="Y283">
        <f t="shared" si="105"/>
        <v>2.3004444444444441</v>
      </c>
      <c r="Z283">
        <f t="shared" si="105"/>
        <v>2.3967777777777775</v>
      </c>
      <c r="AA283">
        <f t="shared" si="105"/>
        <v>2.2252222222222224</v>
      </c>
      <c r="AB283">
        <f t="shared" si="105"/>
        <v>1.8297777777777777</v>
      </c>
      <c r="AC283">
        <f t="shared" si="105"/>
        <v>1.4699999999999998</v>
      </c>
      <c r="AD283">
        <f t="shared" si="105"/>
        <v>1.2421111111111112</v>
      </c>
      <c r="AE283">
        <f t="shared" si="105"/>
        <v>1.0364444444444443</v>
      </c>
      <c r="AF283">
        <f t="shared" si="105"/>
        <v>0.82599999999999996</v>
      </c>
      <c r="AG283">
        <f t="shared" si="105"/>
        <v>0.64111111111111119</v>
      </c>
      <c r="AH283">
        <f t="shared" si="105"/>
        <v>0.49166666666666664</v>
      </c>
      <c r="AI283">
        <f t="shared" si="105"/>
        <v>0.38400000000000006</v>
      </c>
      <c r="AJ283">
        <f t="shared" si="105"/>
        <v>0.29799999999999999</v>
      </c>
      <c r="AK283">
        <f t="shared" si="105"/>
        <v>0.23166666666666666</v>
      </c>
    </row>
    <row r="284" spans="1:37">
      <c r="A284" s="1" t="s">
        <v>13</v>
      </c>
      <c r="B284">
        <f>STDEV(B274:B282)</f>
        <v>1.0929064207170003E-3</v>
      </c>
      <c r="C284">
        <f t="shared" ref="C284:AK284" si="106">STDEV(C274:C282)</f>
        <v>8.660254037844387E-4</v>
      </c>
      <c r="D284">
        <f t="shared" si="106"/>
        <v>1.0540925533894599E-3</v>
      </c>
      <c r="E284">
        <f t="shared" si="106"/>
        <v>2.0682789409984747E-3</v>
      </c>
      <c r="F284">
        <f t="shared" si="106"/>
        <v>1.4373973393293556E-2</v>
      </c>
      <c r="G284">
        <f t="shared" si="106"/>
        <v>7.5444976270421377E-2</v>
      </c>
      <c r="H284">
        <f t="shared" si="106"/>
        <v>0.21248294049170155</v>
      </c>
      <c r="I284">
        <f t="shared" si="106"/>
        <v>0.33107077960930203</v>
      </c>
      <c r="J284">
        <f t="shared" si="106"/>
        <v>0.19808205370502402</v>
      </c>
      <c r="K284">
        <f t="shared" si="106"/>
        <v>8.0962954491545086E-2</v>
      </c>
      <c r="L284">
        <f t="shared" si="106"/>
        <v>5.0569259436934598E-2</v>
      </c>
      <c r="M284">
        <f t="shared" si="106"/>
        <v>3.4267331381360906E-2</v>
      </c>
      <c r="N284">
        <f t="shared" si="106"/>
        <v>5.5691361787783354E-2</v>
      </c>
      <c r="O284">
        <f t="shared" si="106"/>
        <v>9.734574692529939E-2</v>
      </c>
      <c r="P284">
        <f t="shared" si="106"/>
        <v>0.1076233142854176</v>
      </c>
      <c r="Q284">
        <f t="shared" si="106"/>
        <v>0.13611759621738853</v>
      </c>
      <c r="R284">
        <f t="shared" si="106"/>
        <v>0.15765468594367885</v>
      </c>
      <c r="S284">
        <f t="shared" si="106"/>
        <v>0.15898305290536821</v>
      </c>
      <c r="T284">
        <f t="shared" si="106"/>
        <v>0.13788954919709381</v>
      </c>
      <c r="U284">
        <f t="shared" si="106"/>
        <v>0.10920393765794342</v>
      </c>
      <c r="V284">
        <f t="shared" si="106"/>
        <v>0.10621885164340859</v>
      </c>
      <c r="W284">
        <f t="shared" si="106"/>
        <v>0.12153508866898388</v>
      </c>
      <c r="X284">
        <f t="shared" si="106"/>
        <v>0.11653873938642792</v>
      </c>
      <c r="Y284">
        <f t="shared" si="106"/>
        <v>0.10614154595528452</v>
      </c>
      <c r="Z284">
        <f t="shared" si="106"/>
        <v>0.10977793241104725</v>
      </c>
      <c r="AA284">
        <f t="shared" si="106"/>
        <v>0.12482465479401277</v>
      </c>
      <c r="AB284">
        <f t="shared" si="106"/>
        <v>0.12010076787616492</v>
      </c>
      <c r="AC284">
        <f t="shared" si="106"/>
        <v>8.4032731718063289E-2</v>
      </c>
      <c r="AD284">
        <f t="shared" si="106"/>
        <v>6.5600008468834181E-2</v>
      </c>
      <c r="AE284">
        <f t="shared" si="106"/>
        <v>4.5607321536983277E-2</v>
      </c>
      <c r="AF284">
        <f t="shared" si="106"/>
        <v>4.4175785222223256E-2</v>
      </c>
      <c r="AG284">
        <f t="shared" si="106"/>
        <v>3.6336773537438811E-2</v>
      </c>
      <c r="AH284">
        <f t="shared" si="106"/>
        <v>2.853944638566068E-2</v>
      </c>
      <c r="AI284">
        <f t="shared" si="106"/>
        <v>2.4351591323771848E-2</v>
      </c>
      <c r="AJ284">
        <f t="shared" si="106"/>
        <v>1.5827191791344418E-2</v>
      </c>
      <c r="AK284">
        <f t="shared" si="106"/>
        <v>1.3360389215887386E-2</v>
      </c>
    </row>
    <row r="285" spans="1:37">
      <c r="A285" s="1" t="s">
        <v>14</v>
      </c>
      <c r="B285">
        <f>B284/SQRT(9)</f>
        <v>3.643021402390001E-4</v>
      </c>
      <c r="C285">
        <f t="shared" ref="C285:AK285" si="107">C284/SQRT(9)</f>
        <v>2.886751345948129E-4</v>
      </c>
      <c r="D285">
        <f t="shared" si="107"/>
        <v>3.5136418446315331E-4</v>
      </c>
      <c r="E285">
        <f t="shared" si="107"/>
        <v>6.8942631366615819E-4</v>
      </c>
      <c r="F285">
        <f t="shared" si="107"/>
        <v>4.7913244644311849E-3</v>
      </c>
      <c r="G285">
        <f t="shared" si="107"/>
        <v>2.5148325423473793E-2</v>
      </c>
      <c r="H285">
        <f t="shared" si="107"/>
        <v>7.0827646830567179E-2</v>
      </c>
      <c r="I285">
        <f t="shared" si="107"/>
        <v>0.11035692653643402</v>
      </c>
      <c r="J285">
        <f t="shared" si="107"/>
        <v>6.6027351235008011E-2</v>
      </c>
      <c r="K285">
        <f t="shared" si="107"/>
        <v>2.6987651497181697E-2</v>
      </c>
      <c r="L285">
        <f t="shared" si="107"/>
        <v>1.6856419812311531E-2</v>
      </c>
      <c r="M285">
        <f t="shared" si="107"/>
        <v>1.1422443793786969E-2</v>
      </c>
      <c r="N285">
        <f t="shared" si="107"/>
        <v>1.8563787262594451E-2</v>
      </c>
      <c r="O285">
        <f t="shared" si="107"/>
        <v>3.244858230843313E-2</v>
      </c>
      <c r="P285">
        <f t="shared" si="107"/>
        <v>3.5874438095139204E-2</v>
      </c>
      <c r="Q285">
        <f t="shared" si="107"/>
        <v>4.5372532072462841E-2</v>
      </c>
      <c r="R285">
        <f t="shared" si="107"/>
        <v>5.2551561981226284E-2</v>
      </c>
      <c r="S285">
        <f t="shared" si="107"/>
        <v>5.2994350968456068E-2</v>
      </c>
      <c r="T285">
        <f t="shared" si="107"/>
        <v>4.5963183065697938E-2</v>
      </c>
      <c r="U285">
        <f t="shared" si="107"/>
        <v>3.6401312552647808E-2</v>
      </c>
      <c r="V285">
        <f t="shared" si="107"/>
        <v>3.5406283881136195E-2</v>
      </c>
      <c r="W285">
        <f t="shared" si="107"/>
        <v>4.051169622299463E-2</v>
      </c>
      <c r="X285">
        <f t="shared" si="107"/>
        <v>3.8846246462142638E-2</v>
      </c>
      <c r="Y285">
        <f t="shared" si="107"/>
        <v>3.5380515318428174E-2</v>
      </c>
      <c r="Z285">
        <f t="shared" si="107"/>
        <v>3.6592644137015747E-2</v>
      </c>
      <c r="AA285">
        <f t="shared" si="107"/>
        <v>4.1608218264670919E-2</v>
      </c>
      <c r="AB285">
        <f t="shared" si="107"/>
        <v>4.0033589292054972E-2</v>
      </c>
      <c r="AC285">
        <f t="shared" si="107"/>
        <v>2.8010910572687762E-2</v>
      </c>
      <c r="AD285">
        <f t="shared" si="107"/>
        <v>2.1866669489611395E-2</v>
      </c>
      <c r="AE285">
        <f t="shared" si="107"/>
        <v>1.5202440512327759E-2</v>
      </c>
      <c r="AF285">
        <f t="shared" si="107"/>
        <v>1.4725261740741085E-2</v>
      </c>
      <c r="AG285">
        <f t="shared" si="107"/>
        <v>1.2112257845812937E-2</v>
      </c>
      <c r="AH285">
        <f t="shared" si="107"/>
        <v>9.5131487952202273E-3</v>
      </c>
      <c r="AI285">
        <f t="shared" si="107"/>
        <v>8.1171971079239489E-3</v>
      </c>
      <c r="AJ285">
        <f t="shared" si="107"/>
        <v>5.2757305971148057E-3</v>
      </c>
      <c r="AK285">
        <f t="shared" si="107"/>
        <v>4.4534630719624624E-3</v>
      </c>
    </row>
    <row r="286" spans="1:37">
      <c r="A286" s="1" t="s">
        <v>15</v>
      </c>
      <c r="B286">
        <f>$H$1*B285</f>
        <v>1.0550189981321442E-3</v>
      </c>
      <c r="C286">
        <f t="shared" ref="C286:AK286" si="108">$H$1*C285</f>
        <v>8.3600318978657815E-4</v>
      </c>
      <c r="D286">
        <f t="shared" si="108"/>
        <v>1.0175506782052919E-3</v>
      </c>
      <c r="E286">
        <f t="shared" si="108"/>
        <v>1.9965786043771938E-3</v>
      </c>
      <c r="F286">
        <f t="shared" si="108"/>
        <v>1.3875675648992711E-2</v>
      </c>
      <c r="G286">
        <f t="shared" si="108"/>
        <v>7.2829550426380105E-2</v>
      </c>
      <c r="H286">
        <f t="shared" si="108"/>
        <v>0.20511686522132255</v>
      </c>
      <c r="I286">
        <f t="shared" si="108"/>
        <v>0.31959365924951288</v>
      </c>
      <c r="J286">
        <f t="shared" si="108"/>
        <v>0.19121520917658319</v>
      </c>
      <c r="K286">
        <f t="shared" si="108"/>
        <v>7.8156238735838185E-2</v>
      </c>
      <c r="L286">
        <f t="shared" si="108"/>
        <v>4.8816191776454194E-2</v>
      </c>
      <c r="M286">
        <f t="shared" si="108"/>
        <v>3.3079397226807063E-2</v>
      </c>
      <c r="N286">
        <f t="shared" si="108"/>
        <v>5.3760727912473529E-2</v>
      </c>
      <c r="O286">
        <f t="shared" si="108"/>
        <v>9.3971094365222343E-2</v>
      </c>
      <c r="P286">
        <f t="shared" si="108"/>
        <v>0.10389237272352313</v>
      </c>
      <c r="Q286">
        <f t="shared" si="108"/>
        <v>0.13139885288185238</v>
      </c>
      <c r="R286">
        <f t="shared" si="108"/>
        <v>0.15218932349763131</v>
      </c>
      <c r="S286">
        <f t="shared" si="108"/>
        <v>0.15347164040464878</v>
      </c>
      <c r="T286">
        <f t="shared" si="108"/>
        <v>0.13310937815826121</v>
      </c>
      <c r="U286">
        <f t="shared" si="108"/>
        <v>0.10541820115246804</v>
      </c>
      <c r="V286">
        <f t="shared" si="108"/>
        <v>0.10253659811977042</v>
      </c>
      <c r="W286">
        <f t="shared" si="108"/>
        <v>0.11732187226179244</v>
      </c>
      <c r="X286">
        <f t="shared" si="108"/>
        <v>0.11249872975436508</v>
      </c>
      <c r="Y286">
        <f t="shared" si="108"/>
        <v>0.10246197236216799</v>
      </c>
      <c r="Z286">
        <f t="shared" si="108"/>
        <v>0.1059722974207976</v>
      </c>
      <c r="AA286">
        <f t="shared" si="108"/>
        <v>0.12049740009448698</v>
      </c>
      <c r="AB286">
        <f t="shared" si="108"/>
        <v>0.11593727458979119</v>
      </c>
      <c r="AC286">
        <f t="shared" si="108"/>
        <v>8.1119597018503756E-2</v>
      </c>
      <c r="AD286">
        <f t="shared" si="108"/>
        <v>6.3325874841914598E-2</v>
      </c>
      <c r="AE286">
        <f t="shared" si="108"/>
        <v>4.402626772370119E-2</v>
      </c>
      <c r="AF286">
        <f t="shared" si="108"/>
        <v>4.2644358001186183E-2</v>
      </c>
      <c r="AG286">
        <f t="shared" si="108"/>
        <v>3.5077098721474263E-2</v>
      </c>
      <c r="AH286">
        <f t="shared" si="108"/>
        <v>2.7550078910957777E-2</v>
      </c>
      <c r="AI286">
        <f t="shared" si="108"/>
        <v>2.3507402824547757E-2</v>
      </c>
      <c r="AJ286">
        <f t="shared" si="108"/>
        <v>1.5278515809244476E-2</v>
      </c>
      <c r="AK286">
        <f t="shared" si="108"/>
        <v>1.2897229056403291E-2</v>
      </c>
    </row>
    <row r="287" spans="1:37" ht="60">
      <c r="A287" s="2" t="s">
        <v>16</v>
      </c>
      <c r="B287">
        <f>B283-B286</f>
        <v>9.7227587796456325E-3</v>
      </c>
      <c r="C287">
        <f t="shared" ref="C287:AK287" si="109">C283-C286</f>
        <v>8.1639968102134221E-3</v>
      </c>
      <c r="D287">
        <f t="shared" si="109"/>
        <v>9.8713382106835959E-3</v>
      </c>
      <c r="E287">
        <f t="shared" si="109"/>
        <v>3.1558976951178361E-2</v>
      </c>
      <c r="F287">
        <f t="shared" si="109"/>
        <v>0.22101321323989614</v>
      </c>
      <c r="G287">
        <f t="shared" si="109"/>
        <v>1.1019482273513979</v>
      </c>
      <c r="H287">
        <f t="shared" si="109"/>
        <v>3.7105498014453442</v>
      </c>
      <c r="I287">
        <f t="shared" si="109"/>
        <v>5.7402952296393757</v>
      </c>
      <c r="J287">
        <f t="shared" si="109"/>
        <v>3.3044514574900834</v>
      </c>
      <c r="K287">
        <f t="shared" si="109"/>
        <v>1.5638437612641622</v>
      </c>
      <c r="L287">
        <f t="shared" si="109"/>
        <v>0.86351714155687909</v>
      </c>
      <c r="M287">
        <f t="shared" si="109"/>
        <v>0.72892060277319282</v>
      </c>
      <c r="N287">
        <f t="shared" si="109"/>
        <v>1.1047948276430823</v>
      </c>
      <c r="O287">
        <f t="shared" si="109"/>
        <v>1.838251127857</v>
      </c>
      <c r="P287">
        <f t="shared" si="109"/>
        <v>2.569552071720921</v>
      </c>
      <c r="Q287">
        <f t="shared" si="109"/>
        <v>3.0672678137848139</v>
      </c>
      <c r="R287">
        <f t="shared" si="109"/>
        <v>3.2718106765023687</v>
      </c>
      <c r="S287">
        <f t="shared" si="109"/>
        <v>3.2764172484842398</v>
      </c>
      <c r="T287">
        <f t="shared" si="109"/>
        <v>2.8643350662861833</v>
      </c>
      <c r="U287">
        <f t="shared" si="109"/>
        <v>2.2495817988475317</v>
      </c>
      <c r="V287">
        <f t="shared" si="109"/>
        <v>1.7782411796580078</v>
      </c>
      <c r="W287">
        <f t="shared" si="109"/>
        <v>1.6922336832937634</v>
      </c>
      <c r="X287">
        <f t="shared" si="109"/>
        <v>2.0010568258011903</v>
      </c>
      <c r="Y287">
        <f t="shared" si="109"/>
        <v>2.197982472082276</v>
      </c>
      <c r="Z287">
        <f t="shared" si="109"/>
        <v>2.2908054803569797</v>
      </c>
      <c r="AA287">
        <f t="shared" si="109"/>
        <v>2.1047248221277353</v>
      </c>
      <c r="AB287">
        <f t="shared" si="109"/>
        <v>1.7138405031879866</v>
      </c>
      <c r="AC287">
        <f t="shared" si="109"/>
        <v>1.3888804029814961</v>
      </c>
      <c r="AD287">
        <f t="shared" si="109"/>
        <v>1.1787852362691966</v>
      </c>
      <c r="AE287">
        <f t="shared" si="109"/>
        <v>0.99241817672074306</v>
      </c>
      <c r="AF287">
        <f t="shared" si="109"/>
        <v>0.7833556419988138</v>
      </c>
      <c r="AG287">
        <f t="shared" si="109"/>
        <v>0.60603401238963694</v>
      </c>
      <c r="AH287">
        <f t="shared" si="109"/>
        <v>0.46411658775570885</v>
      </c>
      <c r="AI287">
        <f t="shared" si="109"/>
        <v>0.36049259717545229</v>
      </c>
      <c r="AJ287">
        <f t="shared" si="109"/>
        <v>0.28272148419075549</v>
      </c>
      <c r="AK287">
        <f t="shared" si="109"/>
        <v>0.21876943761026338</v>
      </c>
    </row>
    <row r="288" spans="1:37" ht="60">
      <c r="A288" s="2" t="s">
        <v>17</v>
      </c>
      <c r="B288">
        <f>B283+B286</f>
        <v>1.1832796775909921E-2</v>
      </c>
      <c r="C288">
        <f t="shared" ref="C288:AK288" si="110">C283+C286</f>
        <v>9.83600318978658E-3</v>
      </c>
      <c r="D288">
        <f t="shared" si="110"/>
        <v>1.1906439567094178E-2</v>
      </c>
      <c r="E288">
        <f t="shared" si="110"/>
        <v>3.5552134159932747E-2</v>
      </c>
      <c r="F288">
        <f t="shared" si="110"/>
        <v>0.24876456453788159</v>
      </c>
      <c r="G288">
        <f t="shared" si="110"/>
        <v>1.247607328204158</v>
      </c>
      <c r="H288">
        <f t="shared" si="110"/>
        <v>4.1207835318879891</v>
      </c>
      <c r="I288">
        <f t="shared" si="110"/>
        <v>6.3794825481384017</v>
      </c>
      <c r="J288">
        <f t="shared" si="110"/>
        <v>3.68688187584325</v>
      </c>
      <c r="K288">
        <f t="shared" si="110"/>
        <v>1.7201562387358384</v>
      </c>
      <c r="L288">
        <f t="shared" si="110"/>
        <v>0.96114952510978757</v>
      </c>
      <c r="M288">
        <f t="shared" si="110"/>
        <v>0.79507939722680698</v>
      </c>
      <c r="N288">
        <f t="shared" si="110"/>
        <v>1.2123162834680292</v>
      </c>
      <c r="O288">
        <f t="shared" si="110"/>
        <v>2.0261933165874448</v>
      </c>
      <c r="P288">
        <f t="shared" si="110"/>
        <v>2.7773368171679675</v>
      </c>
      <c r="Q288">
        <f t="shared" si="110"/>
        <v>3.3300655195485183</v>
      </c>
      <c r="R288">
        <f t="shared" si="110"/>
        <v>3.5761893234976312</v>
      </c>
      <c r="S288">
        <f t="shared" si="110"/>
        <v>3.5833605292935378</v>
      </c>
      <c r="T288">
        <f t="shared" si="110"/>
        <v>3.1305538226027059</v>
      </c>
      <c r="U288">
        <f t="shared" si="110"/>
        <v>2.4604182011524682</v>
      </c>
      <c r="V288">
        <f t="shared" si="110"/>
        <v>1.9833143758975484</v>
      </c>
      <c r="W288">
        <f t="shared" si="110"/>
        <v>1.9268774278173482</v>
      </c>
      <c r="X288">
        <f t="shared" si="110"/>
        <v>2.2260542853099201</v>
      </c>
      <c r="Y288">
        <f t="shared" si="110"/>
        <v>2.4029064168066121</v>
      </c>
      <c r="Z288">
        <f t="shared" si="110"/>
        <v>2.5027500751985752</v>
      </c>
      <c r="AA288">
        <f t="shared" si="110"/>
        <v>2.3457196223167096</v>
      </c>
      <c r="AB288">
        <f t="shared" si="110"/>
        <v>1.9457150523675688</v>
      </c>
      <c r="AC288">
        <f t="shared" si="110"/>
        <v>1.5511195970185034</v>
      </c>
      <c r="AD288">
        <f t="shared" si="110"/>
        <v>1.3054369859530257</v>
      </c>
      <c r="AE288">
        <f t="shared" si="110"/>
        <v>1.0804707121681454</v>
      </c>
      <c r="AF288">
        <f t="shared" si="110"/>
        <v>0.86864435800118611</v>
      </c>
      <c r="AG288">
        <f t="shared" si="110"/>
        <v>0.67618820983258543</v>
      </c>
      <c r="AH288">
        <f t="shared" si="110"/>
        <v>0.51921674557762443</v>
      </c>
      <c r="AI288">
        <f t="shared" si="110"/>
        <v>0.40750740282454784</v>
      </c>
      <c r="AJ288">
        <f t="shared" si="110"/>
        <v>0.31327851580924448</v>
      </c>
      <c r="AK288">
        <f t="shared" si="110"/>
        <v>0.24456389572306994</v>
      </c>
    </row>
    <row r="289" spans="1:38">
      <c r="B289">
        <f>B283/B$319</f>
        <v>0.51052631578947372</v>
      </c>
      <c r="C289">
        <f t="shared" ref="C289:AK289" si="111">C283/C$319</f>
        <v>0.51923076923076927</v>
      </c>
      <c r="D289">
        <f t="shared" si="111"/>
        <v>0.49746192893401009</v>
      </c>
      <c r="E289">
        <f t="shared" si="111"/>
        <v>0.48631239935587756</v>
      </c>
      <c r="F289">
        <f t="shared" si="111"/>
        <v>0.48353156450137236</v>
      </c>
      <c r="G289">
        <f t="shared" si="111"/>
        <v>0.48750461084470681</v>
      </c>
      <c r="H289">
        <f t="shared" si="111"/>
        <v>0.49532657736798452</v>
      </c>
      <c r="I289">
        <f t="shared" si="111"/>
        <v>0.48691188286760112</v>
      </c>
      <c r="J289">
        <f t="shared" si="111"/>
        <v>0.47817430160804936</v>
      </c>
      <c r="K289">
        <f t="shared" si="111"/>
        <v>0.48215334420880918</v>
      </c>
      <c r="L289">
        <f t="shared" si="111"/>
        <v>0.47782821229050287</v>
      </c>
      <c r="M289">
        <f t="shared" si="111"/>
        <v>0.48700468683425646</v>
      </c>
      <c r="N289">
        <f t="shared" si="111"/>
        <v>0.49151503723955886</v>
      </c>
      <c r="O289">
        <f t="shared" si="111"/>
        <v>0.49095169532198413</v>
      </c>
      <c r="P289">
        <f t="shared" si="111"/>
        <v>0.4954186999402887</v>
      </c>
      <c r="Q289">
        <f t="shared" si="111"/>
        <v>0.49313097399705358</v>
      </c>
      <c r="R289">
        <f t="shared" si="111"/>
        <v>0.49005295548876482</v>
      </c>
      <c r="S289">
        <f t="shared" si="111"/>
        <v>0.48871192451396361</v>
      </c>
      <c r="T289">
        <f t="shared" si="111"/>
        <v>0.48874033009040346</v>
      </c>
      <c r="U289">
        <f t="shared" si="111"/>
        <v>0.48795929643613589</v>
      </c>
      <c r="V289">
        <f t="shared" si="111"/>
        <v>0.48391892278224091</v>
      </c>
      <c r="W289">
        <f t="shared" si="111"/>
        <v>0.4835797850228637</v>
      </c>
      <c r="X289">
        <f t="shared" si="111"/>
        <v>0.49162617595368541</v>
      </c>
      <c r="Y289">
        <f t="shared" si="111"/>
        <v>0.4959160698459843</v>
      </c>
      <c r="Z289">
        <f t="shared" si="111"/>
        <v>0.49594206230601218</v>
      </c>
      <c r="AA289">
        <f t="shared" si="111"/>
        <v>0.48940641724298051</v>
      </c>
      <c r="AB289">
        <f t="shared" si="111"/>
        <v>0.48283343595156419</v>
      </c>
      <c r="AC289">
        <f t="shared" si="111"/>
        <v>0.4868982776387456</v>
      </c>
      <c r="AD289">
        <f t="shared" si="111"/>
        <v>0.49095300834431277</v>
      </c>
      <c r="AE289">
        <f t="shared" si="111"/>
        <v>0.49490662139218999</v>
      </c>
      <c r="AF289">
        <f t="shared" si="111"/>
        <v>0.48994925196071965</v>
      </c>
      <c r="AG289">
        <f t="shared" si="111"/>
        <v>0.48964697895451459</v>
      </c>
      <c r="AH289">
        <f t="shared" si="111"/>
        <v>0.48701298701298712</v>
      </c>
      <c r="AI289">
        <f t="shared" si="111"/>
        <v>0.48491651466255103</v>
      </c>
      <c r="AJ289">
        <f t="shared" si="111"/>
        <v>0.48923750456037929</v>
      </c>
      <c r="AK289">
        <f t="shared" si="111"/>
        <v>0.48760523854069221</v>
      </c>
      <c r="AL289">
        <f>MEDIAN(B289:AK289)</f>
        <v>0.4889889173253914</v>
      </c>
    </row>
    <row r="291" spans="1:38">
      <c r="A291" s="4" t="s">
        <v>42</v>
      </c>
      <c r="B291" s="4"/>
      <c r="C291" s="6"/>
      <c r="D291" s="4" t="s">
        <v>44</v>
      </c>
      <c r="E291" s="5">
        <f>224/255</f>
        <v>0.8784313725490196</v>
      </c>
      <c r="F291" s="5">
        <f t="shared" ref="F291:G291" si="112">224/255</f>
        <v>0.8784313725490196</v>
      </c>
      <c r="G291" s="5">
        <f t="shared" si="112"/>
        <v>0.8784313725490196</v>
      </c>
      <c r="H291" s="6"/>
      <c r="I291" s="1" t="s">
        <v>45</v>
      </c>
      <c r="K291">
        <f>IF(E291&lt;$X$1, $U$1*E291,  POWER(($O$1*E291) +$R$1, $L$1))</f>
        <v>0.74539617131958169</v>
      </c>
      <c r="L291" s="6"/>
      <c r="M291" s="1" t="s">
        <v>58</v>
      </c>
      <c r="N291">
        <f>(224+1)/256</f>
        <v>0.87890625</v>
      </c>
      <c r="P291" s="1" t="s">
        <v>59</v>
      </c>
      <c r="Q291">
        <f>IF(N291&lt;$X$1, $U$1*N291,  POWER(($O$1*N291) +$R$1, $L$1))</f>
        <v>0.74630664865349294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8">
      <c r="A292" s="4" t="s">
        <v>3</v>
      </c>
      <c r="B292">
        <v>1.4999999999999999E-2</v>
      </c>
      <c r="C292">
        <v>1.2E-2</v>
      </c>
      <c r="D292">
        <v>1.4999999999999999E-2</v>
      </c>
      <c r="E292">
        <v>4.5999999999999999E-2</v>
      </c>
      <c r="F292">
        <v>0.32</v>
      </c>
      <c r="G292">
        <v>1.595</v>
      </c>
      <c r="H292">
        <v>5.3550000000000004</v>
      </c>
      <c r="I292">
        <v>8.3000000000000007</v>
      </c>
      <c r="J292">
        <v>4.7690000000000001</v>
      </c>
      <c r="K292">
        <v>2.2589999999999999</v>
      </c>
      <c r="L292">
        <v>1.2490000000000001</v>
      </c>
      <c r="M292">
        <v>1.054</v>
      </c>
      <c r="N292">
        <v>1.603</v>
      </c>
      <c r="O292">
        <v>2.665</v>
      </c>
      <c r="P292">
        <v>3.722</v>
      </c>
      <c r="Q292">
        <v>4.4470000000000001</v>
      </c>
      <c r="R292">
        <v>4.7569999999999997</v>
      </c>
      <c r="S292">
        <v>4.7530000000000001</v>
      </c>
      <c r="T292">
        <v>4.1429999999999998</v>
      </c>
      <c r="U292">
        <v>3.27</v>
      </c>
      <c r="V292">
        <v>2.593</v>
      </c>
      <c r="W292">
        <v>2.4569999999999999</v>
      </c>
      <c r="X292">
        <v>2.903</v>
      </c>
      <c r="Y292">
        <v>3.1930000000000001</v>
      </c>
      <c r="Z292">
        <v>3.3220000000000001</v>
      </c>
      <c r="AA292">
        <v>3.0659999999999998</v>
      </c>
      <c r="AB292">
        <v>2.484</v>
      </c>
      <c r="AC292">
        <v>2.0230000000000001</v>
      </c>
      <c r="AD292">
        <v>1.71</v>
      </c>
      <c r="AE292">
        <v>1.4470000000000001</v>
      </c>
      <c r="AF292">
        <v>1.1359999999999999</v>
      </c>
      <c r="AG292">
        <v>0.876</v>
      </c>
      <c r="AH292">
        <v>0.67700000000000005</v>
      </c>
      <c r="AI292">
        <v>0.52400000000000002</v>
      </c>
      <c r="AJ292">
        <v>0.41299999999999998</v>
      </c>
      <c r="AK292">
        <v>0.32</v>
      </c>
    </row>
    <row r="293" spans="1:38">
      <c r="A293" s="4" t="s">
        <v>4</v>
      </c>
      <c r="B293">
        <v>1.4999999999999999E-2</v>
      </c>
      <c r="C293">
        <v>1.2999999999999999E-2</v>
      </c>
      <c r="D293">
        <v>1.6E-2</v>
      </c>
      <c r="E293">
        <v>4.7E-2</v>
      </c>
      <c r="F293">
        <v>0.32400000000000001</v>
      </c>
      <c r="G293">
        <v>1.6120000000000001</v>
      </c>
      <c r="H293">
        <v>5.3979999999999997</v>
      </c>
      <c r="I293">
        <v>8.3379999999999992</v>
      </c>
      <c r="J293">
        <v>4.8019999999999996</v>
      </c>
      <c r="K293">
        <v>2.2669999999999999</v>
      </c>
      <c r="L293">
        <v>1.2569999999999999</v>
      </c>
      <c r="M293">
        <v>1.0589999999999999</v>
      </c>
      <c r="N293">
        <v>1.603</v>
      </c>
      <c r="O293">
        <v>2.6739999999999999</v>
      </c>
      <c r="P293">
        <v>3.7320000000000002</v>
      </c>
      <c r="Q293">
        <v>4.4450000000000003</v>
      </c>
      <c r="R293">
        <v>4.734</v>
      </c>
      <c r="S293">
        <v>4.766</v>
      </c>
      <c r="T293">
        <v>4.17</v>
      </c>
      <c r="U293">
        <v>3.266</v>
      </c>
      <c r="V293">
        <v>2.5880000000000001</v>
      </c>
      <c r="W293">
        <v>2.4849999999999999</v>
      </c>
      <c r="X293">
        <v>2.9319999999999999</v>
      </c>
      <c r="Y293">
        <v>3.1859999999999999</v>
      </c>
      <c r="Z293">
        <v>3.3210000000000002</v>
      </c>
      <c r="AA293">
        <v>3.0790000000000002</v>
      </c>
      <c r="AB293">
        <v>2.504</v>
      </c>
      <c r="AC293">
        <v>2.0230000000000001</v>
      </c>
      <c r="AD293">
        <v>1.7130000000000001</v>
      </c>
      <c r="AE293">
        <v>1.4450000000000001</v>
      </c>
      <c r="AF293">
        <v>1.1419999999999999</v>
      </c>
      <c r="AG293">
        <v>0.88200000000000001</v>
      </c>
      <c r="AH293">
        <v>0.68</v>
      </c>
      <c r="AI293">
        <v>0.52500000000000002</v>
      </c>
      <c r="AJ293">
        <v>0.40899999999999997</v>
      </c>
      <c r="AK293">
        <v>0.316</v>
      </c>
    </row>
    <row r="294" spans="1:38">
      <c r="A294" s="4" t="s">
        <v>5</v>
      </c>
      <c r="B294">
        <v>1.4999999999999999E-2</v>
      </c>
      <c r="C294">
        <v>1.2999999999999999E-2</v>
      </c>
      <c r="D294">
        <v>1.6E-2</v>
      </c>
      <c r="E294">
        <v>4.7E-2</v>
      </c>
      <c r="F294">
        <v>0.33200000000000002</v>
      </c>
      <c r="G294">
        <v>1.649</v>
      </c>
      <c r="H294">
        <v>5.5049999999999999</v>
      </c>
      <c r="I294">
        <v>8.4920000000000009</v>
      </c>
      <c r="J294">
        <v>4.9029999999999996</v>
      </c>
      <c r="K294">
        <v>2.3069999999999999</v>
      </c>
      <c r="L294">
        <v>1.28</v>
      </c>
      <c r="M294">
        <v>1.077</v>
      </c>
      <c r="N294">
        <v>1.6279999999999999</v>
      </c>
      <c r="O294">
        <v>2.718</v>
      </c>
      <c r="P294">
        <v>3.7879999999999998</v>
      </c>
      <c r="Q294">
        <v>4.5110000000000001</v>
      </c>
      <c r="R294">
        <v>4.7969999999999997</v>
      </c>
      <c r="S294">
        <v>4.8390000000000004</v>
      </c>
      <c r="T294">
        <v>4.2450000000000001</v>
      </c>
      <c r="U294">
        <v>3.3130000000000002</v>
      </c>
      <c r="V294">
        <v>2.6280000000000001</v>
      </c>
      <c r="W294">
        <v>2.5299999999999998</v>
      </c>
      <c r="X294">
        <v>2.9940000000000002</v>
      </c>
      <c r="Y294">
        <v>3.2330000000000001</v>
      </c>
      <c r="Z294">
        <v>3.3719999999999999</v>
      </c>
      <c r="AA294">
        <v>3.137</v>
      </c>
      <c r="AB294">
        <v>2.5710000000000002</v>
      </c>
      <c r="AC294">
        <v>2.056</v>
      </c>
      <c r="AD294">
        <v>1.7470000000000001</v>
      </c>
      <c r="AE294">
        <v>1.47</v>
      </c>
      <c r="AF294">
        <v>1.1679999999999999</v>
      </c>
      <c r="AG294">
        <v>0.90300000000000002</v>
      </c>
      <c r="AH294">
        <v>0.69399999999999995</v>
      </c>
      <c r="AI294">
        <v>0.54200000000000004</v>
      </c>
      <c r="AJ294">
        <v>0.41899999999999998</v>
      </c>
      <c r="AK294">
        <v>0.32400000000000001</v>
      </c>
    </row>
    <row r="295" spans="1:38">
      <c r="A295" s="4" t="s">
        <v>6</v>
      </c>
      <c r="B295">
        <v>1.6E-2</v>
      </c>
      <c r="C295">
        <v>1.2999999999999999E-2</v>
      </c>
      <c r="D295">
        <v>1.6E-2</v>
      </c>
      <c r="E295">
        <v>4.8000000000000001E-2</v>
      </c>
      <c r="F295">
        <v>0.34200000000000003</v>
      </c>
      <c r="G295">
        <v>1.698</v>
      </c>
      <c r="H295">
        <v>5.6479999999999997</v>
      </c>
      <c r="I295">
        <v>8.7360000000000007</v>
      </c>
      <c r="J295">
        <v>5.0289999999999999</v>
      </c>
      <c r="K295">
        <v>2.3650000000000002</v>
      </c>
      <c r="L295">
        <v>1.3129999999999999</v>
      </c>
      <c r="M295">
        <v>1.1000000000000001</v>
      </c>
      <c r="N295">
        <v>1.669</v>
      </c>
      <c r="O295">
        <v>2.78</v>
      </c>
      <c r="P295">
        <v>3.863</v>
      </c>
      <c r="Q295">
        <v>4.6059999999999999</v>
      </c>
      <c r="R295">
        <v>4.9119999999999999</v>
      </c>
      <c r="S295">
        <v>4.9390000000000001</v>
      </c>
      <c r="T295">
        <v>4.3230000000000004</v>
      </c>
      <c r="U295">
        <v>3.3879999999999999</v>
      </c>
      <c r="V295">
        <v>2.6909999999999998</v>
      </c>
      <c r="W295">
        <v>2.5979999999999999</v>
      </c>
      <c r="X295">
        <v>3.0310000000000001</v>
      </c>
      <c r="Y295">
        <v>3.2989999999999999</v>
      </c>
      <c r="Z295">
        <v>3.4409999999999998</v>
      </c>
      <c r="AA295">
        <v>3.2109999999999999</v>
      </c>
      <c r="AB295">
        <v>2.6339999999999999</v>
      </c>
      <c r="AC295">
        <v>2.105</v>
      </c>
      <c r="AD295">
        <v>1.7709999999999999</v>
      </c>
      <c r="AE295">
        <v>1.494</v>
      </c>
      <c r="AF295">
        <v>1.19</v>
      </c>
      <c r="AG295">
        <v>0.92200000000000004</v>
      </c>
      <c r="AH295">
        <v>0.70799999999999996</v>
      </c>
      <c r="AI295">
        <v>0.55000000000000004</v>
      </c>
      <c r="AJ295">
        <v>0.42499999999999999</v>
      </c>
      <c r="AK295">
        <v>0.33</v>
      </c>
    </row>
    <row r="296" spans="1:38">
      <c r="A296" s="4" t="s">
        <v>7</v>
      </c>
      <c r="B296">
        <v>1.4999999999999999E-2</v>
      </c>
      <c r="C296">
        <v>1.2999999999999999E-2</v>
      </c>
      <c r="D296">
        <v>1.4999999999999999E-2</v>
      </c>
      <c r="E296">
        <v>0.05</v>
      </c>
      <c r="F296">
        <v>0.35399999999999998</v>
      </c>
      <c r="G296">
        <v>1.768</v>
      </c>
      <c r="H296">
        <v>5.8490000000000002</v>
      </c>
      <c r="I296">
        <v>9.0579999999999998</v>
      </c>
      <c r="J296">
        <v>5.2130000000000001</v>
      </c>
      <c r="K296">
        <v>2.4430000000000001</v>
      </c>
      <c r="L296">
        <v>1.36</v>
      </c>
      <c r="M296">
        <v>1.133</v>
      </c>
      <c r="N296">
        <v>1.7270000000000001</v>
      </c>
      <c r="O296">
        <v>2.871</v>
      </c>
      <c r="P296">
        <v>3.9710000000000001</v>
      </c>
      <c r="Q296">
        <v>4.7539999999999996</v>
      </c>
      <c r="R296">
        <v>5.0739999999999998</v>
      </c>
      <c r="S296">
        <v>5.0839999999999996</v>
      </c>
      <c r="T296">
        <v>4.452</v>
      </c>
      <c r="U296">
        <v>3.4860000000000002</v>
      </c>
      <c r="V296">
        <v>2.7850000000000001</v>
      </c>
      <c r="W296">
        <v>2.7029999999999998</v>
      </c>
      <c r="X296">
        <v>3.1280000000000001</v>
      </c>
      <c r="Y296">
        <v>3.4020000000000001</v>
      </c>
      <c r="Z296">
        <v>3.55</v>
      </c>
      <c r="AA296">
        <v>3.3109999999999999</v>
      </c>
      <c r="AB296">
        <v>2.74</v>
      </c>
      <c r="AC296">
        <v>2.1779999999999999</v>
      </c>
      <c r="AD296">
        <v>1.829</v>
      </c>
      <c r="AE296">
        <v>1.53</v>
      </c>
      <c r="AF296">
        <v>1.23</v>
      </c>
      <c r="AG296">
        <v>0.95699999999999996</v>
      </c>
      <c r="AH296">
        <v>0.72899999999999998</v>
      </c>
      <c r="AI296">
        <v>0.57099999999999995</v>
      </c>
      <c r="AJ296">
        <v>0.439</v>
      </c>
      <c r="AK296">
        <v>0.33800000000000002</v>
      </c>
    </row>
    <row r="297" spans="1:38">
      <c r="A297" s="4" t="s">
        <v>8</v>
      </c>
      <c r="B297">
        <v>1.4999999999999999E-2</v>
      </c>
      <c r="C297">
        <v>1.4E-2</v>
      </c>
      <c r="D297">
        <v>1.7000000000000001E-2</v>
      </c>
      <c r="E297">
        <v>0.05</v>
      </c>
      <c r="F297">
        <v>0.35899999999999999</v>
      </c>
      <c r="G297">
        <v>1.7909999999999999</v>
      </c>
      <c r="H297">
        <v>5.9139999999999997</v>
      </c>
      <c r="I297">
        <v>9.1609999999999996</v>
      </c>
      <c r="J297">
        <v>5.266</v>
      </c>
      <c r="K297">
        <v>2.468</v>
      </c>
      <c r="L297">
        <v>1.3759999999999999</v>
      </c>
      <c r="M297">
        <v>1.143</v>
      </c>
      <c r="N297">
        <v>1.7450000000000001</v>
      </c>
      <c r="O297">
        <v>2.9020000000000001</v>
      </c>
      <c r="P297">
        <v>4.0019999999999998</v>
      </c>
      <c r="Q297">
        <v>4.8029999999999999</v>
      </c>
      <c r="R297">
        <v>5.14</v>
      </c>
      <c r="S297">
        <v>5.1319999999999997</v>
      </c>
      <c r="T297">
        <v>4.492</v>
      </c>
      <c r="U297">
        <v>3.536</v>
      </c>
      <c r="V297">
        <v>2.8410000000000002</v>
      </c>
      <c r="W297">
        <v>2.7389999999999999</v>
      </c>
      <c r="X297">
        <v>3.1739999999999999</v>
      </c>
      <c r="Y297">
        <v>3.4540000000000002</v>
      </c>
      <c r="Z297">
        <v>3.6</v>
      </c>
      <c r="AA297">
        <v>3.3540000000000001</v>
      </c>
      <c r="AB297">
        <v>2.778</v>
      </c>
      <c r="AC297">
        <v>2.2109999999999999</v>
      </c>
      <c r="AD297">
        <v>1.8640000000000001</v>
      </c>
      <c r="AE297">
        <v>1.552</v>
      </c>
      <c r="AF297">
        <v>1.248</v>
      </c>
      <c r="AG297">
        <v>0.96899999999999997</v>
      </c>
      <c r="AH297">
        <v>0.74</v>
      </c>
      <c r="AI297">
        <v>0.58199999999999996</v>
      </c>
      <c r="AJ297">
        <v>0.44600000000000001</v>
      </c>
      <c r="AK297">
        <v>0.34799999999999998</v>
      </c>
    </row>
    <row r="298" spans="1:38">
      <c r="A298" s="4" t="s">
        <v>9</v>
      </c>
      <c r="B298">
        <v>1.6E-2</v>
      </c>
      <c r="C298">
        <v>1.2999999999999999E-2</v>
      </c>
      <c r="D298">
        <v>1.7000000000000001E-2</v>
      </c>
      <c r="E298">
        <v>5.1999999999999998E-2</v>
      </c>
      <c r="F298">
        <v>0.36399999999999999</v>
      </c>
      <c r="G298">
        <v>1.8169999999999999</v>
      </c>
      <c r="H298">
        <v>5.9809999999999999</v>
      </c>
      <c r="I298">
        <v>9.2710000000000008</v>
      </c>
      <c r="J298">
        <v>5.3460000000000001</v>
      </c>
      <c r="K298">
        <v>2.4969999999999999</v>
      </c>
      <c r="L298">
        <v>1.3959999999999999</v>
      </c>
      <c r="M298">
        <v>1.1539999999999999</v>
      </c>
      <c r="N298">
        <v>1.7629999999999999</v>
      </c>
      <c r="O298">
        <v>2.94</v>
      </c>
      <c r="P298">
        <v>4.0309999999999997</v>
      </c>
      <c r="Q298">
        <v>4.8440000000000003</v>
      </c>
      <c r="R298">
        <v>5.2030000000000003</v>
      </c>
      <c r="S298">
        <v>5.1980000000000004</v>
      </c>
      <c r="T298">
        <v>4.5529999999999999</v>
      </c>
      <c r="U298">
        <v>3.59</v>
      </c>
      <c r="V298">
        <v>2.8959999999999999</v>
      </c>
      <c r="W298">
        <v>2.8069999999999999</v>
      </c>
      <c r="X298">
        <v>3.2370000000000001</v>
      </c>
      <c r="Y298">
        <v>3.5139999999999998</v>
      </c>
      <c r="Z298">
        <v>3.6509999999999998</v>
      </c>
      <c r="AA298">
        <v>3.4209999999999998</v>
      </c>
      <c r="AB298">
        <v>2.8410000000000002</v>
      </c>
      <c r="AC298">
        <v>2.2610000000000001</v>
      </c>
      <c r="AD298">
        <v>1.901</v>
      </c>
      <c r="AE298">
        <v>1.573</v>
      </c>
      <c r="AF298">
        <v>1.268</v>
      </c>
      <c r="AG298">
        <v>0.98499999999999999</v>
      </c>
      <c r="AH298">
        <v>0.75700000000000001</v>
      </c>
      <c r="AI298">
        <v>0.59599999999999997</v>
      </c>
      <c r="AJ298">
        <v>0.45500000000000002</v>
      </c>
      <c r="AK298">
        <v>0.35499999999999998</v>
      </c>
    </row>
    <row r="299" spans="1:38">
      <c r="A299" s="4" t="s">
        <v>10</v>
      </c>
      <c r="B299">
        <v>1.4999999999999999E-2</v>
      </c>
      <c r="C299">
        <v>1.2E-2</v>
      </c>
      <c r="D299">
        <v>1.6E-2</v>
      </c>
      <c r="E299">
        <v>5.1999999999999998E-2</v>
      </c>
      <c r="F299">
        <v>0.36299999999999999</v>
      </c>
      <c r="G299">
        <v>1.8129999999999999</v>
      </c>
      <c r="H299">
        <v>5.9470000000000001</v>
      </c>
      <c r="I299">
        <v>9.1739999999999995</v>
      </c>
      <c r="J299">
        <v>5.33</v>
      </c>
      <c r="K299">
        <v>2.4649999999999999</v>
      </c>
      <c r="L299">
        <v>1.387</v>
      </c>
      <c r="M299">
        <v>1.139</v>
      </c>
      <c r="N299">
        <v>1.7370000000000001</v>
      </c>
      <c r="O299">
        <v>2.9249999999999998</v>
      </c>
      <c r="P299">
        <v>3.976</v>
      </c>
      <c r="Q299">
        <v>4.7720000000000002</v>
      </c>
      <c r="R299">
        <v>5.149</v>
      </c>
      <c r="S299">
        <v>5.1779999999999999</v>
      </c>
      <c r="T299">
        <v>4.5</v>
      </c>
      <c r="U299">
        <v>3.5339999999999998</v>
      </c>
      <c r="V299">
        <v>2.859</v>
      </c>
      <c r="W299">
        <v>2.806</v>
      </c>
      <c r="X299">
        <v>3.2109999999999999</v>
      </c>
      <c r="Y299">
        <v>3.4380000000000002</v>
      </c>
      <c r="Z299">
        <v>3.5760000000000001</v>
      </c>
      <c r="AA299">
        <v>3.3769999999999998</v>
      </c>
      <c r="AB299">
        <v>2.8119999999999998</v>
      </c>
      <c r="AC299">
        <v>2.2480000000000002</v>
      </c>
      <c r="AD299">
        <v>1.875</v>
      </c>
      <c r="AE299">
        <v>1.5409999999999999</v>
      </c>
      <c r="AF299">
        <v>1.2430000000000001</v>
      </c>
      <c r="AG299">
        <v>0.97</v>
      </c>
      <c r="AH299">
        <v>0.747</v>
      </c>
      <c r="AI299">
        <v>0.58399999999999996</v>
      </c>
      <c r="AJ299">
        <v>0.44700000000000001</v>
      </c>
      <c r="AK299">
        <v>0.34799999999999998</v>
      </c>
    </row>
    <row r="300" spans="1:38">
      <c r="A300" s="4" t="s">
        <v>11</v>
      </c>
      <c r="B300">
        <v>1.4E-2</v>
      </c>
      <c r="C300">
        <v>1.2999999999999999E-2</v>
      </c>
      <c r="D300">
        <v>1.6E-2</v>
      </c>
      <c r="E300">
        <v>5.0999999999999997E-2</v>
      </c>
      <c r="F300">
        <v>0.35899999999999999</v>
      </c>
      <c r="G300">
        <v>1.8049999999999999</v>
      </c>
      <c r="H300">
        <v>5.9269999999999996</v>
      </c>
      <c r="I300">
        <v>9.1210000000000004</v>
      </c>
      <c r="J300">
        <v>5.31</v>
      </c>
      <c r="K300">
        <v>2.4540000000000002</v>
      </c>
      <c r="L300">
        <v>1.3839999999999999</v>
      </c>
      <c r="M300">
        <v>1.1359999999999999</v>
      </c>
      <c r="N300">
        <v>1.7350000000000001</v>
      </c>
      <c r="O300">
        <v>2.9289999999999998</v>
      </c>
      <c r="P300">
        <v>3.9740000000000002</v>
      </c>
      <c r="Q300">
        <v>4.766</v>
      </c>
      <c r="R300">
        <v>5.1959999999999997</v>
      </c>
      <c r="S300">
        <v>5.2220000000000004</v>
      </c>
      <c r="T300">
        <v>4.508</v>
      </c>
      <c r="U300">
        <v>3.5379999999999998</v>
      </c>
      <c r="V300">
        <v>2.895</v>
      </c>
      <c r="W300">
        <v>2.8090000000000002</v>
      </c>
      <c r="X300">
        <v>3.2549999999999999</v>
      </c>
      <c r="Y300">
        <v>3.4750000000000001</v>
      </c>
      <c r="Z300">
        <v>3.6059999999999999</v>
      </c>
      <c r="AA300">
        <v>3.3969999999999998</v>
      </c>
      <c r="AB300">
        <v>2.823</v>
      </c>
      <c r="AC300">
        <v>2.2690000000000001</v>
      </c>
      <c r="AD300">
        <v>1.915</v>
      </c>
      <c r="AE300">
        <v>1.5640000000000001</v>
      </c>
      <c r="AF300">
        <v>1.246</v>
      </c>
      <c r="AG300">
        <v>0.96799999999999997</v>
      </c>
      <c r="AH300">
        <v>0.753</v>
      </c>
      <c r="AI300">
        <v>0.59199999999999997</v>
      </c>
      <c r="AJ300">
        <v>0.45500000000000002</v>
      </c>
      <c r="AK300">
        <v>0.35799999999999998</v>
      </c>
    </row>
    <row r="301" spans="1:38">
      <c r="A301" s="1" t="s">
        <v>12</v>
      </c>
      <c r="B301">
        <f>SUM(B292:B300)/9</f>
        <v>1.5111111111111112E-2</v>
      </c>
      <c r="C301">
        <f t="shared" ref="C301:AK301" si="113">SUM(C292:C300)/9</f>
        <v>1.2888888888888887E-2</v>
      </c>
      <c r="D301">
        <f t="shared" si="113"/>
        <v>1.6E-2</v>
      </c>
      <c r="E301">
        <f t="shared" si="113"/>
        <v>4.9222222222222216E-2</v>
      </c>
      <c r="F301">
        <f t="shared" si="113"/>
        <v>0.34633333333333333</v>
      </c>
      <c r="G301">
        <f t="shared" si="113"/>
        <v>1.7275555555555557</v>
      </c>
      <c r="H301">
        <f t="shared" si="113"/>
        <v>5.7248888888888887</v>
      </c>
      <c r="I301">
        <f t="shared" si="113"/>
        <v>8.8501111111111115</v>
      </c>
      <c r="J301">
        <f t="shared" si="113"/>
        <v>5.1075555555555558</v>
      </c>
      <c r="K301">
        <f t="shared" si="113"/>
        <v>2.3916666666666671</v>
      </c>
      <c r="L301">
        <f t="shared" si="113"/>
        <v>1.3335555555555558</v>
      </c>
      <c r="M301">
        <f t="shared" si="113"/>
        <v>1.1105555555555555</v>
      </c>
      <c r="N301">
        <f t="shared" si="113"/>
        <v>1.6900000000000002</v>
      </c>
      <c r="O301">
        <f t="shared" si="113"/>
        <v>2.8226666666666667</v>
      </c>
      <c r="P301">
        <f t="shared" si="113"/>
        <v>3.8954444444444443</v>
      </c>
      <c r="Q301">
        <f t="shared" si="113"/>
        <v>4.6608888888888877</v>
      </c>
      <c r="R301">
        <f t="shared" si="113"/>
        <v>4.9957777777777785</v>
      </c>
      <c r="S301">
        <f t="shared" si="113"/>
        <v>5.0123333333333333</v>
      </c>
      <c r="T301">
        <f t="shared" si="113"/>
        <v>4.3762222222222222</v>
      </c>
      <c r="U301">
        <f t="shared" si="113"/>
        <v>3.4356666666666666</v>
      </c>
      <c r="V301">
        <f t="shared" si="113"/>
        <v>2.7528888888888887</v>
      </c>
      <c r="W301">
        <f t="shared" si="113"/>
        <v>2.6593333333333335</v>
      </c>
      <c r="X301">
        <f t="shared" si="113"/>
        <v>3.096111111111111</v>
      </c>
      <c r="Y301">
        <f t="shared" si="113"/>
        <v>3.3548888888888886</v>
      </c>
      <c r="Z301">
        <f t="shared" si="113"/>
        <v>3.4932222222222222</v>
      </c>
      <c r="AA301">
        <f t="shared" si="113"/>
        <v>3.2614444444444444</v>
      </c>
      <c r="AB301">
        <f t="shared" si="113"/>
        <v>2.6874444444444445</v>
      </c>
      <c r="AC301">
        <f t="shared" si="113"/>
        <v>2.1526666666666667</v>
      </c>
      <c r="AD301">
        <f t="shared" si="113"/>
        <v>1.8138888888888889</v>
      </c>
      <c r="AE301">
        <f t="shared" si="113"/>
        <v>1.5128888888888889</v>
      </c>
      <c r="AF301">
        <f t="shared" si="113"/>
        <v>1.207888888888889</v>
      </c>
      <c r="AG301">
        <f t="shared" si="113"/>
        <v>0.93688888888888888</v>
      </c>
      <c r="AH301">
        <f t="shared" si="113"/>
        <v>0.72055555555555562</v>
      </c>
      <c r="AI301">
        <f t="shared" si="113"/>
        <v>0.56288888888888877</v>
      </c>
      <c r="AJ301">
        <f t="shared" si="113"/>
        <v>0.43422222222222229</v>
      </c>
      <c r="AK301">
        <f t="shared" si="113"/>
        <v>0.33744444444444444</v>
      </c>
    </row>
    <row r="302" spans="1:38">
      <c r="A302" s="1" t="s">
        <v>13</v>
      </c>
      <c r="B302">
        <f>STDEV(B292:B300)</f>
        <v>6.009252125773317E-4</v>
      </c>
      <c r="C302">
        <f t="shared" ref="C302:AK302" si="114">STDEV(C292:C300)</f>
        <v>6.0092521257733148E-4</v>
      </c>
      <c r="D302">
        <f t="shared" si="114"/>
        <v>7.0710678118654816E-4</v>
      </c>
      <c r="E302">
        <f t="shared" si="114"/>
        <v>2.2791323885295563E-3</v>
      </c>
      <c r="F302">
        <f t="shared" si="114"/>
        <v>1.7269916039170535E-2</v>
      </c>
      <c r="G302">
        <f t="shared" si="114"/>
        <v>9.0088999205107018E-2</v>
      </c>
      <c r="H302">
        <f t="shared" si="114"/>
        <v>0.25121676120655462</v>
      </c>
      <c r="I302">
        <f t="shared" si="114"/>
        <v>0.38753175497126824</v>
      </c>
      <c r="J302">
        <f t="shared" si="114"/>
        <v>0.23439875805510962</v>
      </c>
      <c r="K302">
        <f t="shared" si="114"/>
        <v>9.3435806840846639E-2</v>
      </c>
      <c r="L302">
        <f t="shared" si="114"/>
        <v>5.9268691378988402E-2</v>
      </c>
      <c r="M302">
        <f t="shared" si="114"/>
        <v>3.8720508490692328E-2</v>
      </c>
      <c r="N302">
        <f t="shared" si="114"/>
        <v>6.4594891438874674E-2</v>
      </c>
      <c r="O302">
        <f t="shared" si="114"/>
        <v>0.11396929411029971</v>
      </c>
      <c r="P302">
        <f t="shared" si="114"/>
        <v>0.12118798528640438</v>
      </c>
      <c r="Q302">
        <f t="shared" si="114"/>
        <v>0.15954031186854029</v>
      </c>
      <c r="R302">
        <f t="shared" si="114"/>
        <v>0.19541608031184249</v>
      </c>
      <c r="S302">
        <f t="shared" si="114"/>
        <v>0.18996381234329868</v>
      </c>
      <c r="T302">
        <f t="shared" si="114"/>
        <v>0.15813584174514153</v>
      </c>
      <c r="U302">
        <f t="shared" si="114"/>
        <v>0.1275303885354388</v>
      </c>
      <c r="V302">
        <f t="shared" si="114"/>
        <v>0.1288947675862411</v>
      </c>
      <c r="W302">
        <f t="shared" si="114"/>
        <v>0.14395745899396817</v>
      </c>
      <c r="X302">
        <f t="shared" si="114"/>
        <v>0.13428928144535995</v>
      </c>
      <c r="Y302">
        <f t="shared" si="114"/>
        <v>0.12816244032910387</v>
      </c>
      <c r="Z302">
        <f t="shared" si="114"/>
        <v>0.13013913494581264</v>
      </c>
      <c r="AA302">
        <f t="shared" si="114"/>
        <v>0.14041199299838231</v>
      </c>
      <c r="AB302">
        <f t="shared" si="114"/>
        <v>0.14137194834116767</v>
      </c>
      <c r="AC302">
        <f t="shared" si="114"/>
        <v>0.10225336180292557</v>
      </c>
      <c r="AD302">
        <f t="shared" si="114"/>
        <v>8.0289234092193906E-2</v>
      </c>
      <c r="AE302">
        <f t="shared" si="114"/>
        <v>4.9981107541861351E-2</v>
      </c>
      <c r="AF302">
        <f t="shared" si="114"/>
        <v>4.9770584797760975E-2</v>
      </c>
      <c r="AG302">
        <f t="shared" si="114"/>
        <v>4.1690659758645096E-2</v>
      </c>
      <c r="AH302">
        <f t="shared" si="114"/>
        <v>3.1492503517151146E-2</v>
      </c>
      <c r="AI302">
        <f t="shared" si="114"/>
        <v>2.8219870855677381E-2</v>
      </c>
      <c r="AJ302">
        <f t="shared" si="114"/>
        <v>1.7998456723965113E-2</v>
      </c>
      <c r="AK302">
        <f t="shared" si="114"/>
        <v>1.5629388272666894E-2</v>
      </c>
    </row>
    <row r="303" spans="1:38">
      <c r="A303" s="1" t="s">
        <v>14</v>
      </c>
      <c r="B303">
        <f>B302/SQRT(9)</f>
        <v>2.003084041924439E-4</v>
      </c>
      <c r="C303">
        <f t="shared" ref="C303:AK303" si="115">C302/SQRT(9)</f>
        <v>2.0030840419244382E-4</v>
      </c>
      <c r="D303">
        <f t="shared" si="115"/>
        <v>2.3570226039551606E-4</v>
      </c>
      <c r="E303">
        <f t="shared" si="115"/>
        <v>7.5971079617651873E-4</v>
      </c>
      <c r="F303">
        <f t="shared" si="115"/>
        <v>5.7566386797235115E-3</v>
      </c>
      <c r="G303">
        <f t="shared" si="115"/>
        <v>3.0029666401702338E-2</v>
      </c>
      <c r="H303">
        <f t="shared" si="115"/>
        <v>8.3738920402184877E-2</v>
      </c>
      <c r="I303">
        <f t="shared" si="115"/>
        <v>0.1291772516570894</v>
      </c>
      <c r="J303">
        <f t="shared" si="115"/>
        <v>7.8132919351703203E-2</v>
      </c>
      <c r="K303">
        <f t="shared" si="115"/>
        <v>3.1145268946948881E-2</v>
      </c>
      <c r="L303">
        <f t="shared" si="115"/>
        <v>1.9756230459662801E-2</v>
      </c>
      <c r="M303">
        <f t="shared" si="115"/>
        <v>1.290683616356411E-2</v>
      </c>
      <c r="N303">
        <f t="shared" si="115"/>
        <v>2.1531630479624891E-2</v>
      </c>
      <c r="O303">
        <f t="shared" si="115"/>
        <v>3.7989764703433238E-2</v>
      </c>
      <c r="P303">
        <f t="shared" si="115"/>
        <v>4.039599509546813E-2</v>
      </c>
      <c r="Q303">
        <f t="shared" si="115"/>
        <v>5.3180103956180093E-2</v>
      </c>
      <c r="R303">
        <f t="shared" si="115"/>
        <v>6.5138693437280834E-2</v>
      </c>
      <c r="S303">
        <f t="shared" si="115"/>
        <v>6.3321270781099559E-2</v>
      </c>
      <c r="T303">
        <f t="shared" si="115"/>
        <v>5.2711947248380513E-2</v>
      </c>
      <c r="U303">
        <f t="shared" si="115"/>
        <v>4.2510129511812933E-2</v>
      </c>
      <c r="V303">
        <f t="shared" si="115"/>
        <v>4.2964922528747035E-2</v>
      </c>
      <c r="W303">
        <f t="shared" si="115"/>
        <v>4.7985819664656058E-2</v>
      </c>
      <c r="X303">
        <f t="shared" si="115"/>
        <v>4.4763093815119982E-2</v>
      </c>
      <c r="Y303">
        <f t="shared" si="115"/>
        <v>4.2720813443034626E-2</v>
      </c>
      <c r="Z303">
        <f t="shared" si="115"/>
        <v>4.3379711648604213E-2</v>
      </c>
      <c r="AA303">
        <f t="shared" si="115"/>
        <v>4.6803997666127438E-2</v>
      </c>
      <c r="AB303">
        <f t="shared" si="115"/>
        <v>4.7123982780389227E-2</v>
      </c>
      <c r="AC303">
        <f t="shared" si="115"/>
        <v>3.4084453934308527E-2</v>
      </c>
      <c r="AD303">
        <f t="shared" si="115"/>
        <v>2.6763078030731302E-2</v>
      </c>
      <c r="AE303">
        <f t="shared" si="115"/>
        <v>1.666036918062045E-2</v>
      </c>
      <c r="AF303">
        <f t="shared" si="115"/>
        <v>1.6590194932586993E-2</v>
      </c>
      <c r="AG303">
        <f t="shared" si="115"/>
        <v>1.3896886586215032E-2</v>
      </c>
      <c r="AH303">
        <f t="shared" si="115"/>
        <v>1.0497501172383716E-2</v>
      </c>
      <c r="AI303">
        <f t="shared" si="115"/>
        <v>9.4066236185591269E-3</v>
      </c>
      <c r="AJ303">
        <f t="shared" si="115"/>
        <v>5.9994855746550377E-3</v>
      </c>
      <c r="AK303">
        <f t="shared" si="115"/>
        <v>5.2097960908889648E-3</v>
      </c>
    </row>
    <row r="304" spans="1:38">
      <c r="A304" s="1" t="s">
        <v>15</v>
      </c>
      <c r="B304">
        <f>$H$1*B303</f>
        <v>5.8009313854131747E-4</v>
      </c>
      <c r="C304">
        <f t="shared" ref="C304:AK304" si="116">$H$1*C303</f>
        <v>5.8009313854131726E-4</v>
      </c>
      <c r="D304">
        <f t="shared" si="116"/>
        <v>6.8259374610541454E-4</v>
      </c>
      <c r="E304">
        <f t="shared" si="116"/>
        <v>2.2001224657271982E-3</v>
      </c>
      <c r="F304">
        <f t="shared" si="116"/>
        <v>1.6671225616479289E-2</v>
      </c>
      <c r="G304">
        <f t="shared" si="116"/>
        <v>8.6965913899329964E-2</v>
      </c>
      <c r="H304">
        <f t="shared" si="116"/>
        <v>0.24250791348472739</v>
      </c>
      <c r="I304">
        <f t="shared" si="116"/>
        <v>0.37409732079893088</v>
      </c>
      <c r="J304">
        <f t="shared" si="116"/>
        <v>0.22627293444253246</v>
      </c>
      <c r="K304">
        <f t="shared" si="116"/>
        <v>9.0196698870363953E-2</v>
      </c>
      <c r="L304">
        <f t="shared" si="116"/>
        <v>5.7214043411183468E-2</v>
      </c>
      <c r="M304">
        <f t="shared" si="116"/>
        <v>3.7378197529681662E-2</v>
      </c>
      <c r="N304">
        <f t="shared" si="116"/>
        <v>6.2355601868993686E-2</v>
      </c>
      <c r="O304">
        <f t="shared" si="116"/>
        <v>0.11001835858114266</v>
      </c>
      <c r="P304">
        <f t="shared" si="116"/>
        <v>0.11698680179647571</v>
      </c>
      <c r="Q304">
        <f t="shared" si="116"/>
        <v>0.15400958105709756</v>
      </c>
      <c r="R304">
        <f t="shared" si="116"/>
        <v>0.18864165619436529</v>
      </c>
      <c r="S304">
        <f t="shared" si="116"/>
        <v>0.18337840018206431</v>
      </c>
      <c r="T304">
        <f t="shared" si="116"/>
        <v>0.15265379923130995</v>
      </c>
      <c r="U304">
        <f t="shared" si="116"/>
        <v>0.12310933506621025</v>
      </c>
      <c r="V304">
        <f t="shared" si="116"/>
        <v>0.12442641564325141</v>
      </c>
      <c r="W304">
        <f t="shared" si="116"/>
        <v>0.13896693374884395</v>
      </c>
      <c r="X304">
        <f t="shared" si="116"/>
        <v>0.12963391968858745</v>
      </c>
      <c r="Y304">
        <f t="shared" si="116"/>
        <v>0.12371947573102828</v>
      </c>
      <c r="Z304">
        <f t="shared" si="116"/>
        <v>0.1256276449343578</v>
      </c>
      <c r="AA304">
        <f t="shared" si="116"/>
        <v>0.13554437724110505</v>
      </c>
      <c r="AB304">
        <f t="shared" si="116"/>
        <v>0.13647105413200719</v>
      </c>
      <c r="AC304">
        <f t="shared" si="116"/>
        <v>9.8708578593757493E-2</v>
      </c>
      <c r="AD304">
        <f t="shared" si="116"/>
        <v>7.7505873976997847E-2</v>
      </c>
      <c r="AE304">
        <f t="shared" si="116"/>
        <v>4.8248429147076825E-2</v>
      </c>
      <c r="AF304">
        <f t="shared" si="116"/>
        <v>4.8045204524771928E-2</v>
      </c>
      <c r="AG304">
        <f t="shared" si="116"/>
        <v>4.024538355367873E-2</v>
      </c>
      <c r="AH304">
        <f t="shared" si="116"/>
        <v>3.040076339522324E-2</v>
      </c>
      <c r="AI304">
        <f t="shared" si="116"/>
        <v>2.7241581999347231E-2</v>
      </c>
      <c r="AJ304">
        <f t="shared" si="116"/>
        <v>1.7374510224200987E-2</v>
      </c>
      <c r="AK304">
        <f t="shared" si="116"/>
        <v>1.5087569479214441E-2</v>
      </c>
    </row>
    <row r="305" spans="1:38" ht="60">
      <c r="A305" s="2" t="s">
        <v>16</v>
      </c>
      <c r="B305">
        <f>B301-B304</f>
        <v>1.4531017972569794E-2</v>
      </c>
      <c r="C305">
        <f t="shared" ref="C305:AK305" si="117">C301-C304</f>
        <v>1.230879575034757E-2</v>
      </c>
      <c r="D305">
        <f t="shared" si="117"/>
        <v>1.5317406253894586E-2</v>
      </c>
      <c r="E305">
        <f t="shared" si="117"/>
        <v>4.7022099756495017E-2</v>
      </c>
      <c r="F305">
        <f t="shared" si="117"/>
        <v>0.32966210771685406</v>
      </c>
      <c r="G305">
        <f t="shared" si="117"/>
        <v>1.6405896416562258</v>
      </c>
      <c r="H305">
        <f t="shared" si="117"/>
        <v>5.482380975404161</v>
      </c>
      <c r="I305">
        <f t="shared" si="117"/>
        <v>8.4760137903121802</v>
      </c>
      <c r="J305">
        <f t="shared" si="117"/>
        <v>4.8812826211130238</v>
      </c>
      <c r="K305">
        <f t="shared" si="117"/>
        <v>2.3014699677963031</v>
      </c>
      <c r="L305">
        <f t="shared" si="117"/>
        <v>1.2763415121443724</v>
      </c>
      <c r="M305">
        <f t="shared" si="117"/>
        <v>1.0731773580258739</v>
      </c>
      <c r="N305">
        <f t="shared" si="117"/>
        <v>1.6276443981310065</v>
      </c>
      <c r="O305">
        <f t="shared" si="117"/>
        <v>2.7126483080855239</v>
      </c>
      <c r="P305">
        <f t="shared" si="117"/>
        <v>3.7784576426479686</v>
      </c>
      <c r="Q305">
        <f t="shared" si="117"/>
        <v>4.5068793078317899</v>
      </c>
      <c r="R305">
        <f t="shared" si="117"/>
        <v>4.8071361215834134</v>
      </c>
      <c r="S305">
        <f t="shared" si="117"/>
        <v>4.8289549331512687</v>
      </c>
      <c r="T305">
        <f t="shared" si="117"/>
        <v>4.2235684229909118</v>
      </c>
      <c r="U305">
        <f t="shared" si="117"/>
        <v>3.3125573316004564</v>
      </c>
      <c r="V305">
        <f t="shared" si="117"/>
        <v>2.6284624732456372</v>
      </c>
      <c r="W305">
        <f t="shared" si="117"/>
        <v>2.5203663995844896</v>
      </c>
      <c r="X305">
        <f t="shared" si="117"/>
        <v>2.9664771914225234</v>
      </c>
      <c r="Y305">
        <f t="shared" si="117"/>
        <v>3.2311694131578603</v>
      </c>
      <c r="Z305">
        <f t="shared" si="117"/>
        <v>3.3675945772878646</v>
      </c>
      <c r="AA305">
        <f t="shared" si="117"/>
        <v>3.1259000672033395</v>
      </c>
      <c r="AB305">
        <f t="shared" si="117"/>
        <v>2.5509733903124374</v>
      </c>
      <c r="AC305">
        <f t="shared" si="117"/>
        <v>2.0539580880729091</v>
      </c>
      <c r="AD305">
        <f t="shared" si="117"/>
        <v>1.7363830149118911</v>
      </c>
      <c r="AE305">
        <f t="shared" si="117"/>
        <v>1.4646404597418121</v>
      </c>
      <c r="AF305">
        <f t="shared" si="117"/>
        <v>1.1598436843641171</v>
      </c>
      <c r="AG305">
        <f t="shared" si="117"/>
        <v>0.8966435053352102</v>
      </c>
      <c r="AH305">
        <f t="shared" si="117"/>
        <v>0.69015479216033238</v>
      </c>
      <c r="AI305">
        <f t="shared" si="117"/>
        <v>0.53564730688954154</v>
      </c>
      <c r="AJ305">
        <f t="shared" si="117"/>
        <v>0.41684771199802129</v>
      </c>
      <c r="AK305">
        <f t="shared" si="117"/>
        <v>0.32235687496523002</v>
      </c>
    </row>
    <row r="306" spans="1:38" ht="60">
      <c r="A306" s="2" t="s">
        <v>17</v>
      </c>
      <c r="B306">
        <f>B301+B304</f>
        <v>1.5691204249652427E-2</v>
      </c>
      <c r="C306">
        <f t="shared" ref="C306:AK306" si="118">C301+C304</f>
        <v>1.3468982027430205E-2</v>
      </c>
      <c r="D306">
        <f t="shared" si="118"/>
        <v>1.6682593746105416E-2</v>
      </c>
      <c r="E306">
        <f t="shared" si="118"/>
        <v>5.1422344687949414E-2</v>
      </c>
      <c r="F306">
        <f t="shared" si="118"/>
        <v>0.36300455894981259</v>
      </c>
      <c r="G306">
        <f t="shared" si="118"/>
        <v>1.8145214694548857</v>
      </c>
      <c r="H306">
        <f t="shared" si="118"/>
        <v>5.9673968023736164</v>
      </c>
      <c r="I306">
        <f t="shared" si="118"/>
        <v>9.2242084319100428</v>
      </c>
      <c r="J306">
        <f t="shared" si="118"/>
        <v>5.3338284899980879</v>
      </c>
      <c r="K306">
        <f t="shared" si="118"/>
        <v>2.481863365537031</v>
      </c>
      <c r="L306">
        <f t="shared" si="118"/>
        <v>1.3907695989667392</v>
      </c>
      <c r="M306">
        <f t="shared" si="118"/>
        <v>1.1479337530852372</v>
      </c>
      <c r="N306">
        <f t="shared" si="118"/>
        <v>1.7523556018689939</v>
      </c>
      <c r="O306">
        <f t="shared" si="118"/>
        <v>2.9326850252478094</v>
      </c>
      <c r="P306">
        <f t="shared" si="118"/>
        <v>4.0124312462409204</v>
      </c>
      <c r="Q306">
        <f t="shared" si="118"/>
        <v>4.8148984699459856</v>
      </c>
      <c r="R306">
        <f t="shared" si="118"/>
        <v>5.1844194339721437</v>
      </c>
      <c r="S306">
        <f t="shared" si="118"/>
        <v>5.1957117335153979</v>
      </c>
      <c r="T306">
        <f t="shared" si="118"/>
        <v>4.5288760214535326</v>
      </c>
      <c r="U306">
        <f t="shared" si="118"/>
        <v>3.5587760017328769</v>
      </c>
      <c r="V306">
        <f t="shared" si="118"/>
        <v>2.8773153045321402</v>
      </c>
      <c r="W306">
        <f t="shared" si="118"/>
        <v>2.7983002670821775</v>
      </c>
      <c r="X306">
        <f t="shared" si="118"/>
        <v>3.2257450307996987</v>
      </c>
      <c r="Y306">
        <f t="shared" si="118"/>
        <v>3.4786083646199168</v>
      </c>
      <c r="Z306">
        <f t="shared" si="118"/>
        <v>3.6188498671565799</v>
      </c>
      <c r="AA306">
        <f t="shared" si="118"/>
        <v>3.3969888216855493</v>
      </c>
      <c r="AB306">
        <f t="shared" si="118"/>
        <v>2.8239154985764516</v>
      </c>
      <c r="AC306">
        <f t="shared" si="118"/>
        <v>2.2513752452604243</v>
      </c>
      <c r="AD306">
        <f t="shared" si="118"/>
        <v>1.8913947628658867</v>
      </c>
      <c r="AE306">
        <f t="shared" si="118"/>
        <v>1.5611373180359658</v>
      </c>
      <c r="AF306">
        <f t="shared" si="118"/>
        <v>1.2559340934136609</v>
      </c>
      <c r="AG306">
        <f t="shared" si="118"/>
        <v>0.97713427244256756</v>
      </c>
      <c r="AH306">
        <f t="shared" si="118"/>
        <v>0.75095631895077886</v>
      </c>
      <c r="AI306">
        <f t="shared" si="118"/>
        <v>0.590130470888236</v>
      </c>
      <c r="AJ306">
        <f t="shared" si="118"/>
        <v>0.45159673244642329</v>
      </c>
      <c r="AK306">
        <f t="shared" si="118"/>
        <v>0.35253201392365885</v>
      </c>
    </row>
    <row r="307" spans="1:38">
      <c r="B307">
        <f>B301/B$319</f>
        <v>0.71578947368421064</v>
      </c>
      <c r="C307">
        <f t="shared" ref="C307:AK307" si="119">C301/C$319</f>
        <v>0.7435897435897435</v>
      </c>
      <c r="D307">
        <f t="shared" si="119"/>
        <v>0.73096446700507622</v>
      </c>
      <c r="E307">
        <f t="shared" si="119"/>
        <v>0.71336553945249581</v>
      </c>
      <c r="F307">
        <f t="shared" si="119"/>
        <v>0.71294602012808783</v>
      </c>
      <c r="G307">
        <f t="shared" si="119"/>
        <v>0.71689413500553312</v>
      </c>
      <c r="H307">
        <f t="shared" si="119"/>
        <v>0.72419075997582461</v>
      </c>
      <c r="I307">
        <f t="shared" si="119"/>
        <v>0.7111061512364969</v>
      </c>
      <c r="J307">
        <f t="shared" si="119"/>
        <v>0.69866553181141144</v>
      </c>
      <c r="K307">
        <f t="shared" si="119"/>
        <v>0.70228384991843396</v>
      </c>
      <c r="L307">
        <f t="shared" si="119"/>
        <v>0.69844040968342669</v>
      </c>
      <c r="M307">
        <f t="shared" si="119"/>
        <v>0.70977133929839509</v>
      </c>
      <c r="N307">
        <f t="shared" si="119"/>
        <v>0.71697935325728301</v>
      </c>
      <c r="O307">
        <f t="shared" si="119"/>
        <v>0.71720166003218433</v>
      </c>
      <c r="P307">
        <f t="shared" si="119"/>
        <v>0.72186875862210975</v>
      </c>
      <c r="Q307">
        <f t="shared" si="119"/>
        <v>0.71855836102641391</v>
      </c>
      <c r="R307">
        <f t="shared" si="119"/>
        <v>0.71501041616971206</v>
      </c>
      <c r="S307">
        <f t="shared" si="119"/>
        <v>0.71418846178202766</v>
      </c>
      <c r="T307">
        <f t="shared" si="119"/>
        <v>0.71355327282279835</v>
      </c>
      <c r="U307">
        <f t="shared" si="119"/>
        <v>0.71187494244405558</v>
      </c>
      <c r="V307">
        <f t="shared" si="119"/>
        <v>0.708310700706138</v>
      </c>
      <c r="W307">
        <f t="shared" si="119"/>
        <v>0.71067165508640673</v>
      </c>
      <c r="X307">
        <f t="shared" si="119"/>
        <v>0.72017471311899095</v>
      </c>
      <c r="Y307">
        <f t="shared" si="119"/>
        <v>0.72322690363841047</v>
      </c>
      <c r="Z307">
        <f t="shared" si="119"/>
        <v>0.72281871479480408</v>
      </c>
      <c r="AA307">
        <f t="shared" si="119"/>
        <v>0.71730896116908205</v>
      </c>
      <c r="AB307">
        <f t="shared" si="119"/>
        <v>0.70915061424341042</v>
      </c>
      <c r="AC307">
        <f t="shared" si="119"/>
        <v>0.71301339614308845</v>
      </c>
      <c r="AD307">
        <f t="shared" si="119"/>
        <v>0.71695212999560831</v>
      </c>
      <c r="AE307">
        <f t="shared" si="119"/>
        <v>0.72241086587436321</v>
      </c>
      <c r="AF307">
        <f t="shared" si="119"/>
        <v>0.71647004547551574</v>
      </c>
      <c r="AG307">
        <f t="shared" si="119"/>
        <v>0.7155465037338764</v>
      </c>
      <c r="AH307">
        <f t="shared" si="119"/>
        <v>0.71373541712524791</v>
      </c>
      <c r="AI307">
        <f t="shared" si="119"/>
        <v>0.71081801599550998</v>
      </c>
      <c r="AJ307">
        <f t="shared" si="119"/>
        <v>0.71287851149215609</v>
      </c>
      <c r="AK307">
        <f t="shared" si="119"/>
        <v>0.71024321796071099</v>
      </c>
      <c r="AL307">
        <f>MEDIAN(B307:AK307)</f>
        <v>0.71459943897586986</v>
      </c>
    </row>
    <row r="309" spans="1:38">
      <c r="A309" s="4" t="s">
        <v>43</v>
      </c>
      <c r="B309" s="4"/>
      <c r="C309" s="6"/>
      <c r="D309" s="4" t="s">
        <v>44</v>
      </c>
      <c r="E309" s="5">
        <v>1</v>
      </c>
      <c r="F309" s="5">
        <v>1</v>
      </c>
      <c r="G309" s="5">
        <v>1</v>
      </c>
      <c r="H309" s="6"/>
      <c r="I309" s="1" t="s">
        <v>45</v>
      </c>
      <c r="K309">
        <f>IF(E309&lt;$X$1, $U$1*E309,  POWER(($O$1*E309) +$R$1, $L$1))</f>
        <v>1</v>
      </c>
      <c r="L309" s="6"/>
      <c r="M309" s="1" t="s">
        <v>58</v>
      </c>
      <c r="N309">
        <f>(255+1)/256</f>
        <v>1</v>
      </c>
      <c r="P309" s="1" t="s">
        <v>59</v>
      </c>
      <c r="Q309">
        <f>IF(N309&lt;$X$1, $U$1*N309,  POWER(($O$1*N309) +$R$1, $L$1))</f>
        <v>1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8">
      <c r="A310" s="4" t="s">
        <v>3</v>
      </c>
      <c r="B310">
        <v>2.1000000000000001E-2</v>
      </c>
      <c r="C310">
        <v>1.7000000000000001E-2</v>
      </c>
      <c r="D310">
        <v>2.1000000000000001E-2</v>
      </c>
      <c r="E310">
        <v>6.8000000000000005E-2</v>
      </c>
      <c r="F310">
        <v>0.47699999999999998</v>
      </c>
      <c r="G310">
        <v>2.3650000000000002</v>
      </c>
      <c r="H310">
        <v>7.7910000000000004</v>
      </c>
      <c r="I310">
        <v>12.284000000000001</v>
      </c>
      <c r="J310">
        <v>7.1710000000000003</v>
      </c>
      <c r="K310">
        <v>3.3620000000000001</v>
      </c>
      <c r="L310">
        <v>1.8740000000000001</v>
      </c>
      <c r="M310">
        <v>1.55</v>
      </c>
      <c r="N310">
        <v>2.3340000000000001</v>
      </c>
      <c r="O310">
        <v>3.871</v>
      </c>
      <c r="P310">
        <v>5.3650000000000002</v>
      </c>
      <c r="Q310">
        <v>6.43</v>
      </c>
      <c r="R310">
        <v>6.875</v>
      </c>
      <c r="S310">
        <v>6.8949999999999996</v>
      </c>
      <c r="T310">
        <v>6.0449999999999999</v>
      </c>
      <c r="U310">
        <v>4.74</v>
      </c>
      <c r="V310">
        <v>3.7730000000000001</v>
      </c>
      <c r="W310">
        <v>3.6190000000000002</v>
      </c>
      <c r="X310">
        <v>4.18</v>
      </c>
      <c r="Y310">
        <v>4.5469999999999997</v>
      </c>
      <c r="Z310">
        <v>4.7510000000000003</v>
      </c>
      <c r="AA310">
        <v>4.4379999999999997</v>
      </c>
      <c r="AB310">
        <v>3.6829999999999998</v>
      </c>
      <c r="AC310">
        <v>2.9289999999999998</v>
      </c>
      <c r="AD310">
        <v>2.4580000000000002</v>
      </c>
      <c r="AE310">
        <v>2.0579999999999998</v>
      </c>
      <c r="AF310">
        <v>1.653</v>
      </c>
      <c r="AG310">
        <v>1.2829999999999999</v>
      </c>
      <c r="AH310">
        <v>0.98099999999999998</v>
      </c>
      <c r="AI310">
        <v>0.76700000000000002</v>
      </c>
      <c r="AJ310">
        <v>0.59699999999999998</v>
      </c>
      <c r="AK310">
        <v>0.46100000000000002</v>
      </c>
    </row>
    <row r="311" spans="1:38">
      <c r="A311" s="4" t="s">
        <v>4</v>
      </c>
      <c r="B311">
        <v>2.3E-2</v>
      </c>
      <c r="C311">
        <v>1.7000000000000001E-2</v>
      </c>
      <c r="D311">
        <v>2.1999999999999999E-2</v>
      </c>
      <c r="E311">
        <v>6.9000000000000006E-2</v>
      </c>
      <c r="F311">
        <v>0.48499999999999999</v>
      </c>
      <c r="G311">
        <v>2.4119999999999999</v>
      </c>
      <c r="H311">
        <v>7.9169999999999998</v>
      </c>
      <c r="I311">
        <v>12.484999999999999</v>
      </c>
      <c r="J311">
        <v>7.3049999999999997</v>
      </c>
      <c r="K311">
        <v>3.415</v>
      </c>
      <c r="L311">
        <v>1.911</v>
      </c>
      <c r="M311">
        <v>1.569</v>
      </c>
      <c r="N311">
        <v>2.3690000000000002</v>
      </c>
      <c r="O311">
        <v>3.9380000000000002</v>
      </c>
      <c r="P311">
        <v>5.4160000000000004</v>
      </c>
      <c r="Q311">
        <v>6.5209999999999999</v>
      </c>
      <c r="R311">
        <v>7.0069999999999997</v>
      </c>
      <c r="S311">
        <v>7.0279999999999996</v>
      </c>
      <c r="T311">
        <v>6.1420000000000003</v>
      </c>
      <c r="U311">
        <v>4.8479999999999999</v>
      </c>
      <c r="V311">
        <v>3.9</v>
      </c>
      <c r="W311">
        <v>3.7349999999999999</v>
      </c>
      <c r="X311">
        <v>4.3079999999999998</v>
      </c>
      <c r="Y311">
        <v>4.6689999999999996</v>
      </c>
      <c r="Z311">
        <v>4.88</v>
      </c>
      <c r="AA311">
        <v>4.5579999999999998</v>
      </c>
      <c r="AB311">
        <v>3.8</v>
      </c>
      <c r="AC311">
        <v>3.024</v>
      </c>
      <c r="AD311">
        <v>2.5390000000000001</v>
      </c>
      <c r="AE311">
        <v>2.1120000000000001</v>
      </c>
      <c r="AF311">
        <v>1.6950000000000001</v>
      </c>
      <c r="AG311">
        <v>1.3180000000000001</v>
      </c>
      <c r="AH311">
        <v>1.012</v>
      </c>
      <c r="AI311">
        <v>0.79400000000000004</v>
      </c>
      <c r="AJ311">
        <v>0.61099999999999999</v>
      </c>
      <c r="AK311">
        <v>0.47499999999999998</v>
      </c>
    </row>
    <row r="312" spans="1:38">
      <c r="A312" s="4" t="s">
        <v>5</v>
      </c>
      <c r="B312">
        <v>2.1999999999999999E-2</v>
      </c>
      <c r="C312">
        <v>1.7999999999999999E-2</v>
      </c>
      <c r="D312">
        <v>2.1000000000000001E-2</v>
      </c>
      <c r="E312">
        <v>7.0999999999999994E-2</v>
      </c>
      <c r="F312">
        <v>0.495</v>
      </c>
      <c r="G312">
        <v>2.4529999999999998</v>
      </c>
      <c r="H312">
        <v>8.0519999999999996</v>
      </c>
      <c r="I312">
        <v>12.683999999999999</v>
      </c>
      <c r="J312">
        <v>7.4390000000000001</v>
      </c>
      <c r="K312">
        <v>3.4729999999999999</v>
      </c>
      <c r="L312">
        <v>1.944</v>
      </c>
      <c r="M312">
        <v>1.5940000000000001</v>
      </c>
      <c r="N312">
        <v>2.4049999999999998</v>
      </c>
      <c r="O312">
        <v>4.0049999999999999</v>
      </c>
      <c r="P312">
        <v>5.4969999999999999</v>
      </c>
      <c r="Q312">
        <v>6.6189999999999998</v>
      </c>
      <c r="R312">
        <v>7.1189999999999998</v>
      </c>
      <c r="S312">
        <v>7.1459999999999999</v>
      </c>
      <c r="T312">
        <v>6.2519999999999998</v>
      </c>
      <c r="U312">
        <v>4.9359999999999999</v>
      </c>
      <c r="V312">
        <v>3.9870000000000001</v>
      </c>
      <c r="W312">
        <v>3.8170000000000002</v>
      </c>
      <c r="X312">
        <v>4.3920000000000003</v>
      </c>
      <c r="Y312">
        <v>4.7480000000000002</v>
      </c>
      <c r="Z312">
        <v>4.9550000000000001</v>
      </c>
      <c r="AA312">
        <v>4.6369999999999996</v>
      </c>
      <c r="AB312">
        <v>3.875</v>
      </c>
      <c r="AC312">
        <v>3.0790000000000002</v>
      </c>
      <c r="AD312">
        <v>2.5870000000000002</v>
      </c>
      <c r="AE312">
        <v>2.1459999999999999</v>
      </c>
      <c r="AF312">
        <v>1.724</v>
      </c>
      <c r="AG312">
        <v>1.3440000000000001</v>
      </c>
      <c r="AH312">
        <v>1.0329999999999999</v>
      </c>
      <c r="AI312">
        <v>0.81</v>
      </c>
      <c r="AJ312">
        <v>0.624</v>
      </c>
      <c r="AK312">
        <v>0.48299999999999998</v>
      </c>
    </row>
    <row r="313" spans="1:38">
      <c r="A313" s="4" t="s">
        <v>6</v>
      </c>
      <c r="B313">
        <v>0.02</v>
      </c>
      <c r="C313">
        <v>1.7999999999999999E-2</v>
      </c>
      <c r="D313">
        <v>2.1000000000000001E-2</v>
      </c>
      <c r="E313">
        <v>6.8000000000000005E-2</v>
      </c>
      <c r="F313">
        <v>0.48699999999999999</v>
      </c>
      <c r="G313">
        <v>2.42</v>
      </c>
      <c r="H313">
        <v>7.9169999999999998</v>
      </c>
      <c r="I313">
        <v>12.417999999999999</v>
      </c>
      <c r="J313">
        <v>7.3529999999999998</v>
      </c>
      <c r="K313">
        <v>3.3919999999999999</v>
      </c>
      <c r="L313">
        <v>1.9139999999999999</v>
      </c>
      <c r="M313">
        <v>1.5589999999999999</v>
      </c>
      <c r="N313">
        <v>2.3410000000000002</v>
      </c>
      <c r="O313">
        <v>3.9470000000000001</v>
      </c>
      <c r="P313">
        <v>5.3730000000000002</v>
      </c>
      <c r="Q313">
        <v>6.4450000000000003</v>
      </c>
      <c r="R313">
        <v>6.98</v>
      </c>
      <c r="S313">
        <v>7.0469999999999997</v>
      </c>
      <c r="T313">
        <v>6.1390000000000002</v>
      </c>
      <c r="U313">
        <v>4.8049999999999997</v>
      </c>
      <c r="V313">
        <v>3.87</v>
      </c>
      <c r="W313">
        <v>3.7789999999999999</v>
      </c>
      <c r="X313">
        <v>4.319</v>
      </c>
      <c r="Y313">
        <v>4.6059999999999999</v>
      </c>
      <c r="Z313">
        <v>4.7720000000000002</v>
      </c>
      <c r="AA313">
        <v>4.5490000000000004</v>
      </c>
      <c r="AB313">
        <v>3.8</v>
      </c>
      <c r="AC313">
        <v>3.0409999999999999</v>
      </c>
      <c r="AD313">
        <v>2.5270000000000001</v>
      </c>
      <c r="AE313">
        <v>2.0720000000000001</v>
      </c>
      <c r="AF313">
        <v>1.673</v>
      </c>
      <c r="AG313">
        <v>1.3</v>
      </c>
      <c r="AH313">
        <v>1.01</v>
      </c>
      <c r="AI313">
        <v>0.78900000000000003</v>
      </c>
      <c r="AJ313">
        <v>0.60499999999999998</v>
      </c>
      <c r="AK313">
        <v>0.47299999999999998</v>
      </c>
    </row>
    <row r="314" spans="1:38">
      <c r="A314" s="4" t="s">
        <v>7</v>
      </c>
      <c r="B314">
        <v>1.9E-2</v>
      </c>
      <c r="C314">
        <v>1.6E-2</v>
      </c>
      <c r="D314">
        <v>2.1999999999999999E-2</v>
      </c>
      <c r="E314">
        <v>6.9000000000000006E-2</v>
      </c>
      <c r="F314">
        <v>0.48799999999999999</v>
      </c>
      <c r="G314">
        <v>2.4209999999999998</v>
      </c>
      <c r="H314">
        <v>7.9169999999999998</v>
      </c>
      <c r="I314">
        <v>12.423</v>
      </c>
      <c r="J314">
        <v>7.3570000000000002</v>
      </c>
      <c r="K314">
        <v>3.395</v>
      </c>
      <c r="L314">
        <v>1.915</v>
      </c>
      <c r="M314">
        <v>1.5609999999999999</v>
      </c>
      <c r="N314">
        <v>2.3439999999999999</v>
      </c>
      <c r="O314">
        <v>3.9510000000000001</v>
      </c>
      <c r="P314">
        <v>5.3769999999999998</v>
      </c>
      <c r="Q314">
        <v>6.452</v>
      </c>
      <c r="R314">
        <v>6.9790000000000001</v>
      </c>
      <c r="S314">
        <v>7.048</v>
      </c>
      <c r="T314">
        <v>6.1479999999999997</v>
      </c>
      <c r="U314">
        <v>4.8070000000000004</v>
      </c>
      <c r="V314">
        <v>3.867</v>
      </c>
      <c r="W314">
        <v>3.7869999999999999</v>
      </c>
      <c r="X314">
        <v>4.33</v>
      </c>
      <c r="Y314">
        <v>4.6109999999999998</v>
      </c>
      <c r="Z314">
        <v>4.7770000000000001</v>
      </c>
      <c r="AA314">
        <v>4.5609999999999999</v>
      </c>
      <c r="AB314">
        <v>3.8140000000000001</v>
      </c>
      <c r="AC314">
        <v>3.048</v>
      </c>
      <c r="AD314">
        <v>2.5289999999999999</v>
      </c>
      <c r="AE314">
        <v>2.0779999999999998</v>
      </c>
      <c r="AF314">
        <v>1.68</v>
      </c>
      <c r="AG314">
        <v>1.3069999999999999</v>
      </c>
      <c r="AH314">
        <v>1.0149999999999999</v>
      </c>
      <c r="AI314">
        <v>0.79400000000000004</v>
      </c>
      <c r="AJ314">
        <v>0.60799999999999998</v>
      </c>
      <c r="AK314">
        <v>0.48299999999999998</v>
      </c>
    </row>
    <row r="315" spans="1:38">
      <c r="A315" s="4" t="s">
        <v>8</v>
      </c>
      <c r="B315">
        <v>2.1000000000000001E-2</v>
      </c>
      <c r="C315">
        <v>1.7999999999999999E-2</v>
      </c>
      <c r="D315">
        <v>2.3E-2</v>
      </c>
      <c r="E315">
        <v>7.0999999999999994E-2</v>
      </c>
      <c r="F315">
        <v>0.49199999999999999</v>
      </c>
      <c r="G315">
        <v>2.4350000000000001</v>
      </c>
      <c r="H315">
        <v>7.99</v>
      </c>
      <c r="I315">
        <v>12.592000000000001</v>
      </c>
      <c r="J315">
        <v>7.391</v>
      </c>
      <c r="K315">
        <v>3.4510000000000001</v>
      </c>
      <c r="L315">
        <v>1.9330000000000001</v>
      </c>
      <c r="M315">
        <v>1.583</v>
      </c>
      <c r="N315">
        <v>2.387</v>
      </c>
      <c r="O315">
        <v>3.9780000000000002</v>
      </c>
      <c r="P315">
        <v>5.4580000000000002</v>
      </c>
      <c r="Q315">
        <v>6.5709999999999997</v>
      </c>
      <c r="R315">
        <v>7.0720000000000001</v>
      </c>
      <c r="S315">
        <v>7.0979999999999999</v>
      </c>
      <c r="T315">
        <v>6.2119999999999997</v>
      </c>
      <c r="U315">
        <v>4.9009999999999998</v>
      </c>
      <c r="V315">
        <v>3.9630000000000001</v>
      </c>
      <c r="W315">
        <v>3.7970000000000002</v>
      </c>
      <c r="X315">
        <v>4.367</v>
      </c>
      <c r="Y315">
        <v>4.7149999999999999</v>
      </c>
      <c r="Z315">
        <v>4.9219999999999997</v>
      </c>
      <c r="AA315">
        <v>4.6120000000000001</v>
      </c>
      <c r="AB315">
        <v>3.8530000000000002</v>
      </c>
      <c r="AC315">
        <v>3.0579999999999998</v>
      </c>
      <c r="AD315">
        <v>2.57</v>
      </c>
      <c r="AE315">
        <v>2.1309999999999998</v>
      </c>
      <c r="AF315">
        <v>1.7150000000000001</v>
      </c>
      <c r="AG315">
        <v>1.333</v>
      </c>
      <c r="AH315">
        <v>1.024</v>
      </c>
      <c r="AI315">
        <v>0.80600000000000005</v>
      </c>
      <c r="AJ315">
        <v>0.62</v>
      </c>
      <c r="AK315">
        <v>0.48199999999999998</v>
      </c>
    </row>
    <row r="316" spans="1:38">
      <c r="A316" s="4" t="s">
        <v>9</v>
      </c>
      <c r="B316">
        <v>2.1999999999999999E-2</v>
      </c>
      <c r="C316">
        <v>1.7999999999999999E-2</v>
      </c>
      <c r="D316">
        <v>2.1999999999999999E-2</v>
      </c>
      <c r="E316">
        <v>7.0000000000000007E-2</v>
      </c>
      <c r="F316">
        <v>0.48699999999999999</v>
      </c>
      <c r="G316">
        <v>2.4129999999999998</v>
      </c>
      <c r="H316">
        <v>7.9169999999999998</v>
      </c>
      <c r="I316">
        <v>12.458</v>
      </c>
      <c r="J316">
        <v>7.3250000000000002</v>
      </c>
      <c r="K316">
        <v>3.407</v>
      </c>
      <c r="L316">
        <v>1.913</v>
      </c>
      <c r="M316">
        <v>1.5629999999999999</v>
      </c>
      <c r="N316">
        <v>2.3559999999999999</v>
      </c>
      <c r="O316">
        <v>3.9449999999999998</v>
      </c>
      <c r="P316">
        <v>5.3840000000000003</v>
      </c>
      <c r="Q316">
        <v>6.4779999999999998</v>
      </c>
      <c r="R316">
        <v>7.0179999999999998</v>
      </c>
      <c r="S316">
        <v>7.0430000000000001</v>
      </c>
      <c r="T316">
        <v>6.1289999999999996</v>
      </c>
      <c r="U316">
        <v>4.843</v>
      </c>
      <c r="V316">
        <v>3.9209999999999998</v>
      </c>
      <c r="W316">
        <v>3.7639999999999998</v>
      </c>
      <c r="X316">
        <v>4.3179999999999996</v>
      </c>
      <c r="Y316">
        <v>4.6680000000000001</v>
      </c>
      <c r="Z316">
        <v>4.8570000000000002</v>
      </c>
      <c r="AA316">
        <v>4.5780000000000003</v>
      </c>
      <c r="AB316">
        <v>3.806</v>
      </c>
      <c r="AC316">
        <v>3.0470000000000002</v>
      </c>
      <c r="AD316">
        <v>2.5569999999999999</v>
      </c>
      <c r="AE316">
        <v>2.1040000000000001</v>
      </c>
      <c r="AF316">
        <v>1.6919999999999999</v>
      </c>
      <c r="AG316">
        <v>1.3109999999999999</v>
      </c>
      <c r="AH316">
        <v>1.018</v>
      </c>
      <c r="AI316">
        <v>0.8</v>
      </c>
      <c r="AJ316">
        <v>0.61299999999999999</v>
      </c>
      <c r="AK316">
        <v>0.48099999999999998</v>
      </c>
    </row>
    <row r="317" spans="1:38">
      <c r="A317" s="4" t="s">
        <v>10</v>
      </c>
      <c r="B317">
        <v>0.02</v>
      </c>
      <c r="C317">
        <v>1.6E-2</v>
      </c>
      <c r="D317">
        <v>2.1999999999999999E-2</v>
      </c>
      <c r="E317">
        <v>6.7000000000000004E-2</v>
      </c>
      <c r="F317">
        <v>0.47399999999999998</v>
      </c>
      <c r="G317">
        <v>2.3540000000000001</v>
      </c>
      <c r="H317">
        <v>7.7290000000000001</v>
      </c>
      <c r="I317">
        <v>12.186999999999999</v>
      </c>
      <c r="J317">
        <v>7.1159999999999997</v>
      </c>
      <c r="K317">
        <v>3.3330000000000002</v>
      </c>
      <c r="L317">
        <v>1.86</v>
      </c>
      <c r="M317">
        <v>1.5329999999999999</v>
      </c>
      <c r="N317">
        <v>2.3119999999999998</v>
      </c>
      <c r="O317">
        <v>3.835</v>
      </c>
      <c r="P317">
        <v>5.2939999999999996</v>
      </c>
      <c r="Q317">
        <v>6.3559999999999999</v>
      </c>
      <c r="R317">
        <v>6.8150000000000004</v>
      </c>
      <c r="S317">
        <v>6.8140000000000001</v>
      </c>
      <c r="T317">
        <v>5.97</v>
      </c>
      <c r="U317">
        <v>4.6980000000000004</v>
      </c>
      <c r="V317">
        <v>3.762</v>
      </c>
      <c r="W317">
        <v>3.6</v>
      </c>
      <c r="X317">
        <v>4.1420000000000003</v>
      </c>
      <c r="Y317">
        <v>4.5069999999999997</v>
      </c>
      <c r="Z317">
        <v>4.702</v>
      </c>
      <c r="AA317">
        <v>4.3979999999999997</v>
      </c>
      <c r="AB317">
        <v>3.65</v>
      </c>
      <c r="AC317">
        <v>2.9039999999999999</v>
      </c>
      <c r="AD317">
        <v>2.4420000000000002</v>
      </c>
      <c r="AE317">
        <v>2.0329999999999999</v>
      </c>
      <c r="AF317">
        <v>1.637</v>
      </c>
      <c r="AG317">
        <v>1.2649999999999999</v>
      </c>
      <c r="AH317">
        <v>0.97299999999999998</v>
      </c>
      <c r="AI317">
        <v>0.76500000000000001</v>
      </c>
      <c r="AJ317">
        <v>0.58899999999999997</v>
      </c>
      <c r="AK317">
        <v>0.45800000000000002</v>
      </c>
    </row>
    <row r="318" spans="1:38">
      <c r="A318" s="4" t="s">
        <v>11</v>
      </c>
      <c r="B318">
        <v>2.1999999999999999E-2</v>
      </c>
      <c r="C318">
        <v>1.7999999999999999E-2</v>
      </c>
      <c r="D318">
        <v>2.3E-2</v>
      </c>
      <c r="E318">
        <v>6.8000000000000005E-2</v>
      </c>
      <c r="F318">
        <v>0.48699999999999999</v>
      </c>
      <c r="G318">
        <v>2.415</v>
      </c>
      <c r="H318">
        <v>7.9169999999999998</v>
      </c>
      <c r="I318">
        <v>12.478999999999999</v>
      </c>
      <c r="J318">
        <v>7.3369999999999997</v>
      </c>
      <c r="K318">
        <v>3.4220000000000002</v>
      </c>
      <c r="L318">
        <v>1.92</v>
      </c>
      <c r="M318">
        <v>1.57</v>
      </c>
      <c r="N318">
        <v>2.3660000000000001</v>
      </c>
      <c r="O318">
        <v>3.9510000000000001</v>
      </c>
      <c r="P318">
        <v>5.4029999999999996</v>
      </c>
      <c r="Q318">
        <v>6.5060000000000002</v>
      </c>
      <c r="R318">
        <v>7.0179999999999998</v>
      </c>
      <c r="S318">
        <v>7.0449999999999999</v>
      </c>
      <c r="T318">
        <v>6.16</v>
      </c>
      <c r="U318">
        <v>4.8579999999999997</v>
      </c>
      <c r="V318">
        <v>3.9359999999999999</v>
      </c>
      <c r="W318">
        <v>3.78</v>
      </c>
      <c r="X318">
        <v>4.3360000000000003</v>
      </c>
      <c r="Y318">
        <v>4.6779999999999999</v>
      </c>
      <c r="Z318">
        <v>4.8789999999999996</v>
      </c>
      <c r="AA318">
        <v>4.59</v>
      </c>
      <c r="AB318">
        <v>3.8260000000000001</v>
      </c>
      <c r="AC318">
        <v>3.0419999999999998</v>
      </c>
      <c r="AD318">
        <v>2.5609999999999999</v>
      </c>
      <c r="AE318">
        <v>2.1139999999999999</v>
      </c>
      <c r="AF318">
        <v>1.704</v>
      </c>
      <c r="AG318">
        <v>1.323</v>
      </c>
      <c r="AH318">
        <v>1.02</v>
      </c>
      <c r="AI318">
        <v>0.80200000000000005</v>
      </c>
      <c r="AJ318">
        <v>0.61499999999999999</v>
      </c>
      <c r="AK318">
        <v>0.48</v>
      </c>
    </row>
    <row r="319" spans="1:38">
      <c r="A319" s="1" t="s">
        <v>12</v>
      </c>
      <c r="B319">
        <f>SUM(B310:B318)/9</f>
        <v>2.1111111111111108E-2</v>
      </c>
      <c r="C319">
        <f t="shared" ref="C319:AK319" si="120">SUM(C310:C318)/9</f>
        <v>1.7333333333333333E-2</v>
      </c>
      <c r="D319">
        <f t="shared" si="120"/>
        <v>2.1888888888888888E-2</v>
      </c>
      <c r="E319">
        <f t="shared" si="120"/>
        <v>6.9000000000000006E-2</v>
      </c>
      <c r="F319">
        <f t="shared" si="120"/>
        <v>0.48577777777777775</v>
      </c>
      <c r="G319">
        <f t="shared" si="120"/>
        <v>2.4097777777777778</v>
      </c>
      <c r="H319">
        <f t="shared" si="120"/>
        <v>7.905222222222223</v>
      </c>
      <c r="I319">
        <f t="shared" si="120"/>
        <v>12.445555555555554</v>
      </c>
      <c r="J319">
        <f t="shared" si="120"/>
        <v>7.3104444444444443</v>
      </c>
      <c r="K319">
        <f t="shared" si="120"/>
        <v>3.4055555555555559</v>
      </c>
      <c r="L319">
        <f t="shared" si="120"/>
        <v>1.9093333333333331</v>
      </c>
      <c r="M319">
        <f t="shared" si="120"/>
        <v>1.5646666666666667</v>
      </c>
      <c r="N319">
        <f t="shared" si="120"/>
        <v>2.3571111111111112</v>
      </c>
      <c r="O319">
        <f t="shared" si="120"/>
        <v>3.9356666666666666</v>
      </c>
      <c r="P319">
        <f t="shared" si="120"/>
        <v>5.3963333333333328</v>
      </c>
      <c r="Q319">
        <f t="shared" si="120"/>
        <v>6.4864444444444445</v>
      </c>
      <c r="R319">
        <f t="shared" si="120"/>
        <v>6.9870000000000001</v>
      </c>
      <c r="S319">
        <f t="shared" si="120"/>
        <v>7.0182222222222226</v>
      </c>
      <c r="T319">
        <f t="shared" si="120"/>
        <v>6.133</v>
      </c>
      <c r="U319">
        <f t="shared" si="120"/>
        <v>4.8262222222222224</v>
      </c>
      <c r="V319">
        <f t="shared" si="120"/>
        <v>3.8865555555555553</v>
      </c>
      <c r="W319">
        <f t="shared" si="120"/>
        <v>3.7419999999999995</v>
      </c>
      <c r="X319">
        <f t="shared" si="120"/>
        <v>4.2991111111111113</v>
      </c>
      <c r="Y319">
        <f t="shared" si="120"/>
        <v>4.6387777777777774</v>
      </c>
      <c r="Z319">
        <f t="shared" si="120"/>
        <v>4.8327777777777774</v>
      </c>
      <c r="AA319">
        <f t="shared" si="120"/>
        <v>4.5467777777777769</v>
      </c>
      <c r="AB319">
        <f t="shared" si="120"/>
        <v>3.7896666666666667</v>
      </c>
      <c r="AC319">
        <f t="shared" si="120"/>
        <v>3.0191111111111115</v>
      </c>
      <c r="AD319">
        <f t="shared" si="120"/>
        <v>2.5299999999999998</v>
      </c>
      <c r="AE319">
        <f t="shared" si="120"/>
        <v>2.0942222222222227</v>
      </c>
      <c r="AF319">
        <f t="shared" si="120"/>
        <v>1.685888888888889</v>
      </c>
      <c r="AG319">
        <f t="shared" si="120"/>
        <v>1.3093333333333335</v>
      </c>
      <c r="AH319">
        <f t="shared" si="120"/>
        <v>1.0095555555555553</v>
      </c>
      <c r="AI319">
        <f t="shared" si="120"/>
        <v>0.79188888888888875</v>
      </c>
      <c r="AJ319">
        <f t="shared" si="120"/>
        <v>0.60911111111111127</v>
      </c>
      <c r="AK319">
        <f t="shared" si="120"/>
        <v>0.4751111111111111</v>
      </c>
    </row>
    <row r="320" spans="1:38">
      <c r="A320" s="1" t="s">
        <v>13</v>
      </c>
      <c r="B320">
        <f>STDEV(B310:B318)</f>
        <v>1.2692955176439842E-3</v>
      </c>
      <c r="C320">
        <f t="shared" ref="C320:AK320" si="121">STDEV(C310:C318)</f>
        <v>8.6602540378443772E-4</v>
      </c>
      <c r="D320">
        <f t="shared" si="121"/>
        <v>7.8173595997057079E-4</v>
      </c>
      <c r="E320">
        <f t="shared" si="121"/>
        <v>1.4142135623730913E-3</v>
      </c>
      <c r="F320">
        <f t="shared" si="121"/>
        <v>6.6101773383506531E-3</v>
      </c>
      <c r="G320">
        <f t="shared" si="121"/>
        <v>3.1411692798135514E-2</v>
      </c>
      <c r="H320">
        <f t="shared" si="121"/>
        <v>9.5868109632162954E-2</v>
      </c>
      <c r="I320">
        <f t="shared" si="121"/>
        <v>0.14804991650716243</v>
      </c>
      <c r="J320">
        <f t="shared" si="121"/>
        <v>0.10319533796532568</v>
      </c>
      <c r="K320">
        <f t="shared" si="121"/>
        <v>4.2473848163049374E-2</v>
      </c>
      <c r="L320">
        <f t="shared" si="121"/>
        <v>2.6523574419749642E-2</v>
      </c>
      <c r="M320">
        <f t="shared" si="121"/>
        <v>1.7712989583918384E-2</v>
      </c>
      <c r="N320">
        <f t="shared" si="121"/>
        <v>2.8303906287138369E-2</v>
      </c>
      <c r="O320">
        <f t="shared" si="121"/>
        <v>5.1968740604328691E-2</v>
      </c>
      <c r="P320">
        <f t="shared" si="121"/>
        <v>5.7978444270263142E-2</v>
      </c>
      <c r="Q320">
        <f t="shared" si="121"/>
        <v>7.864017915657219E-2</v>
      </c>
      <c r="R320">
        <f t="shared" si="121"/>
        <v>9.3013439889082547E-2</v>
      </c>
      <c r="S320">
        <f t="shared" si="121"/>
        <v>0.10168797590887749</v>
      </c>
      <c r="T320">
        <f t="shared" si="121"/>
        <v>8.3517962139889407E-2</v>
      </c>
      <c r="U320">
        <f t="shared" si="121"/>
        <v>7.4249205008837749E-2</v>
      </c>
      <c r="V320">
        <f t="shared" si="121"/>
        <v>7.8110676464730314E-2</v>
      </c>
      <c r="W320">
        <f t="shared" si="121"/>
        <v>7.8512737820050527E-2</v>
      </c>
      <c r="X320">
        <f t="shared" si="121"/>
        <v>8.310752740342546E-2</v>
      </c>
      <c r="Y320">
        <f t="shared" si="121"/>
        <v>7.8006053896120559E-2</v>
      </c>
      <c r="Z320">
        <f t="shared" si="121"/>
        <v>8.5474817604043032E-2</v>
      </c>
      <c r="AA320">
        <f t="shared" si="121"/>
        <v>7.8690497802749074E-2</v>
      </c>
      <c r="AB320">
        <f t="shared" si="121"/>
        <v>7.4640806533691817E-2</v>
      </c>
      <c r="AC320">
        <f t="shared" si="121"/>
        <v>6.0320901113222095E-2</v>
      </c>
      <c r="AD320">
        <f t="shared" si="121"/>
        <v>4.944441323344826E-2</v>
      </c>
      <c r="AE320">
        <f t="shared" si="121"/>
        <v>3.6492388856368997E-2</v>
      </c>
      <c r="AF320">
        <f t="shared" si="121"/>
        <v>2.8330392004190675E-2</v>
      </c>
      <c r="AG320">
        <f t="shared" si="121"/>
        <v>2.4438698819699914E-2</v>
      </c>
      <c r="AH320">
        <f t="shared" si="121"/>
        <v>1.9768100004243647E-2</v>
      </c>
      <c r="AI320">
        <f t="shared" si="121"/>
        <v>1.6026887131040498E-2</v>
      </c>
      <c r="AJ320">
        <f t="shared" si="121"/>
        <v>1.0970921160554903E-2</v>
      </c>
      <c r="AK320">
        <f t="shared" si="121"/>
        <v>9.5321094785525227E-3</v>
      </c>
    </row>
    <row r="321" spans="1:37">
      <c r="A321" s="1" t="s">
        <v>14</v>
      </c>
      <c r="B321">
        <f>B320/SQRT(9)</f>
        <v>4.230985058813281E-4</v>
      </c>
      <c r="C321">
        <f t="shared" ref="C321:AK321" si="122">C320/SQRT(9)</f>
        <v>2.8867513459481257E-4</v>
      </c>
      <c r="D321">
        <f t="shared" si="122"/>
        <v>2.6057865332352361E-4</v>
      </c>
      <c r="E321">
        <f t="shared" si="122"/>
        <v>4.7140452079103045E-4</v>
      </c>
      <c r="F321">
        <f t="shared" si="122"/>
        <v>2.2033924461168845E-3</v>
      </c>
      <c r="G321">
        <f t="shared" si="122"/>
        <v>1.0470564266045172E-2</v>
      </c>
      <c r="H321">
        <f t="shared" si="122"/>
        <v>3.1956036544054316E-2</v>
      </c>
      <c r="I321">
        <f t="shared" si="122"/>
        <v>4.9349972169054145E-2</v>
      </c>
      <c r="J321">
        <f t="shared" si="122"/>
        <v>3.4398445988441891E-2</v>
      </c>
      <c r="K321">
        <f t="shared" si="122"/>
        <v>1.4157949387683125E-2</v>
      </c>
      <c r="L321">
        <f t="shared" si="122"/>
        <v>8.8411914732498802E-3</v>
      </c>
      <c r="M321">
        <f t="shared" si="122"/>
        <v>5.9043298613061278E-3</v>
      </c>
      <c r="N321">
        <f t="shared" si="122"/>
        <v>9.4346354290461235E-3</v>
      </c>
      <c r="O321">
        <f t="shared" si="122"/>
        <v>1.7322913534776229E-2</v>
      </c>
      <c r="P321">
        <f t="shared" si="122"/>
        <v>1.9326148090087713E-2</v>
      </c>
      <c r="Q321">
        <f t="shared" si="122"/>
        <v>2.6213393052190729E-2</v>
      </c>
      <c r="R321">
        <f t="shared" si="122"/>
        <v>3.1004479963027517E-2</v>
      </c>
      <c r="S321">
        <f t="shared" si="122"/>
        <v>3.3895991969625831E-2</v>
      </c>
      <c r="T321">
        <f t="shared" si="122"/>
        <v>2.7839320713296468E-2</v>
      </c>
      <c r="U321">
        <f t="shared" si="122"/>
        <v>2.4749735002945916E-2</v>
      </c>
      <c r="V321">
        <f t="shared" si="122"/>
        <v>2.6036892154910105E-2</v>
      </c>
      <c r="W321">
        <f t="shared" si="122"/>
        <v>2.617091260668351E-2</v>
      </c>
      <c r="X321">
        <f t="shared" si="122"/>
        <v>2.7702509134475153E-2</v>
      </c>
      <c r="Y321">
        <f t="shared" si="122"/>
        <v>2.600201796537352E-2</v>
      </c>
      <c r="Z321">
        <f t="shared" si="122"/>
        <v>2.8491605868014344E-2</v>
      </c>
      <c r="AA321">
        <f t="shared" si="122"/>
        <v>2.6230165934249691E-2</v>
      </c>
      <c r="AB321">
        <f t="shared" si="122"/>
        <v>2.488026884456394E-2</v>
      </c>
      <c r="AC321">
        <f t="shared" si="122"/>
        <v>2.0106967037740699E-2</v>
      </c>
      <c r="AD321">
        <f t="shared" si="122"/>
        <v>1.6481471077816088E-2</v>
      </c>
      <c r="AE321">
        <f t="shared" si="122"/>
        <v>1.2164129618789666E-2</v>
      </c>
      <c r="AF321">
        <f t="shared" si="122"/>
        <v>9.4434640013968917E-3</v>
      </c>
      <c r="AG321">
        <f t="shared" si="122"/>
        <v>8.1462329398999719E-3</v>
      </c>
      <c r="AH321">
        <f t="shared" si="122"/>
        <v>6.5893666680812155E-3</v>
      </c>
      <c r="AI321">
        <f t="shared" si="122"/>
        <v>5.3422957103468329E-3</v>
      </c>
      <c r="AJ321">
        <f t="shared" si="122"/>
        <v>3.6569737201849676E-3</v>
      </c>
      <c r="AK321">
        <f t="shared" si="122"/>
        <v>3.1773698261841742E-3</v>
      </c>
    </row>
    <row r="322" spans="1:37">
      <c r="A322" s="1" t="s">
        <v>15</v>
      </c>
      <c r="B322">
        <f>$H$1*B321</f>
        <v>1.225293273032326E-3</v>
      </c>
      <c r="C322">
        <f t="shared" ref="C322:AK322" si="123">$H$1*C321</f>
        <v>8.3600318978657717E-4</v>
      </c>
      <c r="D322">
        <f t="shared" si="123"/>
        <v>7.5463578002492435E-4</v>
      </c>
      <c r="E322">
        <f t="shared" si="123"/>
        <v>1.3651874922108241E-3</v>
      </c>
      <c r="F322">
        <f t="shared" si="123"/>
        <v>6.3810245239544977E-3</v>
      </c>
      <c r="G322">
        <f t="shared" si="123"/>
        <v>3.0322754114466818E-2</v>
      </c>
      <c r="H322">
        <f t="shared" si="123"/>
        <v>9.2544681831581294E-2</v>
      </c>
      <c r="I322">
        <f t="shared" si="123"/>
        <v>0.14291751940158079</v>
      </c>
      <c r="J322">
        <f t="shared" si="123"/>
        <v>9.9617899582527716E-2</v>
      </c>
      <c r="K322">
        <f t="shared" si="123"/>
        <v>4.1001421426730328E-2</v>
      </c>
      <c r="L322">
        <f t="shared" si="123"/>
        <v>2.5604090506531653E-2</v>
      </c>
      <c r="M322">
        <f t="shared" si="123"/>
        <v>1.7098939278342544E-2</v>
      </c>
      <c r="N322">
        <f t="shared" si="123"/>
        <v>2.7322704202517572E-2</v>
      </c>
      <c r="O322">
        <f t="shared" si="123"/>
        <v>5.0167157596711955E-2</v>
      </c>
      <c r="P322">
        <f t="shared" si="123"/>
        <v>5.5968524868894018E-2</v>
      </c>
      <c r="Q322">
        <f t="shared" si="123"/>
        <v>7.5913986279144349E-2</v>
      </c>
      <c r="R322">
        <f t="shared" si="123"/>
        <v>8.9788973972927691E-2</v>
      </c>
      <c r="S322">
        <f t="shared" si="123"/>
        <v>9.8162792744036401E-2</v>
      </c>
      <c r="T322">
        <f t="shared" si="123"/>
        <v>8.0622672785706562E-2</v>
      </c>
      <c r="U322">
        <f t="shared" si="123"/>
        <v>7.1675232568531366E-2</v>
      </c>
      <c r="V322">
        <f t="shared" si="123"/>
        <v>7.5402839680619657E-2</v>
      </c>
      <c r="W322">
        <f t="shared" si="123"/>
        <v>7.5790962908955442E-2</v>
      </c>
      <c r="X322">
        <f t="shared" si="123"/>
        <v>8.0226466453440046E-2</v>
      </c>
      <c r="Y322">
        <f t="shared" si="123"/>
        <v>7.5301844027721707E-2</v>
      </c>
      <c r="Z322">
        <f t="shared" si="123"/>
        <v>8.2511690593769532E-2</v>
      </c>
      <c r="AA322">
        <f t="shared" si="123"/>
        <v>7.5962560545587102E-2</v>
      </c>
      <c r="AB322">
        <f t="shared" si="123"/>
        <v>7.2053258573857165E-2</v>
      </c>
      <c r="AC322">
        <f t="shared" si="123"/>
        <v>5.8229776541297067E-2</v>
      </c>
      <c r="AD322">
        <f t="shared" si="123"/>
        <v>4.773034024135539E-2</v>
      </c>
      <c r="AE322">
        <f t="shared" si="123"/>
        <v>3.5227319376014872E-2</v>
      </c>
      <c r="AF322">
        <f t="shared" si="123"/>
        <v>2.7348271748045397E-2</v>
      </c>
      <c r="AG322">
        <f t="shared" si="123"/>
        <v>2.3591490593950319E-2</v>
      </c>
      <c r="AH322">
        <f t="shared" si="123"/>
        <v>1.9082805870763199E-2</v>
      </c>
      <c r="AI322">
        <f t="shared" si="123"/>
        <v>1.5471288377164428E-2</v>
      </c>
      <c r="AJ322">
        <f t="shared" si="123"/>
        <v>1.0590595893655666E-2</v>
      </c>
      <c r="AK322">
        <f t="shared" si="123"/>
        <v>9.2016630166293686E-3</v>
      </c>
    </row>
    <row r="323" spans="1:37" ht="60">
      <c r="A323" s="2" t="s">
        <v>16</v>
      </c>
      <c r="B323">
        <f>B319-B322</f>
        <v>1.9885817838078784E-2</v>
      </c>
      <c r="C323">
        <f t="shared" ref="C323:AK323" si="124">C319-C322</f>
        <v>1.6497330143546755E-2</v>
      </c>
      <c r="D323">
        <f t="shared" si="124"/>
        <v>2.1134253108863965E-2</v>
      </c>
      <c r="E323">
        <f t="shared" si="124"/>
        <v>6.7634812507789188E-2</v>
      </c>
      <c r="F323">
        <f t="shared" si="124"/>
        <v>0.47939675325382325</v>
      </c>
      <c r="G323">
        <f t="shared" si="124"/>
        <v>2.379455023663311</v>
      </c>
      <c r="H323">
        <f t="shared" si="124"/>
        <v>7.8126775403906414</v>
      </c>
      <c r="I323">
        <f t="shared" si="124"/>
        <v>12.302638036153974</v>
      </c>
      <c r="J323">
        <f t="shared" si="124"/>
        <v>7.2108265448619164</v>
      </c>
      <c r="K323">
        <f t="shared" si="124"/>
        <v>3.3645541341288254</v>
      </c>
      <c r="L323">
        <f t="shared" si="124"/>
        <v>1.8837292428268015</v>
      </c>
      <c r="M323">
        <f t="shared" si="124"/>
        <v>1.5475677273883242</v>
      </c>
      <c r="N323">
        <f t="shared" si="124"/>
        <v>2.3297884069085937</v>
      </c>
      <c r="O323">
        <f t="shared" si="124"/>
        <v>3.8854995090699549</v>
      </c>
      <c r="P323">
        <f t="shared" si="124"/>
        <v>5.3403648084644386</v>
      </c>
      <c r="Q323">
        <f t="shared" si="124"/>
        <v>6.4105304581653</v>
      </c>
      <c r="R323">
        <f t="shared" si="124"/>
        <v>6.8972110260270725</v>
      </c>
      <c r="S323">
        <f t="shared" si="124"/>
        <v>6.9200594294781865</v>
      </c>
      <c r="T323">
        <f t="shared" si="124"/>
        <v>6.0523773272142938</v>
      </c>
      <c r="U323">
        <f t="shared" si="124"/>
        <v>4.7545469896536909</v>
      </c>
      <c r="V323">
        <f t="shared" si="124"/>
        <v>3.8111527158749356</v>
      </c>
      <c r="W323">
        <f t="shared" si="124"/>
        <v>3.6662090370910443</v>
      </c>
      <c r="X323">
        <f t="shared" si="124"/>
        <v>4.2188846446576713</v>
      </c>
      <c r="Y323">
        <f t="shared" si="124"/>
        <v>4.5634759337500554</v>
      </c>
      <c r="Z323">
        <f t="shared" si="124"/>
        <v>4.7502660871840074</v>
      </c>
      <c r="AA323">
        <f t="shared" si="124"/>
        <v>4.4708152172321896</v>
      </c>
      <c r="AB323">
        <f t="shared" si="124"/>
        <v>3.7176134080928094</v>
      </c>
      <c r="AC323">
        <f t="shared" si="124"/>
        <v>2.9608813345698146</v>
      </c>
      <c r="AD323">
        <f t="shared" si="124"/>
        <v>2.4822696597586442</v>
      </c>
      <c r="AE323">
        <f t="shared" si="124"/>
        <v>2.0589949028462078</v>
      </c>
      <c r="AF323">
        <f t="shared" si="124"/>
        <v>1.6585406171408437</v>
      </c>
      <c r="AG323">
        <f t="shared" si="124"/>
        <v>1.2857418427393832</v>
      </c>
      <c r="AH323">
        <f t="shared" si="124"/>
        <v>0.99047274968479215</v>
      </c>
      <c r="AI323">
        <f t="shared" si="124"/>
        <v>0.77641760051172437</v>
      </c>
      <c r="AJ323">
        <f t="shared" si="124"/>
        <v>0.59852051521745564</v>
      </c>
      <c r="AK323">
        <f t="shared" si="124"/>
        <v>0.4659094480944817</v>
      </c>
    </row>
    <row r="324" spans="1:37" ht="60">
      <c r="A324" s="2" t="s">
        <v>17</v>
      </c>
      <c r="B324">
        <f>B319+B322</f>
        <v>2.2336404384143433E-2</v>
      </c>
      <c r="C324">
        <f t="shared" ref="C324:AK324" si="125">C319+C322</f>
        <v>1.816933652311991E-2</v>
      </c>
      <c r="D324">
        <f t="shared" si="125"/>
        <v>2.2643524668913811E-2</v>
      </c>
      <c r="E324">
        <f t="shared" si="125"/>
        <v>7.0365187492210823E-2</v>
      </c>
      <c r="F324">
        <f t="shared" si="125"/>
        <v>0.49215880230173226</v>
      </c>
      <c r="G324">
        <f t="shared" si="125"/>
        <v>2.4401005318922446</v>
      </c>
      <c r="H324">
        <f t="shared" si="125"/>
        <v>7.9977669040538046</v>
      </c>
      <c r="I324">
        <f t="shared" si="125"/>
        <v>12.588473074957134</v>
      </c>
      <c r="J324">
        <f t="shared" si="125"/>
        <v>7.4100623440269722</v>
      </c>
      <c r="K324">
        <f t="shared" si="125"/>
        <v>3.4465569769822864</v>
      </c>
      <c r="L324">
        <f t="shared" si="125"/>
        <v>1.9349374238398647</v>
      </c>
      <c r="M324">
        <f t="shared" si="125"/>
        <v>1.5817656059450091</v>
      </c>
      <c r="N324">
        <f t="shared" si="125"/>
        <v>2.3844338153136286</v>
      </c>
      <c r="O324">
        <f t="shared" si="125"/>
        <v>3.9858338242633784</v>
      </c>
      <c r="P324">
        <f t="shared" si="125"/>
        <v>5.4523018582022269</v>
      </c>
      <c r="Q324">
        <f t="shared" si="125"/>
        <v>6.5623584307235889</v>
      </c>
      <c r="R324">
        <f t="shared" si="125"/>
        <v>7.0767889739729277</v>
      </c>
      <c r="S324">
        <f t="shared" si="125"/>
        <v>7.1163850149662586</v>
      </c>
      <c r="T324">
        <f t="shared" si="125"/>
        <v>6.2136226727857062</v>
      </c>
      <c r="U324">
        <f t="shared" si="125"/>
        <v>4.8978974547907539</v>
      </c>
      <c r="V324">
        <f t="shared" si="125"/>
        <v>3.961958395236175</v>
      </c>
      <c r="W324">
        <f t="shared" si="125"/>
        <v>3.8177909629089548</v>
      </c>
      <c r="X324">
        <f t="shared" si="125"/>
        <v>4.3793375775645513</v>
      </c>
      <c r="Y324">
        <f t="shared" si="125"/>
        <v>4.7140796218054994</v>
      </c>
      <c r="Z324">
        <f t="shared" si="125"/>
        <v>4.9152894683715473</v>
      </c>
      <c r="AA324">
        <f t="shared" si="125"/>
        <v>4.6227403383233643</v>
      </c>
      <c r="AB324">
        <f t="shared" si="125"/>
        <v>3.8617199252405241</v>
      </c>
      <c r="AC324">
        <f t="shared" si="125"/>
        <v>3.0773408876524084</v>
      </c>
      <c r="AD324">
        <f t="shared" si="125"/>
        <v>2.5777303402413554</v>
      </c>
      <c r="AE324">
        <f t="shared" si="125"/>
        <v>2.1294495415982375</v>
      </c>
      <c r="AF324">
        <f t="shared" si="125"/>
        <v>1.7132371606369343</v>
      </c>
      <c r="AG324">
        <f t="shared" si="125"/>
        <v>1.3329248239272837</v>
      </c>
      <c r="AH324">
        <f t="shared" si="125"/>
        <v>1.0286383614263186</v>
      </c>
      <c r="AI324">
        <f t="shared" si="125"/>
        <v>0.80736017726605314</v>
      </c>
      <c r="AJ324">
        <f t="shared" si="125"/>
        <v>0.6197017070047669</v>
      </c>
      <c r="AK324">
        <f t="shared" si="125"/>
        <v>0.48431277412774049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A2" workbookViewId="0">
      <selection activeCell="G16" sqref="G16"/>
    </sheetView>
  </sheetViews>
  <sheetFormatPr baseColWidth="10" defaultRowHeight="15" x14ac:dyDescent="0"/>
  <cols>
    <col min="6" max="6" width="12.6640625" customWidth="1"/>
  </cols>
  <sheetData>
    <row r="1" spans="1:36">
      <c r="A1" s="1" t="s">
        <v>46</v>
      </c>
      <c r="C1" s="1" t="s">
        <v>24</v>
      </c>
      <c r="D1">
        <v>2.4</v>
      </c>
      <c r="F1" s="1" t="s">
        <v>25</v>
      </c>
      <c r="G1">
        <v>0.94789999999999996</v>
      </c>
      <c r="I1" s="1" t="s">
        <v>26</v>
      </c>
      <c r="J1">
        <v>5.21E-2</v>
      </c>
      <c r="L1" s="1" t="s">
        <v>27</v>
      </c>
      <c r="M1">
        <v>7.7399999999999997E-2</v>
      </c>
      <c r="O1" s="1" t="s">
        <v>28</v>
      </c>
      <c r="P1">
        <v>3.9300000000000002E-2</v>
      </c>
      <c r="S1" s="1" t="s">
        <v>29</v>
      </c>
      <c r="T1" t="s">
        <v>30</v>
      </c>
      <c r="W1" t="s">
        <v>31</v>
      </c>
    </row>
    <row r="2" spans="1:36">
      <c r="A2" s="6">
        <v>2.1111110999999998E-2</v>
      </c>
      <c r="B2" s="6">
        <v>1.7333332999999999E-2</v>
      </c>
      <c r="C2" s="6">
        <v>2.1888889000000002E-2</v>
      </c>
      <c r="D2" s="6">
        <v>6.9000000000000006E-2</v>
      </c>
      <c r="E2" s="6">
        <v>0.48577777799999999</v>
      </c>
      <c r="F2" s="6">
        <v>2.409777778</v>
      </c>
      <c r="G2" s="6">
        <v>7.9052222219999999</v>
      </c>
      <c r="H2" s="6">
        <v>12.445555560000001</v>
      </c>
      <c r="I2" s="6">
        <v>7.3104444439999998</v>
      </c>
      <c r="J2" s="6">
        <v>3.4055555559999999</v>
      </c>
      <c r="K2" s="6">
        <v>1.909333333</v>
      </c>
      <c r="L2" s="6">
        <v>1.564666667</v>
      </c>
      <c r="M2" s="6">
        <v>2.357111111</v>
      </c>
      <c r="N2" s="6">
        <v>3.935666667</v>
      </c>
      <c r="O2" s="6">
        <v>5.3963333330000003</v>
      </c>
      <c r="P2" s="6">
        <v>6.486444444</v>
      </c>
      <c r="Q2" s="6">
        <v>6.9870000000000001</v>
      </c>
      <c r="R2" s="6">
        <v>7.0182222220000003</v>
      </c>
      <c r="S2" s="6">
        <v>6.133</v>
      </c>
      <c r="T2" s="6">
        <v>4.8262222220000002</v>
      </c>
      <c r="U2" s="6">
        <v>3.8865555559999998</v>
      </c>
      <c r="V2" s="6">
        <v>3.742</v>
      </c>
      <c r="W2" s="6">
        <v>4.2991111110000002</v>
      </c>
      <c r="X2" s="6">
        <v>4.6387777779999997</v>
      </c>
      <c r="Y2" s="6">
        <v>4.8327777779999996</v>
      </c>
      <c r="Z2" s="6">
        <v>4.546777778</v>
      </c>
      <c r="AA2" s="6">
        <v>3.7896666670000001</v>
      </c>
      <c r="AB2" s="6">
        <v>3.019111111</v>
      </c>
      <c r="AC2" s="6">
        <v>2.5299999999999998</v>
      </c>
      <c r="AD2" s="6">
        <v>2.094222222</v>
      </c>
      <c r="AE2" s="6">
        <v>1.6858888889999999</v>
      </c>
      <c r="AF2" s="6">
        <v>1.3093333330000001</v>
      </c>
      <c r="AG2" s="6">
        <v>1.009555556</v>
      </c>
      <c r="AH2" s="6">
        <v>0.79188888899999998</v>
      </c>
      <c r="AI2" s="6">
        <v>0.60911111100000004</v>
      </c>
      <c r="AJ2" s="6">
        <v>0.47511111099999997</v>
      </c>
    </row>
    <row r="14" spans="1:36">
      <c r="A14" s="1" t="s">
        <v>47</v>
      </c>
      <c r="B14">
        <v>255</v>
      </c>
      <c r="C14">
        <v>255</v>
      </c>
      <c r="D14">
        <v>255</v>
      </c>
      <c r="F14" s="1" t="s">
        <v>49</v>
      </c>
      <c r="G14">
        <f>B14/255</f>
        <v>1</v>
      </c>
      <c r="H14">
        <f t="shared" ref="H14:I15" si="0">C14/255</f>
        <v>1</v>
      </c>
      <c r="I14">
        <f t="shared" si="0"/>
        <v>1</v>
      </c>
      <c r="K14" s="1" t="s">
        <v>51</v>
      </c>
      <c r="L14">
        <f>IF(G14&lt;$P$1, $M$1*G14,  POWER(($G$1*G14) +$J$1, $D$1))</f>
        <v>1</v>
      </c>
      <c r="M14">
        <f t="shared" ref="M14:N15" si="1">IF(H14&lt;$P$1, $M$1*H14,  POWER(($G$1*H14) +$J$1, $D$1))</f>
        <v>1</v>
      </c>
      <c r="N14">
        <f t="shared" si="1"/>
        <v>1</v>
      </c>
    </row>
    <row r="15" spans="1:36">
      <c r="A15" s="1" t="s">
        <v>48</v>
      </c>
      <c r="B15">
        <v>128</v>
      </c>
      <c r="C15">
        <v>128</v>
      </c>
      <c r="D15">
        <v>128</v>
      </c>
      <c r="F15" s="1" t="s">
        <v>50</v>
      </c>
      <c r="G15">
        <f>(B15+1)/256</f>
        <v>0.50390625</v>
      </c>
      <c r="H15">
        <f t="shared" ref="H15:I15" si="2">(C15+1)/256</f>
        <v>0.50390625</v>
      </c>
      <c r="I15">
        <f t="shared" si="2"/>
        <v>0.50390625</v>
      </c>
      <c r="K15" s="1" t="s">
        <v>52</v>
      </c>
      <c r="L15">
        <f>IF(G15&lt;$P$1, $M$1*G15,  POWER(($G$1*G15) +$J$1, $D$1))</f>
        <v>0.21765853258478715</v>
      </c>
      <c r="M15">
        <f t="shared" si="1"/>
        <v>0.21765853258478715</v>
      </c>
      <c r="N15">
        <f t="shared" si="1"/>
        <v>0.21765853258478715</v>
      </c>
    </row>
    <row r="16" spans="1:36">
      <c r="K16" s="1" t="s">
        <v>53</v>
      </c>
      <c r="L16">
        <f>L15/L14</f>
        <v>0.21765853258478715</v>
      </c>
      <c r="M16">
        <f t="shared" ref="M16:N16" si="3">M15/M14</f>
        <v>0.21765853258478715</v>
      </c>
      <c r="N16">
        <f t="shared" si="3"/>
        <v>0.21765853258478715</v>
      </c>
    </row>
    <row r="18" spans="1:36">
      <c r="A18" s="1" t="s">
        <v>2</v>
      </c>
    </row>
    <row r="19" spans="1:36">
      <c r="A19" s="6">
        <v>380</v>
      </c>
      <c r="B19" s="6">
        <v>390</v>
      </c>
      <c r="C19" s="6">
        <v>400</v>
      </c>
      <c r="D19" s="6">
        <v>410</v>
      </c>
      <c r="E19" s="6">
        <v>420</v>
      </c>
      <c r="F19" s="6">
        <v>430</v>
      </c>
      <c r="G19" s="6">
        <v>440</v>
      </c>
      <c r="H19" s="6">
        <v>450</v>
      </c>
      <c r="I19" s="6">
        <v>460</v>
      </c>
      <c r="J19" s="6">
        <v>470</v>
      </c>
      <c r="K19" s="6">
        <v>480</v>
      </c>
      <c r="L19" s="6">
        <v>490</v>
      </c>
      <c r="M19" s="6">
        <v>500</v>
      </c>
      <c r="N19" s="6">
        <v>510</v>
      </c>
      <c r="O19" s="6">
        <v>520</v>
      </c>
      <c r="P19" s="6">
        <v>530</v>
      </c>
      <c r="Q19" s="6">
        <v>540</v>
      </c>
      <c r="R19" s="6">
        <v>550</v>
      </c>
      <c r="S19" s="6">
        <v>560</v>
      </c>
      <c r="T19" s="6">
        <v>570</v>
      </c>
      <c r="U19" s="6">
        <v>580</v>
      </c>
      <c r="V19" s="6">
        <v>590</v>
      </c>
      <c r="W19" s="6">
        <v>600</v>
      </c>
      <c r="X19" s="6">
        <v>610</v>
      </c>
      <c r="Y19" s="6">
        <v>620</v>
      </c>
      <c r="Z19" s="6">
        <v>630</v>
      </c>
      <c r="AA19" s="6">
        <v>640</v>
      </c>
      <c r="AB19" s="6">
        <v>650</v>
      </c>
      <c r="AC19" s="6">
        <v>660</v>
      </c>
      <c r="AD19" s="6">
        <v>670</v>
      </c>
      <c r="AE19" s="6">
        <v>680</v>
      </c>
      <c r="AF19" s="6">
        <v>690</v>
      </c>
      <c r="AG19" s="6">
        <v>700</v>
      </c>
      <c r="AH19" s="6">
        <v>710</v>
      </c>
      <c r="AI19" s="6">
        <v>720</v>
      </c>
      <c r="AJ19" s="6">
        <v>730</v>
      </c>
    </row>
    <row r="21" spans="1:36">
      <c r="A21" s="1" t="s">
        <v>54</v>
      </c>
      <c r="B21" s="1" t="s">
        <v>55</v>
      </c>
    </row>
    <row r="22" spans="1:36">
      <c r="A22" s="6">
        <v>2.1111110999999998E-2</v>
      </c>
      <c r="B22" s="6">
        <v>1.7333332999999999E-2</v>
      </c>
      <c r="C22" s="6">
        <v>2.1888889000000002E-2</v>
      </c>
      <c r="D22" s="6">
        <v>6.9000000000000006E-2</v>
      </c>
      <c r="E22" s="6">
        <v>0.48577777799999999</v>
      </c>
      <c r="F22" s="6">
        <v>2.409777778</v>
      </c>
      <c r="G22" s="6">
        <v>7.9052222219999999</v>
      </c>
      <c r="H22" s="6">
        <v>12.445555560000001</v>
      </c>
      <c r="I22" s="6">
        <v>7.3104444439999998</v>
      </c>
      <c r="J22" s="6">
        <v>3.4055555559999999</v>
      </c>
      <c r="K22" s="6">
        <v>1.909333333</v>
      </c>
      <c r="L22" s="6">
        <v>1.564666667</v>
      </c>
      <c r="M22" s="6">
        <v>2.357111111</v>
      </c>
      <c r="N22" s="6">
        <v>3.935666667</v>
      </c>
      <c r="O22" s="6">
        <v>5.3963333330000003</v>
      </c>
      <c r="P22" s="6">
        <v>6.486444444</v>
      </c>
      <c r="Q22" s="6">
        <v>6.9870000000000001</v>
      </c>
      <c r="R22" s="6">
        <v>7.0182222220000003</v>
      </c>
      <c r="S22" s="6">
        <v>6.133</v>
      </c>
      <c r="T22" s="6">
        <v>4.8262222220000002</v>
      </c>
      <c r="U22" s="6">
        <v>3.8865555559999998</v>
      </c>
      <c r="V22" s="6">
        <v>3.742</v>
      </c>
      <c r="W22" s="6">
        <v>4.2991111110000002</v>
      </c>
      <c r="X22" s="6">
        <v>4.6387777779999997</v>
      </c>
      <c r="Y22" s="6">
        <v>4.8327777779999996</v>
      </c>
      <c r="Z22" s="6">
        <v>4.546777778</v>
      </c>
      <c r="AA22" s="6">
        <v>3.7896666670000001</v>
      </c>
      <c r="AB22" s="6">
        <v>3.019111111</v>
      </c>
      <c r="AC22" s="6">
        <v>2.5299999999999998</v>
      </c>
      <c r="AD22" s="6">
        <v>2.094222222</v>
      </c>
      <c r="AE22" s="6">
        <v>1.6858888889999999</v>
      </c>
      <c r="AF22" s="6">
        <v>1.3093333330000001</v>
      </c>
      <c r="AG22" s="6">
        <v>1.009555556</v>
      </c>
      <c r="AH22" s="6">
        <v>0.79188888899999998</v>
      </c>
      <c r="AI22" s="6">
        <v>0.60911111100000004</v>
      </c>
      <c r="AJ22" s="6">
        <v>0.47511111099999997</v>
      </c>
    </row>
    <row r="24" spans="1:36">
      <c r="A24" s="1" t="s">
        <v>56</v>
      </c>
      <c r="B24" s="1" t="s">
        <v>55</v>
      </c>
    </row>
    <row r="25" spans="1:36">
      <c r="A25">
        <v>4.0000000000000001E-3</v>
      </c>
      <c r="B25">
        <v>3.3333333333333327E-3</v>
      </c>
      <c r="C25">
        <v>4.4444444444444444E-3</v>
      </c>
      <c r="D25">
        <v>1.3222222222222222E-2</v>
      </c>
      <c r="E25">
        <v>9.3444444444444427E-2</v>
      </c>
      <c r="F25">
        <v>0.46844444444444444</v>
      </c>
      <c r="G25">
        <v>1.5523333333333333</v>
      </c>
      <c r="H25">
        <v>2.4123333333333332</v>
      </c>
      <c r="I25">
        <v>1.3931111111111112</v>
      </c>
      <c r="J25">
        <v>0.6511111111111112</v>
      </c>
      <c r="K25">
        <v>0.36266666666666664</v>
      </c>
      <c r="L25">
        <v>0.30055555555555558</v>
      </c>
      <c r="M25">
        <v>0.45588888888888895</v>
      </c>
      <c r="N25">
        <v>0.76055555555555543</v>
      </c>
      <c r="O25">
        <v>1.0455555555555556</v>
      </c>
      <c r="P25">
        <v>1.2515555555555555</v>
      </c>
      <c r="Q25">
        <v>1.343777777777778</v>
      </c>
      <c r="R25">
        <v>1.346111111111111</v>
      </c>
      <c r="S25">
        <v>1.1748888888888889</v>
      </c>
      <c r="T25">
        <v>0.92288888888888876</v>
      </c>
      <c r="U25">
        <v>0.74099999999999999</v>
      </c>
      <c r="V25">
        <v>0.71544444444444433</v>
      </c>
      <c r="W25">
        <v>0.8325555555555556</v>
      </c>
      <c r="X25">
        <v>0.9014444444444446</v>
      </c>
      <c r="Y25">
        <v>0.93955555555555548</v>
      </c>
      <c r="Z25">
        <v>0.87511111111111117</v>
      </c>
      <c r="AA25">
        <v>0.72255555555555562</v>
      </c>
      <c r="AB25">
        <v>0.57922222222222219</v>
      </c>
      <c r="AC25">
        <v>0.49</v>
      </c>
      <c r="AD25">
        <v>0.4064444444444445</v>
      </c>
      <c r="AE25">
        <v>0.32433333333333336</v>
      </c>
      <c r="AF25">
        <v>0.25244444444444442</v>
      </c>
      <c r="AG25">
        <v>0.19388888888888892</v>
      </c>
      <c r="AH25">
        <v>0.15188888888888888</v>
      </c>
      <c r="AI25">
        <v>0.11755555555555557</v>
      </c>
      <c r="AJ25">
        <v>9.1888888888888867E-2</v>
      </c>
    </row>
    <row r="27" spans="1:36">
      <c r="A27" s="1" t="s">
        <v>57</v>
      </c>
    </row>
    <row r="28" spans="1:36">
      <c r="A28">
        <f>A25/A22</f>
        <v>0.18947368520775626</v>
      </c>
      <c r="B28">
        <f t="shared" ref="B28:AJ28" si="4">B25/B22</f>
        <v>0.19230769600591721</v>
      </c>
      <c r="C28">
        <f t="shared" si="4"/>
        <v>0.20304568424849906</v>
      </c>
      <c r="D28">
        <f t="shared" si="4"/>
        <v>0.19162640901771336</v>
      </c>
      <c r="E28">
        <f t="shared" si="4"/>
        <v>0.1923604756668067</v>
      </c>
      <c r="F28">
        <f t="shared" si="4"/>
        <v>0.19439321281866531</v>
      </c>
      <c r="G28">
        <f t="shared" si="4"/>
        <v>0.19636808298863953</v>
      </c>
      <c r="H28">
        <f t="shared" si="4"/>
        <v>0.19383090788542776</v>
      </c>
      <c r="I28">
        <f t="shared" si="4"/>
        <v>0.19056448917473112</v>
      </c>
      <c r="J28">
        <f t="shared" si="4"/>
        <v>0.19119086457537479</v>
      </c>
      <c r="K28">
        <f t="shared" si="4"/>
        <v>0.18994413411137293</v>
      </c>
      <c r="L28">
        <f t="shared" si="4"/>
        <v>0.19208919183523168</v>
      </c>
      <c r="M28">
        <f t="shared" si="4"/>
        <v>0.19341001226517443</v>
      </c>
      <c r="N28">
        <f t="shared" si="4"/>
        <v>0.193246943886967</v>
      </c>
      <c r="O28">
        <f t="shared" si="4"/>
        <v>0.19375295984065843</v>
      </c>
      <c r="P28">
        <f t="shared" si="4"/>
        <v>0.19294939875932368</v>
      </c>
      <c r="Q28">
        <f t="shared" si="4"/>
        <v>0.19232542976639158</v>
      </c>
      <c r="R28">
        <f t="shared" si="4"/>
        <v>0.19180229245113678</v>
      </c>
      <c r="S28">
        <f t="shared" si="4"/>
        <v>0.1915683823396199</v>
      </c>
      <c r="T28">
        <f t="shared" si="4"/>
        <v>0.19122386961005725</v>
      </c>
      <c r="U28">
        <f t="shared" si="4"/>
        <v>0.19065725147195092</v>
      </c>
      <c r="V28">
        <f t="shared" si="4"/>
        <v>0.19119306372112355</v>
      </c>
      <c r="W28">
        <f t="shared" si="4"/>
        <v>0.19365760364400025</v>
      </c>
      <c r="X28">
        <f t="shared" si="4"/>
        <v>0.19432800784716631</v>
      </c>
      <c r="Y28">
        <f t="shared" si="4"/>
        <v>0.19441315092794972</v>
      </c>
      <c r="Z28">
        <f t="shared" si="4"/>
        <v>0.19246841474096585</v>
      </c>
      <c r="AA28">
        <f t="shared" si="4"/>
        <v>0.19066467292426792</v>
      </c>
      <c r="AB28">
        <f t="shared" si="4"/>
        <v>0.19185190638126939</v>
      </c>
      <c r="AC28">
        <f t="shared" si="4"/>
        <v>0.19367588932806326</v>
      </c>
      <c r="AD28">
        <f t="shared" si="4"/>
        <v>0.19407894738901518</v>
      </c>
      <c r="AE28">
        <f t="shared" si="4"/>
        <v>0.19238120344082379</v>
      </c>
      <c r="AF28">
        <f t="shared" si="4"/>
        <v>0.19280380181418966</v>
      </c>
      <c r="AG28">
        <f t="shared" si="4"/>
        <v>0.19205370891831228</v>
      </c>
      <c r="AH28">
        <f t="shared" si="4"/>
        <v>0.191805808868836</v>
      </c>
      <c r="AI28">
        <f t="shared" si="4"/>
        <v>0.19299525724060476</v>
      </c>
      <c r="AJ28">
        <f t="shared" si="4"/>
        <v>0.19340505149518356</v>
      </c>
    </row>
    <row r="29" spans="1:36">
      <c r="A29">
        <f>MEDIAN(A28:AJ28)</f>
        <v>0.19237083955381523</v>
      </c>
    </row>
    <row r="31" spans="1:36">
      <c r="A31" t="s">
        <v>53</v>
      </c>
    </row>
    <row r="32" spans="1:36">
      <c r="A32" t="s">
        <v>60</v>
      </c>
      <c r="B32" s="6">
        <v>0.19237083999999999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Grey Data</vt:lpstr>
      <vt:lpstr>Multiplications</vt:lpstr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Proctor</dc:creator>
  <cp:lastModifiedBy>Patrick Proctor</cp:lastModifiedBy>
  <dcterms:created xsi:type="dcterms:W3CDTF">2015-07-24T14:21:02Z</dcterms:created>
  <dcterms:modified xsi:type="dcterms:W3CDTF">2015-08-07T15:37:03Z</dcterms:modified>
</cp:coreProperties>
</file>