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1" i="1" l="1"/>
  <c r="I10" i="1"/>
  <c r="I6" i="1"/>
  <c r="I8" i="1"/>
  <c r="I7" i="1"/>
  <c r="R18" i="1" l="1"/>
  <c r="Q16" i="1"/>
  <c r="R16" i="1" s="1"/>
  <c r="J42" i="1"/>
  <c r="Q13" i="1"/>
  <c r="R13" i="1" s="1"/>
  <c r="CD45" i="1"/>
  <c r="AB42" i="1"/>
  <c r="T42" i="1"/>
  <c r="X42" i="1"/>
  <c r="P42" i="1"/>
  <c r="CH45" i="1"/>
  <c r="BZ45" i="1"/>
  <c r="BV45" i="1"/>
  <c r="R45" i="1"/>
  <c r="N45" i="1"/>
  <c r="Z45" i="1"/>
  <c r="AH45" i="1"/>
  <c r="AL45" i="1"/>
  <c r="AT45" i="1"/>
  <c r="AX45" i="1"/>
  <c r="BB45" i="1"/>
  <c r="BF45" i="1"/>
  <c r="BN45" i="1"/>
  <c r="Q17" i="1"/>
  <c r="R17" i="1" s="1"/>
  <c r="Q15" i="1"/>
  <c r="R15" i="1" s="1"/>
  <c r="I36" i="1"/>
  <c r="I35" i="1"/>
  <c r="I34" i="1"/>
  <c r="I33" i="1"/>
  <c r="I31" i="1"/>
  <c r="I30" i="1"/>
  <c r="I29" i="1"/>
  <c r="I28" i="1"/>
  <c r="I26" i="1"/>
  <c r="I25" i="1"/>
  <c r="I24" i="1"/>
  <c r="I22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<sst xmlns="http://schemas.openxmlformats.org/spreadsheetml/2006/main" count="275" uniqueCount="110">
  <si>
    <t>Information</t>
  </si>
  <si>
    <t>Heating/Cooling</t>
  </si>
  <si>
    <t>DHW</t>
  </si>
  <si>
    <t>Operating data</t>
  </si>
  <si>
    <t>Energy Consumption</t>
  </si>
  <si>
    <t>Energy supplied</t>
  </si>
  <si>
    <t>Heating/Cooling mode</t>
  </si>
  <si>
    <t>Heating</t>
  </si>
  <si>
    <t>Set room temp.</t>
  </si>
  <si>
    <t>Actual room temp.</t>
  </si>
  <si>
    <t>Actual flow temp.</t>
  </si>
  <si>
    <t>temp.</t>
  </si>
  <si>
    <t>Actual temp.</t>
  </si>
  <si>
    <t>Control operating hours</t>
  </si>
  <si>
    <t>Aux heater energy consumption</t>
  </si>
  <si>
    <t>Op. hours for comp. heat.</t>
  </si>
  <si>
    <t>Op. hours for comp. cool.</t>
  </si>
  <si>
    <t>Op. hours for comp. DHW</t>
  </si>
  <si>
    <t>Number of heating starts</t>
  </si>
  <si>
    <t>Number of cooling starts</t>
  </si>
  <si>
    <t>Number of DHW starts</t>
  </si>
  <si>
    <t>Total</t>
  </si>
  <si>
    <t>Compressor</t>
  </si>
  <si>
    <t>Cooling</t>
  </si>
  <si>
    <t>Total energy supplied</t>
  </si>
  <si>
    <t>Emitted cooling energy</t>
  </si>
  <si>
    <t>Unit</t>
  </si>
  <si>
    <t>C</t>
  </si>
  <si>
    <t>h</t>
  </si>
  <si>
    <t>kWh</t>
  </si>
  <si>
    <t>Telegram</t>
  </si>
  <si>
    <t>Boiler(0x08)</t>
  </si>
  <si>
    <t>All(0x00)</t>
  </si>
  <si>
    <t>?(0x494)</t>
  </si>
  <si>
    <t>2A</t>
  </si>
  <si>
    <t>A9</t>
  </si>
  <si>
    <t>7A</t>
  </si>
  <si>
    <t>3F</t>
  </si>
  <si>
    <t>4E</t>
  </si>
  <si>
    <t>FF</t>
  </si>
  <si>
    <t>FD</t>
  </si>
  <si>
    <t>A4</t>
  </si>
  <si>
    <t>6B</t>
  </si>
  <si>
    <t>E6</t>
  </si>
  <si>
    <t>0B</t>
  </si>
  <si>
    <t>7D</t>
  </si>
  <si>
    <t>8D</t>
  </si>
  <si>
    <t>0E</t>
  </si>
  <si>
    <t>CE</t>
  </si>
  <si>
    <t>FC</t>
  </si>
  <si>
    <t>5C</t>
  </si>
  <si>
    <t>B9</t>
  </si>
  <si>
    <t>D4</t>
  </si>
  <si>
    <t>1C</t>
  </si>
  <si>
    <t>1F</t>
  </si>
  <si>
    <t>BA</t>
  </si>
  <si>
    <t>0D</t>
  </si>
  <si>
    <t>B1</t>
  </si>
  <si>
    <t>?(0x495)</t>
  </si>
  <si>
    <t>03</t>
  </si>
  <si>
    <t>00</t>
  </si>
  <si>
    <t>07</t>
  </si>
  <si>
    <t>05</t>
  </si>
  <si>
    <t>06</t>
  </si>
  <si>
    <t>02</t>
  </si>
  <si>
    <t>01</t>
  </si>
  <si>
    <t>26E60B</t>
  </si>
  <si>
    <t>Auxiliary electrical heater</t>
  </si>
  <si>
    <t xml:space="preserve"> Auxiliary electrical heater energy total</t>
  </si>
  <si>
    <t xml:space="preserve"> Auxiliary electrical heater energy heating</t>
  </si>
  <si>
    <t xml:space="preserve"> Auxiliary electrical heater energy DHW</t>
  </si>
  <si>
    <t>Menu level 1</t>
  </si>
  <si>
    <t>Menu level 2</t>
  </si>
  <si>
    <t>Menu level 3</t>
  </si>
  <si>
    <t>Menu level 4</t>
  </si>
  <si>
    <t>Description</t>
  </si>
  <si>
    <t>Set room temperature</t>
  </si>
  <si>
    <t>Actual room temperature</t>
  </si>
  <si>
    <t>Actual flow temperature</t>
  </si>
  <si>
    <t>Auxiliary heater energy consumption</t>
  </si>
  <si>
    <t>Operating hours for compressor for heating</t>
  </si>
  <si>
    <t>Operating hours for compressor for cooling</t>
  </si>
  <si>
    <t>Operating hours for compressor for warm water</t>
  </si>
  <si>
    <t>Warm water actual temperature</t>
  </si>
  <si>
    <t>Warm water temperature</t>
  </si>
  <si>
    <t>Energy consumption compressor total</t>
  </si>
  <si>
    <t>Energy consumption compressor cooling</t>
  </si>
  <si>
    <t>Energy consumption compressor heating</t>
  </si>
  <si>
    <t>Energy consumption compressor warm water</t>
  </si>
  <si>
    <t>Number of warm water starts</t>
  </si>
  <si>
    <t>DHW energy supplied</t>
  </si>
  <si>
    <t>Heating energy supplied</t>
  </si>
  <si>
    <t>Energy supplied total</t>
  </si>
  <si>
    <t>Energy supplied heating</t>
  </si>
  <si>
    <t>Energy supplied warm water</t>
  </si>
  <si>
    <t>Energy supplied cooling</t>
  </si>
  <si>
    <t>Device</t>
  </si>
  <si>
    <t>Type</t>
  </si>
  <si>
    <t>Bytes</t>
  </si>
  <si>
    <t>Boiler (0x08)</t>
  </si>
  <si>
    <t>0x494</t>
  </si>
  <si>
    <t>Index</t>
  </si>
  <si>
    <t>0x495</t>
  </si>
  <si>
    <t>03282AA9</t>
  </si>
  <si>
    <t>537D8D</t>
  </si>
  <si>
    <t>DEC2HEX</t>
  </si>
  <si>
    <t>E1</t>
  </si>
  <si>
    <t>HMC300 Menu</t>
  </si>
  <si>
    <t>#</t>
  </si>
  <si>
    <t>Total energy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</si>
</sst>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6" applyNumberFormat="0" applyFont="0" applyAlignment="0" applyProtection="0"/>
    <xf numFmtId="0" fontId="4" fillId="4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49" fontId="1" fillId="2" borderId="1" xfId="1" applyNumberFormat="1" applyBorder="1" applyAlignment="1">
      <alignment horizontal="center"/>
    </xf>
    <xf numFmtId="0" fontId="1" fillId="2" borderId="0" xfId="1"/>
    <xf numFmtId="0" fontId="1" fillId="2" borderId="0" xfId="1" applyAlignment="1">
      <alignment horizontal="left"/>
    </xf>
    <xf numFmtId="0" fontId="1" fillId="2" borderId="1" xfId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1" applyFont="1"/>
    <xf numFmtId="0" fontId="3" fillId="2" borderId="0" xfId="1" applyFont="1" applyAlignment="1">
      <alignment horizontal="left"/>
    </xf>
    <xf numFmtId="0" fontId="4" fillId="4" borderId="0" xfId="3"/>
    <xf numFmtId="0" fontId="4" fillId="4" borderId="0" xfId="3" applyAlignment="1">
      <alignment horizontal="left"/>
    </xf>
    <xf numFmtId="0" fontId="4" fillId="4" borderId="0" xfId="3" applyAlignment="1">
      <alignment horizontal="right"/>
    </xf>
    <xf numFmtId="0" fontId="0" fillId="0" borderId="0" xfId="0" applyAlignment="1">
      <alignment horizontal="right"/>
    </xf>
    <xf numFmtId="0" fontId="1" fillId="2" borderId="0" xfId="1" applyAlignment="1">
      <alignment horizontal="right"/>
    </xf>
    <xf numFmtId="0" fontId="2" fillId="0" borderId="0" xfId="0" applyFont="1" applyAlignment="1">
      <alignment horizontal="center"/>
    </xf>
    <xf numFmtId="0" fontId="0" fillId="3" borderId="7" xfId="2" applyFont="1" applyBorder="1" applyAlignment="1">
      <alignment horizontal="center"/>
    </xf>
    <xf numFmtId="0" fontId="0" fillId="3" borderId="8" xfId="2" applyFont="1" applyBorder="1" applyAlignment="1">
      <alignment horizontal="center"/>
    </xf>
    <xf numFmtId="0" fontId="0" fillId="3" borderId="9" xfId="2" applyFont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4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</cellXfs>
  <cellStyles count="4">
    <cellStyle name="20% - Accent1" xfId="3" builtinId="30"/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8"/>
  <sheetViews>
    <sheetView showGridLines="0" tabSelected="1" workbookViewId="0">
      <selection activeCell="O51" sqref="O51"/>
    </sheetView>
  </sheetViews>
  <sheetFormatPr defaultRowHeight="15" x14ac:dyDescent="0.25"/>
  <cols>
    <col min="1" max="1" width="13.85546875" customWidth="1"/>
    <col min="2" max="2" width="19.5703125" bestFit="1" customWidth="1"/>
    <col min="3" max="3" width="30" bestFit="1" customWidth="1"/>
    <col min="4" max="4" width="12.42578125" style="1" bestFit="1" customWidth="1"/>
    <col min="5" max="5" width="44.140625" style="14" bestFit="1" customWidth="1"/>
    <col min="6" max="6" width="9" style="21" bestFit="1" customWidth="1"/>
    <col min="7" max="7" width="11.7109375" bestFit="1" customWidth="1"/>
    <col min="8" max="8" width="8.85546875" bestFit="1" customWidth="1"/>
    <col min="9" max="9" width="8.42578125" bestFit="1" customWidth="1"/>
    <col min="10" max="10" width="7.7109375" style="2" bestFit="1" customWidth="1"/>
    <col min="11" max="11" width="12.140625" style="2" bestFit="1" customWidth="1"/>
    <col min="12" max="12" width="8" style="2" bestFit="1" customWidth="1"/>
    <col min="13" max="13" width="12" style="2" bestFit="1" customWidth="1"/>
    <col min="14" max="14" width="8" style="2" customWidth="1"/>
    <col min="15" max="17" width="14.42578125" style="2" customWidth="1"/>
    <col min="18" max="18" width="12" style="2" bestFit="1" customWidth="1"/>
    <col min="19" max="21" width="13.140625" style="2" customWidth="1"/>
    <col min="22" max="23" width="3.5703125" style="2" customWidth="1"/>
    <col min="24" max="25" width="11.7109375" style="2" customWidth="1"/>
    <col min="26" max="26" width="3.5703125" style="2" customWidth="1"/>
    <col min="27" max="29" width="13.7109375" style="2" customWidth="1"/>
    <col min="30" max="35" width="3.5703125" style="2" customWidth="1"/>
    <col min="36" max="37" width="16.28515625" style="2" customWidth="1"/>
    <col min="38" max="39" width="3.5703125" style="2" customWidth="1"/>
    <col min="40" max="41" width="12.5703125" style="2" customWidth="1"/>
    <col min="42" max="47" width="3.5703125" style="2" customWidth="1"/>
    <col min="48" max="49" width="13.140625" style="2" customWidth="1"/>
    <col min="50" max="51" width="3.5703125" style="2" customWidth="1"/>
    <col min="52" max="53" width="19" style="2" customWidth="1"/>
    <col min="54" max="55" width="3.5703125" style="2" customWidth="1"/>
    <col min="56" max="57" width="20.5703125" style="2" customWidth="1"/>
    <col min="58" max="59" width="3.5703125" style="2" customWidth="1"/>
    <col min="60" max="61" width="21.28515625" style="2" customWidth="1"/>
    <col min="62" max="67" width="3.5703125" style="2" customWidth="1"/>
    <col min="68" max="69" width="18.28515625" style="2" customWidth="1"/>
    <col min="70" max="75" width="3.5703125" style="2" customWidth="1"/>
    <col min="76" max="77" width="12.5703125" style="2" customWidth="1"/>
    <col min="78" max="79" width="3.5703125" style="2" customWidth="1"/>
    <col min="80" max="81" width="14.85546875" style="2" customWidth="1"/>
    <col min="82" max="83" width="3.5703125" style="2" customWidth="1"/>
    <col min="84" max="85" width="20.85546875" style="2" customWidth="1"/>
    <col min="86" max="87" width="3.5703125" style="2" customWidth="1"/>
    <col min="88" max="89" width="19.5703125" style="2" customWidth="1"/>
    <col min="90" max="93" width="3.5703125" style="2" customWidth="1"/>
  </cols>
  <sheetData>
    <row r="1" spans="1:18" x14ac:dyDescent="0.25">
      <c r="A1" s="24" t="s">
        <v>107</v>
      </c>
      <c r="B1" s="25"/>
      <c r="C1" s="25"/>
      <c r="D1" s="25"/>
      <c r="E1" s="25"/>
      <c r="F1" s="25"/>
      <c r="G1" s="26"/>
    </row>
    <row r="2" spans="1:18" x14ac:dyDescent="0.25">
      <c r="A2" s="18" t="s">
        <v>71</v>
      </c>
      <c r="B2" s="18" t="s">
        <v>72</v>
      </c>
      <c r="C2" s="18" t="s">
        <v>73</v>
      </c>
      <c r="D2" s="19" t="s">
        <v>74</v>
      </c>
      <c r="E2" s="19" t="s">
        <v>75</v>
      </c>
      <c r="F2" s="20"/>
      <c r="G2" s="18"/>
    </row>
    <row r="3" spans="1:18" x14ac:dyDescent="0.25">
      <c r="A3" t="s">
        <v>0</v>
      </c>
    </row>
    <row r="4" spans="1:18" x14ac:dyDescent="0.25">
      <c r="B4" t="s">
        <v>1</v>
      </c>
      <c r="G4" t="s">
        <v>26</v>
      </c>
      <c r="I4" s="5" t="s">
        <v>105</v>
      </c>
      <c r="K4" s="12" t="s">
        <v>96</v>
      </c>
      <c r="L4" s="12" t="s">
        <v>97</v>
      </c>
      <c r="M4" s="12" t="s">
        <v>101</v>
      </c>
      <c r="N4" s="12" t="s">
        <v>98</v>
      </c>
    </row>
    <row r="5" spans="1:18" x14ac:dyDescent="0.25">
      <c r="C5" t="s">
        <v>6</v>
      </c>
      <c r="E5" s="15" t="s">
        <v>6</v>
      </c>
      <c r="F5" s="21" t="s">
        <v>7</v>
      </c>
      <c r="I5" s="5"/>
      <c r="K5" s="12"/>
      <c r="L5" s="12"/>
      <c r="M5" s="12"/>
      <c r="N5" s="12"/>
    </row>
    <row r="6" spans="1:18" x14ac:dyDescent="0.25">
      <c r="C6" t="s">
        <v>8</v>
      </c>
      <c r="E6" s="14" t="s">
        <v>76</v>
      </c>
      <c r="F6" s="21">
        <v>19.5</v>
      </c>
      <c r="G6" t="s">
        <v>27</v>
      </c>
      <c r="I6" s="5" t="str">
        <f>DEC2HEX(IF(G6="C",10*F6,IF(G6="h",60*60*F6,F6)),4)</f>
        <v>00C3</v>
      </c>
      <c r="K6" s="13"/>
      <c r="L6" s="13"/>
      <c r="M6" s="13"/>
      <c r="N6" s="13"/>
    </row>
    <row r="7" spans="1:18" x14ac:dyDescent="0.25">
      <c r="C7" t="s">
        <v>9</v>
      </c>
      <c r="E7" s="14" t="s">
        <v>77</v>
      </c>
      <c r="F7" s="21">
        <v>18.600000000000001</v>
      </c>
      <c r="G7" t="s">
        <v>27</v>
      </c>
      <c r="I7" s="5" t="str">
        <f>DEC2HEX(IF(G7="C",10*F7,IF(G7="h",60*60*F7,F7)),4)</f>
        <v>00BA</v>
      </c>
      <c r="K7" s="12"/>
      <c r="L7" s="12"/>
      <c r="M7" s="12"/>
      <c r="N7" s="12"/>
    </row>
    <row r="8" spans="1:18" x14ac:dyDescent="0.25">
      <c r="C8" t="s">
        <v>10</v>
      </c>
      <c r="E8" s="14" t="s">
        <v>78</v>
      </c>
      <c r="F8" s="21">
        <v>21.3</v>
      </c>
      <c r="G8" t="s">
        <v>27</v>
      </c>
      <c r="I8" s="5" t="str">
        <f>DEC2HEX(IF(G8="C",10*F8,IF(G8="h",60*60*F8,F8)),4)</f>
        <v>00D5</v>
      </c>
      <c r="K8" s="12"/>
      <c r="L8" s="12"/>
      <c r="M8" s="12"/>
      <c r="N8" s="12"/>
    </row>
    <row r="9" spans="1:18" x14ac:dyDescent="0.25">
      <c r="B9" t="s">
        <v>2</v>
      </c>
      <c r="I9" s="5"/>
      <c r="K9" s="12"/>
      <c r="L9" s="12"/>
      <c r="M9" s="12"/>
      <c r="N9" s="12"/>
    </row>
    <row r="10" spans="1:18" x14ac:dyDescent="0.25">
      <c r="C10" t="s">
        <v>11</v>
      </c>
      <c r="E10" s="14" t="s">
        <v>84</v>
      </c>
      <c r="F10" s="21">
        <v>58</v>
      </c>
      <c r="G10" t="s">
        <v>27</v>
      </c>
      <c r="I10" s="5" t="str">
        <f>DEC2HEX(IF(G10="C",10*F10,IF(G10="h",60*60*F10,F10)),4)</f>
        <v>0244</v>
      </c>
      <c r="K10" s="12"/>
      <c r="L10" s="12"/>
      <c r="M10" s="12"/>
      <c r="N10" s="12"/>
    </row>
    <row r="11" spans="1:18" x14ac:dyDescent="0.25">
      <c r="C11" t="s">
        <v>12</v>
      </c>
      <c r="E11" s="14" t="s">
        <v>83</v>
      </c>
      <c r="F11" s="21">
        <v>53.3</v>
      </c>
      <c r="G11" t="s">
        <v>27</v>
      </c>
      <c r="I11" s="5" t="str">
        <f>DEC2HEX(IF(G11="C",10*F11,IF(G11="h",60*60*F11,F11)),4)</f>
        <v>0215</v>
      </c>
      <c r="K11" s="12"/>
      <c r="L11" s="12"/>
      <c r="M11" s="12"/>
      <c r="N11" s="12"/>
    </row>
    <row r="12" spans="1:18" x14ac:dyDescent="0.25">
      <c r="B12" t="s">
        <v>3</v>
      </c>
      <c r="I12" s="5"/>
      <c r="K12" s="12"/>
      <c r="L12" s="12"/>
      <c r="M12" s="12"/>
      <c r="N12" s="12"/>
    </row>
    <row r="13" spans="1:18" x14ac:dyDescent="0.25">
      <c r="C13" s="9" t="s">
        <v>13</v>
      </c>
      <c r="D13" s="10"/>
      <c r="E13" s="16" t="s">
        <v>13</v>
      </c>
      <c r="F13" s="22">
        <v>14712</v>
      </c>
      <c r="G13" s="9" t="s">
        <v>28</v>
      </c>
      <c r="H13" s="9"/>
      <c r="I13" s="11" t="str">
        <f t="shared" ref="I13:I20" si="0">DEC2HEX(IF(G13="C",10*F13,IF(G13="h",60*60*F13,F13)))</f>
        <v>3282780</v>
      </c>
      <c r="K13" s="12" t="s">
        <v>99</v>
      </c>
      <c r="L13" s="12" t="s">
        <v>102</v>
      </c>
      <c r="M13" s="12">
        <v>0</v>
      </c>
      <c r="N13" s="12">
        <v>4</v>
      </c>
      <c r="P13" s="2" t="s">
        <v>103</v>
      </c>
      <c r="Q13" s="2">
        <f>HEX2DEC(P13)</f>
        <v>52964009</v>
      </c>
      <c r="R13" s="2">
        <f>Q13/60/60</f>
        <v>14712.224722222221</v>
      </c>
    </row>
    <row r="14" spans="1:18" x14ac:dyDescent="0.25">
      <c r="C14" s="9" t="s">
        <v>14</v>
      </c>
      <c r="D14" s="10"/>
      <c r="E14" s="17" t="s">
        <v>79</v>
      </c>
      <c r="F14" s="22">
        <v>953</v>
      </c>
      <c r="G14" s="9" t="s">
        <v>29</v>
      </c>
      <c r="H14" s="9"/>
      <c r="I14" s="11" t="str">
        <f t="shared" si="0"/>
        <v>3B9</v>
      </c>
      <c r="K14" s="12" t="s">
        <v>99</v>
      </c>
      <c r="L14" s="12" t="s">
        <v>102</v>
      </c>
      <c r="M14" s="12">
        <v>41</v>
      </c>
      <c r="N14" s="12">
        <v>3</v>
      </c>
    </row>
    <row r="15" spans="1:18" x14ac:dyDescent="0.25">
      <c r="C15" s="9" t="s">
        <v>15</v>
      </c>
      <c r="D15" s="10"/>
      <c r="E15" s="17" t="s">
        <v>80</v>
      </c>
      <c r="F15" s="22">
        <v>2358</v>
      </c>
      <c r="G15" s="9" t="s">
        <v>28</v>
      </c>
      <c r="H15" s="9"/>
      <c r="I15" s="11" t="str">
        <f t="shared" si="0"/>
        <v>818760</v>
      </c>
      <c r="K15" s="12" t="s">
        <v>99</v>
      </c>
      <c r="L15" s="12" t="s">
        <v>102</v>
      </c>
      <c r="M15" s="12">
        <v>8</v>
      </c>
      <c r="N15" s="12">
        <v>4</v>
      </c>
      <c r="P15" s="2">
        <v>818935</v>
      </c>
      <c r="Q15" s="2">
        <f>HEX2DEC(P15)</f>
        <v>8489269</v>
      </c>
      <c r="R15" s="2">
        <f>Q15/60/60</f>
        <v>2358.1302777777778</v>
      </c>
    </row>
    <row r="16" spans="1:18" x14ac:dyDescent="0.25">
      <c r="C16" s="9" t="s">
        <v>16</v>
      </c>
      <c r="D16" s="10"/>
      <c r="E16" s="17" t="s">
        <v>81</v>
      </c>
      <c r="F16" s="22">
        <v>1520</v>
      </c>
      <c r="G16" s="9" t="s">
        <v>28</v>
      </c>
      <c r="H16" s="9"/>
      <c r="I16" s="11" t="str">
        <f t="shared" si="0"/>
        <v>537F00</v>
      </c>
      <c r="K16" s="12" t="s">
        <v>99</v>
      </c>
      <c r="L16" s="12" t="s">
        <v>102</v>
      </c>
      <c r="M16" s="12">
        <v>16</v>
      </c>
      <c r="N16" s="12">
        <v>4</v>
      </c>
      <c r="P16" s="2" t="s">
        <v>104</v>
      </c>
      <c r="Q16" s="2">
        <f>HEX2DEC(P16)</f>
        <v>5471629</v>
      </c>
      <c r="R16" s="2">
        <f>Q16/60/60</f>
        <v>1519.8969444444444</v>
      </c>
    </row>
    <row r="17" spans="2:18" x14ac:dyDescent="0.25">
      <c r="C17" s="9" t="s">
        <v>17</v>
      </c>
      <c r="D17" s="10"/>
      <c r="E17" s="17" t="s">
        <v>82</v>
      </c>
      <c r="F17" s="22">
        <v>708</v>
      </c>
      <c r="G17" s="9" t="s">
        <v>28</v>
      </c>
      <c r="H17" s="9"/>
      <c r="I17" s="11" t="str">
        <f t="shared" si="0"/>
        <v>26E440</v>
      </c>
      <c r="K17" s="12" t="s">
        <v>99</v>
      </c>
      <c r="L17" s="12" t="s">
        <v>102</v>
      </c>
      <c r="M17" s="12">
        <v>4</v>
      </c>
      <c r="N17" s="12">
        <v>4</v>
      </c>
      <c r="P17" s="2" t="s">
        <v>66</v>
      </c>
      <c r="Q17" s="2">
        <f>HEX2DEC(P17)</f>
        <v>2549259</v>
      </c>
      <c r="R17" s="2">
        <f>Q17/60/60</f>
        <v>708.12750000000005</v>
      </c>
    </row>
    <row r="18" spans="2:18" x14ac:dyDescent="0.25">
      <c r="C18" s="9" t="s">
        <v>18</v>
      </c>
      <c r="D18" s="10"/>
      <c r="E18" s="16" t="s">
        <v>18</v>
      </c>
      <c r="F18" s="22">
        <v>1788</v>
      </c>
      <c r="G18" s="9" t="s">
        <v>108</v>
      </c>
      <c r="H18" s="9"/>
      <c r="I18" s="11" t="str">
        <f t="shared" si="0"/>
        <v>6FC</v>
      </c>
      <c r="K18" s="12" t="s">
        <v>99</v>
      </c>
      <c r="L18" s="12" t="s">
        <v>102</v>
      </c>
      <c r="M18" s="12">
        <v>28</v>
      </c>
      <c r="N18" s="12">
        <v>4</v>
      </c>
      <c r="Q18" s="2" t="s">
        <v>106</v>
      </c>
      <c r="R18" s="2" t="e">
        <f>Q18/60/60</f>
        <v>#VALUE!</v>
      </c>
    </row>
    <row r="19" spans="2:18" x14ac:dyDescent="0.25">
      <c r="C19" s="9" t="s">
        <v>19</v>
      </c>
      <c r="D19" s="10"/>
      <c r="E19" s="16" t="s">
        <v>19</v>
      </c>
      <c r="F19" s="22">
        <v>604</v>
      </c>
      <c r="G19" s="9" t="s">
        <v>108</v>
      </c>
      <c r="H19" s="9"/>
      <c r="I19" s="11" t="str">
        <f t="shared" si="0"/>
        <v>25C</v>
      </c>
      <c r="K19" s="12" t="s">
        <v>99</v>
      </c>
      <c r="L19" s="12" t="s">
        <v>102</v>
      </c>
      <c r="M19" s="12">
        <v>36</v>
      </c>
      <c r="N19" s="12">
        <v>4</v>
      </c>
    </row>
    <row r="20" spans="2:18" x14ac:dyDescent="0.25">
      <c r="C20" s="9" t="s">
        <v>20</v>
      </c>
      <c r="D20" s="10"/>
      <c r="E20" s="16" t="s">
        <v>89</v>
      </c>
      <c r="F20" s="22">
        <v>1396</v>
      </c>
      <c r="G20" s="9" t="s">
        <v>108</v>
      </c>
      <c r="H20" s="9"/>
      <c r="I20" s="11" t="str">
        <f t="shared" si="0"/>
        <v>574</v>
      </c>
      <c r="K20" s="12" t="s">
        <v>99</v>
      </c>
      <c r="L20" s="12" t="s">
        <v>102</v>
      </c>
      <c r="M20" s="12">
        <v>24</v>
      </c>
      <c r="N20" s="12">
        <v>4</v>
      </c>
    </row>
    <row r="21" spans="2:18" x14ac:dyDescent="0.25">
      <c r="B21" t="s">
        <v>4</v>
      </c>
      <c r="I21" s="5"/>
      <c r="K21" s="12"/>
      <c r="L21" s="12"/>
      <c r="M21" s="12"/>
      <c r="N21" s="12"/>
    </row>
    <row r="22" spans="2:18" x14ac:dyDescent="0.25">
      <c r="C22" s="9" t="s">
        <v>21</v>
      </c>
      <c r="D22" s="10"/>
      <c r="E22" s="16" t="s">
        <v>109</v>
      </c>
      <c r="F22" s="22">
        <v>8122</v>
      </c>
      <c r="G22" s="9" t="s">
        <v>29</v>
      </c>
      <c r="H22" s="9"/>
      <c r="I22" s="11" t="str">
        <f>DEC2HEX(IF(G22="C",10*F22,IF(G22="h",60*60*F22,F22)))</f>
        <v>1FBA</v>
      </c>
      <c r="K22" s="12" t="s">
        <v>99</v>
      </c>
      <c r="L22" s="12" t="s">
        <v>102</v>
      </c>
      <c r="M22" s="12">
        <v>64</v>
      </c>
      <c r="N22" s="12">
        <v>4</v>
      </c>
    </row>
    <row r="23" spans="2:18" x14ac:dyDescent="0.25">
      <c r="C23" t="s">
        <v>67</v>
      </c>
      <c r="I23" s="5"/>
      <c r="K23" s="12"/>
      <c r="L23" s="12"/>
      <c r="M23" s="12"/>
      <c r="N23" s="12"/>
    </row>
    <row r="24" spans="2:18" x14ac:dyDescent="0.25">
      <c r="D24" s="10" t="s">
        <v>21</v>
      </c>
      <c r="E24" s="17" t="s">
        <v>68</v>
      </c>
      <c r="F24" s="22">
        <v>953</v>
      </c>
      <c r="G24" s="9" t="s">
        <v>29</v>
      </c>
      <c r="H24" s="9"/>
      <c r="I24" s="11" t="str">
        <f>DEC2HEX(IF(G24="C",10*F24,IF(G24="h",60*60*F24,F24)))</f>
        <v>3B9</v>
      </c>
      <c r="K24" s="12" t="s">
        <v>99</v>
      </c>
      <c r="L24" s="12" t="s">
        <v>102</v>
      </c>
      <c r="M24" s="12">
        <v>40</v>
      </c>
      <c r="N24" s="12">
        <v>4</v>
      </c>
    </row>
    <row r="25" spans="2:18" x14ac:dyDescent="0.25">
      <c r="D25" s="10" t="s">
        <v>7</v>
      </c>
      <c r="E25" s="17" t="s">
        <v>69</v>
      </c>
      <c r="F25" s="22">
        <v>212</v>
      </c>
      <c r="G25" s="9" t="s">
        <v>29</v>
      </c>
      <c r="H25" s="9"/>
      <c r="I25" s="11" t="str">
        <f>DEC2HEX(IF(G25="C",10*F25,IF(G25="h",60*60*F25,F25)))</f>
        <v>D4</v>
      </c>
      <c r="K25" s="12" t="s">
        <v>99</v>
      </c>
      <c r="L25" s="12" t="s">
        <v>102</v>
      </c>
      <c r="M25" s="12">
        <v>48</v>
      </c>
      <c r="N25" s="12">
        <v>4</v>
      </c>
    </row>
    <row r="26" spans="2:18" x14ac:dyDescent="0.25">
      <c r="D26" s="10" t="s">
        <v>2</v>
      </c>
      <c r="E26" s="17" t="s">
        <v>70</v>
      </c>
      <c r="F26" s="22">
        <v>401</v>
      </c>
      <c r="G26" s="9" t="s">
        <v>29</v>
      </c>
      <c r="H26" s="9"/>
      <c r="I26" s="11" t="str">
        <f>DEC2HEX(IF(G26="C",10*F26,IF(G26="h",60*60*F26,F26)))</f>
        <v>191</v>
      </c>
      <c r="K26" s="12" t="s">
        <v>99</v>
      </c>
      <c r="L26" s="12" t="s">
        <v>102</v>
      </c>
      <c r="M26" s="12">
        <v>44</v>
      </c>
      <c r="N26" s="12">
        <v>4</v>
      </c>
    </row>
    <row r="27" spans="2:18" x14ac:dyDescent="0.25">
      <c r="C27" t="s">
        <v>22</v>
      </c>
      <c r="I27" s="5"/>
      <c r="K27" s="12"/>
      <c r="L27" s="12"/>
      <c r="M27" s="12"/>
      <c r="N27" s="12"/>
    </row>
    <row r="28" spans="2:18" x14ac:dyDescent="0.25">
      <c r="D28" s="10" t="s">
        <v>21</v>
      </c>
      <c r="E28" s="17" t="s">
        <v>85</v>
      </c>
      <c r="F28" s="22">
        <v>7169</v>
      </c>
      <c r="G28" s="9" t="s">
        <v>29</v>
      </c>
      <c r="H28" s="9"/>
      <c r="I28" s="11" t="str">
        <f>DEC2HEX(IF(G28="C",10*F28,IF(G28="h",60*60*F28,F28)))</f>
        <v>1C01</v>
      </c>
      <c r="K28" s="12" t="s">
        <v>99</v>
      </c>
      <c r="L28" s="12" t="s">
        <v>102</v>
      </c>
      <c r="M28" s="12">
        <v>56</v>
      </c>
      <c r="N28" s="12">
        <v>4</v>
      </c>
    </row>
    <row r="29" spans="2:18" x14ac:dyDescent="0.25">
      <c r="D29" s="10" t="s">
        <v>7</v>
      </c>
      <c r="E29" s="17" t="s">
        <v>87</v>
      </c>
      <c r="F29" s="22">
        <v>3505</v>
      </c>
      <c r="G29" s="9" t="s">
        <v>29</v>
      </c>
      <c r="H29" s="9"/>
      <c r="I29" s="11" t="str">
        <f>DEC2HEX(IF(G29="C",10*F29,IF(G29="h",60*60*F29,F29)))</f>
        <v>DB1</v>
      </c>
      <c r="K29" s="12" t="s">
        <v>99</v>
      </c>
      <c r="L29" s="12" t="s">
        <v>102</v>
      </c>
      <c r="M29" s="12">
        <v>68</v>
      </c>
      <c r="N29" s="12">
        <v>4</v>
      </c>
    </row>
    <row r="30" spans="2:18" x14ac:dyDescent="0.25">
      <c r="D30" s="10" t="s">
        <v>2</v>
      </c>
      <c r="E30" s="17" t="s">
        <v>88</v>
      </c>
      <c r="F30" s="22">
        <v>1705</v>
      </c>
      <c r="G30" s="9" t="s">
        <v>29</v>
      </c>
      <c r="H30" s="9"/>
      <c r="I30" s="11" t="str">
        <f>DEC2HEX(IF(G30="C",10*F30,IF(G30="h",60*60*F30,F30)))</f>
        <v>6A9</v>
      </c>
      <c r="K30" s="12" t="s">
        <v>99</v>
      </c>
      <c r="L30" s="12" t="s">
        <v>102</v>
      </c>
      <c r="M30" s="12">
        <v>72</v>
      </c>
      <c r="N30" s="12">
        <v>4</v>
      </c>
    </row>
    <row r="31" spans="2:18" x14ac:dyDescent="0.25">
      <c r="D31" s="10" t="s">
        <v>23</v>
      </c>
      <c r="E31" s="17" t="s">
        <v>86</v>
      </c>
      <c r="F31" s="22">
        <v>1894</v>
      </c>
      <c r="G31" s="9" t="s">
        <v>29</v>
      </c>
      <c r="H31" s="9"/>
      <c r="I31" s="11" t="str">
        <f>DEC2HEX(IF(G31="C",10*F31,IF(G31="h",60*60*F31,F31)))</f>
        <v>766</v>
      </c>
      <c r="K31" s="12" t="s">
        <v>99</v>
      </c>
      <c r="L31" s="12" t="s">
        <v>102</v>
      </c>
      <c r="M31" s="12">
        <v>76</v>
      </c>
      <c r="N31" s="12">
        <v>4</v>
      </c>
    </row>
    <row r="32" spans="2:18" x14ac:dyDescent="0.25">
      <c r="B32" t="s">
        <v>5</v>
      </c>
      <c r="I32" s="5"/>
      <c r="K32" s="12"/>
      <c r="L32" s="12"/>
      <c r="M32" s="12"/>
      <c r="N32" s="12"/>
    </row>
    <row r="33" spans="3:93" x14ac:dyDescent="0.25">
      <c r="C33" s="9" t="s">
        <v>24</v>
      </c>
      <c r="D33" s="10"/>
      <c r="E33" s="16" t="s">
        <v>92</v>
      </c>
      <c r="F33" s="22">
        <v>31381</v>
      </c>
      <c r="G33" s="9" t="s">
        <v>29</v>
      </c>
      <c r="H33" s="9"/>
      <c r="I33" s="11" t="str">
        <f>DEC2HEX(IF(G33="C",10*F33,IF(G33="h",60*60*F33,F33)))</f>
        <v>7A95</v>
      </c>
      <c r="K33" s="12" t="s">
        <v>99</v>
      </c>
      <c r="L33" s="12" t="s">
        <v>100</v>
      </c>
      <c r="M33" s="12">
        <v>4</v>
      </c>
      <c r="N33" s="12">
        <v>4</v>
      </c>
    </row>
    <row r="34" spans="3:93" x14ac:dyDescent="0.25">
      <c r="C34" s="9" t="s">
        <v>91</v>
      </c>
      <c r="D34" s="10"/>
      <c r="E34" s="16" t="s">
        <v>93</v>
      </c>
      <c r="F34" s="22">
        <v>16205</v>
      </c>
      <c r="G34" s="9" t="s">
        <v>29</v>
      </c>
      <c r="H34" s="9"/>
      <c r="I34" s="11" t="str">
        <f>DEC2HEX(IF(G34="C",10*F34,IF(G34="h",60*60*F34,F34)))</f>
        <v>3F4D</v>
      </c>
      <c r="K34" s="12" t="s">
        <v>99</v>
      </c>
      <c r="L34" s="12" t="s">
        <v>100</v>
      </c>
      <c r="M34" s="12">
        <v>12</v>
      </c>
      <c r="N34" s="12">
        <v>4</v>
      </c>
    </row>
    <row r="35" spans="3:93" x14ac:dyDescent="0.25">
      <c r="C35" s="9" t="s">
        <v>90</v>
      </c>
      <c r="D35" s="10"/>
      <c r="E35" s="16" t="s">
        <v>94</v>
      </c>
      <c r="F35" s="22">
        <v>5493</v>
      </c>
      <c r="G35" s="9" t="s">
        <v>29</v>
      </c>
      <c r="H35" s="9"/>
      <c r="I35" s="11" t="str">
        <f>DEC2HEX(IF(G35="C",10*F35,IF(G35="h",60*60*F35,F35)))</f>
        <v>1575</v>
      </c>
      <c r="K35" s="12" t="s">
        <v>99</v>
      </c>
      <c r="L35" s="12" t="s">
        <v>100</v>
      </c>
      <c r="M35" s="12">
        <v>8</v>
      </c>
      <c r="N35" s="12">
        <v>4</v>
      </c>
    </row>
    <row r="36" spans="3:93" x14ac:dyDescent="0.25">
      <c r="C36" s="9" t="s">
        <v>25</v>
      </c>
      <c r="D36" s="10"/>
      <c r="E36" s="16" t="s">
        <v>95</v>
      </c>
      <c r="F36" s="22">
        <v>10019</v>
      </c>
      <c r="G36" s="9" t="s">
        <v>29</v>
      </c>
      <c r="H36" s="9"/>
      <c r="I36" s="11" t="str">
        <f>DEC2HEX(IF(G36="C",10*F36,IF(G36="h",60*60*F36,F36)))</f>
        <v>2723</v>
      </c>
      <c r="K36" s="12" t="s">
        <v>99</v>
      </c>
      <c r="L36" s="12" t="s">
        <v>100</v>
      </c>
      <c r="M36" s="12">
        <v>16</v>
      </c>
      <c r="N36" s="12">
        <v>4</v>
      </c>
    </row>
    <row r="40" spans="3:93" x14ac:dyDescent="0.25">
      <c r="G40" t="s">
        <v>30</v>
      </c>
      <c r="J40" s="2">
        <v>0</v>
      </c>
      <c r="K40" s="2">
        <v>1</v>
      </c>
      <c r="L40" s="2">
        <v>2</v>
      </c>
      <c r="M40" s="2">
        <v>3</v>
      </c>
      <c r="N40" s="2">
        <v>4</v>
      </c>
      <c r="O40" s="2">
        <v>5</v>
      </c>
      <c r="P40" s="2">
        <v>6</v>
      </c>
      <c r="Q40" s="2">
        <v>7</v>
      </c>
      <c r="R40" s="2">
        <v>8</v>
      </c>
      <c r="S40" s="2">
        <v>9</v>
      </c>
      <c r="T40" s="2">
        <v>10</v>
      </c>
      <c r="U40" s="2">
        <v>11</v>
      </c>
      <c r="V40" s="2">
        <v>12</v>
      </c>
      <c r="W40" s="2">
        <v>13</v>
      </c>
      <c r="X40" s="2">
        <v>14</v>
      </c>
      <c r="Y40" s="2">
        <v>15</v>
      </c>
      <c r="Z40" s="2">
        <v>16</v>
      </c>
      <c r="AA40" s="2">
        <v>17</v>
      </c>
      <c r="AB40" s="2">
        <v>18</v>
      </c>
      <c r="AC40" s="2">
        <v>19</v>
      </c>
      <c r="AD40" s="2">
        <v>20</v>
      </c>
      <c r="AE40" s="2">
        <v>21</v>
      </c>
      <c r="AF40" s="2">
        <v>22</v>
      </c>
      <c r="AG40" s="2">
        <v>23</v>
      </c>
      <c r="AH40" s="2">
        <v>24</v>
      </c>
      <c r="AI40" s="2">
        <v>25</v>
      </c>
      <c r="AJ40" s="2">
        <v>26</v>
      </c>
      <c r="AK40" s="2">
        <v>27</v>
      </c>
      <c r="AL40" s="2">
        <v>28</v>
      </c>
      <c r="AM40" s="2">
        <v>29</v>
      </c>
      <c r="AN40" s="2">
        <v>30</v>
      </c>
      <c r="AO40" s="2">
        <v>31</v>
      </c>
      <c r="AP40" s="2">
        <v>32</v>
      </c>
      <c r="AQ40" s="2">
        <v>33</v>
      </c>
      <c r="AR40" s="2">
        <v>34</v>
      </c>
      <c r="AS40" s="2">
        <v>35</v>
      </c>
      <c r="AT40" s="2">
        <v>36</v>
      </c>
      <c r="AU40" s="2">
        <v>37</v>
      </c>
      <c r="AV40" s="2">
        <v>38</v>
      </c>
      <c r="AW40" s="2">
        <v>39</v>
      </c>
      <c r="AX40" s="2">
        <v>40</v>
      </c>
      <c r="AY40" s="2">
        <v>41</v>
      </c>
      <c r="AZ40" s="2">
        <v>42</v>
      </c>
      <c r="BA40" s="2">
        <v>43</v>
      </c>
      <c r="BB40" s="2">
        <v>44</v>
      </c>
      <c r="BC40" s="2">
        <v>45</v>
      </c>
      <c r="BD40" s="2">
        <v>46</v>
      </c>
      <c r="BE40" s="2">
        <v>47</v>
      </c>
      <c r="BF40" s="2">
        <v>48</v>
      </c>
      <c r="BG40" s="2">
        <v>49</v>
      </c>
      <c r="BH40" s="2">
        <v>50</v>
      </c>
      <c r="BI40" s="2">
        <v>51</v>
      </c>
      <c r="BJ40" s="2">
        <v>52</v>
      </c>
      <c r="BK40" s="2">
        <v>53</v>
      </c>
      <c r="BL40" s="2">
        <v>54</v>
      </c>
      <c r="BM40" s="2">
        <v>55</v>
      </c>
      <c r="BN40" s="2">
        <v>56</v>
      </c>
      <c r="BO40" s="2">
        <v>57</v>
      </c>
      <c r="BP40" s="2">
        <v>58</v>
      </c>
      <c r="BQ40" s="2">
        <v>59</v>
      </c>
      <c r="BR40" s="2">
        <v>60</v>
      </c>
      <c r="BS40" s="2">
        <v>61</v>
      </c>
      <c r="BT40" s="2">
        <v>62</v>
      </c>
      <c r="BU40" s="2">
        <v>63</v>
      </c>
      <c r="BV40" s="2">
        <v>64</v>
      </c>
      <c r="BW40" s="2">
        <v>65</v>
      </c>
      <c r="BX40" s="2">
        <v>66</v>
      </c>
      <c r="BY40" s="2">
        <v>67</v>
      </c>
      <c r="BZ40" s="2">
        <v>68</v>
      </c>
      <c r="CA40" s="2">
        <v>69</v>
      </c>
      <c r="CB40" s="2">
        <v>70</v>
      </c>
      <c r="CC40" s="2">
        <v>71</v>
      </c>
      <c r="CD40" s="2">
        <v>72</v>
      </c>
      <c r="CE40" s="2">
        <v>73</v>
      </c>
      <c r="CF40" s="2">
        <v>74</v>
      </c>
      <c r="CG40" s="2">
        <v>75</v>
      </c>
      <c r="CH40" s="2">
        <v>76</v>
      </c>
      <c r="CI40" s="2">
        <v>77</v>
      </c>
      <c r="CJ40" s="2">
        <v>78</v>
      </c>
      <c r="CK40" s="2">
        <v>79</v>
      </c>
      <c r="CL40" s="2">
        <v>80</v>
      </c>
      <c r="CM40" s="2">
        <v>81</v>
      </c>
      <c r="CN40" s="2">
        <v>82</v>
      </c>
      <c r="CO40" s="2">
        <v>83</v>
      </c>
    </row>
    <row r="41" spans="3:93" x14ac:dyDescent="0.25">
      <c r="G41" t="s">
        <v>31</v>
      </c>
      <c r="H41" t="s">
        <v>32</v>
      </c>
      <c r="I41" t="s">
        <v>33</v>
      </c>
      <c r="J41" s="8" t="s">
        <v>59</v>
      </c>
      <c r="K41" s="8">
        <v>28</v>
      </c>
      <c r="L41" s="8" t="s">
        <v>34</v>
      </c>
      <c r="M41" s="8" t="s">
        <v>35</v>
      </c>
      <c r="N41" s="3" t="s">
        <v>60</v>
      </c>
      <c r="O41" s="3" t="s">
        <v>60</v>
      </c>
      <c r="P41" s="8" t="s">
        <v>36</v>
      </c>
      <c r="Q41" s="8">
        <v>95</v>
      </c>
      <c r="R41" s="3" t="s">
        <v>60</v>
      </c>
      <c r="S41" s="3" t="s">
        <v>60</v>
      </c>
      <c r="T41" s="8">
        <v>15</v>
      </c>
      <c r="U41" s="8">
        <v>75</v>
      </c>
      <c r="V41" s="3" t="s">
        <v>60</v>
      </c>
      <c r="W41" s="3" t="s">
        <v>60</v>
      </c>
      <c r="X41" s="8" t="s">
        <v>37</v>
      </c>
      <c r="Y41" s="8" t="s">
        <v>38</v>
      </c>
      <c r="Z41" s="3" t="s">
        <v>60</v>
      </c>
      <c r="AA41" s="3" t="s">
        <v>60</v>
      </c>
      <c r="AB41" s="8">
        <v>27</v>
      </c>
      <c r="AC41" s="8">
        <v>23</v>
      </c>
      <c r="AD41" s="3" t="s">
        <v>39</v>
      </c>
      <c r="AE41" s="3" t="s">
        <v>39</v>
      </c>
      <c r="AF41" s="3" t="s">
        <v>39</v>
      </c>
      <c r="AG41" s="3" t="s">
        <v>39</v>
      </c>
      <c r="AH41" s="3" t="s">
        <v>39</v>
      </c>
      <c r="AI41" s="3" t="s">
        <v>39</v>
      </c>
      <c r="AJ41" s="3" t="s">
        <v>39</v>
      </c>
      <c r="AK41" s="3" t="s">
        <v>39</v>
      </c>
      <c r="AL41" s="3" t="s">
        <v>39</v>
      </c>
      <c r="AM41" s="3" t="s">
        <v>39</v>
      </c>
      <c r="AN41" s="3" t="s">
        <v>39</v>
      </c>
      <c r="AO41" s="3" t="s">
        <v>39</v>
      </c>
      <c r="AP41" s="3" t="s">
        <v>39</v>
      </c>
      <c r="AQ41" s="3" t="s">
        <v>39</v>
      </c>
      <c r="AR41" s="3" t="s">
        <v>39</v>
      </c>
      <c r="AS41" s="3" t="s">
        <v>39</v>
      </c>
      <c r="AT41" s="3" t="s">
        <v>39</v>
      </c>
      <c r="AU41" s="3" t="s">
        <v>39</v>
      </c>
      <c r="AV41" s="3" t="s">
        <v>39</v>
      </c>
      <c r="AW41" s="3" t="s">
        <v>39</v>
      </c>
      <c r="AX41" s="3" t="s">
        <v>60</v>
      </c>
      <c r="AY41" s="3" t="s">
        <v>60</v>
      </c>
      <c r="AZ41" s="3" t="s">
        <v>60</v>
      </c>
      <c r="BA41" s="3" t="s">
        <v>60</v>
      </c>
      <c r="BB41" s="3" t="s">
        <v>60</v>
      </c>
      <c r="BC41" s="3" t="s">
        <v>60</v>
      </c>
      <c r="BD41" s="3" t="s">
        <v>60</v>
      </c>
      <c r="BE41" s="3" t="s">
        <v>60</v>
      </c>
      <c r="BF41" s="3" t="s">
        <v>60</v>
      </c>
      <c r="BG41" s="3" t="s">
        <v>60</v>
      </c>
      <c r="BH41" s="3" t="s">
        <v>60</v>
      </c>
      <c r="BI41" s="3" t="s">
        <v>60</v>
      </c>
      <c r="BJ41" s="3" t="s">
        <v>60</v>
      </c>
      <c r="BK41" s="3" t="s">
        <v>60</v>
      </c>
      <c r="BL41" s="3" t="s">
        <v>60</v>
      </c>
      <c r="BM41" s="3" t="s">
        <v>60</v>
      </c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3:93" x14ac:dyDescent="0.25">
      <c r="J42" s="27" t="str">
        <f>E13</f>
        <v>Control operating hours</v>
      </c>
      <c r="K42" s="28"/>
      <c r="L42" s="28"/>
      <c r="M42" s="29"/>
      <c r="N42" s="7"/>
      <c r="O42" s="7"/>
      <c r="P42" s="27" t="str">
        <f>E33</f>
        <v>Energy supplied total</v>
      </c>
      <c r="Q42" s="29"/>
      <c r="R42" s="7"/>
      <c r="S42" s="7"/>
      <c r="T42" s="27" t="str">
        <f>E35</f>
        <v>Energy supplied warm water</v>
      </c>
      <c r="U42" s="29"/>
      <c r="V42" s="7"/>
      <c r="W42" s="7"/>
      <c r="X42" s="27" t="str">
        <f>E34</f>
        <v>Energy supplied heating</v>
      </c>
      <c r="Y42" s="29"/>
      <c r="Z42" s="7"/>
      <c r="AA42" s="7"/>
      <c r="AB42" s="27" t="str">
        <f>E36</f>
        <v>Energy supplied cooling</v>
      </c>
      <c r="AC42" s="29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3:93" x14ac:dyDescent="0.25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</row>
    <row r="44" spans="3:93" x14ac:dyDescent="0.25">
      <c r="G44" t="s">
        <v>31</v>
      </c>
      <c r="H44" t="s">
        <v>32</v>
      </c>
      <c r="I44" t="s">
        <v>58</v>
      </c>
      <c r="J44" s="4" t="s">
        <v>60</v>
      </c>
      <c r="K44" s="3" t="s">
        <v>40</v>
      </c>
      <c r="L44" s="3" t="s">
        <v>41</v>
      </c>
      <c r="M44" s="3" t="s">
        <v>42</v>
      </c>
      <c r="N44" s="8" t="s">
        <v>60</v>
      </c>
      <c r="O44" s="8">
        <v>26</v>
      </c>
      <c r="P44" s="8" t="s">
        <v>43</v>
      </c>
      <c r="Q44" s="8" t="s">
        <v>44</v>
      </c>
      <c r="R44" s="8" t="s">
        <v>60</v>
      </c>
      <c r="S44" s="8">
        <v>81</v>
      </c>
      <c r="T44" s="8">
        <v>89</v>
      </c>
      <c r="U44" s="8">
        <v>35</v>
      </c>
      <c r="V44" s="3" t="s">
        <v>39</v>
      </c>
      <c r="W44" s="3" t="s">
        <v>39</v>
      </c>
      <c r="X44" s="3" t="s">
        <v>39</v>
      </c>
      <c r="Y44" s="3" t="s">
        <v>60</v>
      </c>
      <c r="Z44" s="8" t="s">
        <v>60</v>
      </c>
      <c r="AA44" s="8">
        <v>53</v>
      </c>
      <c r="AB44" s="8" t="s">
        <v>45</v>
      </c>
      <c r="AC44" s="8" t="s">
        <v>46</v>
      </c>
      <c r="AD44" s="3" t="s">
        <v>60</v>
      </c>
      <c r="AE44" s="3" t="s">
        <v>60</v>
      </c>
      <c r="AF44" s="3" t="s">
        <v>47</v>
      </c>
      <c r="AG44" s="3" t="s">
        <v>48</v>
      </c>
      <c r="AH44" s="8" t="s">
        <v>60</v>
      </c>
      <c r="AI44" s="8" t="s">
        <v>60</v>
      </c>
      <c r="AJ44" s="8" t="s">
        <v>62</v>
      </c>
      <c r="AK44" s="8">
        <v>74</v>
      </c>
      <c r="AL44" s="8" t="s">
        <v>60</v>
      </c>
      <c r="AM44" s="8" t="s">
        <v>60</v>
      </c>
      <c r="AN44" s="8" t="s">
        <v>63</v>
      </c>
      <c r="AO44" s="8" t="s">
        <v>49</v>
      </c>
      <c r="AP44" s="3" t="s">
        <v>39</v>
      </c>
      <c r="AQ44" s="3" t="s">
        <v>39</v>
      </c>
      <c r="AR44" s="3" t="s">
        <v>39</v>
      </c>
      <c r="AS44" s="3" t="s">
        <v>39</v>
      </c>
      <c r="AT44" s="8" t="s">
        <v>60</v>
      </c>
      <c r="AU44" s="8" t="s">
        <v>60</v>
      </c>
      <c r="AV44" s="8" t="s">
        <v>64</v>
      </c>
      <c r="AW44" s="8" t="s">
        <v>50</v>
      </c>
      <c r="AX44" s="8" t="s">
        <v>60</v>
      </c>
      <c r="AY44" s="8" t="s">
        <v>60</v>
      </c>
      <c r="AZ44" s="8" t="s">
        <v>59</v>
      </c>
      <c r="BA44" s="8" t="s">
        <v>51</v>
      </c>
      <c r="BB44" s="8" t="s">
        <v>60</v>
      </c>
      <c r="BC44" s="8" t="s">
        <v>60</v>
      </c>
      <c r="BD44" s="8" t="s">
        <v>65</v>
      </c>
      <c r="BE44" s="8">
        <v>91</v>
      </c>
      <c r="BF44" s="8" t="s">
        <v>60</v>
      </c>
      <c r="BG44" s="8" t="s">
        <v>60</v>
      </c>
      <c r="BH44" s="8" t="s">
        <v>60</v>
      </c>
      <c r="BI44" s="8" t="s">
        <v>52</v>
      </c>
      <c r="BJ44" s="3" t="s">
        <v>39</v>
      </c>
      <c r="BK44" s="3" t="s">
        <v>39</v>
      </c>
      <c r="BL44" s="3" t="s">
        <v>39</v>
      </c>
      <c r="BM44" s="3" t="s">
        <v>39</v>
      </c>
      <c r="BN44" s="8" t="s">
        <v>60</v>
      </c>
      <c r="BO44" s="8" t="s">
        <v>60</v>
      </c>
      <c r="BP44" s="8" t="s">
        <v>53</v>
      </c>
      <c r="BQ44" s="8" t="s">
        <v>65</v>
      </c>
      <c r="BR44" s="3" t="s">
        <v>39</v>
      </c>
      <c r="BS44" s="3" t="s">
        <v>39</v>
      </c>
      <c r="BT44" s="3" t="s">
        <v>39</v>
      </c>
      <c r="BU44" s="3" t="s">
        <v>39</v>
      </c>
      <c r="BV44" s="8" t="s">
        <v>60</v>
      </c>
      <c r="BW44" s="8" t="s">
        <v>60</v>
      </c>
      <c r="BX44" s="8" t="s">
        <v>54</v>
      </c>
      <c r="BY44" s="8" t="s">
        <v>55</v>
      </c>
      <c r="BZ44" s="8" t="s">
        <v>60</v>
      </c>
      <c r="CA44" s="8" t="s">
        <v>60</v>
      </c>
      <c r="CB44" s="8" t="s">
        <v>56</v>
      </c>
      <c r="CC44" s="8" t="s">
        <v>57</v>
      </c>
      <c r="CD44" s="8" t="s">
        <v>60</v>
      </c>
      <c r="CE44" s="8" t="s">
        <v>60</v>
      </c>
      <c r="CF44" s="8" t="s">
        <v>63</v>
      </c>
      <c r="CG44" s="8" t="s">
        <v>35</v>
      </c>
      <c r="CH44" s="8" t="s">
        <v>60</v>
      </c>
      <c r="CI44" s="8" t="s">
        <v>60</v>
      </c>
      <c r="CJ44" s="8" t="s">
        <v>61</v>
      </c>
      <c r="CK44" s="8">
        <v>66</v>
      </c>
      <c r="CL44" s="3" t="s">
        <v>39</v>
      </c>
      <c r="CM44" s="3" t="s">
        <v>39</v>
      </c>
      <c r="CN44" s="3" t="s">
        <v>39</v>
      </c>
      <c r="CO44" s="3" t="s">
        <v>39</v>
      </c>
    </row>
    <row r="45" spans="3:93" x14ac:dyDescent="0.25">
      <c r="J45" s="6"/>
      <c r="K45" s="7"/>
      <c r="L45" s="7"/>
      <c r="M45" s="7"/>
      <c r="N45" s="27" t="str">
        <f>E17</f>
        <v>Operating hours for compressor for warm water</v>
      </c>
      <c r="O45" s="28"/>
      <c r="P45" s="28"/>
      <c r="Q45" s="29"/>
      <c r="R45" s="27" t="str">
        <f>E15</f>
        <v>Operating hours for compressor for heating</v>
      </c>
      <c r="S45" s="28"/>
      <c r="T45" s="28"/>
      <c r="U45" s="29"/>
      <c r="V45" s="7"/>
      <c r="W45" s="7"/>
      <c r="X45" s="7"/>
      <c r="Y45" s="7"/>
      <c r="Z45" s="27" t="str">
        <f>E16</f>
        <v>Operating hours for compressor for cooling</v>
      </c>
      <c r="AA45" s="28"/>
      <c r="AB45" s="28"/>
      <c r="AC45" s="29"/>
      <c r="AD45" s="7"/>
      <c r="AE45" s="7"/>
      <c r="AF45" s="7"/>
      <c r="AG45" s="7"/>
      <c r="AH45" s="27" t="str">
        <f>E20</f>
        <v>Number of warm water starts</v>
      </c>
      <c r="AI45" s="28"/>
      <c r="AJ45" s="28"/>
      <c r="AK45" s="29"/>
      <c r="AL45" s="27" t="str">
        <f>E18</f>
        <v>Number of heating starts</v>
      </c>
      <c r="AM45" s="28"/>
      <c r="AN45" s="28"/>
      <c r="AO45" s="29"/>
      <c r="AP45" s="7"/>
      <c r="AQ45" s="7"/>
      <c r="AR45" s="7"/>
      <c r="AS45" s="7"/>
      <c r="AT45" s="27" t="str">
        <f>E19</f>
        <v>Number of cooling starts</v>
      </c>
      <c r="AU45" s="28"/>
      <c r="AV45" s="28"/>
      <c r="AW45" s="29"/>
      <c r="AX45" s="27" t="str">
        <f>E14</f>
        <v>Auxiliary heater energy consumption</v>
      </c>
      <c r="AY45" s="28"/>
      <c r="AZ45" s="28"/>
      <c r="BA45" s="29"/>
      <c r="BB45" s="27" t="str">
        <f>E26</f>
        <v xml:space="preserve"> Auxiliary electrical heater energy DHW</v>
      </c>
      <c r="BC45" s="28"/>
      <c r="BD45" s="28"/>
      <c r="BE45" s="29"/>
      <c r="BF45" s="27" t="str">
        <f>E25</f>
        <v xml:space="preserve"> Auxiliary electrical heater energy heating</v>
      </c>
      <c r="BG45" s="28"/>
      <c r="BH45" s="28"/>
      <c r="BI45" s="29"/>
      <c r="BJ45" s="7"/>
      <c r="BK45" s="7"/>
      <c r="BL45" s="7"/>
      <c r="BM45" s="7"/>
      <c r="BN45" s="27" t="str">
        <f>E28</f>
        <v>Energy consumption compressor total</v>
      </c>
      <c r="BO45" s="28"/>
      <c r="BP45" s="28"/>
      <c r="BQ45" s="29"/>
      <c r="BR45" s="7"/>
      <c r="BS45" s="7"/>
      <c r="BT45" s="7"/>
      <c r="BU45" s="7"/>
      <c r="BV45" s="27" t="str">
        <f>E22</f>
        <v>Total energy consumption</v>
      </c>
      <c r="BW45" s="28"/>
      <c r="BX45" s="28"/>
      <c r="BY45" s="29"/>
      <c r="BZ45" s="27" t="str">
        <f>E29</f>
        <v>Energy consumption compressor heating</v>
      </c>
      <c r="CA45" s="28"/>
      <c r="CB45" s="28"/>
      <c r="CC45" s="29"/>
      <c r="CD45" s="27" t="str">
        <f>E30</f>
        <v>Energy consumption compressor warm water</v>
      </c>
      <c r="CE45" s="28"/>
      <c r="CF45" s="28"/>
      <c r="CG45" s="29"/>
      <c r="CH45" s="27" t="str">
        <f>E31</f>
        <v>Energy consumption compressor cooling</v>
      </c>
      <c r="CI45" s="28"/>
      <c r="CJ45" s="28"/>
      <c r="CK45" s="29"/>
      <c r="CL45" s="7"/>
      <c r="CM45" s="7"/>
      <c r="CN45" s="7"/>
      <c r="CO45" s="7"/>
    </row>
    <row r="47" spans="3:93" x14ac:dyDescent="0.25">
      <c r="J47"/>
    </row>
    <row r="48" spans="3:93" x14ac:dyDescent="0.25">
      <c r="J48"/>
    </row>
    <row r="49" spans="7:10" x14ac:dyDescent="0.25">
      <c r="H49" s="23"/>
      <c r="I49" s="2"/>
      <c r="J49"/>
    </row>
    <row r="50" spans="7:10" x14ac:dyDescent="0.25">
      <c r="G50" s="21"/>
      <c r="H50" s="2"/>
      <c r="I50" s="2"/>
      <c r="J50"/>
    </row>
    <row r="51" spans="7:10" x14ac:dyDescent="0.25">
      <c r="G51" s="21"/>
      <c r="H51" s="2"/>
      <c r="I51" s="2"/>
      <c r="J51"/>
    </row>
    <row r="52" spans="7:10" x14ac:dyDescent="0.25">
      <c r="H52" s="2"/>
      <c r="I52" s="2"/>
      <c r="J52"/>
    </row>
    <row r="53" spans="7:10" x14ac:dyDescent="0.25">
      <c r="H53" s="2"/>
      <c r="I53" s="2"/>
      <c r="J53"/>
    </row>
    <row r="54" spans="7:10" x14ac:dyDescent="0.25">
      <c r="H54" s="2"/>
      <c r="I54" s="2"/>
      <c r="J54"/>
    </row>
    <row r="55" spans="7:10" x14ac:dyDescent="0.25">
      <c r="H55" s="2"/>
      <c r="I55" s="2"/>
    </row>
    <row r="56" spans="7:10" x14ac:dyDescent="0.25">
      <c r="H56" s="2"/>
      <c r="I56" s="2"/>
    </row>
    <row r="57" spans="7:10" x14ac:dyDescent="0.25">
      <c r="H57" s="2"/>
      <c r="I57" s="2"/>
    </row>
    <row r="58" spans="7:10" x14ac:dyDescent="0.25">
      <c r="H58" s="2"/>
      <c r="I58" s="2"/>
    </row>
  </sheetData>
  <mergeCells count="20">
    <mergeCell ref="AL45:AO45"/>
    <mergeCell ref="AT45:AW45"/>
    <mergeCell ref="AX45:BA45"/>
    <mergeCell ref="BB45:BE45"/>
    <mergeCell ref="CH45:CK45"/>
    <mergeCell ref="BF45:BI45"/>
    <mergeCell ref="BN45:BQ45"/>
    <mergeCell ref="BV45:BY45"/>
    <mergeCell ref="BZ45:CC45"/>
    <mergeCell ref="CD45:CG45"/>
    <mergeCell ref="AB42:AC42"/>
    <mergeCell ref="R45:U45"/>
    <mergeCell ref="N45:Q45"/>
    <mergeCell ref="Z45:AC45"/>
    <mergeCell ref="AH45:AK45"/>
    <mergeCell ref="A1:G1"/>
    <mergeCell ref="J42:M42"/>
    <mergeCell ref="P42:Q42"/>
    <mergeCell ref="X42:Y42"/>
    <mergeCell ref="T42:U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2020-11-25T08:49:24Z</dcterms:modified>
</cp:coreProperties>
</file>