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SU\Downloads\"/>
    </mc:Choice>
  </mc:AlternateContent>
  <xr:revisionPtr revIDLastSave="0" documentId="13_ncr:1_{ED3AA0D2-2462-4CD4-985D-8B5F90C7C295}" xr6:coauthVersionLast="36" xr6:coauthVersionMax="36" xr10:uidLastSave="{00000000-0000-0000-0000-000000000000}"/>
  <bookViews>
    <workbookView xWindow="0" yWindow="0" windowWidth="28800" windowHeight="12180" activeTab="1" xr2:uid="{05D6AC12-5FB2-4A32-A5F9-C54EB23DCAA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I10" i="2"/>
  <c r="I11" i="2"/>
  <c r="I6" i="2"/>
  <c r="I5" i="2"/>
  <c r="B2" i="2"/>
  <c r="C2" i="2" s="1"/>
  <c r="B1" i="2"/>
  <c r="C1" i="2" s="1"/>
  <c r="B4" i="1"/>
  <c r="H2" i="1" s="1"/>
  <c r="B5" i="2" l="1"/>
  <c r="C3" i="2"/>
  <c r="B6" i="2" s="1"/>
  <c r="H3" i="1"/>
  <c r="E2" i="1"/>
  <c r="E3" i="1" s="1"/>
  <c r="B7" i="1" l="1"/>
  <c r="E4" i="1"/>
  <c r="I7" i="1" s="1"/>
  <c r="B8" i="1" l="1"/>
  <c r="B9" i="1" s="1"/>
  <c r="B10" i="1" s="1"/>
</calcChain>
</file>

<file path=xl/sharedStrings.xml><?xml version="1.0" encoding="utf-8"?>
<sst xmlns="http://schemas.openxmlformats.org/spreadsheetml/2006/main" count="34" uniqueCount="31">
  <si>
    <t>현재가격</t>
    <phoneticPr fontId="1" type="noConversion"/>
  </si>
  <si>
    <t>기대수익률</t>
    <phoneticPr fontId="1" type="noConversion"/>
  </si>
  <si>
    <t>표준편차</t>
    <phoneticPr fontId="1" type="noConversion"/>
  </si>
  <si>
    <t>만기</t>
    <phoneticPr fontId="1" type="noConversion"/>
  </si>
  <si>
    <t>행사가격</t>
    <phoneticPr fontId="1" type="noConversion"/>
  </si>
  <si>
    <t>BS</t>
    <phoneticPr fontId="1" type="noConversion"/>
  </si>
  <si>
    <t>무위험이자율</t>
    <phoneticPr fontId="1" type="noConversion"/>
  </si>
  <si>
    <t>D1</t>
    <phoneticPr fontId="1" type="noConversion"/>
  </si>
  <si>
    <t>D2</t>
    <phoneticPr fontId="1" type="noConversion"/>
  </si>
  <si>
    <t>이론적가격</t>
    <phoneticPr fontId="1" type="noConversion"/>
  </si>
  <si>
    <t>만기 현금흐름</t>
    <phoneticPr fontId="1" type="noConversion"/>
  </si>
  <si>
    <t>만기 주가</t>
    <phoneticPr fontId="1" type="noConversion"/>
  </si>
  <si>
    <t>수익률</t>
    <phoneticPr fontId="1" type="noConversion"/>
  </si>
  <si>
    <t xml:space="preserve"> 평균</t>
    <phoneticPr fontId="1" type="noConversion"/>
  </si>
  <si>
    <t>5퍼센타일</t>
    <phoneticPr fontId="1" type="noConversion"/>
  </si>
  <si>
    <t>95퍼센타일</t>
    <phoneticPr fontId="1" type="noConversion"/>
  </si>
  <si>
    <t>t검증</t>
    <phoneticPr fontId="1" type="noConversion"/>
  </si>
  <si>
    <t>기간평균</t>
    <phoneticPr fontId="1" type="noConversion"/>
  </si>
  <si>
    <t>기간표준편차</t>
    <phoneticPr fontId="1" type="noConversion"/>
  </si>
  <si>
    <t>상품위치</t>
    <phoneticPr fontId="1" type="noConversion"/>
  </si>
  <si>
    <t>참가자</t>
    <phoneticPr fontId="1" type="noConversion"/>
  </si>
  <si>
    <t>사회자 여는 문</t>
    <phoneticPr fontId="1" type="noConversion"/>
  </si>
  <si>
    <t>상품</t>
    <phoneticPr fontId="1" type="noConversion"/>
  </si>
  <si>
    <t>사회자</t>
    <phoneticPr fontId="1" type="noConversion"/>
  </si>
  <si>
    <t>고정</t>
    <phoneticPr fontId="1" type="noConversion"/>
  </si>
  <si>
    <t>바꾸면</t>
    <phoneticPr fontId="1" type="noConversion"/>
  </si>
  <si>
    <t>안바꾸는 전략</t>
    <phoneticPr fontId="1" type="noConversion"/>
  </si>
  <si>
    <t>바꾸는 전략</t>
    <phoneticPr fontId="1" type="noConversion"/>
  </si>
  <si>
    <t>평균</t>
    <phoneticPr fontId="1" type="noConversion"/>
  </si>
  <si>
    <t>안바꾸는전략</t>
    <phoneticPr fontId="1" type="noConversion"/>
  </si>
  <si>
    <t>바꾸는전략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</si>
</sst>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ACDE-8706-4CB4-B2CA-7CC1614E2DDF}">
  <sheetPr codeName="Sheet1"/>
  <dimension ref="A1:I10"/>
  <sheetViews>
    <sheetView zoomScale="115" zoomScaleNormal="115" workbookViewId="0">
      <selection activeCell="G4" sqref="G4"/>
    </sheetView>
  </sheetViews>
  <sheetFormatPr defaultRowHeight="16.5" x14ac:dyDescent="0.3"/>
  <cols>
    <col min="1" max="1" width="13" bestFit="1" customWidth="1"/>
    <col min="4" max="4" width="11" bestFit="1" customWidth="1"/>
    <col min="7" max="7" width="13" bestFit="1" customWidth="1"/>
  </cols>
  <sheetData>
    <row r="1" spans="1:9" x14ac:dyDescent="0.3">
      <c r="A1" t="s">
        <v>0</v>
      </c>
      <c r="B1">
        <v>100</v>
      </c>
      <c r="D1" t="s">
        <v>5</v>
      </c>
    </row>
    <row r="2" spans="1:9" x14ac:dyDescent="0.3">
      <c r="A2" t="s">
        <v>1</v>
      </c>
      <c r="B2">
        <v>0.12</v>
      </c>
      <c r="D2" t="s">
        <v>7</v>
      </c>
      <c r="E2">
        <f>(LN(B1/B5)+(B6+0.5*B3^2)*B4)/B3/SQRT(B4)</f>
        <v>-0.47196649571886201</v>
      </c>
      <c r="G2" t="s">
        <v>17</v>
      </c>
      <c r="H2">
        <f>B6*B4</f>
        <v>4.1666666666666666E-3</v>
      </c>
    </row>
    <row r="3" spans="1:9" x14ac:dyDescent="0.3">
      <c r="A3" t="s">
        <v>2</v>
      </c>
      <c r="B3">
        <v>0.3</v>
      </c>
      <c r="D3" t="s">
        <v>8</v>
      </c>
      <c r="E3">
        <f>E2-B3*SQRT(B4)</f>
        <v>-0.5585690360973059</v>
      </c>
      <c r="G3" t="s">
        <v>18</v>
      </c>
      <c r="H3">
        <f>B3*SQRT(B4)</f>
        <v>8.6602540378443851E-2</v>
      </c>
    </row>
    <row r="4" spans="1:9" x14ac:dyDescent="0.3">
      <c r="A4" t="s">
        <v>3</v>
      </c>
      <c r="B4">
        <f>1/12</f>
        <v>8.3333333333333329E-2</v>
      </c>
      <c r="D4" t="s">
        <v>9</v>
      </c>
      <c r="E4">
        <f>B1*_xlfn.NORM.DIST(E2,0,1,TRUE)-B5*EXP(-B6*B4)*_xlfn.NORM.DIST(E3,0,1,TRUE)</f>
        <v>1.7094390087969877</v>
      </c>
    </row>
    <row r="5" spans="1:9" x14ac:dyDescent="0.3">
      <c r="A5" t="s">
        <v>4</v>
      </c>
      <c r="B5">
        <v>105</v>
      </c>
    </row>
    <row r="6" spans="1:9" x14ac:dyDescent="0.3">
      <c r="A6" t="s">
        <v>6</v>
      </c>
      <c r="B6">
        <v>0.05</v>
      </c>
    </row>
    <row r="7" spans="1:9" x14ac:dyDescent="0.3">
      <c r="A7" t="s">
        <v>12</v>
      </c>
      <c r="B7">
        <f ca="1">_xlfn.NORM.INV(RAND(),H2,H3)</f>
        <v>-7.8640571539215096E-2</v>
      </c>
      <c r="E7" t="s">
        <v>13</v>
      </c>
      <c r="F7">
        <v>2.1415790571367355</v>
      </c>
      <c r="H7" t="s">
        <v>16</v>
      </c>
      <c r="I7">
        <f>(F7-E4)/F8*SQRT(1000)</f>
        <v>3.2022152778996604</v>
      </c>
    </row>
    <row r="8" spans="1:9" x14ac:dyDescent="0.3">
      <c r="A8" t="s">
        <v>11</v>
      </c>
      <c r="B8">
        <f ca="1">B1*EXP(B7)</f>
        <v>92.437211038779878</v>
      </c>
      <c r="E8" t="s">
        <v>2</v>
      </c>
      <c r="F8">
        <v>4.2675045315041675</v>
      </c>
    </row>
    <row r="9" spans="1:9" x14ac:dyDescent="0.3">
      <c r="A9" t="s">
        <v>10</v>
      </c>
      <c r="B9">
        <f ca="1">MAX(B8-B5,0)</f>
        <v>0</v>
      </c>
      <c r="E9" t="s">
        <v>14</v>
      </c>
      <c r="F9">
        <v>0</v>
      </c>
    </row>
    <row r="10" spans="1:9" x14ac:dyDescent="0.3">
      <c r="A10" t="s">
        <v>0</v>
      </c>
      <c r="B10">
        <f ca="1">B9*EXP(-B2*B4)</f>
        <v>0</v>
      </c>
      <c r="E10" t="s">
        <v>15</v>
      </c>
      <c r="F10">
        <v>12.074194056856143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8A51-71D1-462B-B72E-4AD11A4D734E}">
  <sheetPr codeName="Sheet2"/>
  <dimension ref="A1:J16"/>
  <sheetViews>
    <sheetView tabSelected="1" workbookViewId="0">
      <selection activeCell="F8" sqref="F8"/>
    </sheetView>
  </sheetViews>
  <sheetFormatPr defaultRowHeight="16.5" x14ac:dyDescent="0.3"/>
  <cols>
    <col min="1" max="1" width="14.375" bestFit="1" customWidth="1"/>
  </cols>
  <sheetData>
    <row r="1" spans="1:10" x14ac:dyDescent="0.3">
      <c r="A1" t="s">
        <v>19</v>
      </c>
      <c r="B1">
        <f ca="1">RAND()</f>
        <v>0.93603705312315211</v>
      </c>
      <c r="C1">
        <f ca="1">IF(B1&lt;1/3,0,IF(B1&gt;2/3,2,1))</f>
        <v>2</v>
      </c>
    </row>
    <row r="2" spans="1:10" x14ac:dyDescent="0.3">
      <c r="A2" t="s">
        <v>20</v>
      </c>
      <c r="B2">
        <f ca="1">RAND()</f>
        <v>0.97639532674890017</v>
      </c>
      <c r="C2">
        <f ca="1">IF(B2&lt;1/3,1,IF(B2&gt;2/3,2,0))</f>
        <v>2</v>
      </c>
    </row>
    <row r="3" spans="1:10" x14ac:dyDescent="0.3">
      <c r="A3" t="s">
        <v>21</v>
      </c>
      <c r="B3">
        <f ca="1">RAND()</f>
        <v>0.70717366983755958</v>
      </c>
      <c r="C3">
        <f ca="1">IF(C2=C1,IF(B3&lt;0.5, MOD(C1+1,3),MOD(C1-1,3)),3-C1-C2)</f>
        <v>1</v>
      </c>
    </row>
    <row r="4" spans="1:10" x14ac:dyDescent="0.3">
      <c r="F4" t="s">
        <v>22</v>
      </c>
      <c r="G4" t="s">
        <v>20</v>
      </c>
      <c r="H4" t="s">
        <v>23</v>
      </c>
      <c r="I4" t="s">
        <v>24</v>
      </c>
      <c r="J4" t="s">
        <v>25</v>
      </c>
    </row>
    <row r="5" spans="1:10" x14ac:dyDescent="0.3">
      <c r="A5" t="s">
        <v>26</v>
      </c>
      <c r="B5">
        <f ca="1">IF(C1=C2,1,0)</f>
        <v>1</v>
      </c>
      <c r="F5">
        <v>0</v>
      </c>
      <c r="G5">
        <v>0</v>
      </c>
      <c r="H5">
        <v>1</v>
      </c>
      <c r="I5">
        <f>MOD(F5+1,3)</f>
        <v>1</v>
      </c>
    </row>
    <row r="6" spans="1:10" x14ac:dyDescent="0.3">
      <c r="A6" t="s">
        <v>27</v>
      </c>
      <c r="B6">
        <f ca="1">IF(C1=3-C3-C2,1,0)</f>
        <v>0</v>
      </c>
      <c r="F6">
        <v>0</v>
      </c>
      <c r="G6">
        <v>0</v>
      </c>
      <c r="H6">
        <v>2</v>
      </c>
      <c r="I6">
        <f>MOD(F6-1,3)</f>
        <v>2</v>
      </c>
    </row>
    <row r="7" spans="1:10" x14ac:dyDescent="0.3">
      <c r="F7">
        <v>0</v>
      </c>
      <c r="G7">
        <v>1</v>
      </c>
      <c r="H7">
        <v>2</v>
      </c>
    </row>
    <row r="8" spans="1:10" x14ac:dyDescent="0.3">
      <c r="A8" t="s">
        <v>28</v>
      </c>
      <c r="F8">
        <v>0</v>
      </c>
      <c r="G8">
        <v>2</v>
      </c>
      <c r="H8">
        <v>1</v>
      </c>
    </row>
    <row r="9" spans="1:10" x14ac:dyDescent="0.3">
      <c r="A9" t="s">
        <v>29</v>
      </c>
      <c r="B9">
        <v>0.3322</v>
      </c>
      <c r="F9">
        <v>1</v>
      </c>
      <c r="G9">
        <v>0</v>
      </c>
      <c r="H9">
        <v>2</v>
      </c>
    </row>
    <row r="10" spans="1:10" x14ac:dyDescent="0.3">
      <c r="A10" t="s">
        <v>30</v>
      </c>
      <c r="B10">
        <v>0.66779999999999995</v>
      </c>
      <c r="F10">
        <v>1</v>
      </c>
      <c r="G10">
        <v>1</v>
      </c>
      <c r="H10">
        <v>0</v>
      </c>
      <c r="I10">
        <f>MOD(F11-1,3)</f>
        <v>0</v>
      </c>
    </row>
    <row r="11" spans="1:10" x14ac:dyDescent="0.3">
      <c r="F11">
        <v>1</v>
      </c>
      <c r="G11">
        <v>1</v>
      </c>
      <c r="H11">
        <v>2</v>
      </c>
      <c r="I11">
        <f>MOD(F10+1,3)</f>
        <v>2</v>
      </c>
    </row>
    <row r="12" spans="1:10" x14ac:dyDescent="0.3">
      <c r="F12">
        <v>1</v>
      </c>
      <c r="G12">
        <v>2</v>
      </c>
      <c r="H12">
        <v>0</v>
      </c>
    </row>
    <row r="13" spans="1:10" x14ac:dyDescent="0.3">
      <c r="F13">
        <v>2</v>
      </c>
      <c r="G13">
        <v>0</v>
      </c>
      <c r="H13">
        <v>1</v>
      </c>
    </row>
    <row r="14" spans="1:10" x14ac:dyDescent="0.3">
      <c r="F14">
        <v>2</v>
      </c>
      <c r="G14">
        <v>2</v>
      </c>
      <c r="H14">
        <v>0</v>
      </c>
    </row>
    <row r="15" spans="1:10" x14ac:dyDescent="0.3">
      <c r="F15">
        <v>2</v>
      </c>
      <c r="G15">
        <v>2</v>
      </c>
      <c r="H15">
        <v>1</v>
      </c>
    </row>
    <row r="16" spans="1:10" x14ac:dyDescent="0.3">
      <c r="F16">
        <v>2</v>
      </c>
      <c r="G16">
        <v>1</v>
      </c>
      <c r="H1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SSU</dc:creator>
  <cp:lastModifiedBy>SSU</cp:lastModifiedBy>
  <dcterms:created xsi:type="dcterms:W3CDTF">2023-04-18T00:05:49Z</dcterms:created>
  <dcterms:modified xsi:type="dcterms:W3CDTF">2023-04-18T01:10:12Z</dcterms:modified>
</cp:coreProperties>
</file>