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165lu\Desktop\Scuola\Materiale Economia Aziendale\5. Classe quinta\4. Bilancio dati a scelta\Materiale definitivo\"/>
    </mc:Choice>
  </mc:AlternateContent>
  <xr:revisionPtr revIDLastSave="0" documentId="13_ncr:1_{4ED1C286-7370-4650-A18F-90449FAA08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s. 1" sheetId="1" r:id="rId1"/>
    <sheet name="Es. 2" sheetId="2" r:id="rId2"/>
    <sheet name="Es. 3" sheetId="3" r:id="rId3"/>
    <sheet name="Es. 4" sheetId="4" r:id="rId4"/>
    <sheet name="Es. 5" sheetId="5" r:id="rId5"/>
    <sheet name="Es. 6" sheetId="6" r:id="rId6"/>
    <sheet name="Es.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7" l="1"/>
  <c r="E8" i="7"/>
  <c r="E6" i="7" s="1"/>
  <c r="E4" i="7"/>
  <c r="J4" i="7" s="1"/>
  <c r="C4" i="7"/>
  <c r="C6" i="7" s="1"/>
  <c r="H7" i="7" s="1"/>
  <c r="H10" i="6"/>
  <c r="E8" i="6"/>
  <c r="E6" i="6" s="1"/>
  <c r="C4" i="6"/>
  <c r="C6" i="6" s="1"/>
  <c r="H7" i="6" s="1"/>
  <c r="H10" i="5"/>
  <c r="E8" i="5"/>
  <c r="C4" i="5"/>
  <c r="H4" i="5" s="1"/>
  <c r="J5" i="4"/>
  <c r="J6" i="4" s="1"/>
  <c r="D11" i="4" s="1"/>
  <c r="H10" i="4"/>
  <c r="E8" i="4"/>
  <c r="E6" i="4" s="1"/>
  <c r="E4" i="4"/>
  <c r="J4" i="4" s="1"/>
  <c r="C4" i="4"/>
  <c r="H4" i="4" s="1"/>
  <c r="H10" i="3"/>
  <c r="E8" i="3"/>
  <c r="E6" i="3"/>
  <c r="E4" i="3"/>
  <c r="J4" i="3" s="1"/>
  <c r="C4" i="3"/>
  <c r="H4" i="3" s="1"/>
  <c r="H10" i="2"/>
  <c r="E8" i="2"/>
  <c r="E6" i="2" s="1"/>
  <c r="E4" i="2"/>
  <c r="J4" i="2" s="1"/>
  <c r="C4" i="2"/>
  <c r="C6" i="2" s="1"/>
  <c r="H7" i="2" s="1"/>
  <c r="E8" i="1"/>
  <c r="E6" i="1" s="1"/>
  <c r="J8" i="7" l="1"/>
  <c r="J7" i="7" s="1"/>
  <c r="J10" i="7" s="1"/>
  <c r="J5" i="7"/>
  <c r="J6" i="7" s="1"/>
  <c r="D11" i="7" s="1"/>
  <c r="E7" i="7"/>
  <c r="J9" i="7" s="1"/>
  <c r="H4" i="7"/>
  <c r="E4" i="6"/>
  <c r="J4" i="6" s="1"/>
  <c r="J5" i="6" s="1"/>
  <c r="J8" i="6"/>
  <c r="E7" i="6"/>
  <c r="J9" i="6" s="1"/>
  <c r="H4" i="6"/>
  <c r="C6" i="5"/>
  <c r="H7" i="5" s="1"/>
  <c r="E6" i="5"/>
  <c r="E4" i="5"/>
  <c r="J4" i="5" s="1"/>
  <c r="C6" i="4"/>
  <c r="H7" i="4" s="1"/>
  <c r="E5" i="4"/>
  <c r="E7" i="4"/>
  <c r="J9" i="4" s="1"/>
  <c r="J8" i="4"/>
  <c r="C6" i="3"/>
  <c r="H7" i="3" s="1"/>
  <c r="E7" i="3"/>
  <c r="J9" i="3" s="1"/>
  <c r="J8" i="3"/>
  <c r="E7" i="2"/>
  <c r="J9" i="2" s="1"/>
  <c r="J8" i="2"/>
  <c r="H4" i="2"/>
  <c r="E4" i="1"/>
  <c r="J4" i="1" s="1"/>
  <c r="J8" i="1"/>
  <c r="C4" i="1"/>
  <c r="H10" i="1"/>
  <c r="E5" i="7" l="1"/>
  <c r="J6" i="6"/>
  <c r="D11" i="6" s="1"/>
  <c r="E5" i="6"/>
  <c r="J7" i="6"/>
  <c r="J10" i="6" s="1"/>
  <c r="J7" i="4"/>
  <c r="J10" i="4" s="1"/>
  <c r="J8" i="5"/>
  <c r="E7" i="5"/>
  <c r="J9" i="5" s="1"/>
  <c r="J5" i="5"/>
  <c r="J6" i="5" s="1"/>
  <c r="D11" i="5" s="1"/>
  <c r="J7" i="3"/>
  <c r="J10" i="3" s="1"/>
  <c r="E5" i="3"/>
  <c r="E5" i="2"/>
  <c r="J7" i="2"/>
  <c r="J10" i="2" s="1"/>
  <c r="H4" i="1"/>
  <c r="C6" i="1"/>
  <c r="H7" i="1" s="1"/>
  <c r="E7" i="1"/>
  <c r="E5" i="5" l="1"/>
  <c r="J7" i="5"/>
  <c r="J10" i="5" s="1"/>
  <c r="J9" i="1"/>
  <c r="J7" i="1" s="1"/>
  <c r="J10" i="1" s="1"/>
  <c r="E5" i="1"/>
</calcChain>
</file>

<file path=xl/sharedStrings.xml><?xml version="1.0" encoding="utf-8"?>
<sst xmlns="http://schemas.openxmlformats.org/spreadsheetml/2006/main" count="185" uniqueCount="18">
  <si>
    <t>SP RICLASSIFICATO TENENDO CONTO DELLA DELIBERA DEGLI UTILI</t>
  </si>
  <si>
    <t>ATTIVO</t>
  </si>
  <si>
    <t>PASSIVO</t>
  </si>
  <si>
    <t>Immobilizzazioni</t>
  </si>
  <si>
    <t>Attivo corrente</t>
  </si>
  <si>
    <t>Capitale proprio</t>
  </si>
  <si>
    <t>Capitale di debito</t>
  </si>
  <si>
    <t>TOT. ATTIVO</t>
  </si>
  <si>
    <t>TOT. Passivo e Netto</t>
  </si>
  <si>
    <t>Debiti a breve</t>
  </si>
  <si>
    <t>Debiti a MLT</t>
  </si>
  <si>
    <t>SP RICLASSIFICATO SENZA TENER CONTO DELLA DELIBERA DEGLI UTILI</t>
  </si>
  <si>
    <t>Patrimonio netto</t>
  </si>
  <si>
    <t>Utile d'esercizio</t>
  </si>
  <si>
    <t xml:space="preserve">DIVIDENDO: </t>
  </si>
  <si>
    <t>Y</t>
  </si>
  <si>
    <t>X</t>
  </si>
  <si>
    <t xml:space="preserve">ROE %: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</si>
</sst>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5" formatCode="_-* #,##0_-;\-* #,##0_-;_-* &quot;-&quot;??_-;_-@_-"/>
    <numFmt numFmtId="168" formatCode="_-* #,##0.0000_-;\-* #,##0.00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 applyAlignment="1">
      <alignment horizontal="right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  <xf numFmtId="165" fontId="0" fillId="3" borderId="4" xfId="1" applyNumberFormat="1" applyFon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165" fontId="2" fillId="3" borderId="1" xfId="1" applyNumberFormat="1" applyFont="1" applyFill="1" applyBorder="1" applyAlignment="1">
      <alignment horizontal="center"/>
    </xf>
    <xf numFmtId="165" fontId="2" fillId="5" borderId="1" xfId="1" applyNumberFormat="1" applyFont="1" applyFill="1" applyBorder="1" applyAlignment="1">
      <alignment horizontal="center"/>
    </xf>
    <xf numFmtId="165" fontId="0" fillId="5" borderId="1" xfId="1" applyNumberFormat="1" applyFont="1" applyFill="1" applyBorder="1" applyAlignment="1">
      <alignment horizontal="center"/>
    </xf>
    <xf numFmtId="165" fontId="0" fillId="3" borderId="6" xfId="1" applyNumberFormat="1" applyFont="1" applyFill="1" applyBorder="1" applyAlignment="1">
      <alignment horizontal="center" vertical="center"/>
    </xf>
    <xf numFmtId="165" fontId="0" fillId="6" borderId="3" xfId="1" applyNumberFormat="1" applyFont="1" applyFill="1" applyBorder="1" applyAlignment="1">
      <alignment horizontal="left"/>
    </xf>
    <xf numFmtId="168" fontId="0" fillId="6" borderId="3" xfId="1" applyNumberFormat="1" applyFont="1" applyFill="1" applyBorder="1" applyAlignment="1">
      <alignment horizontal="right"/>
    </xf>
    <xf numFmtId="168" fontId="0" fillId="0" borderId="0" xfId="1" applyNumberFormat="1" applyFont="1"/>
  </cellXfs>
  <cellStyles count="2">
    <cellStyle name="Migliaia" xfId="1" builtinId="3"/>
    <cellStyle name="Normale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FF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0"/>
  <sheetViews>
    <sheetView tabSelected="1" workbookViewId="0">
      <selection activeCell="D21" sqref="D21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7">
        <f>+C8*0.7</f>
        <v>70</v>
      </c>
      <c r="D4" s="5" t="s">
        <v>5</v>
      </c>
      <c r="E4" s="10">
        <f>+E8/2</f>
        <v>50</v>
      </c>
      <c r="G4" s="7" t="s">
        <v>3</v>
      </c>
      <c r="H4" s="7">
        <f>+C4</f>
        <v>70</v>
      </c>
      <c r="I4" s="5" t="s">
        <v>12</v>
      </c>
      <c r="J4" s="10">
        <f>+E4+C10</f>
        <v>52</v>
      </c>
    </row>
    <row r="5" spans="2:10" x14ac:dyDescent="0.3">
      <c r="B5" s="8"/>
      <c r="C5" s="8"/>
      <c r="D5" s="5" t="s">
        <v>6</v>
      </c>
      <c r="E5" s="10">
        <f>+E6+E7</f>
        <v>50</v>
      </c>
      <c r="G5" s="9"/>
      <c r="H5" s="9"/>
      <c r="I5" s="6" t="s">
        <v>5</v>
      </c>
      <c r="J5" s="11" t="s">
        <v>16</v>
      </c>
    </row>
    <row r="6" spans="2:10" x14ac:dyDescent="0.3">
      <c r="B6" s="7" t="s">
        <v>4</v>
      </c>
      <c r="C6" s="7">
        <f>+C8-C4</f>
        <v>30</v>
      </c>
      <c r="D6" s="6" t="s">
        <v>10</v>
      </c>
      <c r="E6" s="11">
        <f>+E8*0.3</f>
        <v>30</v>
      </c>
      <c r="G6" s="8"/>
      <c r="H6" s="8"/>
      <c r="I6" s="6" t="s">
        <v>13</v>
      </c>
      <c r="J6" s="11" t="s">
        <v>15</v>
      </c>
    </row>
    <row r="7" spans="2:10" x14ac:dyDescent="0.3">
      <c r="B7" s="8"/>
      <c r="C7" s="8"/>
      <c r="D7" s="6" t="s">
        <v>9</v>
      </c>
      <c r="E7" s="11">
        <f>+E8-E4-E6</f>
        <v>20</v>
      </c>
      <c r="G7" s="7" t="s">
        <v>4</v>
      </c>
      <c r="H7" s="7">
        <f>+C6</f>
        <v>30</v>
      </c>
      <c r="I7" s="5" t="s">
        <v>6</v>
      </c>
      <c r="J7" s="10">
        <f>+J8+J9</f>
        <v>48</v>
      </c>
    </row>
    <row r="8" spans="2:10" x14ac:dyDescent="0.3">
      <c r="B8" s="4" t="s">
        <v>7</v>
      </c>
      <c r="C8" s="13">
        <v>100</v>
      </c>
      <c r="D8" s="5" t="s">
        <v>8</v>
      </c>
      <c r="E8" s="10">
        <f>+C8</f>
        <v>100</v>
      </c>
      <c r="G8" s="9"/>
      <c r="H8" s="9"/>
      <c r="I8" s="6" t="s">
        <v>10</v>
      </c>
      <c r="J8" s="11">
        <f>+E6</f>
        <v>30</v>
      </c>
    </row>
    <row r="9" spans="2:10" x14ac:dyDescent="0.3">
      <c r="G9" s="8"/>
      <c r="H9" s="8"/>
      <c r="I9" s="6" t="s">
        <v>9</v>
      </c>
      <c r="J9" s="11">
        <f>+E7-C10</f>
        <v>18</v>
      </c>
    </row>
    <row r="10" spans="2:10" x14ac:dyDescent="0.3">
      <c r="B10" s="12" t="s">
        <v>14</v>
      </c>
      <c r="C10" s="20">
        <v>2</v>
      </c>
      <c r="G10" s="4" t="s">
        <v>7</v>
      </c>
      <c r="H10" s="13">
        <f>+C8</f>
        <v>100</v>
      </c>
      <c r="I10" s="5" t="s">
        <v>8</v>
      </c>
      <c r="J10" s="10">
        <f>+J4+J7</f>
        <v>100</v>
      </c>
    </row>
  </sheetData>
  <mergeCells count="14">
    <mergeCell ref="H4:H6"/>
    <mergeCell ref="H7:H9"/>
    <mergeCell ref="B6:B7"/>
    <mergeCell ref="B4:B5"/>
    <mergeCell ref="C4:C5"/>
    <mergeCell ref="C6:C7"/>
    <mergeCell ref="G4:G6"/>
    <mergeCell ref="G7:G9"/>
    <mergeCell ref="B2:E2"/>
    <mergeCell ref="B3:C3"/>
    <mergeCell ref="D3:E3"/>
    <mergeCell ref="G3:H3"/>
    <mergeCell ref="I3:J3"/>
    <mergeCell ref="G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C02B4-1B8F-4C39-8116-73458C6DB2A9}">
  <dimension ref="B2:J10"/>
  <sheetViews>
    <sheetView workbookViewId="0">
      <selection activeCell="J4" sqref="J4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1260000</v>
      </c>
      <c r="D4" s="5" t="s">
        <v>5</v>
      </c>
      <c r="E4" s="17">
        <f>+E8/2</f>
        <v>900000</v>
      </c>
      <c r="G4" s="7" t="s">
        <v>3</v>
      </c>
      <c r="H4" s="14">
        <f>+C4</f>
        <v>1260000</v>
      </c>
      <c r="I4" s="5" t="s">
        <v>12</v>
      </c>
      <c r="J4" s="17">
        <f>+E4+C10</f>
        <v>1000000</v>
      </c>
    </row>
    <row r="5" spans="2:10" x14ac:dyDescent="0.3">
      <c r="B5" s="8"/>
      <c r="C5" s="15"/>
      <c r="D5" s="5" t="s">
        <v>6</v>
      </c>
      <c r="E5" s="17">
        <f>+E6+E7</f>
        <v>900000</v>
      </c>
      <c r="G5" s="9"/>
      <c r="H5" s="19"/>
      <c r="I5" s="6" t="s">
        <v>5</v>
      </c>
      <c r="J5" s="18" t="s">
        <v>16</v>
      </c>
    </row>
    <row r="6" spans="2:10" x14ac:dyDescent="0.3">
      <c r="B6" s="7" t="s">
        <v>4</v>
      </c>
      <c r="C6" s="14">
        <f>+C8-C4</f>
        <v>540000</v>
      </c>
      <c r="D6" s="6" t="s">
        <v>10</v>
      </c>
      <c r="E6" s="18">
        <f>+E8*0.3</f>
        <v>540000</v>
      </c>
      <c r="G6" s="8"/>
      <c r="H6" s="15"/>
      <c r="I6" s="6" t="s">
        <v>13</v>
      </c>
      <c r="J6" s="18" t="s">
        <v>15</v>
      </c>
    </row>
    <row r="7" spans="2:10" x14ac:dyDescent="0.3">
      <c r="B7" s="8"/>
      <c r="C7" s="15"/>
      <c r="D7" s="6" t="s">
        <v>9</v>
      </c>
      <c r="E7" s="18">
        <f>+E8-E4-E6</f>
        <v>360000</v>
      </c>
      <c r="G7" s="7" t="s">
        <v>4</v>
      </c>
      <c r="H7" s="14">
        <f>+C6</f>
        <v>540000</v>
      </c>
      <c r="I7" s="5" t="s">
        <v>6</v>
      </c>
      <c r="J7" s="17">
        <f>+J8+J9</f>
        <v>800000</v>
      </c>
    </row>
    <row r="8" spans="2:10" x14ac:dyDescent="0.3">
      <c r="B8" s="4" t="s">
        <v>7</v>
      </c>
      <c r="C8" s="16">
        <v>1800000</v>
      </c>
      <c r="D8" s="5" t="s">
        <v>8</v>
      </c>
      <c r="E8" s="17">
        <f>+C8</f>
        <v>1800000</v>
      </c>
      <c r="G8" s="9"/>
      <c r="H8" s="19"/>
      <c r="I8" s="6" t="s">
        <v>10</v>
      </c>
      <c r="J8" s="18">
        <f>+E6</f>
        <v>540000</v>
      </c>
    </row>
    <row r="9" spans="2:10" x14ac:dyDescent="0.3">
      <c r="G9" s="8"/>
      <c r="H9" s="15"/>
      <c r="I9" s="6" t="s">
        <v>9</v>
      </c>
      <c r="J9" s="18">
        <f>+E7-C10</f>
        <v>260000</v>
      </c>
    </row>
    <row r="10" spans="2:10" x14ac:dyDescent="0.3">
      <c r="B10" s="12" t="s">
        <v>14</v>
      </c>
      <c r="C10" s="20">
        <v>100000</v>
      </c>
      <c r="G10" s="4" t="s">
        <v>7</v>
      </c>
      <c r="H10" s="16">
        <f>+C8</f>
        <v>1800000</v>
      </c>
      <c r="I10" s="5" t="s">
        <v>8</v>
      </c>
      <c r="J10" s="17">
        <f>+J4+J7</f>
        <v>1800000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6E1DB-05D1-44BE-B50B-BE61988B310C}">
  <dimension ref="B2:J10"/>
  <sheetViews>
    <sheetView workbookViewId="0">
      <selection activeCell="J7" sqref="J7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2660000</v>
      </c>
      <c r="D4" s="5" t="s">
        <v>5</v>
      </c>
      <c r="E4" s="17">
        <f>+E8/2</f>
        <v>1900000</v>
      </c>
      <c r="G4" s="7" t="s">
        <v>3</v>
      </c>
      <c r="H4" s="14">
        <f>+C4</f>
        <v>2660000</v>
      </c>
      <c r="I4" s="5" t="s">
        <v>12</v>
      </c>
      <c r="J4" s="17">
        <f>+E4+C10</f>
        <v>2150000</v>
      </c>
    </row>
    <row r="5" spans="2:10" x14ac:dyDescent="0.3">
      <c r="B5" s="8"/>
      <c r="C5" s="15"/>
      <c r="D5" s="5" t="s">
        <v>6</v>
      </c>
      <c r="E5" s="17">
        <f>+E6+E7</f>
        <v>1900000</v>
      </c>
      <c r="G5" s="9"/>
      <c r="H5" s="19"/>
      <c r="I5" s="6" t="s">
        <v>5</v>
      </c>
      <c r="J5" s="18" t="s">
        <v>16</v>
      </c>
    </row>
    <row r="6" spans="2:10" x14ac:dyDescent="0.3">
      <c r="B6" s="7" t="s">
        <v>4</v>
      </c>
      <c r="C6" s="14">
        <f>+C8-C4</f>
        <v>1140000</v>
      </c>
      <c r="D6" s="6" t="s">
        <v>10</v>
      </c>
      <c r="E6" s="18">
        <f>+E8*0.3</f>
        <v>1140000</v>
      </c>
      <c r="G6" s="8"/>
      <c r="H6" s="15"/>
      <c r="I6" s="6" t="s">
        <v>13</v>
      </c>
      <c r="J6" s="18" t="s">
        <v>15</v>
      </c>
    </row>
    <row r="7" spans="2:10" x14ac:dyDescent="0.3">
      <c r="B7" s="8"/>
      <c r="C7" s="15"/>
      <c r="D7" s="6" t="s">
        <v>9</v>
      </c>
      <c r="E7" s="18">
        <f>+E8-E4-E6</f>
        <v>760000</v>
      </c>
      <c r="G7" s="7" t="s">
        <v>4</v>
      </c>
      <c r="H7" s="14">
        <f>+C6</f>
        <v>1140000</v>
      </c>
      <c r="I7" s="5" t="s">
        <v>6</v>
      </c>
      <c r="J7" s="17">
        <f>+J8+J9</f>
        <v>1650000</v>
      </c>
    </row>
    <row r="8" spans="2:10" x14ac:dyDescent="0.3">
      <c r="B8" s="4" t="s">
        <v>7</v>
      </c>
      <c r="C8" s="16">
        <v>3800000</v>
      </c>
      <c r="D8" s="5" t="s">
        <v>8</v>
      </c>
      <c r="E8" s="17">
        <f>+C8</f>
        <v>3800000</v>
      </c>
      <c r="G8" s="9"/>
      <c r="H8" s="19"/>
      <c r="I8" s="6" t="s">
        <v>10</v>
      </c>
      <c r="J8" s="18">
        <f>+E6</f>
        <v>1140000</v>
      </c>
    </row>
    <row r="9" spans="2:10" x14ac:dyDescent="0.3">
      <c r="G9" s="8"/>
      <c r="H9" s="15"/>
      <c r="I9" s="6" t="s">
        <v>9</v>
      </c>
      <c r="J9" s="18">
        <f>+E7-C10</f>
        <v>510000</v>
      </c>
    </row>
    <row r="10" spans="2:10" x14ac:dyDescent="0.3">
      <c r="B10" s="12" t="s">
        <v>14</v>
      </c>
      <c r="C10" s="20">
        <v>250000</v>
      </c>
      <c r="G10" s="4" t="s">
        <v>7</v>
      </c>
      <c r="H10" s="16">
        <f>+C8</f>
        <v>3800000</v>
      </c>
      <c r="I10" s="5" t="s">
        <v>8</v>
      </c>
      <c r="J10" s="17">
        <f>+J4+J7</f>
        <v>3800000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F4A8D-13E2-419D-98C1-5639D76439A2}">
  <dimension ref="B2:J11"/>
  <sheetViews>
    <sheetView workbookViewId="0">
      <selection activeCell="J7" sqref="J7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5600000</v>
      </c>
      <c r="D4" s="5" t="s">
        <v>5</v>
      </c>
      <c r="E4" s="17">
        <f>+E8/2</f>
        <v>4000000</v>
      </c>
      <c r="G4" s="7" t="s">
        <v>3</v>
      </c>
      <c r="H4" s="14">
        <f>+C4</f>
        <v>5600000</v>
      </c>
      <c r="I4" s="5" t="s">
        <v>12</v>
      </c>
      <c r="J4" s="17">
        <f>+E4+C10</f>
        <v>4180000</v>
      </c>
    </row>
    <row r="5" spans="2:10" x14ac:dyDescent="0.3">
      <c r="B5" s="8"/>
      <c r="C5" s="15"/>
      <c r="D5" s="5" t="s">
        <v>6</v>
      </c>
      <c r="E5" s="17">
        <f>+E6+E7</f>
        <v>4000000</v>
      </c>
      <c r="G5" s="9"/>
      <c r="H5" s="19"/>
      <c r="I5" s="6" t="s">
        <v>5</v>
      </c>
      <c r="J5" s="18">
        <f>+J4*100/(100+C11)</f>
        <v>3800000</v>
      </c>
    </row>
    <row r="6" spans="2:10" x14ac:dyDescent="0.3">
      <c r="B6" s="7" t="s">
        <v>4</v>
      </c>
      <c r="C6" s="14">
        <f>+C8-C4</f>
        <v>2400000</v>
      </c>
      <c r="D6" s="6" t="s">
        <v>10</v>
      </c>
      <c r="E6" s="18">
        <f>+E8*0.3</f>
        <v>2400000</v>
      </c>
      <c r="G6" s="8"/>
      <c r="H6" s="15"/>
      <c r="I6" s="6" t="s">
        <v>13</v>
      </c>
      <c r="J6" s="18">
        <f>+J4-J5</f>
        <v>380000</v>
      </c>
    </row>
    <row r="7" spans="2:10" x14ac:dyDescent="0.3">
      <c r="B7" s="8"/>
      <c r="C7" s="15"/>
      <c r="D7" s="6" t="s">
        <v>9</v>
      </c>
      <c r="E7" s="18">
        <f>+E8-E4-E6</f>
        <v>1600000</v>
      </c>
      <c r="G7" s="7" t="s">
        <v>4</v>
      </c>
      <c r="H7" s="14">
        <f>+C6</f>
        <v>2400000</v>
      </c>
      <c r="I7" s="5" t="s">
        <v>6</v>
      </c>
      <c r="J7" s="17">
        <f>+J8+J9</f>
        <v>3820000</v>
      </c>
    </row>
    <row r="8" spans="2:10" x14ac:dyDescent="0.3">
      <c r="B8" s="4" t="s">
        <v>7</v>
      </c>
      <c r="C8" s="16">
        <v>8000000</v>
      </c>
      <c r="D8" s="5" t="s">
        <v>8</v>
      </c>
      <c r="E8" s="17">
        <f>+C8</f>
        <v>8000000</v>
      </c>
      <c r="G8" s="9"/>
      <c r="H8" s="19"/>
      <c r="I8" s="6" t="s">
        <v>10</v>
      </c>
      <c r="J8" s="18">
        <f>+E6</f>
        <v>2400000</v>
      </c>
    </row>
    <row r="9" spans="2:10" x14ac:dyDescent="0.3">
      <c r="G9" s="8"/>
      <c r="H9" s="15"/>
      <c r="I9" s="6" t="s">
        <v>9</v>
      </c>
      <c r="J9" s="18">
        <f>+E7-C10</f>
        <v>1420000</v>
      </c>
    </row>
    <row r="10" spans="2:10" x14ac:dyDescent="0.3">
      <c r="B10" s="12" t="s">
        <v>14</v>
      </c>
      <c r="C10" s="20">
        <v>180000</v>
      </c>
      <c r="G10" s="4" t="s">
        <v>7</v>
      </c>
      <c r="H10" s="16">
        <f>+C8</f>
        <v>8000000</v>
      </c>
      <c r="I10" s="5" t="s">
        <v>8</v>
      </c>
      <c r="J10" s="17">
        <f>+J4+J7</f>
        <v>8000000</v>
      </c>
    </row>
    <row r="11" spans="2:10" x14ac:dyDescent="0.3">
      <c r="B11" s="12" t="s">
        <v>17</v>
      </c>
      <c r="C11" s="21">
        <v>10</v>
      </c>
      <c r="D11" s="22">
        <f>+J6/J5*100</f>
        <v>10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EAF61-183F-4209-A3C8-476EDAB03A7B}">
  <dimension ref="B2:J11"/>
  <sheetViews>
    <sheetView workbookViewId="0">
      <selection activeCell="J7" sqref="J7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2555000</v>
      </c>
      <c r="D4" s="5" t="s">
        <v>5</v>
      </c>
      <c r="E4" s="17">
        <f>+E8/2</f>
        <v>1825000</v>
      </c>
      <c r="G4" s="7" t="s">
        <v>3</v>
      </c>
      <c r="H4" s="14">
        <f>+C4</f>
        <v>2555000</v>
      </c>
      <c r="I4" s="5" t="s">
        <v>12</v>
      </c>
      <c r="J4" s="17">
        <f>+E4+C10</f>
        <v>2045000</v>
      </c>
    </row>
    <row r="5" spans="2:10" x14ac:dyDescent="0.3">
      <c r="B5" s="8"/>
      <c r="C5" s="15"/>
      <c r="D5" s="5" t="s">
        <v>6</v>
      </c>
      <c r="E5" s="17">
        <f>+E6+E7</f>
        <v>1825000</v>
      </c>
      <c r="G5" s="9"/>
      <c r="H5" s="19"/>
      <c r="I5" s="6" t="s">
        <v>5</v>
      </c>
      <c r="J5" s="18">
        <f>+J4*100/(100+C11)</f>
        <v>1817777.7777777778</v>
      </c>
    </row>
    <row r="6" spans="2:10" x14ac:dyDescent="0.3">
      <c r="B6" s="7" t="s">
        <v>4</v>
      </c>
      <c r="C6" s="14">
        <f>+C8-C4</f>
        <v>1095000</v>
      </c>
      <c r="D6" s="6" t="s">
        <v>10</v>
      </c>
      <c r="E6" s="18">
        <f>+E8*0.3</f>
        <v>1095000</v>
      </c>
      <c r="G6" s="8"/>
      <c r="H6" s="15"/>
      <c r="I6" s="6" t="s">
        <v>13</v>
      </c>
      <c r="J6" s="18">
        <f>+J4-J5</f>
        <v>227222.22222222225</v>
      </c>
    </row>
    <row r="7" spans="2:10" x14ac:dyDescent="0.3">
      <c r="B7" s="8"/>
      <c r="C7" s="15"/>
      <c r="D7" s="6" t="s">
        <v>9</v>
      </c>
      <c r="E7" s="18">
        <f>+E8-E4-E6</f>
        <v>730000</v>
      </c>
      <c r="G7" s="7" t="s">
        <v>4</v>
      </c>
      <c r="H7" s="14">
        <f>+C6</f>
        <v>1095000</v>
      </c>
      <c r="I7" s="5" t="s">
        <v>6</v>
      </c>
      <c r="J7" s="17">
        <f>+J8+J9</f>
        <v>1605000</v>
      </c>
    </row>
    <row r="8" spans="2:10" x14ac:dyDescent="0.3">
      <c r="B8" s="4" t="s">
        <v>7</v>
      </c>
      <c r="C8" s="16">
        <v>3650000</v>
      </c>
      <c r="D8" s="5" t="s">
        <v>8</v>
      </c>
      <c r="E8" s="17">
        <f>+C8</f>
        <v>3650000</v>
      </c>
      <c r="G8" s="9"/>
      <c r="H8" s="19"/>
      <c r="I8" s="6" t="s">
        <v>10</v>
      </c>
      <c r="J8" s="18">
        <f>+E6</f>
        <v>1095000</v>
      </c>
    </row>
    <row r="9" spans="2:10" x14ac:dyDescent="0.3">
      <c r="G9" s="8"/>
      <c r="H9" s="15"/>
      <c r="I9" s="6" t="s">
        <v>9</v>
      </c>
      <c r="J9" s="18">
        <f>+E7-C10</f>
        <v>510000</v>
      </c>
    </row>
    <row r="10" spans="2:10" x14ac:dyDescent="0.3">
      <c r="B10" s="12" t="s">
        <v>14</v>
      </c>
      <c r="C10" s="20">
        <v>220000</v>
      </c>
      <c r="G10" s="4" t="s">
        <v>7</v>
      </c>
      <c r="H10" s="16">
        <f>+C8</f>
        <v>3650000</v>
      </c>
      <c r="I10" s="5" t="s">
        <v>8</v>
      </c>
      <c r="J10" s="17">
        <f>+J4+J7</f>
        <v>3650000</v>
      </c>
    </row>
    <row r="11" spans="2:10" x14ac:dyDescent="0.3">
      <c r="B11" s="12" t="s">
        <v>17</v>
      </c>
      <c r="C11" s="21">
        <v>12.5</v>
      </c>
      <c r="D11" s="22">
        <f>+J6/J5*100</f>
        <v>12.500000000000004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B838-1B30-4F03-B9C6-ACF1C8E03B3C}">
  <dimension ref="B2:J11"/>
  <sheetViews>
    <sheetView workbookViewId="0">
      <selection activeCell="J7" sqref="J7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8400000</v>
      </c>
      <c r="D4" s="5" t="s">
        <v>5</v>
      </c>
      <c r="E4" s="17">
        <f>+E8/2</f>
        <v>6000000</v>
      </c>
      <c r="G4" s="7" t="s">
        <v>3</v>
      </c>
      <c r="H4" s="14">
        <f>+C4</f>
        <v>8400000</v>
      </c>
      <c r="I4" s="5" t="s">
        <v>12</v>
      </c>
      <c r="J4" s="17">
        <f>+E4+C10</f>
        <v>6500000</v>
      </c>
    </row>
    <row r="5" spans="2:10" x14ac:dyDescent="0.3">
      <c r="B5" s="8"/>
      <c r="C5" s="15"/>
      <c r="D5" s="5" t="s">
        <v>6</v>
      </c>
      <c r="E5" s="17">
        <f>+E6+E7</f>
        <v>6000000</v>
      </c>
      <c r="G5" s="9"/>
      <c r="H5" s="19"/>
      <c r="I5" s="6" t="s">
        <v>5</v>
      </c>
      <c r="J5" s="18">
        <f>+J4*100/(100+C11)</f>
        <v>5777777.777777778</v>
      </c>
    </row>
    <row r="6" spans="2:10" x14ac:dyDescent="0.3">
      <c r="B6" s="7" t="s">
        <v>4</v>
      </c>
      <c r="C6" s="14">
        <f>+C8-C4</f>
        <v>3600000</v>
      </c>
      <c r="D6" s="6" t="s">
        <v>10</v>
      </c>
      <c r="E6" s="18">
        <f>+E8*0.3</f>
        <v>3600000</v>
      </c>
      <c r="G6" s="8"/>
      <c r="H6" s="15"/>
      <c r="I6" s="6" t="s">
        <v>13</v>
      </c>
      <c r="J6" s="18">
        <f>+J4-J5</f>
        <v>722222.22222222202</v>
      </c>
    </row>
    <row r="7" spans="2:10" x14ac:dyDescent="0.3">
      <c r="B7" s="8"/>
      <c r="C7" s="15"/>
      <c r="D7" s="6" t="s">
        <v>9</v>
      </c>
      <c r="E7" s="18">
        <f>+E8-E4-E6</f>
        <v>2400000</v>
      </c>
      <c r="G7" s="7" t="s">
        <v>4</v>
      </c>
      <c r="H7" s="14">
        <f>+C6</f>
        <v>3600000</v>
      </c>
      <c r="I7" s="5" t="s">
        <v>6</v>
      </c>
      <c r="J7" s="17">
        <f>+J8+J9</f>
        <v>5500000</v>
      </c>
    </row>
    <row r="8" spans="2:10" x14ac:dyDescent="0.3">
      <c r="B8" s="4" t="s">
        <v>7</v>
      </c>
      <c r="C8" s="16">
        <v>12000000</v>
      </c>
      <c r="D8" s="5" t="s">
        <v>8</v>
      </c>
      <c r="E8" s="17">
        <f>+C8</f>
        <v>12000000</v>
      </c>
      <c r="G8" s="9"/>
      <c r="H8" s="19"/>
      <c r="I8" s="6" t="s">
        <v>10</v>
      </c>
      <c r="J8" s="18">
        <f>+E6</f>
        <v>3600000</v>
      </c>
    </row>
    <row r="9" spans="2:10" x14ac:dyDescent="0.3">
      <c r="G9" s="8"/>
      <c r="H9" s="15"/>
      <c r="I9" s="6" t="s">
        <v>9</v>
      </c>
      <c r="J9" s="18">
        <f>+E7-C10</f>
        <v>1900000</v>
      </c>
    </row>
    <row r="10" spans="2:10" x14ac:dyDescent="0.3">
      <c r="B10" s="12" t="s">
        <v>14</v>
      </c>
      <c r="C10" s="20">
        <v>500000</v>
      </c>
      <c r="G10" s="4" t="s">
        <v>7</v>
      </c>
      <c r="H10" s="16">
        <f>+C8</f>
        <v>12000000</v>
      </c>
      <c r="I10" s="5" t="s">
        <v>8</v>
      </c>
      <c r="J10" s="17">
        <f>+J4+J7</f>
        <v>12000000</v>
      </c>
    </row>
    <row r="11" spans="2:10" x14ac:dyDescent="0.3">
      <c r="B11" s="12" t="s">
        <v>17</v>
      </c>
      <c r="C11" s="21">
        <v>12.5</v>
      </c>
      <c r="D11" s="22">
        <f>+J6/J5*100</f>
        <v>12.499999999999996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83E12-8C3D-4805-8EED-5A75FE71A3AD}">
  <dimension ref="B2:J11"/>
  <sheetViews>
    <sheetView workbookViewId="0">
      <selection activeCell="J7" sqref="J7"/>
    </sheetView>
  </sheetViews>
  <sheetFormatPr defaultRowHeight="14.4" x14ac:dyDescent="0.3"/>
  <cols>
    <col min="2" max="3" width="15.109375" customWidth="1"/>
    <col min="4" max="4" width="18.21875" bestFit="1" customWidth="1"/>
    <col min="5" max="5" width="15.6640625" customWidth="1"/>
    <col min="7" max="8" width="15" customWidth="1"/>
    <col min="9" max="9" width="18.44140625" bestFit="1" customWidth="1"/>
    <col min="10" max="10" width="15" customWidth="1"/>
  </cols>
  <sheetData>
    <row r="2" spans="2:10" ht="28.2" customHeight="1" x14ac:dyDescent="0.3">
      <c r="B2" s="1" t="s">
        <v>0</v>
      </c>
      <c r="C2" s="1"/>
      <c r="D2" s="1"/>
      <c r="E2" s="1"/>
      <c r="G2" s="1" t="s">
        <v>11</v>
      </c>
      <c r="H2" s="1"/>
      <c r="I2" s="1"/>
      <c r="J2" s="1"/>
    </row>
    <row r="3" spans="2:10" x14ac:dyDescent="0.3">
      <c r="B3" s="2" t="s">
        <v>1</v>
      </c>
      <c r="C3" s="2"/>
      <c r="D3" s="3" t="s">
        <v>2</v>
      </c>
      <c r="E3" s="3"/>
      <c r="G3" s="2" t="s">
        <v>1</v>
      </c>
      <c r="H3" s="2"/>
      <c r="I3" s="3" t="s">
        <v>2</v>
      </c>
      <c r="J3" s="3"/>
    </row>
    <row r="4" spans="2:10" x14ac:dyDescent="0.3">
      <c r="B4" s="7" t="s">
        <v>3</v>
      </c>
      <c r="C4" s="14">
        <f>+C8*0.7</f>
        <v>4445000</v>
      </c>
      <c r="D4" s="5" t="s">
        <v>5</v>
      </c>
      <c r="E4" s="17">
        <f>+E8/2</f>
        <v>3175000</v>
      </c>
      <c r="G4" s="7" t="s">
        <v>3</v>
      </c>
      <c r="H4" s="14">
        <f>+C4</f>
        <v>4445000</v>
      </c>
      <c r="I4" s="5" t="s">
        <v>12</v>
      </c>
      <c r="J4" s="17">
        <f>+E4+C10</f>
        <v>3340000</v>
      </c>
    </row>
    <row r="5" spans="2:10" x14ac:dyDescent="0.3">
      <c r="B5" s="8"/>
      <c r="C5" s="15"/>
      <c r="D5" s="5" t="s">
        <v>6</v>
      </c>
      <c r="E5" s="17">
        <f>+E6+E7</f>
        <v>3175000</v>
      </c>
      <c r="G5" s="9"/>
      <c r="H5" s="19"/>
      <c r="I5" s="6" t="s">
        <v>5</v>
      </c>
      <c r="J5" s="18">
        <f>+J4*100/(100+C11)</f>
        <v>3041894.3533697631</v>
      </c>
    </row>
    <row r="6" spans="2:10" x14ac:dyDescent="0.3">
      <c r="B6" s="7" t="s">
        <v>4</v>
      </c>
      <c r="C6" s="14">
        <f>+C8-C4</f>
        <v>1905000</v>
      </c>
      <c r="D6" s="6" t="s">
        <v>10</v>
      </c>
      <c r="E6" s="18">
        <f>+E8*0.3</f>
        <v>1905000</v>
      </c>
      <c r="G6" s="8"/>
      <c r="H6" s="15"/>
      <c r="I6" s="6" t="s">
        <v>13</v>
      </c>
      <c r="J6" s="18">
        <f>+J4-J5</f>
        <v>298105.64663023688</v>
      </c>
    </row>
    <row r="7" spans="2:10" x14ac:dyDescent="0.3">
      <c r="B7" s="8"/>
      <c r="C7" s="15"/>
      <c r="D7" s="6" t="s">
        <v>9</v>
      </c>
      <c r="E7" s="18">
        <f>+E8-E4-E6</f>
        <v>1270000</v>
      </c>
      <c r="G7" s="7" t="s">
        <v>4</v>
      </c>
      <c r="H7" s="14">
        <f>+C6</f>
        <v>1905000</v>
      </c>
      <c r="I7" s="5" t="s">
        <v>6</v>
      </c>
      <c r="J7" s="17">
        <f>+J8+J9</f>
        <v>3010000</v>
      </c>
    </row>
    <row r="8" spans="2:10" x14ac:dyDescent="0.3">
      <c r="B8" s="4" t="s">
        <v>7</v>
      </c>
      <c r="C8" s="16">
        <v>6350000</v>
      </c>
      <c r="D8" s="5" t="s">
        <v>8</v>
      </c>
      <c r="E8" s="17">
        <f>+C8</f>
        <v>6350000</v>
      </c>
      <c r="G8" s="9"/>
      <c r="H8" s="19"/>
      <c r="I8" s="6" t="s">
        <v>10</v>
      </c>
      <c r="J8" s="18">
        <f>+E6</f>
        <v>1905000</v>
      </c>
    </row>
    <row r="9" spans="2:10" x14ac:dyDescent="0.3">
      <c r="G9" s="8"/>
      <c r="H9" s="15"/>
      <c r="I9" s="6" t="s">
        <v>9</v>
      </c>
      <c r="J9" s="18">
        <f>+E7-C10</f>
        <v>1105000</v>
      </c>
    </row>
    <row r="10" spans="2:10" x14ac:dyDescent="0.3">
      <c r="B10" s="12" t="s">
        <v>14</v>
      </c>
      <c r="C10" s="20">
        <v>165000</v>
      </c>
      <c r="G10" s="4" t="s">
        <v>7</v>
      </c>
      <c r="H10" s="16">
        <f>+C8</f>
        <v>6350000</v>
      </c>
      <c r="I10" s="5" t="s">
        <v>8</v>
      </c>
      <c r="J10" s="17">
        <f>+J4+J7</f>
        <v>6350000</v>
      </c>
    </row>
    <row r="11" spans="2:10" x14ac:dyDescent="0.3">
      <c r="B11" s="12" t="s">
        <v>17</v>
      </c>
      <c r="C11" s="21">
        <v>9.8000000000000007</v>
      </c>
      <c r="D11" s="22">
        <f>+J6/J5*100</f>
        <v>9.8000000000000025</v>
      </c>
    </row>
  </sheetData>
  <mergeCells count="14">
    <mergeCell ref="B4:B5"/>
    <mergeCell ref="C4:C5"/>
    <mergeCell ref="G4:G6"/>
    <mergeCell ref="H4:H6"/>
    <mergeCell ref="B6:B7"/>
    <mergeCell ref="C6:C7"/>
    <mergeCell ref="G7:G9"/>
    <mergeCell ref="H7:H9"/>
    <mergeCell ref="B2:E2"/>
    <mergeCell ref="G2:J2"/>
    <mergeCell ref="B3:C3"/>
    <mergeCell ref="D3:E3"/>
    <mergeCell ref="G3:H3"/>
    <mergeCell ref="I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Es. 1</vt:lpstr>
      <vt:lpstr>Es. 2</vt:lpstr>
      <vt:lpstr>Es. 3</vt:lpstr>
      <vt:lpstr>Es. 4</vt:lpstr>
      <vt:lpstr>Es. 5</vt:lpstr>
      <vt:lpstr>Es. 6</vt:lpstr>
      <vt:lpstr>Es.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Caruso</dc:creator>
  <cp:lastModifiedBy>Luigi Caruso</cp:lastModifiedBy>
  <dcterms:created xsi:type="dcterms:W3CDTF">2015-06-05T18:19:34Z</dcterms:created>
  <dcterms:modified xsi:type="dcterms:W3CDTF">2023-11-21T10:00:27Z</dcterms:modified>
</cp:coreProperties>
</file>