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165lu\Downloads\"/>
    </mc:Choice>
  </mc:AlternateContent>
  <xr:revisionPtr revIDLastSave="0" documentId="13_ncr:1_{1CA1B8CB-A5B4-4A2B-9F59-A501E709134A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es.6.10 pag.366" sheetId="1" r:id="rId1"/>
    <sheet name="es.6.11 pag.368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7" i="2" l="1"/>
  <c r="F47" i="2"/>
  <c r="M46" i="2"/>
  <c r="F42" i="2"/>
  <c r="M41" i="2"/>
  <c r="L41" i="2"/>
  <c r="G41" i="2"/>
  <c r="M27" i="2"/>
  <c r="L27" i="2"/>
  <c r="G26" i="2"/>
  <c r="F26" i="2"/>
  <c r="G23" i="2"/>
  <c r="G46" i="2" s="1"/>
  <c r="G45" i="2" s="1"/>
  <c r="F23" i="2"/>
  <c r="F21" i="2" s="1"/>
  <c r="G21" i="2"/>
  <c r="M17" i="2"/>
  <c r="M40" i="2" s="1"/>
  <c r="M43" i="2" s="1"/>
  <c r="L17" i="2"/>
  <c r="L40" i="2" s="1"/>
  <c r="L43" i="2" s="1"/>
  <c r="G16" i="2"/>
  <c r="G43" i="2" s="1"/>
  <c r="F16" i="2"/>
  <c r="F43" i="2" s="1"/>
  <c r="M13" i="2"/>
  <c r="M6" i="2" s="1"/>
  <c r="M33" i="2" s="1"/>
  <c r="L13" i="2"/>
  <c r="L6" i="2" s="1"/>
  <c r="L33" i="2" s="1"/>
  <c r="G12" i="2"/>
  <c r="G42" i="2" s="1"/>
  <c r="F12" i="2"/>
  <c r="M8" i="2"/>
  <c r="L8" i="2"/>
  <c r="L46" i="2" s="1"/>
  <c r="G8" i="2"/>
  <c r="F8" i="2"/>
  <c r="F41" i="2" s="1"/>
  <c r="F40" i="2" s="1"/>
  <c r="G6" i="2"/>
  <c r="G33" i="2" s="1"/>
  <c r="G47" i="1"/>
  <c r="F47" i="1"/>
  <c r="M46" i="1"/>
  <c r="G45" i="1"/>
  <c r="G44" i="1" s="1"/>
  <c r="F45" i="1"/>
  <c r="F44" i="1" s="1"/>
  <c r="F42" i="1"/>
  <c r="G41" i="1"/>
  <c r="F40" i="1"/>
  <c r="F39" i="1" s="1"/>
  <c r="M28" i="1"/>
  <c r="M40" i="1" s="1"/>
  <c r="L28" i="1"/>
  <c r="L40" i="1" s="1"/>
  <c r="G25" i="1"/>
  <c r="G46" i="1" s="1"/>
  <c r="F25" i="1"/>
  <c r="F46" i="1" s="1"/>
  <c r="G22" i="1"/>
  <c r="F22" i="1"/>
  <c r="F20" i="1"/>
  <c r="F33" i="1" s="1"/>
  <c r="M17" i="1"/>
  <c r="M39" i="1" s="1"/>
  <c r="L17" i="1"/>
  <c r="L39" i="1" s="1"/>
  <c r="G16" i="1"/>
  <c r="G42" i="1" s="1"/>
  <c r="F16" i="1"/>
  <c r="M14" i="1"/>
  <c r="L14" i="1"/>
  <c r="L46" i="1" s="1"/>
  <c r="G12" i="1"/>
  <c r="F12" i="1"/>
  <c r="F41" i="1" s="1"/>
  <c r="M8" i="1"/>
  <c r="M6" i="1" s="1"/>
  <c r="L8" i="1"/>
  <c r="L6" i="1" s="1"/>
  <c r="G8" i="1"/>
  <c r="G6" i="1" s="1"/>
  <c r="F8" i="1"/>
  <c r="F6" i="1"/>
  <c r="M50" i="2" l="1"/>
  <c r="G40" i="2"/>
  <c r="G50" i="2" s="1"/>
  <c r="F49" i="1"/>
  <c r="M45" i="2"/>
  <c r="L42" i="1"/>
  <c r="L49" i="1" s="1"/>
  <c r="M42" i="1"/>
  <c r="M49" i="1" s="1"/>
  <c r="L45" i="1"/>
  <c r="L44" i="1" s="1"/>
  <c r="L47" i="2"/>
  <c r="L45" i="2" s="1"/>
  <c r="L50" i="2" s="1"/>
  <c r="G40" i="1"/>
  <c r="G39" i="1" s="1"/>
  <c r="G49" i="1" s="1"/>
  <c r="M47" i="2"/>
  <c r="L33" i="1"/>
  <c r="F46" i="2"/>
  <c r="F45" i="2" s="1"/>
  <c r="F50" i="2" s="1"/>
  <c r="G20" i="1"/>
  <c r="G33" i="1" s="1"/>
  <c r="M45" i="1"/>
  <c r="M44" i="1" s="1"/>
  <c r="M33" i="1"/>
  <c r="F6" i="2"/>
  <c r="F33" i="2" s="1"/>
</calcChain>
</file>

<file path=xl/sharedStrings.xml><?xml version="1.0" encoding="utf-8"?>
<sst xmlns="http://schemas.openxmlformats.org/spreadsheetml/2006/main" count="148" uniqueCount="52">
  <si>
    <t>CALCOLI:</t>
  </si>
  <si>
    <t xml:space="preserve">IMPIEGHI </t>
  </si>
  <si>
    <t>ANNO N</t>
  </si>
  <si>
    <t>ANNO N+1</t>
  </si>
  <si>
    <t xml:space="preserve">FONTI DI FINANZIAMENTO </t>
  </si>
  <si>
    <t>ATTIVO CORRENTE</t>
  </si>
  <si>
    <t>PATRIMONIO NETTO</t>
  </si>
  <si>
    <t>disponibilità liquide</t>
  </si>
  <si>
    <t>capitale proprio</t>
  </si>
  <si>
    <t xml:space="preserve">    - depositi bancari e postali</t>
  </si>
  <si>
    <t xml:space="preserve">    - capitale</t>
  </si>
  <si>
    <t xml:space="preserve">    - denaro in cassa</t>
  </si>
  <si>
    <t xml:space="preserve">    - riserva soprapprezzo</t>
  </si>
  <si>
    <t xml:space="preserve">          /</t>
  </si>
  <si>
    <t xml:space="preserve">    - riserva legale</t>
  </si>
  <si>
    <t>disponibilità finanziarie</t>
  </si>
  <si>
    <t xml:space="preserve">    - altre riserve</t>
  </si>
  <si>
    <t xml:space="preserve">    - crediti verso clienti</t>
  </si>
  <si>
    <t xml:space="preserve">    - ratei e risconti</t>
  </si>
  <si>
    <t>reddito d'esercizio</t>
  </si>
  <si>
    <t xml:space="preserve">    - utile (perdita) d'esercizio</t>
  </si>
  <si>
    <t>rimanenze</t>
  </si>
  <si>
    <t xml:space="preserve">    - materie prime, sussidiarie e di consumo</t>
  </si>
  <si>
    <t>DEBITI A BREVE SCADENZA</t>
  </si>
  <si>
    <t xml:space="preserve">    - prodotti finiti e merci</t>
  </si>
  <si>
    <t xml:space="preserve">    - debiti verso banche</t>
  </si>
  <si>
    <t xml:space="preserve">    - debiti verso fornitori</t>
  </si>
  <si>
    <t>ATTIVO IMMOBILIZZATO</t>
  </si>
  <si>
    <t xml:space="preserve">    - debiti tributari</t>
  </si>
  <si>
    <t xml:space="preserve">    - obbligazionari</t>
  </si>
  <si>
    <t>immobilizzazioni immateriali</t>
  </si>
  <si>
    <t xml:space="preserve">    - verso altri finanziatori</t>
  </si>
  <si>
    <t xml:space="preserve">    - diritti di brevetto </t>
  </si>
  <si>
    <t xml:space="preserve">    - debiti verso istituti previdenziali</t>
  </si>
  <si>
    <t xml:space="preserve">    - altri debiti</t>
  </si>
  <si>
    <t>immobilizzazioni materiali</t>
  </si>
  <si>
    <t xml:space="preserve">    - terreni e fabbricati</t>
  </si>
  <si>
    <t xml:space="preserve">    - debiti per TFR</t>
  </si>
  <si>
    <t xml:space="preserve">    - impianti e macchinari</t>
  </si>
  <si>
    <t xml:space="preserve">    - attrezzature industriali</t>
  </si>
  <si>
    <t>DEBITI A MEDIA/LUNGA SCADENZA</t>
  </si>
  <si>
    <t xml:space="preserve">    - altri beni</t>
  </si>
  <si>
    <t>immobilizzazioni finanziarie</t>
  </si>
  <si>
    <t xml:space="preserve">           /</t>
  </si>
  <si>
    <t>TOTALE IMPIEGHI</t>
  </si>
  <si>
    <t>TOTALE FONTI DI FINANZIAMENTO</t>
  </si>
  <si>
    <t>STATO PATRIMONIALE RICLASSIFICATO SECONDO CRITERI FINANZIARI</t>
  </si>
  <si>
    <t xml:space="preserve">DEBITI A BREVE SCADENZA </t>
  </si>
  <si>
    <t xml:space="preserve">CAPITALE DI DEBITO </t>
  </si>
  <si>
    <t xml:space="preserve">TOTALE IMPIEGHI </t>
  </si>
  <si>
    <t xml:space="preserve">    - prodotti in corso di lavorazione</t>
  </si>
  <si>
    <t xml:space="preserve">            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</si>
</sst>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  <scheme val="minor"/>
    </font>
    <font>
      <b/>
      <sz val="12"/>
      <color theme="1"/>
      <name val="Arial"/>
      <scheme val="minor"/>
    </font>
    <font>
      <b/>
      <sz val="14"/>
      <color theme="1"/>
      <name val="Calibri"/>
    </font>
    <font>
      <sz val="10"/>
      <name val="Arial"/>
    </font>
    <font>
      <sz val="10"/>
      <color theme="1"/>
      <name val="Arial"/>
      <scheme val="minor"/>
    </font>
    <font>
      <sz val="14"/>
      <color theme="1"/>
      <name val="Calibri"/>
    </font>
    <font>
      <b/>
      <i/>
      <sz val="14"/>
      <color theme="1"/>
      <name val="Calibri"/>
    </font>
    <font>
      <i/>
      <sz val="14"/>
      <color theme="1"/>
      <name val="Calibri"/>
    </font>
    <font>
      <b/>
      <sz val="14"/>
      <color theme="1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rgb="FFB6F9BF"/>
        <bgColor rgb="FFB6F9BF"/>
      </patternFill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4" xfId="0" applyFont="1" applyBorder="1" applyAlignment="1">
      <alignment horizontal="center"/>
    </xf>
    <xf numFmtId="4" fontId="2" fillId="0" borderId="4" xfId="0" applyNumberFormat="1" applyFont="1" applyBorder="1"/>
    <xf numFmtId="4" fontId="5" fillId="2" borderId="4" xfId="0" applyNumberFormat="1" applyFont="1" applyFill="1" applyBorder="1"/>
    <xf numFmtId="4" fontId="5" fillId="0" borderId="4" xfId="0" applyNumberFormat="1" applyFont="1" applyBorder="1"/>
    <xf numFmtId="0" fontId="5" fillId="0" borderId="4" xfId="0" applyFont="1" applyBorder="1"/>
    <xf numFmtId="4" fontId="7" fillId="2" borderId="4" xfId="0" applyNumberFormat="1" applyFont="1" applyFill="1" applyBorder="1"/>
    <xf numFmtId="0" fontId="5" fillId="0" borderId="0" xfId="0" applyFont="1"/>
    <xf numFmtId="4" fontId="5" fillId="0" borderId="3" xfId="0" applyNumberFormat="1" applyFont="1" applyBorder="1"/>
    <xf numFmtId="0" fontId="6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5" fillId="0" borderId="1" xfId="0" applyFont="1" applyBorder="1"/>
    <xf numFmtId="0" fontId="4" fillId="0" borderId="1" xfId="0" applyFont="1" applyBorder="1"/>
    <xf numFmtId="0" fontId="2" fillId="0" borderId="1" xfId="0" applyFont="1" applyBorder="1"/>
    <xf numFmtId="0" fontId="5" fillId="0" borderId="0" xfId="0" applyFont="1"/>
    <xf numFmtId="0" fontId="0" fillId="0" borderId="0" xfId="0"/>
    <xf numFmtId="0" fontId="2" fillId="0" borderId="1" xfId="0" applyFont="1" applyBorder="1" applyAlignment="1">
      <alignment horizontal="center"/>
    </xf>
    <xf numFmtId="0" fontId="7" fillId="0" borderId="1" xfId="0" applyFont="1" applyBorder="1"/>
    <xf numFmtId="0" fontId="8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5" fillId="0" borderId="2" xfId="0" applyFont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B2:M49"/>
  <sheetViews>
    <sheetView topLeftCell="A28" workbookViewId="0"/>
  </sheetViews>
  <sheetFormatPr defaultColWidth="12.6640625" defaultRowHeight="15.75" customHeight="1" x14ac:dyDescent="0.25"/>
  <cols>
    <col min="1" max="1" width="9.77734375" customWidth="1"/>
    <col min="6" max="6" width="16.44140625" bestFit="1" customWidth="1"/>
    <col min="7" max="7" width="16" bestFit="1" customWidth="1"/>
    <col min="11" max="11" width="12.33203125" customWidth="1"/>
    <col min="12" max="12" width="16.44140625" bestFit="1" customWidth="1"/>
    <col min="13" max="13" width="15.109375" bestFit="1" customWidth="1"/>
  </cols>
  <sheetData>
    <row r="2" spans="2:13" ht="15.6" x14ac:dyDescent="0.3">
      <c r="B2" s="20" t="s">
        <v>0</v>
      </c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</row>
    <row r="4" spans="2:13" ht="18" x14ac:dyDescent="0.35">
      <c r="B4" s="17" t="s">
        <v>1</v>
      </c>
      <c r="C4" s="10"/>
      <c r="D4" s="10"/>
      <c r="E4" s="11"/>
      <c r="F4" s="1" t="s">
        <v>2</v>
      </c>
      <c r="G4" s="1" t="s">
        <v>3</v>
      </c>
      <c r="H4" s="17" t="s">
        <v>4</v>
      </c>
      <c r="I4" s="10"/>
      <c r="J4" s="10"/>
      <c r="K4" s="11"/>
      <c r="L4" s="1" t="s">
        <v>2</v>
      </c>
      <c r="M4" s="1" t="s">
        <v>3</v>
      </c>
    </row>
    <row r="5" spans="2:13" ht="7.5" customHeight="1" x14ac:dyDescent="0.25">
      <c r="B5" s="13"/>
      <c r="C5" s="10"/>
      <c r="D5" s="10"/>
      <c r="E5" s="10"/>
      <c r="F5" s="10"/>
      <c r="G5" s="10"/>
      <c r="H5" s="10"/>
      <c r="I5" s="10"/>
      <c r="J5" s="10"/>
      <c r="K5" s="10"/>
      <c r="L5" s="10"/>
      <c r="M5" s="11"/>
    </row>
    <row r="6" spans="2:13" ht="18" x14ac:dyDescent="0.35">
      <c r="B6" s="14" t="s">
        <v>5</v>
      </c>
      <c r="C6" s="10"/>
      <c r="D6" s="10"/>
      <c r="E6" s="11"/>
      <c r="F6" s="2">
        <f t="shared" ref="F6:G6" si="0">F8+F12+F16</f>
        <v>5615500</v>
      </c>
      <c r="G6" s="2">
        <f t="shared" si="0"/>
        <v>4431500</v>
      </c>
      <c r="H6" s="14" t="s">
        <v>6</v>
      </c>
      <c r="I6" s="10"/>
      <c r="J6" s="10"/>
      <c r="K6" s="11"/>
      <c r="L6" s="2">
        <f t="shared" ref="L6:M6" si="1">L8+L14</f>
        <v>4775000</v>
      </c>
      <c r="M6" s="2">
        <f t="shared" si="1"/>
        <v>2885000</v>
      </c>
    </row>
    <row r="7" spans="2:13" ht="6.75" customHeight="1" x14ac:dyDescent="0.35">
      <c r="B7" s="12"/>
      <c r="C7" s="10"/>
      <c r="D7" s="10"/>
      <c r="E7" s="10"/>
      <c r="F7" s="21"/>
      <c r="G7" s="10"/>
      <c r="H7" s="21"/>
      <c r="I7" s="10"/>
      <c r="J7" s="10"/>
      <c r="K7" s="10"/>
      <c r="L7" s="21"/>
      <c r="M7" s="11"/>
    </row>
    <row r="8" spans="2:13" ht="18" x14ac:dyDescent="0.35">
      <c r="B8" s="9" t="s">
        <v>7</v>
      </c>
      <c r="C8" s="10"/>
      <c r="D8" s="10"/>
      <c r="E8" s="11"/>
      <c r="F8" s="3">
        <f t="shared" ref="F8:G8" si="2">F9+F10</f>
        <v>39000</v>
      </c>
      <c r="G8" s="3">
        <f t="shared" si="2"/>
        <v>69000</v>
      </c>
      <c r="H8" s="9" t="s">
        <v>8</v>
      </c>
      <c r="I8" s="10"/>
      <c r="J8" s="10"/>
      <c r="K8" s="11"/>
      <c r="L8" s="3">
        <f>L9+L10+L11+L12</f>
        <v>4415000</v>
      </c>
      <c r="M8" s="3">
        <f>M9+M11+M12</f>
        <v>3080000</v>
      </c>
    </row>
    <row r="9" spans="2:13" ht="18" x14ac:dyDescent="0.35">
      <c r="B9" s="12" t="s">
        <v>9</v>
      </c>
      <c r="C9" s="10"/>
      <c r="D9" s="10"/>
      <c r="E9" s="11"/>
      <c r="F9" s="4">
        <v>30000</v>
      </c>
      <c r="G9" s="4">
        <v>65000</v>
      </c>
      <c r="H9" s="12" t="s">
        <v>10</v>
      </c>
      <c r="I9" s="10"/>
      <c r="J9" s="10"/>
      <c r="K9" s="11"/>
      <c r="L9" s="4">
        <v>3600000</v>
      </c>
      <c r="M9" s="4">
        <v>2400000</v>
      </c>
    </row>
    <row r="10" spans="2:13" ht="18" x14ac:dyDescent="0.35">
      <c r="B10" s="12" t="s">
        <v>11</v>
      </c>
      <c r="C10" s="10"/>
      <c r="D10" s="10"/>
      <c r="E10" s="11"/>
      <c r="F10" s="4">
        <v>9000</v>
      </c>
      <c r="G10" s="4">
        <v>4000</v>
      </c>
      <c r="H10" s="12" t="s">
        <v>12</v>
      </c>
      <c r="I10" s="10"/>
      <c r="J10" s="10"/>
      <c r="K10" s="11"/>
      <c r="L10" s="4">
        <v>330000</v>
      </c>
      <c r="M10" s="4" t="s">
        <v>13</v>
      </c>
    </row>
    <row r="11" spans="2:13" ht="18" x14ac:dyDescent="0.35">
      <c r="B11" s="12"/>
      <c r="C11" s="10"/>
      <c r="D11" s="10"/>
      <c r="E11" s="11"/>
      <c r="F11" s="4"/>
      <c r="G11" s="4"/>
      <c r="H11" s="12" t="s">
        <v>14</v>
      </c>
      <c r="I11" s="10"/>
      <c r="J11" s="10"/>
      <c r="K11" s="11"/>
      <c r="L11" s="4">
        <v>480000</v>
      </c>
      <c r="M11" s="4">
        <v>480000</v>
      </c>
    </row>
    <row r="12" spans="2:13" ht="18" x14ac:dyDescent="0.35">
      <c r="B12" s="9" t="s">
        <v>15</v>
      </c>
      <c r="C12" s="10"/>
      <c r="D12" s="10"/>
      <c r="E12" s="11"/>
      <c r="F12" s="3">
        <f t="shared" ref="F12:G12" si="3">F13+F14</f>
        <v>3566500</v>
      </c>
      <c r="G12" s="3">
        <f t="shared" si="3"/>
        <v>2772500</v>
      </c>
      <c r="H12" s="12" t="s">
        <v>16</v>
      </c>
      <c r="I12" s="10"/>
      <c r="J12" s="10"/>
      <c r="K12" s="11"/>
      <c r="L12" s="4">
        <v>5000</v>
      </c>
      <c r="M12" s="4">
        <v>200000</v>
      </c>
    </row>
    <row r="13" spans="2:13" ht="18" x14ac:dyDescent="0.35">
      <c r="B13" s="12" t="s">
        <v>17</v>
      </c>
      <c r="C13" s="10"/>
      <c r="D13" s="10"/>
      <c r="E13" s="11"/>
      <c r="F13" s="4">
        <v>3538000</v>
      </c>
      <c r="G13" s="4">
        <v>2757500</v>
      </c>
      <c r="H13" s="12"/>
      <c r="I13" s="10"/>
      <c r="J13" s="10"/>
      <c r="K13" s="11"/>
      <c r="L13" s="4"/>
      <c r="M13" s="4"/>
    </row>
    <row r="14" spans="2:13" ht="18" x14ac:dyDescent="0.35">
      <c r="B14" s="12" t="s">
        <v>18</v>
      </c>
      <c r="C14" s="10"/>
      <c r="D14" s="10"/>
      <c r="E14" s="11"/>
      <c r="F14" s="4">
        <v>28500</v>
      </c>
      <c r="G14" s="4">
        <v>15000</v>
      </c>
      <c r="H14" s="9" t="s">
        <v>19</v>
      </c>
      <c r="I14" s="10"/>
      <c r="J14" s="10"/>
      <c r="K14" s="11"/>
      <c r="L14" s="3">
        <f t="shared" ref="L14:M14" si="4">L15</f>
        <v>360000</v>
      </c>
      <c r="M14" s="3">
        <f t="shared" si="4"/>
        <v>-195000</v>
      </c>
    </row>
    <row r="15" spans="2:13" ht="18" x14ac:dyDescent="0.35">
      <c r="B15" s="12"/>
      <c r="C15" s="10"/>
      <c r="D15" s="10"/>
      <c r="E15" s="11"/>
      <c r="F15" s="4"/>
      <c r="G15" s="4"/>
      <c r="H15" s="12" t="s">
        <v>20</v>
      </c>
      <c r="I15" s="10"/>
      <c r="J15" s="10"/>
      <c r="K15" s="11"/>
      <c r="L15" s="4">
        <v>360000</v>
      </c>
      <c r="M15" s="4">
        <v>-195000</v>
      </c>
    </row>
    <row r="16" spans="2:13" ht="18" x14ac:dyDescent="0.35">
      <c r="B16" s="9" t="s">
        <v>21</v>
      </c>
      <c r="C16" s="10"/>
      <c r="D16" s="10"/>
      <c r="E16" s="11"/>
      <c r="F16" s="3">
        <f t="shared" ref="F16:G16" si="5">F17+F18</f>
        <v>2010000</v>
      </c>
      <c r="G16" s="3">
        <f t="shared" si="5"/>
        <v>1590000</v>
      </c>
      <c r="H16" s="12"/>
      <c r="I16" s="10"/>
      <c r="J16" s="10"/>
      <c r="K16" s="11"/>
      <c r="L16" s="4"/>
      <c r="M16" s="4"/>
    </row>
    <row r="17" spans="2:13" ht="18" x14ac:dyDescent="0.35">
      <c r="B17" s="5" t="s">
        <v>22</v>
      </c>
      <c r="C17" s="5"/>
      <c r="D17" s="5"/>
      <c r="E17" s="5"/>
      <c r="F17" s="4">
        <v>696000</v>
      </c>
      <c r="G17" s="4">
        <v>636000</v>
      </c>
      <c r="H17" s="14" t="s">
        <v>23</v>
      </c>
      <c r="I17" s="10"/>
      <c r="J17" s="10"/>
      <c r="K17" s="11"/>
      <c r="L17" s="2">
        <f t="shared" ref="L17:M17" si="6">L18+L19+L20+L21+L22+L23+L24+L25+L26</f>
        <v>3832420</v>
      </c>
      <c r="M17" s="2">
        <f t="shared" si="6"/>
        <v>2806500</v>
      </c>
    </row>
    <row r="18" spans="2:13" ht="18" x14ac:dyDescent="0.35">
      <c r="B18" s="12" t="s">
        <v>24</v>
      </c>
      <c r="C18" s="10"/>
      <c r="D18" s="10"/>
      <c r="E18" s="11"/>
      <c r="F18" s="4">
        <v>1314000</v>
      </c>
      <c r="G18" s="4">
        <v>954000</v>
      </c>
      <c r="H18" s="12" t="s">
        <v>25</v>
      </c>
      <c r="I18" s="10"/>
      <c r="J18" s="10"/>
      <c r="K18" s="11"/>
      <c r="L18" s="4">
        <v>1132500</v>
      </c>
      <c r="M18" s="4">
        <v>230500</v>
      </c>
    </row>
    <row r="19" spans="2:13" ht="18" x14ac:dyDescent="0.35">
      <c r="B19" s="12"/>
      <c r="C19" s="10"/>
      <c r="D19" s="10"/>
      <c r="E19" s="11"/>
      <c r="F19" s="4"/>
      <c r="G19" s="4"/>
      <c r="H19" s="12" t="s">
        <v>26</v>
      </c>
      <c r="I19" s="10"/>
      <c r="J19" s="10"/>
      <c r="K19" s="11"/>
      <c r="L19" s="4">
        <v>1475000</v>
      </c>
      <c r="M19" s="4">
        <v>1357500</v>
      </c>
    </row>
    <row r="20" spans="2:13" ht="18" x14ac:dyDescent="0.35">
      <c r="B20" s="14" t="s">
        <v>27</v>
      </c>
      <c r="C20" s="10"/>
      <c r="D20" s="10"/>
      <c r="E20" s="11"/>
      <c r="F20" s="2">
        <f t="shared" ref="F20:G20" si="7">F22+F25</f>
        <v>5188500</v>
      </c>
      <c r="G20" s="2">
        <f t="shared" si="7"/>
        <v>3517500</v>
      </c>
      <c r="H20" s="12" t="s">
        <v>28</v>
      </c>
      <c r="I20" s="10"/>
      <c r="J20" s="10"/>
      <c r="K20" s="11"/>
      <c r="L20" s="4">
        <v>217500</v>
      </c>
      <c r="M20" s="4">
        <v>76500</v>
      </c>
    </row>
    <row r="21" spans="2:13" ht="18" x14ac:dyDescent="0.35">
      <c r="B21" s="12"/>
      <c r="C21" s="10"/>
      <c r="D21" s="10"/>
      <c r="E21" s="11"/>
      <c r="F21" s="4"/>
      <c r="G21" s="4"/>
      <c r="H21" s="12" t="s">
        <v>29</v>
      </c>
      <c r="I21" s="10"/>
      <c r="J21" s="10"/>
      <c r="K21" s="11"/>
      <c r="L21" s="4">
        <v>300000</v>
      </c>
      <c r="M21" s="4">
        <v>300000</v>
      </c>
    </row>
    <row r="22" spans="2:13" ht="20.25" customHeight="1" x14ac:dyDescent="0.35">
      <c r="B22" s="9" t="s">
        <v>30</v>
      </c>
      <c r="C22" s="10"/>
      <c r="D22" s="10"/>
      <c r="E22" s="11"/>
      <c r="F22" s="6">
        <f t="shared" ref="F22:G22" si="8">F23</f>
        <v>507000</v>
      </c>
      <c r="G22" s="6">
        <f t="shared" si="8"/>
        <v>150000</v>
      </c>
      <c r="H22" s="12" t="s">
        <v>31</v>
      </c>
      <c r="I22" s="10"/>
      <c r="J22" s="10"/>
      <c r="K22" s="11"/>
      <c r="L22" s="4">
        <v>75000</v>
      </c>
      <c r="M22" s="4">
        <v>75000</v>
      </c>
    </row>
    <row r="23" spans="2:13" ht="18" x14ac:dyDescent="0.35">
      <c r="B23" s="12" t="s">
        <v>32</v>
      </c>
      <c r="C23" s="10"/>
      <c r="D23" s="10"/>
      <c r="E23" s="11"/>
      <c r="F23" s="4">
        <v>507000</v>
      </c>
      <c r="G23" s="4">
        <v>150000</v>
      </c>
      <c r="H23" s="12" t="s">
        <v>33</v>
      </c>
      <c r="I23" s="10"/>
      <c r="J23" s="10"/>
      <c r="K23" s="11"/>
      <c r="L23" s="4">
        <v>153240</v>
      </c>
      <c r="M23" s="4">
        <v>111000</v>
      </c>
    </row>
    <row r="24" spans="2:13" ht="18" x14ac:dyDescent="0.35">
      <c r="B24" s="12"/>
      <c r="C24" s="10"/>
      <c r="D24" s="10"/>
      <c r="E24" s="11"/>
      <c r="F24" s="4"/>
      <c r="G24" s="4"/>
      <c r="H24" s="12" t="s">
        <v>34</v>
      </c>
      <c r="I24" s="10"/>
      <c r="J24" s="10"/>
      <c r="K24" s="11"/>
      <c r="L24" s="4">
        <v>381680</v>
      </c>
      <c r="M24" s="4">
        <v>288500</v>
      </c>
    </row>
    <row r="25" spans="2:13" ht="18" x14ac:dyDescent="0.35">
      <c r="B25" s="9" t="s">
        <v>35</v>
      </c>
      <c r="C25" s="10"/>
      <c r="D25" s="10"/>
      <c r="E25" s="11"/>
      <c r="F25" s="6">
        <f t="shared" ref="F25:G25" si="9">F26+F27+F28+F29</f>
        <v>4681500</v>
      </c>
      <c r="G25" s="6">
        <f t="shared" si="9"/>
        <v>3367500</v>
      </c>
      <c r="H25" s="12" t="s">
        <v>18</v>
      </c>
      <c r="I25" s="10"/>
      <c r="J25" s="10"/>
      <c r="K25" s="11"/>
      <c r="L25" s="4">
        <v>97500</v>
      </c>
      <c r="M25" s="4">
        <v>90000</v>
      </c>
    </row>
    <row r="26" spans="2:13" ht="18" x14ac:dyDescent="0.35">
      <c r="B26" s="12" t="s">
        <v>36</v>
      </c>
      <c r="C26" s="10"/>
      <c r="D26" s="10"/>
      <c r="E26" s="11"/>
      <c r="F26" s="4">
        <v>2385000</v>
      </c>
      <c r="G26" s="4">
        <v>1965000</v>
      </c>
      <c r="H26" s="12" t="s">
        <v>37</v>
      </c>
      <c r="I26" s="10"/>
      <c r="J26" s="10"/>
      <c r="K26" s="11"/>
      <c r="L26" s="4"/>
      <c r="M26" s="4">
        <v>277500</v>
      </c>
    </row>
    <row r="27" spans="2:13" ht="18" x14ac:dyDescent="0.35">
      <c r="B27" s="12" t="s">
        <v>38</v>
      </c>
      <c r="C27" s="10"/>
      <c r="D27" s="10"/>
      <c r="E27" s="11"/>
      <c r="F27" s="4">
        <v>1830000</v>
      </c>
      <c r="G27" s="4">
        <v>1200000</v>
      </c>
      <c r="H27" s="12"/>
      <c r="I27" s="10"/>
      <c r="J27" s="10"/>
      <c r="K27" s="11"/>
      <c r="L27" s="4"/>
      <c r="M27" s="4"/>
    </row>
    <row r="28" spans="2:13" ht="18" x14ac:dyDescent="0.35">
      <c r="B28" s="12" t="s">
        <v>39</v>
      </c>
      <c r="C28" s="10"/>
      <c r="D28" s="10"/>
      <c r="E28" s="11"/>
      <c r="F28" s="4">
        <v>255000</v>
      </c>
      <c r="G28" s="4">
        <v>180000</v>
      </c>
      <c r="H28" s="14" t="s">
        <v>40</v>
      </c>
      <c r="I28" s="10"/>
      <c r="J28" s="10"/>
      <c r="K28" s="11"/>
      <c r="L28" s="2">
        <f t="shared" ref="L28:M28" si="10">L29+L30+L31</f>
        <v>2196580</v>
      </c>
      <c r="M28" s="2">
        <f t="shared" si="10"/>
        <v>2257500</v>
      </c>
    </row>
    <row r="29" spans="2:13" ht="18" x14ac:dyDescent="0.35">
      <c r="B29" s="12" t="s">
        <v>41</v>
      </c>
      <c r="C29" s="10"/>
      <c r="D29" s="10"/>
      <c r="E29" s="11"/>
      <c r="F29" s="4">
        <v>211500</v>
      </c>
      <c r="G29" s="4">
        <v>22500</v>
      </c>
      <c r="H29" s="12" t="s">
        <v>29</v>
      </c>
      <c r="I29" s="10"/>
      <c r="J29" s="10"/>
      <c r="K29" s="11"/>
      <c r="L29" s="4">
        <v>900000</v>
      </c>
      <c r="M29" s="4">
        <v>1200000</v>
      </c>
    </row>
    <row r="30" spans="2:13" ht="18" x14ac:dyDescent="0.35">
      <c r="B30" s="13"/>
      <c r="C30" s="10"/>
      <c r="D30" s="10"/>
      <c r="E30" s="11"/>
      <c r="F30" s="4"/>
      <c r="G30" s="4"/>
      <c r="H30" s="12" t="s">
        <v>31</v>
      </c>
      <c r="I30" s="10"/>
      <c r="J30" s="10"/>
      <c r="K30" s="11"/>
      <c r="L30" s="4">
        <v>630000</v>
      </c>
      <c r="M30" s="4">
        <v>405000</v>
      </c>
    </row>
    <row r="31" spans="2:13" ht="18" x14ac:dyDescent="0.35">
      <c r="B31" s="9" t="s">
        <v>42</v>
      </c>
      <c r="C31" s="10"/>
      <c r="D31" s="10"/>
      <c r="E31" s="11"/>
      <c r="F31" s="4" t="s">
        <v>13</v>
      </c>
      <c r="G31" s="4" t="s">
        <v>43</v>
      </c>
      <c r="H31" s="12" t="s">
        <v>37</v>
      </c>
      <c r="I31" s="10"/>
      <c r="J31" s="10"/>
      <c r="K31" s="11"/>
      <c r="L31" s="4">
        <v>666580</v>
      </c>
      <c r="M31" s="4">
        <v>652500</v>
      </c>
    </row>
    <row r="32" spans="2:13" ht="18" x14ac:dyDescent="0.35">
      <c r="B32" s="12"/>
      <c r="C32" s="10"/>
      <c r="D32" s="10"/>
      <c r="E32" s="11"/>
      <c r="F32" s="4"/>
      <c r="G32" s="4"/>
      <c r="H32" s="12"/>
      <c r="I32" s="10"/>
      <c r="J32" s="10"/>
      <c r="K32" s="11"/>
      <c r="L32" s="4"/>
      <c r="M32" s="4"/>
    </row>
    <row r="33" spans="2:13" ht="18" x14ac:dyDescent="0.35">
      <c r="B33" s="14" t="s">
        <v>44</v>
      </c>
      <c r="C33" s="10"/>
      <c r="D33" s="10"/>
      <c r="E33" s="11"/>
      <c r="F33" s="2">
        <f t="shared" ref="F33:G33" si="11">F20+F6</f>
        <v>10804000</v>
      </c>
      <c r="G33" s="2">
        <f t="shared" si="11"/>
        <v>7949000</v>
      </c>
      <c r="H33" s="14" t="s">
        <v>45</v>
      </c>
      <c r="I33" s="10"/>
      <c r="J33" s="10"/>
      <c r="K33" s="11"/>
      <c r="L33" s="2">
        <f t="shared" ref="L33:M33" si="12">L28+L17+L6</f>
        <v>10804000</v>
      </c>
      <c r="M33" s="2">
        <f t="shared" si="12"/>
        <v>7949000</v>
      </c>
    </row>
    <row r="34" spans="2:13" ht="18" x14ac:dyDescent="0.35">
      <c r="B34" s="15"/>
      <c r="C34" s="16"/>
      <c r="D34" s="16"/>
      <c r="E34" s="16"/>
      <c r="F34" s="7"/>
      <c r="G34" s="7"/>
      <c r="H34" s="7"/>
      <c r="I34" s="7"/>
      <c r="J34" s="7"/>
      <c r="K34" s="7"/>
      <c r="L34" s="7"/>
      <c r="M34" s="7"/>
    </row>
    <row r="35" spans="2:13" ht="18" x14ac:dyDescent="0.35">
      <c r="B35" s="15"/>
      <c r="C35" s="16"/>
      <c r="D35" s="16"/>
      <c r="E35" s="16"/>
      <c r="F35" s="7"/>
      <c r="G35" s="7"/>
      <c r="H35" s="7"/>
      <c r="I35" s="7"/>
      <c r="J35" s="7"/>
      <c r="K35" s="7"/>
      <c r="L35" s="7"/>
      <c r="M35" s="7"/>
    </row>
    <row r="36" spans="2:13" ht="31.5" customHeight="1" x14ac:dyDescent="0.25">
      <c r="B36" s="19" t="s">
        <v>46</v>
      </c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1"/>
    </row>
    <row r="37" spans="2:13" ht="18" x14ac:dyDescent="0.35">
      <c r="B37" s="17" t="s">
        <v>1</v>
      </c>
      <c r="C37" s="10"/>
      <c r="D37" s="10"/>
      <c r="E37" s="11"/>
      <c r="F37" s="1" t="s">
        <v>2</v>
      </c>
      <c r="G37" s="1" t="s">
        <v>3</v>
      </c>
      <c r="H37" s="17" t="s">
        <v>4</v>
      </c>
      <c r="I37" s="10"/>
      <c r="J37" s="10"/>
      <c r="K37" s="11"/>
      <c r="L37" s="1" t="s">
        <v>2</v>
      </c>
      <c r="M37" s="1" t="s">
        <v>3</v>
      </c>
    </row>
    <row r="38" spans="2:13" ht="18" x14ac:dyDescent="0.35">
      <c r="B38" s="14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1"/>
    </row>
    <row r="39" spans="2:13" ht="21" customHeight="1" x14ac:dyDescent="0.35">
      <c r="B39" s="14" t="s">
        <v>5</v>
      </c>
      <c r="C39" s="10"/>
      <c r="D39" s="10"/>
      <c r="E39" s="10"/>
      <c r="F39" s="2">
        <f t="shared" ref="F39:G39" si="13">SUM(F40:F42)</f>
        <v>5615500</v>
      </c>
      <c r="G39" s="2">
        <f t="shared" si="13"/>
        <v>4431500</v>
      </c>
      <c r="H39" s="14" t="s">
        <v>47</v>
      </c>
      <c r="I39" s="10"/>
      <c r="J39" s="10"/>
      <c r="K39" s="11"/>
      <c r="L39" s="4">
        <f t="shared" ref="L39:M39" si="14">L17</f>
        <v>3832420</v>
      </c>
      <c r="M39" s="8">
        <f t="shared" si="14"/>
        <v>2806500</v>
      </c>
    </row>
    <row r="40" spans="2:13" ht="18" x14ac:dyDescent="0.35">
      <c r="B40" s="18" t="s">
        <v>7</v>
      </c>
      <c r="C40" s="10"/>
      <c r="D40" s="10"/>
      <c r="E40" s="11"/>
      <c r="F40" s="4">
        <f t="shared" ref="F40:G40" si="15">F8</f>
        <v>39000</v>
      </c>
      <c r="G40" s="4">
        <f t="shared" si="15"/>
        <v>69000</v>
      </c>
      <c r="H40" s="14" t="s">
        <v>40</v>
      </c>
      <c r="I40" s="10"/>
      <c r="J40" s="10"/>
      <c r="K40" s="11"/>
      <c r="L40" s="4">
        <f t="shared" ref="L40:M40" si="16">L28</f>
        <v>2196580</v>
      </c>
      <c r="M40" s="4">
        <f t="shared" si="16"/>
        <v>2257500</v>
      </c>
    </row>
    <row r="41" spans="2:13" ht="18" x14ac:dyDescent="0.35">
      <c r="B41" s="18" t="s">
        <v>15</v>
      </c>
      <c r="C41" s="10"/>
      <c r="D41" s="10"/>
      <c r="E41" s="11"/>
      <c r="F41" s="4">
        <f t="shared" ref="F41:G41" si="17">F12</f>
        <v>3566500</v>
      </c>
      <c r="G41" s="4">
        <f t="shared" si="17"/>
        <v>2772500</v>
      </c>
      <c r="H41" s="12"/>
      <c r="I41" s="10"/>
      <c r="J41" s="10"/>
      <c r="K41" s="11"/>
      <c r="L41" s="4"/>
      <c r="M41" s="4"/>
    </row>
    <row r="42" spans="2:13" ht="18" x14ac:dyDescent="0.35">
      <c r="B42" s="18" t="s">
        <v>21</v>
      </c>
      <c r="C42" s="10"/>
      <c r="D42" s="10"/>
      <c r="E42" s="11"/>
      <c r="F42" s="4">
        <f t="shared" ref="F42:G42" si="18">F16</f>
        <v>2010000</v>
      </c>
      <c r="G42" s="4">
        <f t="shared" si="18"/>
        <v>1590000</v>
      </c>
      <c r="H42" s="14" t="s">
        <v>48</v>
      </c>
      <c r="I42" s="10"/>
      <c r="J42" s="10"/>
      <c r="K42" s="11"/>
      <c r="L42" s="2">
        <f t="shared" ref="L42:M42" si="19">L39+L40</f>
        <v>6029000</v>
      </c>
      <c r="M42" s="2">
        <f t="shared" si="19"/>
        <v>5064000</v>
      </c>
    </row>
    <row r="43" spans="2:13" ht="12" customHeight="1" x14ac:dyDescent="0.35">
      <c r="B43" s="13"/>
      <c r="C43" s="10"/>
      <c r="D43" s="10"/>
      <c r="E43" s="11"/>
      <c r="F43" s="4"/>
      <c r="G43" s="4"/>
      <c r="H43" s="12"/>
      <c r="I43" s="10"/>
      <c r="J43" s="10"/>
      <c r="K43" s="11"/>
      <c r="L43" s="4"/>
      <c r="M43" s="4"/>
    </row>
    <row r="44" spans="2:13" ht="18" x14ac:dyDescent="0.35">
      <c r="B44" s="14" t="s">
        <v>27</v>
      </c>
      <c r="C44" s="10"/>
      <c r="D44" s="10"/>
      <c r="E44" s="11"/>
      <c r="F44" s="2">
        <f t="shared" ref="F44:G44" si="20">F45+F46</f>
        <v>5188500</v>
      </c>
      <c r="G44" s="2">
        <f t="shared" si="20"/>
        <v>3517500</v>
      </c>
      <c r="H44" s="14" t="s">
        <v>6</v>
      </c>
      <c r="I44" s="10"/>
      <c r="J44" s="10"/>
      <c r="K44" s="11"/>
      <c r="L44" s="2">
        <f t="shared" ref="L44:M44" si="21">L45+L46</f>
        <v>4775000</v>
      </c>
      <c r="M44" s="2">
        <f t="shared" si="21"/>
        <v>2885000</v>
      </c>
    </row>
    <row r="45" spans="2:13" ht="18" x14ac:dyDescent="0.35">
      <c r="B45" s="12" t="s">
        <v>30</v>
      </c>
      <c r="C45" s="10"/>
      <c r="D45" s="10"/>
      <c r="E45" s="11"/>
      <c r="F45" s="4">
        <f t="shared" ref="F45:G45" si="22">F22</f>
        <v>507000</v>
      </c>
      <c r="G45" s="4">
        <f t="shared" si="22"/>
        <v>150000</v>
      </c>
      <c r="H45" s="12" t="s">
        <v>8</v>
      </c>
      <c r="I45" s="10"/>
      <c r="J45" s="10"/>
      <c r="K45" s="11"/>
      <c r="L45" s="4">
        <f t="shared" ref="L45:M45" si="23">L8</f>
        <v>4415000</v>
      </c>
      <c r="M45" s="4">
        <f t="shared" si="23"/>
        <v>3080000</v>
      </c>
    </row>
    <row r="46" spans="2:13" ht="18" x14ac:dyDescent="0.35">
      <c r="B46" s="12" t="s">
        <v>35</v>
      </c>
      <c r="C46" s="10"/>
      <c r="D46" s="10"/>
      <c r="E46" s="11"/>
      <c r="F46" s="4">
        <f t="shared" ref="F46:G46" si="24">F25</f>
        <v>4681500</v>
      </c>
      <c r="G46" s="4">
        <f t="shared" si="24"/>
        <v>3367500</v>
      </c>
      <c r="H46" s="12" t="s">
        <v>19</v>
      </c>
      <c r="I46" s="10"/>
      <c r="J46" s="10"/>
      <c r="K46" s="11"/>
      <c r="L46" s="4">
        <f t="shared" ref="L46:M46" si="25">L14</f>
        <v>360000</v>
      </c>
      <c r="M46" s="4">
        <f t="shared" si="25"/>
        <v>-195000</v>
      </c>
    </row>
    <row r="47" spans="2:13" ht="18" x14ac:dyDescent="0.35">
      <c r="B47" s="12" t="s">
        <v>42</v>
      </c>
      <c r="C47" s="10"/>
      <c r="D47" s="10"/>
      <c r="E47" s="11"/>
      <c r="F47" s="4" t="str">
        <f t="shared" ref="F47:G47" si="26">F31</f>
        <v xml:space="preserve">          /</v>
      </c>
      <c r="G47" s="4" t="str">
        <f t="shared" si="26"/>
        <v xml:space="preserve">           /</v>
      </c>
      <c r="H47" s="12"/>
      <c r="I47" s="10"/>
      <c r="J47" s="10"/>
      <c r="K47" s="11"/>
      <c r="L47" s="4"/>
      <c r="M47" s="4"/>
    </row>
    <row r="48" spans="2:13" ht="18" x14ac:dyDescent="0.35">
      <c r="B48" s="12"/>
      <c r="C48" s="10"/>
      <c r="D48" s="10"/>
      <c r="E48" s="11"/>
      <c r="F48" s="4"/>
      <c r="G48" s="4"/>
      <c r="H48" s="14"/>
      <c r="I48" s="10"/>
      <c r="J48" s="10"/>
      <c r="K48" s="11"/>
      <c r="L48" s="2"/>
      <c r="M48" s="2"/>
    </row>
    <row r="49" spans="2:13" ht="18" x14ac:dyDescent="0.35">
      <c r="B49" s="14" t="s">
        <v>49</v>
      </c>
      <c r="C49" s="10"/>
      <c r="D49" s="10"/>
      <c r="E49" s="11"/>
      <c r="F49" s="2">
        <f t="shared" ref="F49:G49" si="27">F39+F44</f>
        <v>10804000</v>
      </c>
      <c r="G49" s="2">
        <f t="shared" si="27"/>
        <v>7949000</v>
      </c>
      <c r="H49" s="14" t="s">
        <v>45</v>
      </c>
      <c r="I49" s="10"/>
      <c r="J49" s="10"/>
      <c r="K49" s="11"/>
      <c r="L49" s="2">
        <f t="shared" ref="L49:M49" si="28">L42+L44</f>
        <v>10804000</v>
      </c>
      <c r="M49" s="2">
        <f t="shared" si="28"/>
        <v>7949000</v>
      </c>
    </row>
  </sheetData>
  <mergeCells count="89">
    <mergeCell ref="H33:K33"/>
    <mergeCell ref="H28:K28"/>
    <mergeCell ref="H29:K29"/>
    <mergeCell ref="H30:K30"/>
    <mergeCell ref="H31:K31"/>
    <mergeCell ref="H32:K32"/>
    <mergeCell ref="H23:K23"/>
    <mergeCell ref="H24:K24"/>
    <mergeCell ref="H25:K25"/>
    <mergeCell ref="H26:K26"/>
    <mergeCell ref="H27:K27"/>
    <mergeCell ref="B20:E20"/>
    <mergeCell ref="B21:E21"/>
    <mergeCell ref="H20:K20"/>
    <mergeCell ref="H21:K21"/>
    <mergeCell ref="H22:K22"/>
    <mergeCell ref="H17:K17"/>
    <mergeCell ref="H18:K18"/>
    <mergeCell ref="H19:K19"/>
    <mergeCell ref="B14:E14"/>
    <mergeCell ref="B15:E15"/>
    <mergeCell ref="B16:E16"/>
    <mergeCell ref="B18:E18"/>
    <mergeCell ref="B19:E19"/>
    <mergeCell ref="B13:E13"/>
    <mergeCell ref="H13:K13"/>
    <mergeCell ref="H14:K14"/>
    <mergeCell ref="H15:K15"/>
    <mergeCell ref="H16:K16"/>
    <mergeCell ref="H10:K10"/>
    <mergeCell ref="H11:K11"/>
    <mergeCell ref="H12:K12"/>
    <mergeCell ref="B7:E7"/>
    <mergeCell ref="B8:E8"/>
    <mergeCell ref="B9:E9"/>
    <mergeCell ref="B10:E10"/>
    <mergeCell ref="B11:E11"/>
    <mergeCell ref="B12:E12"/>
    <mergeCell ref="L7:M7"/>
    <mergeCell ref="F7:G7"/>
    <mergeCell ref="H7:K7"/>
    <mergeCell ref="H8:K8"/>
    <mergeCell ref="H9:K9"/>
    <mergeCell ref="B2:M2"/>
    <mergeCell ref="B4:E4"/>
    <mergeCell ref="H4:K4"/>
    <mergeCell ref="B5:M5"/>
    <mergeCell ref="B6:E6"/>
    <mergeCell ref="H6:K6"/>
    <mergeCell ref="H48:K48"/>
    <mergeCell ref="H49:K49"/>
    <mergeCell ref="B36:M36"/>
    <mergeCell ref="H37:K37"/>
    <mergeCell ref="B38:M38"/>
    <mergeCell ref="H39:K39"/>
    <mergeCell ref="H40:K40"/>
    <mergeCell ref="H41:K41"/>
    <mergeCell ref="H42:K42"/>
    <mergeCell ref="H43:K43"/>
    <mergeCell ref="H44:K44"/>
    <mergeCell ref="H45:K45"/>
    <mergeCell ref="H46:K46"/>
    <mergeCell ref="H47:K47"/>
    <mergeCell ref="B46:E46"/>
    <mergeCell ref="B47:E47"/>
    <mergeCell ref="B48:E48"/>
    <mergeCell ref="B49:E49"/>
    <mergeCell ref="B37:E37"/>
    <mergeCell ref="B39:E39"/>
    <mergeCell ref="B40:E40"/>
    <mergeCell ref="B41:E41"/>
    <mergeCell ref="B42:E42"/>
    <mergeCell ref="B43:E43"/>
    <mergeCell ref="B44:E44"/>
    <mergeCell ref="B32:E32"/>
    <mergeCell ref="B33:E33"/>
    <mergeCell ref="B34:E34"/>
    <mergeCell ref="B35:E35"/>
    <mergeCell ref="B45:E45"/>
    <mergeCell ref="B27:E27"/>
    <mergeCell ref="B28:E28"/>
    <mergeCell ref="B29:E29"/>
    <mergeCell ref="B30:E30"/>
    <mergeCell ref="B31:E31"/>
    <mergeCell ref="B22:E22"/>
    <mergeCell ref="B23:E23"/>
    <mergeCell ref="B24:E24"/>
    <mergeCell ref="B25:E25"/>
    <mergeCell ref="B26:E2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2:M50"/>
  <sheetViews>
    <sheetView tabSelected="1" workbookViewId="0"/>
  </sheetViews>
  <sheetFormatPr defaultColWidth="12.6640625" defaultRowHeight="15.75" customHeight="1" x14ac:dyDescent="0.25"/>
  <cols>
    <col min="6" max="7" width="16.44140625" bestFit="1" customWidth="1"/>
    <col min="12" max="13" width="16.44140625" bestFit="1" customWidth="1"/>
  </cols>
  <sheetData>
    <row r="2" spans="2:13" ht="15.75" customHeight="1" x14ac:dyDescent="0.3">
      <c r="B2" s="20" t="s">
        <v>0</v>
      </c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</row>
    <row r="4" spans="2:13" ht="15.75" customHeight="1" x14ac:dyDescent="0.35">
      <c r="B4" s="17" t="s">
        <v>1</v>
      </c>
      <c r="C4" s="10"/>
      <c r="D4" s="10"/>
      <c r="E4" s="11"/>
      <c r="F4" s="1" t="s">
        <v>2</v>
      </c>
      <c r="G4" s="1" t="s">
        <v>3</v>
      </c>
      <c r="H4" s="17" t="s">
        <v>4</v>
      </c>
      <c r="I4" s="10"/>
      <c r="J4" s="10"/>
      <c r="K4" s="11"/>
      <c r="L4" s="1" t="s">
        <v>2</v>
      </c>
      <c r="M4" s="1" t="s">
        <v>3</v>
      </c>
    </row>
    <row r="5" spans="2:13" x14ac:dyDescent="0.25">
      <c r="B5" s="13"/>
      <c r="C5" s="10"/>
      <c r="D5" s="10"/>
      <c r="E5" s="10"/>
      <c r="F5" s="10"/>
      <c r="G5" s="10"/>
      <c r="H5" s="10"/>
      <c r="I5" s="10"/>
      <c r="J5" s="10"/>
      <c r="K5" s="10"/>
      <c r="L5" s="10"/>
      <c r="M5" s="11"/>
    </row>
    <row r="6" spans="2:13" ht="15.75" customHeight="1" x14ac:dyDescent="0.35">
      <c r="B6" s="14" t="s">
        <v>5</v>
      </c>
      <c r="C6" s="10"/>
      <c r="D6" s="10"/>
      <c r="E6" s="11"/>
      <c r="F6" s="2">
        <f t="shared" ref="F6:G6" si="0">F8+F12+F16</f>
        <v>6909270</v>
      </c>
      <c r="G6" s="2">
        <f t="shared" si="0"/>
        <v>6435045</v>
      </c>
      <c r="H6" s="14" t="s">
        <v>6</v>
      </c>
      <c r="I6" s="10"/>
      <c r="J6" s="10"/>
      <c r="K6" s="11"/>
      <c r="L6" s="2">
        <f t="shared" ref="L6:M6" si="1">L8+L13</f>
        <v>5670714</v>
      </c>
      <c r="M6" s="2">
        <f t="shared" si="1"/>
        <v>5783214</v>
      </c>
    </row>
    <row r="7" spans="2:13" ht="15.75" customHeight="1" x14ac:dyDescent="0.35">
      <c r="B7" s="12"/>
      <c r="C7" s="10"/>
      <c r="D7" s="10"/>
      <c r="E7" s="10"/>
      <c r="F7" s="21"/>
      <c r="G7" s="10"/>
      <c r="H7" s="21"/>
      <c r="I7" s="10"/>
      <c r="J7" s="10"/>
      <c r="K7" s="10"/>
      <c r="L7" s="21"/>
      <c r="M7" s="11"/>
    </row>
    <row r="8" spans="2:13" ht="15.75" customHeight="1" x14ac:dyDescent="0.35">
      <c r="B8" s="9" t="s">
        <v>7</v>
      </c>
      <c r="C8" s="10"/>
      <c r="D8" s="10"/>
      <c r="E8" s="11"/>
      <c r="F8" s="3">
        <f t="shared" ref="F8:G8" si="2">F9+F10</f>
        <v>573270</v>
      </c>
      <c r="G8" s="3">
        <f t="shared" si="2"/>
        <v>240045</v>
      </c>
      <c r="H8" s="9" t="s">
        <v>8</v>
      </c>
      <c r="I8" s="10"/>
      <c r="J8" s="10"/>
      <c r="K8" s="11"/>
      <c r="L8" s="3">
        <f t="shared" ref="L8:M8" si="3">L9+L10+L11</f>
        <v>5393214</v>
      </c>
      <c r="M8" s="3">
        <f t="shared" si="3"/>
        <v>5363214</v>
      </c>
    </row>
    <row r="9" spans="2:13" ht="15.75" customHeight="1" x14ac:dyDescent="0.35">
      <c r="B9" s="12" t="s">
        <v>9</v>
      </c>
      <c r="C9" s="10"/>
      <c r="D9" s="10"/>
      <c r="E9" s="11"/>
      <c r="F9" s="4">
        <v>545520</v>
      </c>
      <c r="G9" s="4">
        <v>231045</v>
      </c>
      <c r="H9" s="12" t="s">
        <v>10</v>
      </c>
      <c r="I9" s="10"/>
      <c r="J9" s="10"/>
      <c r="K9" s="11"/>
      <c r="L9" s="4">
        <v>3000000</v>
      </c>
      <c r="M9" s="4">
        <v>3000000</v>
      </c>
    </row>
    <row r="10" spans="2:13" ht="15.75" customHeight="1" x14ac:dyDescent="0.35">
      <c r="B10" s="12" t="s">
        <v>11</v>
      </c>
      <c r="C10" s="10"/>
      <c r="D10" s="10"/>
      <c r="E10" s="11"/>
      <c r="F10" s="4">
        <v>27750</v>
      </c>
      <c r="G10" s="4">
        <v>9000</v>
      </c>
      <c r="H10" s="12" t="s">
        <v>14</v>
      </c>
      <c r="I10" s="10"/>
      <c r="J10" s="10"/>
      <c r="K10" s="11"/>
      <c r="L10" s="4">
        <v>1221000</v>
      </c>
      <c r="M10" s="4">
        <v>1200000</v>
      </c>
    </row>
    <row r="11" spans="2:13" ht="15.75" customHeight="1" x14ac:dyDescent="0.35">
      <c r="B11" s="12"/>
      <c r="C11" s="10"/>
      <c r="D11" s="10"/>
      <c r="E11" s="11"/>
      <c r="F11" s="4"/>
      <c r="G11" s="4"/>
      <c r="H11" s="12" t="s">
        <v>16</v>
      </c>
      <c r="I11" s="10"/>
      <c r="J11" s="10"/>
      <c r="K11" s="11"/>
      <c r="L11" s="4">
        <v>1172214</v>
      </c>
      <c r="M11" s="4">
        <v>1163214</v>
      </c>
    </row>
    <row r="12" spans="2:13" ht="15.75" customHeight="1" x14ac:dyDescent="0.35">
      <c r="B12" s="9" t="s">
        <v>15</v>
      </c>
      <c r="C12" s="10"/>
      <c r="D12" s="10"/>
      <c r="E12" s="11"/>
      <c r="F12" s="3">
        <f t="shared" ref="F12:G12" si="4">F13+F14</f>
        <v>3835500</v>
      </c>
      <c r="G12" s="3">
        <f t="shared" si="4"/>
        <v>3645000</v>
      </c>
      <c r="H12" s="16"/>
      <c r="I12" s="16"/>
      <c r="J12" s="16"/>
      <c r="K12" s="16"/>
      <c r="L12" s="4"/>
      <c r="M12" s="4"/>
    </row>
    <row r="13" spans="2:13" ht="15.75" customHeight="1" x14ac:dyDescent="0.35">
      <c r="B13" s="12" t="s">
        <v>17</v>
      </c>
      <c r="C13" s="10"/>
      <c r="D13" s="10"/>
      <c r="E13" s="11"/>
      <c r="F13" s="4">
        <v>3750000</v>
      </c>
      <c r="G13" s="4">
        <v>3600000</v>
      </c>
      <c r="H13" s="9" t="s">
        <v>19</v>
      </c>
      <c r="I13" s="10"/>
      <c r="J13" s="10"/>
      <c r="K13" s="11"/>
      <c r="L13" s="3">
        <f t="shared" ref="L13:M13" si="5">L14</f>
        <v>277500</v>
      </c>
      <c r="M13" s="3">
        <f t="shared" si="5"/>
        <v>420000</v>
      </c>
    </row>
    <row r="14" spans="2:13" ht="15.75" customHeight="1" x14ac:dyDescent="0.35">
      <c r="B14" s="12" t="s">
        <v>18</v>
      </c>
      <c r="C14" s="10"/>
      <c r="D14" s="10"/>
      <c r="E14" s="11"/>
      <c r="F14" s="4">
        <v>85500</v>
      </c>
      <c r="G14" s="4">
        <v>45000</v>
      </c>
      <c r="H14" s="12" t="s">
        <v>20</v>
      </c>
      <c r="I14" s="10"/>
      <c r="J14" s="10"/>
      <c r="K14" s="11"/>
      <c r="L14" s="4">
        <v>277500</v>
      </c>
      <c r="M14" s="4">
        <v>420000</v>
      </c>
    </row>
    <row r="15" spans="2:13" ht="15.75" customHeight="1" x14ac:dyDescent="0.35">
      <c r="B15" s="12"/>
      <c r="C15" s="10"/>
      <c r="D15" s="10"/>
      <c r="E15" s="11"/>
      <c r="F15" s="4"/>
      <c r="G15" s="4"/>
      <c r="H15" s="16"/>
      <c r="I15" s="16"/>
      <c r="J15" s="16"/>
      <c r="K15" s="16"/>
      <c r="L15" s="4"/>
      <c r="M15" s="4"/>
    </row>
    <row r="16" spans="2:13" ht="15.75" customHeight="1" x14ac:dyDescent="0.35">
      <c r="B16" s="9" t="s">
        <v>21</v>
      </c>
      <c r="C16" s="10"/>
      <c r="D16" s="10"/>
      <c r="E16" s="11"/>
      <c r="F16" s="3">
        <f t="shared" ref="F16:G16" si="6">SUM(F17:F19)</f>
        <v>2500500</v>
      </c>
      <c r="G16" s="3">
        <f t="shared" si="6"/>
        <v>2550000</v>
      </c>
      <c r="H16" s="12"/>
      <c r="I16" s="10"/>
      <c r="J16" s="10"/>
      <c r="K16" s="11"/>
      <c r="L16" s="4"/>
      <c r="M16" s="4"/>
    </row>
    <row r="17" spans="2:13" ht="15.75" customHeight="1" x14ac:dyDescent="0.35">
      <c r="B17" s="5" t="s">
        <v>22</v>
      </c>
      <c r="C17" s="5"/>
      <c r="D17" s="5"/>
      <c r="E17" s="5"/>
      <c r="F17" s="4">
        <v>870000</v>
      </c>
      <c r="G17" s="4">
        <v>900000</v>
      </c>
      <c r="H17" s="14" t="s">
        <v>23</v>
      </c>
      <c r="I17" s="10"/>
      <c r="J17" s="10"/>
      <c r="K17" s="11"/>
      <c r="L17" s="2">
        <f t="shared" ref="L17:M17" si="7">L18+L19+L20+L21+L22+L23+L24</f>
        <v>4123131</v>
      </c>
      <c r="M17" s="2">
        <f t="shared" si="7"/>
        <v>3917331</v>
      </c>
    </row>
    <row r="18" spans="2:13" ht="15.75" customHeight="1" x14ac:dyDescent="0.35">
      <c r="B18" s="12" t="s">
        <v>50</v>
      </c>
      <c r="C18" s="10"/>
      <c r="D18" s="10"/>
      <c r="E18" s="11"/>
      <c r="F18" s="4">
        <v>355500</v>
      </c>
      <c r="G18" s="4">
        <v>450000</v>
      </c>
      <c r="H18" s="12" t="s">
        <v>29</v>
      </c>
      <c r="I18" s="10"/>
      <c r="J18" s="10"/>
      <c r="K18" s="11"/>
      <c r="L18" s="4">
        <v>900000</v>
      </c>
      <c r="M18" s="4">
        <v>900000</v>
      </c>
    </row>
    <row r="19" spans="2:13" ht="15.75" customHeight="1" x14ac:dyDescent="0.35">
      <c r="B19" s="12" t="s">
        <v>24</v>
      </c>
      <c r="C19" s="10"/>
      <c r="D19" s="10"/>
      <c r="E19" s="11"/>
      <c r="F19" s="4">
        <v>1275000</v>
      </c>
      <c r="G19" s="4">
        <v>1200000</v>
      </c>
      <c r="H19" s="12" t="s">
        <v>25</v>
      </c>
      <c r="I19" s="10"/>
      <c r="J19" s="10"/>
      <c r="K19" s="11"/>
      <c r="L19" s="4">
        <v>750000</v>
      </c>
      <c r="M19" s="4">
        <v>726000</v>
      </c>
    </row>
    <row r="20" spans="2:13" ht="15.75" customHeight="1" x14ac:dyDescent="0.35">
      <c r="B20" s="13"/>
      <c r="C20" s="10"/>
      <c r="D20" s="10"/>
      <c r="E20" s="11"/>
      <c r="F20" s="2"/>
      <c r="G20" s="2"/>
      <c r="H20" s="12" t="s">
        <v>26</v>
      </c>
      <c r="I20" s="10"/>
      <c r="J20" s="10"/>
      <c r="K20" s="11"/>
      <c r="L20" s="4">
        <v>1575000</v>
      </c>
      <c r="M20" s="4">
        <v>1576200</v>
      </c>
    </row>
    <row r="21" spans="2:13" ht="15.75" customHeight="1" x14ac:dyDescent="0.35">
      <c r="B21" s="14" t="s">
        <v>27</v>
      </c>
      <c r="C21" s="10"/>
      <c r="D21" s="10"/>
      <c r="E21" s="11"/>
      <c r="F21" s="2">
        <f t="shared" ref="F21:G21" si="8">F23+F26</f>
        <v>5584575</v>
      </c>
      <c r="G21" s="2">
        <f t="shared" si="8"/>
        <v>6865500</v>
      </c>
      <c r="H21" s="12" t="s">
        <v>28</v>
      </c>
      <c r="I21" s="10"/>
      <c r="J21" s="10"/>
      <c r="K21" s="11"/>
      <c r="L21" s="4">
        <v>398700</v>
      </c>
      <c r="M21" s="4">
        <v>229500</v>
      </c>
    </row>
    <row r="22" spans="2:13" ht="15.75" customHeight="1" x14ac:dyDescent="0.35">
      <c r="B22" s="14"/>
      <c r="C22" s="10"/>
      <c r="D22" s="10"/>
      <c r="E22" s="11"/>
      <c r="F22" s="4"/>
      <c r="G22" s="4"/>
      <c r="H22" s="12" t="s">
        <v>33</v>
      </c>
      <c r="I22" s="10"/>
      <c r="J22" s="10"/>
      <c r="K22" s="11"/>
      <c r="L22" s="4">
        <v>322500</v>
      </c>
      <c r="M22" s="4">
        <v>331200</v>
      </c>
    </row>
    <row r="23" spans="2:13" ht="15.75" customHeight="1" x14ac:dyDescent="0.35">
      <c r="B23" s="9" t="s">
        <v>30</v>
      </c>
      <c r="C23" s="10"/>
      <c r="D23" s="10"/>
      <c r="E23" s="11"/>
      <c r="F23" s="3">
        <f t="shared" ref="F23:G23" si="9">F24</f>
        <v>150000</v>
      </c>
      <c r="G23" s="3">
        <f t="shared" si="9"/>
        <v>135000</v>
      </c>
      <c r="H23" s="12" t="s">
        <v>34</v>
      </c>
      <c r="I23" s="10"/>
      <c r="J23" s="10"/>
      <c r="K23" s="11"/>
      <c r="L23" s="4">
        <v>34431</v>
      </c>
      <c r="M23" s="4">
        <v>34431</v>
      </c>
    </row>
    <row r="24" spans="2:13" ht="15.75" customHeight="1" x14ac:dyDescent="0.35">
      <c r="B24" s="12" t="s">
        <v>32</v>
      </c>
      <c r="C24" s="10"/>
      <c r="D24" s="10"/>
      <c r="E24" s="11"/>
      <c r="F24" s="4">
        <v>150000</v>
      </c>
      <c r="G24" s="4">
        <v>135000</v>
      </c>
      <c r="H24" s="12" t="s">
        <v>18</v>
      </c>
      <c r="I24" s="10"/>
      <c r="J24" s="10"/>
      <c r="K24" s="11"/>
      <c r="L24" s="4">
        <v>142500</v>
      </c>
      <c r="M24" s="4">
        <v>120000</v>
      </c>
    </row>
    <row r="25" spans="2:13" ht="15.75" customHeight="1" x14ac:dyDescent="0.35">
      <c r="B25" s="12"/>
      <c r="C25" s="10"/>
      <c r="D25" s="10"/>
      <c r="E25" s="11"/>
      <c r="F25" s="4"/>
      <c r="G25" s="4"/>
      <c r="H25" s="12"/>
      <c r="I25" s="10"/>
      <c r="J25" s="10"/>
      <c r="K25" s="11"/>
      <c r="L25" s="4"/>
      <c r="M25" s="4"/>
    </row>
    <row r="26" spans="2:13" ht="15.75" customHeight="1" x14ac:dyDescent="0.35">
      <c r="B26" s="9" t="s">
        <v>35</v>
      </c>
      <c r="C26" s="10"/>
      <c r="D26" s="10"/>
      <c r="E26" s="11"/>
      <c r="F26" s="3">
        <f t="shared" ref="F26:G26" si="10">F27+F28+F29</f>
        <v>5434575</v>
      </c>
      <c r="G26" s="3">
        <f t="shared" si="10"/>
        <v>6730500</v>
      </c>
      <c r="H26" s="12"/>
      <c r="I26" s="10"/>
      <c r="J26" s="10"/>
      <c r="K26" s="11"/>
      <c r="L26" s="4"/>
      <c r="M26" s="4"/>
    </row>
    <row r="27" spans="2:13" ht="15.75" customHeight="1" x14ac:dyDescent="0.35">
      <c r="B27" s="12" t="s">
        <v>36</v>
      </c>
      <c r="C27" s="10"/>
      <c r="D27" s="10"/>
      <c r="E27" s="11"/>
      <c r="F27" s="4">
        <v>3174000</v>
      </c>
      <c r="G27" s="4">
        <v>3279000</v>
      </c>
      <c r="H27" s="14" t="s">
        <v>40</v>
      </c>
      <c r="I27" s="10"/>
      <c r="J27" s="10"/>
      <c r="K27" s="11"/>
      <c r="L27" s="2">
        <f t="shared" ref="L27:M27" si="11">L28</f>
        <v>2700000</v>
      </c>
      <c r="M27" s="2">
        <f t="shared" si="11"/>
        <v>3600000</v>
      </c>
    </row>
    <row r="28" spans="2:13" ht="18" x14ac:dyDescent="0.35">
      <c r="B28" s="12" t="s">
        <v>38</v>
      </c>
      <c r="C28" s="10"/>
      <c r="D28" s="10"/>
      <c r="E28" s="11"/>
      <c r="F28" s="4">
        <v>2179575</v>
      </c>
      <c r="G28" s="4">
        <v>3330000</v>
      </c>
      <c r="H28" s="12" t="s">
        <v>29</v>
      </c>
      <c r="I28" s="10"/>
      <c r="J28" s="10"/>
      <c r="K28" s="11"/>
      <c r="L28" s="4">
        <v>2700000</v>
      </c>
      <c r="M28" s="4">
        <v>3600000</v>
      </c>
    </row>
    <row r="29" spans="2:13" ht="18" x14ac:dyDescent="0.35">
      <c r="B29" s="12" t="s">
        <v>41</v>
      </c>
      <c r="C29" s="10"/>
      <c r="D29" s="10"/>
      <c r="E29" s="11"/>
      <c r="F29" s="4">
        <v>81000</v>
      </c>
      <c r="G29" s="4">
        <v>121500</v>
      </c>
      <c r="H29" s="16"/>
      <c r="I29" s="16"/>
      <c r="J29" s="16"/>
      <c r="K29" s="16"/>
      <c r="L29" s="2"/>
      <c r="M29" s="2"/>
    </row>
    <row r="30" spans="2:13" ht="18" x14ac:dyDescent="0.35">
      <c r="B30" s="12"/>
      <c r="C30" s="10"/>
      <c r="D30" s="10"/>
      <c r="E30" s="11"/>
      <c r="F30" s="4"/>
      <c r="G30" s="4"/>
      <c r="H30" s="13"/>
      <c r="I30" s="10"/>
      <c r="J30" s="10"/>
      <c r="K30" s="11"/>
      <c r="L30" s="4"/>
      <c r="M30" s="4"/>
    </row>
    <row r="31" spans="2:13" ht="18" x14ac:dyDescent="0.35">
      <c r="B31" s="9" t="s">
        <v>42</v>
      </c>
      <c r="C31" s="10"/>
      <c r="D31" s="10"/>
      <c r="E31" s="11"/>
      <c r="F31" s="4" t="s">
        <v>13</v>
      </c>
      <c r="G31" s="4" t="s">
        <v>43</v>
      </c>
      <c r="H31" s="12"/>
      <c r="I31" s="10"/>
      <c r="J31" s="10"/>
      <c r="K31" s="11"/>
      <c r="L31" s="4"/>
      <c r="M31" s="4"/>
    </row>
    <row r="32" spans="2:13" ht="18" x14ac:dyDescent="0.35">
      <c r="B32" s="13"/>
      <c r="C32" s="10"/>
      <c r="D32" s="10"/>
      <c r="E32" s="11"/>
      <c r="F32" s="4"/>
      <c r="G32" s="4"/>
      <c r="H32" s="12"/>
      <c r="I32" s="10"/>
      <c r="J32" s="10"/>
      <c r="K32" s="11"/>
      <c r="L32" s="4"/>
      <c r="M32" s="4"/>
    </row>
    <row r="33" spans="2:13" ht="18" x14ac:dyDescent="0.35">
      <c r="B33" s="14" t="s">
        <v>44</v>
      </c>
      <c r="C33" s="10"/>
      <c r="D33" s="10"/>
      <c r="E33" s="11"/>
      <c r="F33" s="2">
        <f t="shared" ref="F33:G33" si="12">F6+F21</f>
        <v>12493845</v>
      </c>
      <c r="G33" s="2">
        <f t="shared" si="12"/>
        <v>13300545</v>
      </c>
      <c r="H33" s="14" t="s">
        <v>45</v>
      </c>
      <c r="I33" s="10"/>
      <c r="J33" s="10"/>
      <c r="K33" s="11"/>
      <c r="L33" s="2">
        <f t="shared" ref="L33:M33" si="13">L6+L17+L27</f>
        <v>12493845</v>
      </c>
      <c r="M33" s="2">
        <f t="shared" si="13"/>
        <v>13300545</v>
      </c>
    </row>
    <row r="35" spans="2:13" ht="18" x14ac:dyDescent="0.35">
      <c r="B35" s="15"/>
      <c r="C35" s="16"/>
      <c r="D35" s="16"/>
      <c r="E35" s="16"/>
      <c r="F35" s="7"/>
      <c r="G35" s="7"/>
      <c r="H35" s="7"/>
      <c r="I35" s="7"/>
      <c r="J35" s="7"/>
      <c r="K35" s="7"/>
      <c r="L35" s="7"/>
      <c r="M35" s="7"/>
    </row>
    <row r="36" spans="2:13" ht="18" x14ac:dyDescent="0.35">
      <c r="B36" s="15"/>
      <c r="C36" s="16"/>
      <c r="D36" s="16"/>
      <c r="E36" s="16"/>
      <c r="F36" s="7"/>
      <c r="G36" s="7"/>
      <c r="H36" s="7"/>
      <c r="I36" s="7"/>
      <c r="J36" s="7"/>
      <c r="K36" s="7"/>
      <c r="L36" s="7"/>
      <c r="M36" s="7"/>
    </row>
    <row r="37" spans="2:13" ht="17.399999999999999" x14ac:dyDescent="0.25">
      <c r="B37" s="19" t="s">
        <v>46</v>
      </c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1"/>
    </row>
    <row r="38" spans="2:13" ht="18" x14ac:dyDescent="0.35">
      <c r="B38" s="17" t="s">
        <v>1</v>
      </c>
      <c r="C38" s="10"/>
      <c r="D38" s="10"/>
      <c r="E38" s="11"/>
      <c r="F38" s="1" t="s">
        <v>2</v>
      </c>
      <c r="G38" s="1" t="s">
        <v>3</v>
      </c>
      <c r="H38" s="17" t="s">
        <v>4</v>
      </c>
      <c r="I38" s="10"/>
      <c r="J38" s="10"/>
      <c r="K38" s="11"/>
      <c r="L38" s="1" t="s">
        <v>2</v>
      </c>
      <c r="M38" s="1" t="s">
        <v>3</v>
      </c>
    </row>
    <row r="39" spans="2:13" ht="18" x14ac:dyDescent="0.35">
      <c r="B39" s="14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1"/>
    </row>
    <row r="40" spans="2:13" ht="18" x14ac:dyDescent="0.35">
      <c r="B40" s="14" t="s">
        <v>5</v>
      </c>
      <c r="C40" s="10"/>
      <c r="D40" s="10"/>
      <c r="E40" s="10"/>
      <c r="F40" s="2">
        <f t="shared" ref="F40:G40" si="14">SUM(F41:F43)</f>
        <v>6909270</v>
      </c>
      <c r="G40" s="2">
        <f t="shared" si="14"/>
        <v>6435045</v>
      </c>
      <c r="H40" s="14" t="s">
        <v>47</v>
      </c>
      <c r="I40" s="10"/>
      <c r="J40" s="10"/>
      <c r="K40" s="11"/>
      <c r="L40" s="4">
        <f t="shared" ref="L40:M40" si="15">L17</f>
        <v>4123131</v>
      </c>
      <c r="M40" s="8">
        <f t="shared" si="15"/>
        <v>3917331</v>
      </c>
    </row>
    <row r="41" spans="2:13" ht="18" x14ac:dyDescent="0.35">
      <c r="B41" s="18" t="s">
        <v>7</v>
      </c>
      <c r="C41" s="10"/>
      <c r="D41" s="10"/>
      <c r="E41" s="11"/>
      <c r="F41" s="4">
        <f t="shared" ref="F41:G41" si="16">F8</f>
        <v>573270</v>
      </c>
      <c r="G41" s="4">
        <f t="shared" si="16"/>
        <v>240045</v>
      </c>
      <c r="H41" s="14" t="s">
        <v>40</v>
      </c>
      <c r="I41" s="10"/>
      <c r="J41" s="10"/>
      <c r="K41" s="11"/>
      <c r="L41" s="4">
        <f t="shared" ref="L41:M41" si="17">L27</f>
        <v>2700000</v>
      </c>
      <c r="M41" s="4">
        <f t="shared" si="17"/>
        <v>3600000</v>
      </c>
    </row>
    <row r="42" spans="2:13" ht="18" x14ac:dyDescent="0.35">
      <c r="B42" s="18" t="s">
        <v>15</v>
      </c>
      <c r="C42" s="10"/>
      <c r="D42" s="10"/>
      <c r="E42" s="11"/>
      <c r="F42" s="4">
        <f t="shared" ref="F42:G42" si="18">F12</f>
        <v>3835500</v>
      </c>
      <c r="G42" s="4">
        <f t="shared" si="18"/>
        <v>3645000</v>
      </c>
      <c r="H42" s="12"/>
      <c r="I42" s="10"/>
      <c r="J42" s="10"/>
      <c r="K42" s="11"/>
      <c r="L42" s="4"/>
      <c r="M42" s="4"/>
    </row>
    <row r="43" spans="2:13" ht="18" x14ac:dyDescent="0.35">
      <c r="B43" s="18" t="s">
        <v>21</v>
      </c>
      <c r="C43" s="10"/>
      <c r="D43" s="10"/>
      <c r="E43" s="11"/>
      <c r="F43" s="4">
        <f t="shared" ref="F43:G43" si="19">F16</f>
        <v>2500500</v>
      </c>
      <c r="G43" s="4">
        <f t="shared" si="19"/>
        <v>2550000</v>
      </c>
      <c r="H43" s="14" t="s">
        <v>48</v>
      </c>
      <c r="I43" s="10"/>
      <c r="J43" s="10"/>
      <c r="K43" s="11"/>
      <c r="L43" s="2">
        <f t="shared" ref="L43:M43" si="20">L40+L41</f>
        <v>6823131</v>
      </c>
      <c r="M43" s="2">
        <f t="shared" si="20"/>
        <v>7517331</v>
      </c>
    </row>
    <row r="44" spans="2:13" ht="18" x14ac:dyDescent="0.35">
      <c r="B44" s="13"/>
      <c r="C44" s="10"/>
      <c r="D44" s="10"/>
      <c r="E44" s="11"/>
      <c r="F44" s="4"/>
      <c r="G44" s="4"/>
      <c r="H44" s="12"/>
      <c r="I44" s="10"/>
      <c r="J44" s="10"/>
      <c r="K44" s="11"/>
      <c r="L44" s="4"/>
      <c r="M44" s="4"/>
    </row>
    <row r="45" spans="2:13" ht="18" x14ac:dyDescent="0.35">
      <c r="B45" s="14" t="s">
        <v>27</v>
      </c>
      <c r="C45" s="10"/>
      <c r="D45" s="10"/>
      <c r="E45" s="11"/>
      <c r="F45" s="2">
        <f>SUM(F46:F48)</f>
        <v>5584575</v>
      </c>
      <c r="G45" s="2">
        <f>SUM(G46:G47)</f>
        <v>6865500</v>
      </c>
      <c r="H45" s="14" t="s">
        <v>6</v>
      </c>
      <c r="I45" s="10"/>
      <c r="J45" s="10"/>
      <c r="K45" s="11"/>
      <c r="L45" s="2">
        <f t="shared" ref="L45:M45" si="21">L46+L47</f>
        <v>5670714</v>
      </c>
      <c r="M45" s="2">
        <f t="shared" si="21"/>
        <v>5783214</v>
      </c>
    </row>
    <row r="46" spans="2:13" ht="18" x14ac:dyDescent="0.35">
      <c r="B46" s="12" t="s">
        <v>30</v>
      </c>
      <c r="C46" s="10"/>
      <c r="D46" s="10"/>
      <c r="E46" s="11"/>
      <c r="F46" s="4">
        <f t="shared" ref="F46:G46" si="22">F23</f>
        <v>150000</v>
      </c>
      <c r="G46" s="4">
        <f t="shared" si="22"/>
        <v>135000</v>
      </c>
      <c r="H46" s="12" t="s">
        <v>8</v>
      </c>
      <c r="I46" s="10"/>
      <c r="J46" s="10"/>
      <c r="K46" s="11"/>
      <c r="L46" s="4">
        <f t="shared" ref="L46:M46" si="23">L8</f>
        <v>5393214</v>
      </c>
      <c r="M46" s="4">
        <f t="shared" si="23"/>
        <v>5363214</v>
      </c>
    </row>
    <row r="47" spans="2:13" ht="18" x14ac:dyDescent="0.35">
      <c r="B47" s="12" t="s">
        <v>35</v>
      </c>
      <c r="C47" s="10"/>
      <c r="D47" s="10"/>
      <c r="E47" s="11"/>
      <c r="F47" s="4">
        <f t="shared" ref="F47:G47" si="24">F26</f>
        <v>5434575</v>
      </c>
      <c r="G47" s="4">
        <f t="shared" si="24"/>
        <v>6730500</v>
      </c>
      <c r="H47" s="12" t="s">
        <v>19</v>
      </c>
      <c r="I47" s="10"/>
      <c r="J47" s="10"/>
      <c r="K47" s="11"/>
      <c r="L47" s="4">
        <f t="shared" ref="L47:M47" si="25">L13</f>
        <v>277500</v>
      </c>
      <c r="M47" s="4">
        <f t="shared" si="25"/>
        <v>420000</v>
      </c>
    </row>
    <row r="48" spans="2:13" ht="18" x14ac:dyDescent="0.35">
      <c r="B48" s="12" t="s">
        <v>42</v>
      </c>
      <c r="C48" s="10"/>
      <c r="D48" s="10"/>
      <c r="E48" s="11"/>
      <c r="F48" s="4" t="s">
        <v>43</v>
      </c>
      <c r="G48" s="4" t="s">
        <v>51</v>
      </c>
      <c r="H48" s="12"/>
      <c r="I48" s="10"/>
      <c r="J48" s="10"/>
      <c r="K48" s="11"/>
      <c r="L48" s="4"/>
      <c r="M48" s="4"/>
    </row>
    <row r="49" spans="2:13" ht="18" x14ac:dyDescent="0.35">
      <c r="B49" s="12"/>
      <c r="C49" s="10"/>
      <c r="D49" s="10"/>
      <c r="E49" s="11"/>
      <c r="F49" s="4"/>
      <c r="G49" s="4"/>
      <c r="H49" s="14"/>
      <c r="I49" s="10"/>
      <c r="J49" s="10"/>
      <c r="K49" s="11"/>
      <c r="L49" s="2"/>
      <c r="M49" s="2"/>
    </row>
    <row r="50" spans="2:13" ht="18" x14ac:dyDescent="0.35">
      <c r="B50" s="14" t="s">
        <v>49</v>
      </c>
      <c r="C50" s="10"/>
      <c r="D50" s="10"/>
      <c r="E50" s="11"/>
      <c r="F50" s="2">
        <f t="shared" ref="F50:G50" si="26">F40+F45</f>
        <v>12493845</v>
      </c>
      <c r="G50" s="2">
        <f t="shared" si="26"/>
        <v>13300545</v>
      </c>
      <c r="H50" s="14" t="s">
        <v>45</v>
      </c>
      <c r="I50" s="10"/>
      <c r="J50" s="10"/>
      <c r="K50" s="11"/>
      <c r="L50" s="2">
        <f t="shared" ref="L50:M50" si="27">L43+L45</f>
        <v>12493845</v>
      </c>
      <c r="M50" s="2">
        <f t="shared" si="27"/>
        <v>13300545</v>
      </c>
    </row>
  </sheetData>
  <mergeCells count="89">
    <mergeCell ref="H33:K33"/>
    <mergeCell ref="H28:K28"/>
    <mergeCell ref="H29:K29"/>
    <mergeCell ref="H30:K30"/>
    <mergeCell ref="H31:K31"/>
    <mergeCell ref="H32:K32"/>
    <mergeCell ref="H23:K23"/>
    <mergeCell ref="H24:K24"/>
    <mergeCell ref="H25:K25"/>
    <mergeCell ref="H26:K26"/>
    <mergeCell ref="H27:K27"/>
    <mergeCell ref="B20:E20"/>
    <mergeCell ref="B21:E21"/>
    <mergeCell ref="H20:K20"/>
    <mergeCell ref="H21:K21"/>
    <mergeCell ref="H22:K22"/>
    <mergeCell ref="H17:K17"/>
    <mergeCell ref="H18:K18"/>
    <mergeCell ref="H19:K19"/>
    <mergeCell ref="B14:E14"/>
    <mergeCell ref="B15:E15"/>
    <mergeCell ref="B16:E16"/>
    <mergeCell ref="B18:E18"/>
    <mergeCell ref="B19:E19"/>
    <mergeCell ref="B13:E13"/>
    <mergeCell ref="H13:K13"/>
    <mergeCell ref="H14:K14"/>
    <mergeCell ref="H15:K15"/>
    <mergeCell ref="H16:K16"/>
    <mergeCell ref="H10:K10"/>
    <mergeCell ref="H11:K11"/>
    <mergeCell ref="H12:K12"/>
    <mergeCell ref="B7:E7"/>
    <mergeCell ref="B8:E8"/>
    <mergeCell ref="B9:E9"/>
    <mergeCell ref="B10:E10"/>
    <mergeCell ref="B11:E11"/>
    <mergeCell ref="B12:E12"/>
    <mergeCell ref="L7:M7"/>
    <mergeCell ref="F7:G7"/>
    <mergeCell ref="H7:K7"/>
    <mergeCell ref="H8:K8"/>
    <mergeCell ref="H9:K9"/>
    <mergeCell ref="B2:M2"/>
    <mergeCell ref="B4:E4"/>
    <mergeCell ref="H4:K4"/>
    <mergeCell ref="B5:M5"/>
    <mergeCell ref="B6:E6"/>
    <mergeCell ref="H6:K6"/>
    <mergeCell ref="H49:K49"/>
    <mergeCell ref="H50:K50"/>
    <mergeCell ref="B37:M37"/>
    <mergeCell ref="H38:K38"/>
    <mergeCell ref="B39:M39"/>
    <mergeCell ref="H40:K40"/>
    <mergeCell ref="H41:K41"/>
    <mergeCell ref="H42:K42"/>
    <mergeCell ref="H43:K43"/>
    <mergeCell ref="H44:K44"/>
    <mergeCell ref="H45:K45"/>
    <mergeCell ref="H46:K46"/>
    <mergeCell ref="H47:K47"/>
    <mergeCell ref="H48:K48"/>
    <mergeCell ref="B47:E47"/>
    <mergeCell ref="B48:E48"/>
    <mergeCell ref="B49:E49"/>
    <mergeCell ref="B50:E50"/>
    <mergeCell ref="B38:E38"/>
    <mergeCell ref="B40:E40"/>
    <mergeCell ref="B41:E41"/>
    <mergeCell ref="B42:E42"/>
    <mergeCell ref="B43:E43"/>
    <mergeCell ref="B44:E44"/>
    <mergeCell ref="B45:E45"/>
    <mergeCell ref="B32:E32"/>
    <mergeCell ref="B33:E33"/>
    <mergeCell ref="B35:E35"/>
    <mergeCell ref="B36:E36"/>
    <mergeCell ref="B46:E46"/>
    <mergeCell ref="B27:E27"/>
    <mergeCell ref="B28:E28"/>
    <mergeCell ref="B29:E29"/>
    <mergeCell ref="B30:E30"/>
    <mergeCell ref="B31:E31"/>
    <mergeCell ref="B22:E22"/>
    <mergeCell ref="B23:E23"/>
    <mergeCell ref="B24:E24"/>
    <mergeCell ref="B25:E25"/>
    <mergeCell ref="B26:E2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es.6.10 pag.366</vt:lpstr>
      <vt:lpstr>es.6.11 pag.368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Luigi Caruso</cp:lastModifiedBy>
  <dcterms:modified xsi:type="dcterms:W3CDTF">2022-09-21T15:35:36Z</dcterms:modified>
</cp:coreProperties>
</file>