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ros\UTB\TalentoTech\AnalisisDatos\Material\Semana_5\Ejercicios\"/>
    </mc:Choice>
  </mc:AlternateContent>
  <xr:revisionPtr revIDLastSave="0" documentId="13_ncr:1_{9AA87515-9848-419B-AE9B-E14AEB441F90}" xr6:coauthVersionLast="47" xr6:coauthVersionMax="47" xr10:uidLastSave="{00000000-0000-0000-0000-000000000000}"/>
  <bookViews>
    <workbookView xWindow="-110" yWindow="-110" windowWidth="19420" windowHeight="10300" firstSheet="8" activeTab="8" xr2:uid="{69DCB706-2CBB-4735-9934-B07EFD7D1FFE}"/>
  </bookViews>
  <sheets>
    <sheet name="Media" sheetId="1" r:id="rId1"/>
    <sheet name="Media OK" sheetId="2" r:id="rId2"/>
    <sheet name="Mediana" sheetId="4" r:id="rId3"/>
    <sheet name="Mediana OK" sheetId="5" r:id="rId4"/>
    <sheet name="Moda" sheetId="6" r:id="rId5"/>
    <sheet name="Moda OK" sheetId="7" r:id="rId6"/>
    <sheet name="Desviación Estándar" sheetId="32" r:id="rId7"/>
    <sheet name="Desviación Estándar OK" sheetId="29" r:id="rId8"/>
    <sheet name="Desviación Estándar 2" sheetId="31" r:id="rId9"/>
    <sheet name="Histograma OK " sheetId="28" r:id="rId10"/>
  </sheets>
  <definedNames>
    <definedName name="_xlnm._FilterDatabase" localSheetId="3" hidden="1">'Mediana OK'!$E$1:$F$13</definedName>
    <definedName name="_xlnm._FilterDatabase" localSheetId="5" hidden="1">'Moda OK'!$E$1:$F$9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1" l="1"/>
  <c r="F3" i="29"/>
  <c r="F2" i="29" l="1"/>
  <c r="D32" i="28"/>
  <c r="D31" i="28"/>
  <c r="E11" i="28"/>
  <c r="F10" i="28"/>
  <c r="J10" i="28" s="1"/>
  <c r="L10" i="28" s="1"/>
  <c r="M10" i="28" s="1"/>
  <c r="D4" i="28"/>
  <c r="D3" i="28"/>
  <c r="D5" i="28" s="1"/>
  <c r="D6" i="28" s="1"/>
  <c r="D2" i="28"/>
  <c r="D1" i="28"/>
  <c r="F5" i="29" l="1"/>
  <c r="F4" i="29"/>
  <c r="F11" i="28"/>
  <c r="G10" i="28"/>
  <c r="H10" i="28"/>
  <c r="I10" i="28"/>
  <c r="K10" i="28" s="1"/>
  <c r="E12" i="28" l="1"/>
  <c r="J11" i="28"/>
  <c r="H11" i="28"/>
  <c r="G11" i="28"/>
  <c r="C2" i="7" a="1"/>
  <c r="C2" i="7"/>
  <c r="F2" i="7" a="1"/>
  <c r="F2" i="7" s="1"/>
  <c r="F2" i="5"/>
  <c r="C2" i="5"/>
  <c r="C3" i="2"/>
  <c r="L11" i="28" l="1"/>
  <c r="M11" i="28" s="1"/>
  <c r="I11" i="28"/>
  <c r="K11" i="28" s="1"/>
  <c r="F12" i="28"/>
  <c r="H12" i="28"/>
  <c r="E13" i="28" l="1"/>
  <c r="J12" i="28"/>
  <c r="G12" i="28"/>
  <c r="F13" i="28" l="1"/>
  <c r="L12" i="28"/>
  <c r="M12" i="28" s="1"/>
  <c r="I12" i="28"/>
  <c r="K12" i="28" s="1"/>
  <c r="J13" i="28" l="1"/>
  <c r="E14" i="28"/>
  <c r="G13" i="28"/>
  <c r="H13" i="28"/>
  <c r="F14" i="28" l="1"/>
  <c r="I13" i="28"/>
  <c r="K13" i="28" s="1"/>
  <c r="L13" i="28"/>
  <c r="M13" i="28" s="1"/>
  <c r="J14" i="28" l="1"/>
  <c r="E15" i="28"/>
  <c r="G14" i="28"/>
  <c r="H14" i="28"/>
  <c r="L14" i="28" l="1"/>
  <c r="M14" i="28" s="1"/>
  <c r="I14" i="28"/>
  <c r="K14" i="28" s="1"/>
  <c r="F15" i="28"/>
  <c r="E16" i="28" l="1"/>
  <c r="J15" i="28"/>
  <c r="H15" i="28"/>
  <c r="G15" i="28"/>
  <c r="L15" i="28" l="1"/>
  <c r="M15" i="28" s="1"/>
  <c r="I15" i="28"/>
  <c r="K15" i="28" s="1"/>
  <c r="F16" i="28"/>
  <c r="J16" i="28" s="1"/>
  <c r="H16" i="28"/>
  <c r="G16" i="28" l="1"/>
  <c r="L16" i="28"/>
  <c r="M16" i="28" s="1"/>
  <c r="I16" i="28"/>
  <c r="K16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<sst xmlns="http://schemas.openxmlformats.org/spreadsheetml/2006/main" count="79" uniqueCount="41">
  <si>
    <t>Edades</t>
  </si>
  <si>
    <t>Media</t>
  </si>
  <si>
    <t>Mediana</t>
  </si>
  <si>
    <t>n=5</t>
  </si>
  <si>
    <t>n=12</t>
  </si>
  <si>
    <t xml:space="preserve"> </t>
  </si>
  <si>
    <t>Posición Mediana=(n+1)/2</t>
  </si>
  <si>
    <t>Posición Mediana=n/2 + n/2 +1 (promedio de la información)</t>
  </si>
  <si>
    <t>Alturas</t>
  </si>
  <si>
    <t>Moda</t>
  </si>
  <si>
    <t>Rango</t>
  </si>
  <si>
    <t>Clase</t>
  </si>
  <si>
    <t>Min</t>
  </si>
  <si>
    <t>Max</t>
  </si>
  <si>
    <t>Clases</t>
  </si>
  <si>
    <t>Ancho de Clase:</t>
  </si>
  <si>
    <t>Lim Inf</t>
  </si>
  <si>
    <t>Lim sup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</si>
  <si>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</si>
  <si>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</si>
  <si>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</si>
  <si>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r>
      <t>H</t>
    </r>
    <r>
      <rPr>
        <vertAlign val="subscript"/>
        <sz val="11"/>
        <color theme="1"/>
        <rFont val="Calibri"/>
        <family val="2"/>
        <scheme val="minor"/>
      </rPr>
      <t>i</t>
    </r>
  </si>
  <si>
    <t>N</t>
  </si>
  <si>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i</t>
    </r>
  </si>
  <si>
    <t>%</t>
  </si>
  <si>
    <t>Mediana:</t>
  </si>
  <si>
    <t>Media:</t>
  </si>
  <si>
    <t>Desviación Estándar</t>
  </si>
  <si>
    <t>Columna1</t>
  </si>
  <si>
    <t>Error típico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</si>
  <si>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</si>
  <si>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</si>
  <si>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</si>
  <si>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</si>
  <si>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</si>
  <si>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</si>
  <si>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</si>
  <si>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</si>
  <si>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Nivel de confianza(95,0%)</t>
  </si>
  <si>
    <t>Lim Min</t>
  </si>
  <si>
    <t>Lim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</si>
</sst>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2" fillId="2" borderId="1" xfId="1" applyNumberFormat="1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0" fillId="0" borderId="0" xfId="1" applyFont="1"/>
    <xf numFmtId="0" fontId="0" fillId="0" borderId="3" xfId="0" applyBorder="1"/>
    <xf numFmtId="0" fontId="4" fillId="0" borderId="4" xfId="0" applyFont="1" applyBorder="1" applyAlignment="1">
      <alignment horizontal="centerContinuous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Desviación</a:t>
            </a:r>
            <a:r>
              <a:rPr lang="es-CO" baseline="0"/>
              <a:t> Estándar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'Desviación Estándar OK'!$A$1</c:f>
              <c:strCache>
                <c:ptCount val="1"/>
                <c:pt idx="0">
                  <c:v>Edades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'Desviación Estándar OK'!$A$2:$A$51</c:f>
              <c:numCache>
                <c:formatCode>General</c:formatCode>
                <c:ptCount val="50"/>
                <c:pt idx="0">
                  <c:v>59</c:v>
                </c:pt>
                <c:pt idx="1">
                  <c:v>67</c:v>
                </c:pt>
                <c:pt idx="2">
                  <c:v>55</c:v>
                </c:pt>
                <c:pt idx="3">
                  <c:v>67</c:v>
                </c:pt>
                <c:pt idx="4">
                  <c:v>60</c:v>
                </c:pt>
                <c:pt idx="5">
                  <c:v>71</c:v>
                </c:pt>
                <c:pt idx="6">
                  <c:v>83</c:v>
                </c:pt>
                <c:pt idx="7">
                  <c:v>67</c:v>
                </c:pt>
                <c:pt idx="8">
                  <c:v>50</c:v>
                </c:pt>
                <c:pt idx="9">
                  <c:v>73</c:v>
                </c:pt>
                <c:pt idx="10">
                  <c:v>40</c:v>
                </c:pt>
                <c:pt idx="11">
                  <c:v>44</c:v>
                </c:pt>
                <c:pt idx="12">
                  <c:v>87</c:v>
                </c:pt>
                <c:pt idx="13">
                  <c:v>90</c:v>
                </c:pt>
                <c:pt idx="14">
                  <c:v>82</c:v>
                </c:pt>
                <c:pt idx="15">
                  <c:v>80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88</c:v>
                </c:pt>
                <c:pt idx="20">
                  <c:v>74</c:v>
                </c:pt>
                <c:pt idx="21">
                  <c:v>89</c:v>
                </c:pt>
                <c:pt idx="22">
                  <c:v>78</c:v>
                </c:pt>
                <c:pt idx="23">
                  <c:v>47</c:v>
                </c:pt>
                <c:pt idx="24">
                  <c:v>47</c:v>
                </c:pt>
                <c:pt idx="25">
                  <c:v>90</c:v>
                </c:pt>
                <c:pt idx="26">
                  <c:v>44</c:v>
                </c:pt>
                <c:pt idx="27">
                  <c:v>50</c:v>
                </c:pt>
                <c:pt idx="28">
                  <c:v>49</c:v>
                </c:pt>
                <c:pt idx="29">
                  <c:v>59</c:v>
                </c:pt>
                <c:pt idx="30">
                  <c:v>72</c:v>
                </c:pt>
                <c:pt idx="31">
                  <c:v>40</c:v>
                </c:pt>
                <c:pt idx="32">
                  <c:v>43</c:v>
                </c:pt>
                <c:pt idx="33">
                  <c:v>54</c:v>
                </c:pt>
                <c:pt idx="34">
                  <c:v>64</c:v>
                </c:pt>
                <c:pt idx="35">
                  <c:v>77</c:v>
                </c:pt>
                <c:pt idx="36">
                  <c:v>51</c:v>
                </c:pt>
                <c:pt idx="37">
                  <c:v>83</c:v>
                </c:pt>
                <c:pt idx="38">
                  <c:v>48</c:v>
                </c:pt>
                <c:pt idx="39">
                  <c:v>76</c:v>
                </c:pt>
                <c:pt idx="40">
                  <c:v>74</c:v>
                </c:pt>
                <c:pt idx="41">
                  <c:v>86</c:v>
                </c:pt>
                <c:pt idx="42">
                  <c:v>61</c:v>
                </c:pt>
                <c:pt idx="43">
                  <c:v>68</c:v>
                </c:pt>
                <c:pt idx="44">
                  <c:v>67</c:v>
                </c:pt>
                <c:pt idx="45">
                  <c:v>71</c:v>
                </c:pt>
                <c:pt idx="46">
                  <c:v>57</c:v>
                </c:pt>
                <c:pt idx="47">
                  <c:v>54</c:v>
                </c:pt>
                <c:pt idx="48">
                  <c:v>82</c:v>
                </c:pt>
                <c:pt idx="4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5-41C9-8537-5EAC2F2CD3C6}"/>
            </c:ext>
          </c:extLst>
        </c:ser>
        <c:ser>
          <c:idx val="1"/>
          <c:order val="1"/>
          <c:tx>
            <c:strRef>
              <c:f>'Desviación Estándar OK'!$B$1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'Desviación Estándar OK'!$B$2:$B$51</c:f>
              <c:numCache>
                <c:formatCode>General</c:formatCode>
                <c:ptCount val="50"/>
                <c:pt idx="0">
                  <c:v>47.943319629348309</c:v>
                </c:pt>
                <c:pt idx="1">
                  <c:v>47.943319629348309</c:v>
                </c:pt>
                <c:pt idx="2">
                  <c:v>47.943319629348309</c:v>
                </c:pt>
                <c:pt idx="3">
                  <c:v>47.943319629348309</c:v>
                </c:pt>
                <c:pt idx="4">
                  <c:v>47.943319629348309</c:v>
                </c:pt>
                <c:pt idx="5">
                  <c:v>47.943319629348309</c:v>
                </c:pt>
                <c:pt idx="6">
                  <c:v>47.943319629348309</c:v>
                </c:pt>
                <c:pt idx="7">
                  <c:v>47.943319629348309</c:v>
                </c:pt>
                <c:pt idx="8">
                  <c:v>47.943319629348309</c:v>
                </c:pt>
                <c:pt idx="9">
                  <c:v>47.943319629348309</c:v>
                </c:pt>
                <c:pt idx="10">
                  <c:v>47.943319629348309</c:v>
                </c:pt>
                <c:pt idx="11">
                  <c:v>47.943319629348309</c:v>
                </c:pt>
                <c:pt idx="12">
                  <c:v>47.943319629348309</c:v>
                </c:pt>
                <c:pt idx="13">
                  <c:v>47.943319629348309</c:v>
                </c:pt>
                <c:pt idx="14">
                  <c:v>47.943319629348309</c:v>
                </c:pt>
                <c:pt idx="15">
                  <c:v>47.943319629348309</c:v>
                </c:pt>
                <c:pt idx="16">
                  <c:v>47.943319629348309</c:v>
                </c:pt>
                <c:pt idx="17">
                  <c:v>47.943319629348309</c:v>
                </c:pt>
                <c:pt idx="18">
                  <c:v>47.943319629348309</c:v>
                </c:pt>
                <c:pt idx="19">
                  <c:v>47.943319629348309</c:v>
                </c:pt>
                <c:pt idx="20">
                  <c:v>47.943319629348309</c:v>
                </c:pt>
                <c:pt idx="21">
                  <c:v>47.943319629348309</c:v>
                </c:pt>
                <c:pt idx="22">
                  <c:v>47.943319629348309</c:v>
                </c:pt>
                <c:pt idx="23">
                  <c:v>47.943319629348309</c:v>
                </c:pt>
                <c:pt idx="24">
                  <c:v>47.943319629348309</c:v>
                </c:pt>
                <c:pt idx="25">
                  <c:v>47.943319629348309</c:v>
                </c:pt>
                <c:pt idx="26">
                  <c:v>47.943319629348309</c:v>
                </c:pt>
                <c:pt idx="27">
                  <c:v>47.943319629348309</c:v>
                </c:pt>
                <c:pt idx="28">
                  <c:v>47.943319629348309</c:v>
                </c:pt>
                <c:pt idx="29">
                  <c:v>47.943319629348309</c:v>
                </c:pt>
                <c:pt idx="30">
                  <c:v>47.943319629348309</c:v>
                </c:pt>
                <c:pt idx="31">
                  <c:v>47.943319629348309</c:v>
                </c:pt>
                <c:pt idx="32">
                  <c:v>47.943319629348309</c:v>
                </c:pt>
                <c:pt idx="33">
                  <c:v>47.943319629348309</c:v>
                </c:pt>
                <c:pt idx="34">
                  <c:v>47.943319629348309</c:v>
                </c:pt>
                <c:pt idx="35">
                  <c:v>47.943319629348309</c:v>
                </c:pt>
                <c:pt idx="36">
                  <c:v>47.943319629348309</c:v>
                </c:pt>
                <c:pt idx="37">
                  <c:v>47.943319629348309</c:v>
                </c:pt>
                <c:pt idx="38">
                  <c:v>47.943319629348309</c:v>
                </c:pt>
                <c:pt idx="39">
                  <c:v>47.943319629348309</c:v>
                </c:pt>
                <c:pt idx="40">
                  <c:v>47.943319629348309</c:v>
                </c:pt>
                <c:pt idx="41">
                  <c:v>47.943319629348309</c:v>
                </c:pt>
                <c:pt idx="42">
                  <c:v>47.943319629348309</c:v>
                </c:pt>
                <c:pt idx="43">
                  <c:v>47.943319629348309</c:v>
                </c:pt>
                <c:pt idx="44">
                  <c:v>47.943319629348309</c:v>
                </c:pt>
                <c:pt idx="45">
                  <c:v>47.943319629348309</c:v>
                </c:pt>
                <c:pt idx="46">
                  <c:v>47.943319629348309</c:v>
                </c:pt>
                <c:pt idx="47">
                  <c:v>47.943319629348309</c:v>
                </c:pt>
                <c:pt idx="48">
                  <c:v>47.943319629348309</c:v>
                </c:pt>
                <c:pt idx="49">
                  <c:v>47.943319629348309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5-41C9-8537-5EAC2F2CD3C6}"/>
            </c:ext>
          </c:extLst>
        </c:ser>
        <c:ser>
          <c:idx val="2"/>
          <c:order val="2"/>
          <c:tx>
            <c:strRef>
              <c:f>'Desviación Estándar OK'!$C$1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'Desviación Estándar OK'!$C$2:$C$51</c:f>
              <c:numCache>
                <c:formatCode>General</c:formatCode>
                <c:ptCount val="50"/>
                <c:pt idx="0">
                  <c:v>79.696680370651691</c:v>
                </c:pt>
                <c:pt idx="1">
                  <c:v>79.696680370651691</c:v>
                </c:pt>
                <c:pt idx="2">
                  <c:v>79.696680370651691</c:v>
                </c:pt>
                <c:pt idx="3">
                  <c:v>79.696680370651691</c:v>
                </c:pt>
                <c:pt idx="4">
                  <c:v>79.696680370651691</c:v>
                </c:pt>
                <c:pt idx="5">
                  <c:v>79.696680370651691</c:v>
                </c:pt>
                <c:pt idx="6">
                  <c:v>79.696680370651691</c:v>
                </c:pt>
                <c:pt idx="7">
                  <c:v>79.696680370651691</c:v>
                </c:pt>
                <c:pt idx="8">
                  <c:v>79.696680370651691</c:v>
                </c:pt>
                <c:pt idx="9">
                  <c:v>79.696680370651691</c:v>
                </c:pt>
                <c:pt idx="10">
                  <c:v>79.696680370651691</c:v>
                </c:pt>
                <c:pt idx="11">
                  <c:v>79.696680370651691</c:v>
                </c:pt>
                <c:pt idx="12">
                  <c:v>79.696680370651691</c:v>
                </c:pt>
                <c:pt idx="13">
                  <c:v>79.696680370651691</c:v>
                </c:pt>
                <c:pt idx="14">
                  <c:v>79.696680370651691</c:v>
                </c:pt>
                <c:pt idx="15">
                  <c:v>79.696680370651691</c:v>
                </c:pt>
                <c:pt idx="16">
                  <c:v>79.696680370651691</c:v>
                </c:pt>
                <c:pt idx="17">
                  <c:v>79.696680370651691</c:v>
                </c:pt>
                <c:pt idx="18">
                  <c:v>79.696680370651691</c:v>
                </c:pt>
                <c:pt idx="19">
                  <c:v>79.696680370651691</c:v>
                </c:pt>
                <c:pt idx="20">
                  <c:v>79.696680370651691</c:v>
                </c:pt>
                <c:pt idx="21">
                  <c:v>79.696680370651691</c:v>
                </c:pt>
                <c:pt idx="22">
                  <c:v>79.696680370651691</c:v>
                </c:pt>
                <c:pt idx="23">
                  <c:v>79.696680370651691</c:v>
                </c:pt>
                <c:pt idx="24">
                  <c:v>79.696680370651691</c:v>
                </c:pt>
                <c:pt idx="25">
                  <c:v>79.696680370651691</c:v>
                </c:pt>
                <c:pt idx="26">
                  <c:v>79.696680370651691</c:v>
                </c:pt>
                <c:pt idx="27">
                  <c:v>79.696680370651691</c:v>
                </c:pt>
                <c:pt idx="28">
                  <c:v>79.696680370651691</c:v>
                </c:pt>
                <c:pt idx="29">
                  <c:v>79.696680370651691</c:v>
                </c:pt>
                <c:pt idx="30">
                  <c:v>79.696680370651691</c:v>
                </c:pt>
                <c:pt idx="31">
                  <c:v>79.696680370651691</c:v>
                </c:pt>
                <c:pt idx="32">
                  <c:v>79.696680370651691</c:v>
                </c:pt>
                <c:pt idx="33">
                  <c:v>79.696680370651691</c:v>
                </c:pt>
                <c:pt idx="34">
                  <c:v>79.696680370651691</c:v>
                </c:pt>
                <c:pt idx="35">
                  <c:v>79.696680370651691</c:v>
                </c:pt>
                <c:pt idx="36">
                  <c:v>79.696680370651691</c:v>
                </c:pt>
                <c:pt idx="37">
                  <c:v>79.696680370651691</c:v>
                </c:pt>
                <c:pt idx="38">
                  <c:v>79.696680370651691</c:v>
                </c:pt>
                <c:pt idx="39">
                  <c:v>79.696680370651691</c:v>
                </c:pt>
                <c:pt idx="40">
                  <c:v>79.696680370651691</c:v>
                </c:pt>
                <c:pt idx="41">
                  <c:v>79.696680370651691</c:v>
                </c:pt>
                <c:pt idx="42">
                  <c:v>79.696680370651691</c:v>
                </c:pt>
                <c:pt idx="43">
                  <c:v>79.696680370651691</c:v>
                </c:pt>
                <c:pt idx="44">
                  <c:v>79.696680370651691</c:v>
                </c:pt>
                <c:pt idx="45">
                  <c:v>79.696680370651691</c:v>
                </c:pt>
                <c:pt idx="46">
                  <c:v>79.696680370651691</c:v>
                </c:pt>
                <c:pt idx="47">
                  <c:v>79.696680370651691</c:v>
                </c:pt>
                <c:pt idx="48">
                  <c:v>79.696680370651691</c:v>
                </c:pt>
                <c:pt idx="49">
                  <c:v>79.696680370651691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5-41C9-8537-5EAC2F2CD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958895"/>
        <c:axId val="524962255"/>
      </c:lineChart>
      <c:catAx>
        <c:axId val="52495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4962255"/>
        <c:crosses val="autoZero"/>
        <c:auto val="1"/>
        <c:lblAlgn val="ctr"/>
        <c:lblOffset val="100"/>
        <c:noMultiLvlLbl val="0"/>
      </c:catAx>
      <c:valAx>
        <c:axId val="52496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495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Desviación Estándar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'Desviación Estándar 2'!$A$1</c:f>
              <c:strCache>
                <c:ptCount val="1"/>
                <c:pt idx="0">
                  <c:v>Edades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1"/>
            <c:val val="1"/>
            <c:spPr>
              <a:noFill/>
              <a:ln w="15557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val>
            <c:numRef>
              <c:f>'Desviación Estándar 2'!$A$2:$A$51</c:f>
              <c:numCache>
                <c:formatCode>General</c:formatCode>
                <c:ptCount val="50"/>
                <c:pt idx="0">
                  <c:v>59</c:v>
                </c:pt>
                <c:pt idx="1">
                  <c:v>67</c:v>
                </c:pt>
                <c:pt idx="2">
                  <c:v>55</c:v>
                </c:pt>
                <c:pt idx="3">
                  <c:v>67</c:v>
                </c:pt>
                <c:pt idx="4">
                  <c:v>60</c:v>
                </c:pt>
                <c:pt idx="5">
                  <c:v>71</c:v>
                </c:pt>
                <c:pt idx="6">
                  <c:v>83</c:v>
                </c:pt>
                <c:pt idx="7">
                  <c:v>67</c:v>
                </c:pt>
                <c:pt idx="8">
                  <c:v>50</c:v>
                </c:pt>
                <c:pt idx="9">
                  <c:v>73</c:v>
                </c:pt>
                <c:pt idx="10">
                  <c:v>40</c:v>
                </c:pt>
                <c:pt idx="11">
                  <c:v>44</c:v>
                </c:pt>
                <c:pt idx="12">
                  <c:v>87</c:v>
                </c:pt>
                <c:pt idx="13">
                  <c:v>90</c:v>
                </c:pt>
                <c:pt idx="14">
                  <c:v>82</c:v>
                </c:pt>
                <c:pt idx="15">
                  <c:v>80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88</c:v>
                </c:pt>
                <c:pt idx="20">
                  <c:v>74</c:v>
                </c:pt>
                <c:pt idx="21">
                  <c:v>89</c:v>
                </c:pt>
                <c:pt idx="22">
                  <c:v>78</c:v>
                </c:pt>
                <c:pt idx="23">
                  <c:v>47</c:v>
                </c:pt>
                <c:pt idx="24">
                  <c:v>47</c:v>
                </c:pt>
                <c:pt idx="25">
                  <c:v>90</c:v>
                </c:pt>
                <c:pt idx="26">
                  <c:v>44</c:v>
                </c:pt>
                <c:pt idx="27">
                  <c:v>50</c:v>
                </c:pt>
                <c:pt idx="28">
                  <c:v>49</c:v>
                </c:pt>
                <c:pt idx="29">
                  <c:v>59</c:v>
                </c:pt>
                <c:pt idx="30">
                  <c:v>72</c:v>
                </c:pt>
                <c:pt idx="31">
                  <c:v>40</c:v>
                </c:pt>
                <c:pt idx="32">
                  <c:v>43</c:v>
                </c:pt>
                <c:pt idx="33">
                  <c:v>54</c:v>
                </c:pt>
                <c:pt idx="34">
                  <c:v>64</c:v>
                </c:pt>
                <c:pt idx="35">
                  <c:v>77</c:v>
                </c:pt>
                <c:pt idx="36">
                  <c:v>51</c:v>
                </c:pt>
                <c:pt idx="37">
                  <c:v>83</c:v>
                </c:pt>
                <c:pt idx="38">
                  <c:v>48</c:v>
                </c:pt>
                <c:pt idx="39">
                  <c:v>76</c:v>
                </c:pt>
                <c:pt idx="40">
                  <c:v>74</c:v>
                </c:pt>
                <c:pt idx="41">
                  <c:v>86</c:v>
                </c:pt>
                <c:pt idx="42">
                  <c:v>61</c:v>
                </c:pt>
                <c:pt idx="43">
                  <c:v>68</c:v>
                </c:pt>
                <c:pt idx="44">
                  <c:v>67</c:v>
                </c:pt>
                <c:pt idx="45">
                  <c:v>71</c:v>
                </c:pt>
                <c:pt idx="46">
                  <c:v>57</c:v>
                </c:pt>
                <c:pt idx="47">
                  <c:v>54</c:v>
                </c:pt>
                <c:pt idx="48">
                  <c:v>82</c:v>
                </c:pt>
                <c:pt idx="4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F-4EE2-AD7E-0E641C9B1831}"/>
            </c:ext>
          </c:extLst>
        </c:ser>
        <c:ser>
          <c:idx val="1"/>
          <c:order val="1"/>
          <c:tx>
            <c:v>Media</c:v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'Desviación Estándar 2'!$B$2:$B$51</c:f>
              <c:numCache>
                <c:formatCode>General</c:formatCode>
                <c:ptCount val="50"/>
                <c:pt idx="0">
                  <c:v>63.82</c:v>
                </c:pt>
                <c:pt idx="1">
                  <c:v>63.82</c:v>
                </c:pt>
                <c:pt idx="2">
                  <c:v>63.82</c:v>
                </c:pt>
                <c:pt idx="3">
                  <c:v>63.82</c:v>
                </c:pt>
                <c:pt idx="4">
                  <c:v>63.82</c:v>
                </c:pt>
                <c:pt idx="5">
                  <c:v>63.82</c:v>
                </c:pt>
                <c:pt idx="6">
                  <c:v>63.82</c:v>
                </c:pt>
                <c:pt idx="7">
                  <c:v>63.82</c:v>
                </c:pt>
                <c:pt idx="8">
                  <c:v>63.82</c:v>
                </c:pt>
                <c:pt idx="9">
                  <c:v>63.82</c:v>
                </c:pt>
                <c:pt idx="10">
                  <c:v>63.82</c:v>
                </c:pt>
                <c:pt idx="11">
                  <c:v>63.82</c:v>
                </c:pt>
                <c:pt idx="12">
                  <c:v>63.82</c:v>
                </c:pt>
                <c:pt idx="13">
                  <c:v>63.82</c:v>
                </c:pt>
                <c:pt idx="14">
                  <c:v>63.82</c:v>
                </c:pt>
                <c:pt idx="15">
                  <c:v>63.82</c:v>
                </c:pt>
                <c:pt idx="16">
                  <c:v>63.82</c:v>
                </c:pt>
                <c:pt idx="17">
                  <c:v>63.82</c:v>
                </c:pt>
                <c:pt idx="18">
                  <c:v>63.82</c:v>
                </c:pt>
                <c:pt idx="19">
                  <c:v>63.82</c:v>
                </c:pt>
                <c:pt idx="20">
                  <c:v>63.82</c:v>
                </c:pt>
                <c:pt idx="21">
                  <c:v>63.82</c:v>
                </c:pt>
                <c:pt idx="22">
                  <c:v>63.82</c:v>
                </c:pt>
                <c:pt idx="23">
                  <c:v>63.82</c:v>
                </c:pt>
                <c:pt idx="24">
                  <c:v>63.82</c:v>
                </c:pt>
                <c:pt idx="25">
                  <c:v>63.82</c:v>
                </c:pt>
                <c:pt idx="26">
                  <c:v>63.82</c:v>
                </c:pt>
                <c:pt idx="27">
                  <c:v>63.82</c:v>
                </c:pt>
                <c:pt idx="28">
                  <c:v>63.82</c:v>
                </c:pt>
                <c:pt idx="29">
                  <c:v>63.82</c:v>
                </c:pt>
                <c:pt idx="30">
                  <c:v>63.82</c:v>
                </c:pt>
                <c:pt idx="31">
                  <c:v>63.82</c:v>
                </c:pt>
                <c:pt idx="32">
                  <c:v>63.82</c:v>
                </c:pt>
                <c:pt idx="33">
                  <c:v>63.82</c:v>
                </c:pt>
                <c:pt idx="34">
                  <c:v>63.82</c:v>
                </c:pt>
                <c:pt idx="35">
                  <c:v>63.82</c:v>
                </c:pt>
                <c:pt idx="36">
                  <c:v>63.82</c:v>
                </c:pt>
                <c:pt idx="37">
                  <c:v>63.82</c:v>
                </c:pt>
                <c:pt idx="38">
                  <c:v>63.82</c:v>
                </c:pt>
                <c:pt idx="39">
                  <c:v>63.82</c:v>
                </c:pt>
                <c:pt idx="40">
                  <c:v>63.82</c:v>
                </c:pt>
                <c:pt idx="41">
                  <c:v>63.82</c:v>
                </c:pt>
                <c:pt idx="42">
                  <c:v>63.82</c:v>
                </c:pt>
                <c:pt idx="43">
                  <c:v>63.82</c:v>
                </c:pt>
                <c:pt idx="44">
                  <c:v>63.82</c:v>
                </c:pt>
                <c:pt idx="45">
                  <c:v>63.82</c:v>
                </c:pt>
                <c:pt idx="46">
                  <c:v>63.82</c:v>
                </c:pt>
                <c:pt idx="47">
                  <c:v>63.82</c:v>
                </c:pt>
                <c:pt idx="48">
                  <c:v>63.82</c:v>
                </c:pt>
                <c:pt idx="49">
                  <c:v>63.82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5F-4EE2-AD7E-0E641C9B1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89391"/>
        <c:axId val="1783590351"/>
      </c:lineChart>
      <c:catAx>
        <c:axId val="178358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90351"/>
        <c:crosses val="autoZero"/>
        <c:auto val="1"/>
        <c:lblAlgn val="ctr"/>
        <c:lblOffset val="100"/>
        <c:noMultiLvlLbl val="0"/>
      </c:catAx>
      <c:valAx>
        <c:axId val="178359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89391"/>
        <c:crosses val="autoZero"/>
        <c:crossBetween val="between"/>
      </c:valAx>
      <c:spPr>
        <a:noFill/>
        <a:ln>
          <a:solidFill>
            <a:schemeClr val="accent1">
              <a:alpha val="97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Histograma y Polígono de Frecuencias</a:t>
            </a:r>
          </a:p>
          <a:p>
            <a:pPr>
              <a:defRPr/>
            </a:pP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'Histograma OK '!$H$10:$H$16</c:f>
              <c:numCache>
                <c:formatCode>General</c:formatCode>
                <c:ptCount val="7"/>
                <c:pt idx="0">
                  <c:v>44</c:v>
                </c:pt>
                <c:pt idx="1">
                  <c:v>52</c:v>
                </c:pt>
                <c:pt idx="2">
                  <c:v>60</c:v>
                </c:pt>
                <c:pt idx="3">
                  <c:v>68</c:v>
                </c:pt>
                <c:pt idx="4">
                  <c:v>76</c:v>
                </c:pt>
                <c:pt idx="5">
                  <c:v>84</c:v>
                </c:pt>
                <c:pt idx="6">
                  <c:v>92</c:v>
                </c:pt>
              </c:numCache>
            </c:numRef>
          </c:cat>
          <c:val>
            <c:numRef>
              <c:f>'Histograma OK '!$I$10:$I$16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6-4B4B-A389-D4ED1BC68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99813296"/>
        <c:axId val="1599814736"/>
      </c:barChart>
      <c:lineChart>
        <c:grouping val="standard"/>
        <c:varyColors val="0"/>
        <c:ser>
          <c:idx val="1"/>
          <c:order val="1"/>
          <c:tx>
            <c:v>Polígono de Frecuencias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'Histograma OK '!$I$10:$I$16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96-4B4B-A389-D4ED1BC68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813296"/>
        <c:axId val="1599814736"/>
      </c:lineChart>
      <c:catAx>
        <c:axId val="159981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9814736"/>
        <c:crosses val="autoZero"/>
        <c:auto val="1"/>
        <c:lblAlgn val="ctr"/>
        <c:lblOffset val="100"/>
        <c:noMultiLvlLbl val="0"/>
      </c:catAx>
      <c:valAx>
        <c:axId val="15998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981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746125</xdr:colOff>
      <xdr:row>18</xdr:row>
      <xdr:rowOff>158750</xdr:rowOff>
    </xdr:from>
    <xdr:to>
      <xdr:col>8</xdr:col>
      <xdr:colOff>244475</xdr:colOff>
      <xdr:row>33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A63E94-8BC4-905B-FD25-A97450D7E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22224</xdr:colOff>
      <xdr:row>2</xdr:row>
      <xdr:rowOff>12700</xdr:rowOff>
    </xdr:from>
    <xdr:to>
      <xdr:col>10</xdr:col>
      <xdr:colOff>31750</xdr:colOff>
      <xdr:row>22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B594B8-0FC1-D020-45E0-7D69AFF95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225425</xdr:colOff>
      <xdr:row>17</xdr:row>
      <xdr:rowOff>25400</xdr:rowOff>
    </xdr:from>
    <xdr:to>
      <xdr:col>12</xdr:col>
      <xdr:colOff>574675</xdr:colOff>
      <xdr:row>32</xdr:row>
      <xdr:rowOff>6350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5694CC8-ED7D-0DE8-5C94-520CA0D9A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4C2141-8018-4352-B330-28CA28518CCE}">
  <we:reference id="wa104379190" version="2.0.0.0" store="es-ES" storeType="OMEX"/>
  <we:alternateReferences>
    <we:reference id="WA104379190" version="2.0.0.0" store="WA104379190" storeType="OMEX"/>
  </we:alternateReferences>
  <we:properties/>
  <we:bindings>
    <we:binding id="RangeSelect" type="matrix" appref="{76BF961B-6D17-4F49-BE51-7CDE36E93492}"/>
    <we:binding id="Input" type="matrix" appref="{84CB1D16-C7ED-4CAD-AB5C-E9A8FB83FDA3}"/>
    <we:binding id="Output" type="matrix" appref="{2A2EF83A-8DC1-4A6B-9766-239DFFE8D849}"/>
    <we:binding id="rngBin" type="matrix" appref="{4A15E081-F71A-431E-B598-308BA4D42AFE}"/>
  </we:bindings>
  <we:snapshot xmlns:r="http://schemas.openxmlformats.org/officeDocument/2006/relationships"/>
</we:webextension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C922-3497-43FE-96C4-D85D7FEF292C}">
  <dimension ref="B2:C7"/>
  <sheetViews>
    <sheetView workbookViewId="0">
      <selection activeCell="C14" sqref="C14"/>
    </sheetView>
  </sheetViews>
  <sheetFormatPr baseColWidth="10" defaultRowHeight="14.5" x14ac:dyDescent="0.35"/>
  <cols>
    <col min="2" max="2" width="15.90625" style="3" customWidth="1"/>
    <col min="3" max="3" width="15.453125" customWidth="1"/>
  </cols>
  <sheetData>
    <row r="2" spans="2:3" x14ac:dyDescent="0.35">
      <c r="B2" s="2" t="s">
        <v>0</v>
      </c>
      <c r="C2" s="2" t="s">
        <v>1</v>
      </c>
    </row>
    <row r="3" spans="2:3" x14ac:dyDescent="0.35">
      <c r="B3" s="4">
        <v>20</v>
      </c>
      <c r="C3" s="1"/>
    </row>
    <row r="4" spans="2:3" x14ac:dyDescent="0.35">
      <c r="B4" s="4">
        <v>25</v>
      </c>
    </row>
    <row r="5" spans="2:3" x14ac:dyDescent="0.35">
      <c r="B5" s="4">
        <v>30</v>
      </c>
    </row>
    <row r="6" spans="2:3" x14ac:dyDescent="0.35">
      <c r="B6" s="4">
        <v>35</v>
      </c>
    </row>
    <row r="7" spans="2:3" x14ac:dyDescent="0.35">
      <c r="B7" s="4">
        <v>40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6BF961B-6D17-4F49-BE51-7CDE36E93492}">
          <xm:f>#REF!</xm:f>
        </x15:webExtension>
        <x15:webExtension appRef="{84CB1D16-C7ED-4CAD-AB5C-E9A8FB83FDA3}">
          <xm:f>#REF!</xm:f>
        </x15:webExtension>
        <x15:webExtension appRef="{2A2EF83A-8DC1-4A6B-9766-239DFFE8D849}">
          <xm:f>#REF!</xm:f>
        </x15:webExtension>
        <x15:webExtension appRef="{4A15E081-F71A-431E-B598-308BA4D42AFE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1417-959C-4D74-AF29-6696B043BA83}">
  <dimension ref="B2:C7"/>
  <sheetViews>
    <sheetView workbookViewId="0">
      <selection activeCell="C9" sqref="C9"/>
    </sheetView>
  </sheetViews>
  <sheetFormatPr baseColWidth="10" defaultRowHeight="14.5" x14ac:dyDescent="0.35"/>
  <cols>
    <col min="2" max="2" width="15.90625" style="3" customWidth="1"/>
    <col min="3" max="3" width="15.453125" customWidth="1"/>
  </cols>
  <sheetData>
    <row r="2" spans="2:3" x14ac:dyDescent="0.35">
      <c r="B2" s="2" t="s">
        <v>0</v>
      </c>
      <c r="C2" s="2" t="s">
        <v>1</v>
      </c>
    </row>
    <row r="3" spans="2:3" x14ac:dyDescent="0.35">
      <c r="B3" s="4">
        <v>20</v>
      </c>
      <c r="C3" s="5">
        <f>AVERAGE(B3:B7)</f>
        <v>30</v>
      </c>
    </row>
    <row r="4" spans="2:3" x14ac:dyDescent="0.35">
      <c r="B4" s="4">
        <v>25</v>
      </c>
    </row>
    <row r="5" spans="2:3" x14ac:dyDescent="0.35">
      <c r="B5" s="4">
        <v>30</v>
      </c>
    </row>
    <row r="6" spans="2:3" x14ac:dyDescent="0.35">
      <c r="B6" s="4">
        <v>35</v>
      </c>
    </row>
    <row r="7" spans="2:3" x14ac:dyDescent="0.35">
      <c r="B7" s="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258B-7AC5-458D-9629-42B0F29FBBD7}">
  <dimension ref="B1:F13"/>
  <sheetViews>
    <sheetView workbookViewId="0">
      <selection activeCell="H11" sqref="H11"/>
    </sheetView>
  </sheetViews>
  <sheetFormatPr baseColWidth="10" defaultRowHeight="14.5" x14ac:dyDescent="0.35"/>
  <sheetData>
    <row r="1" spans="2:6" x14ac:dyDescent="0.35">
      <c r="B1" s="2" t="s">
        <v>0</v>
      </c>
      <c r="C1" s="2" t="s">
        <v>2</v>
      </c>
      <c r="E1" s="6" t="s">
        <v>0</v>
      </c>
      <c r="F1" s="6" t="s">
        <v>2</v>
      </c>
    </row>
    <row r="2" spans="2:6" x14ac:dyDescent="0.35">
      <c r="B2" s="4">
        <v>20</v>
      </c>
      <c r="C2" s="1"/>
      <c r="E2" s="1">
        <v>28</v>
      </c>
      <c r="F2" s="1"/>
    </row>
    <row r="3" spans="2:6" x14ac:dyDescent="0.35">
      <c r="B3" s="4">
        <v>25</v>
      </c>
      <c r="E3" s="1">
        <v>34</v>
      </c>
    </row>
    <row r="4" spans="2:6" x14ac:dyDescent="0.35">
      <c r="B4" s="4">
        <v>30</v>
      </c>
      <c r="E4" s="1">
        <v>51</v>
      </c>
    </row>
    <row r="5" spans="2:6" x14ac:dyDescent="0.35">
      <c r="B5" s="4">
        <v>35</v>
      </c>
      <c r="E5" s="1">
        <v>19</v>
      </c>
    </row>
    <row r="6" spans="2:6" x14ac:dyDescent="0.35">
      <c r="B6" s="4">
        <v>40</v>
      </c>
      <c r="E6" s="1">
        <v>62</v>
      </c>
    </row>
    <row r="7" spans="2:6" x14ac:dyDescent="0.35">
      <c r="E7" s="1">
        <v>43</v>
      </c>
    </row>
    <row r="8" spans="2:6" x14ac:dyDescent="0.35">
      <c r="E8" s="1">
        <v>29</v>
      </c>
    </row>
    <row r="9" spans="2:6" x14ac:dyDescent="0.35">
      <c r="E9" s="1">
        <v>38</v>
      </c>
    </row>
    <row r="10" spans="2:6" x14ac:dyDescent="0.35">
      <c r="E10" s="1">
        <v>45</v>
      </c>
    </row>
    <row r="11" spans="2:6" x14ac:dyDescent="0.35">
      <c r="E11" s="1">
        <v>26</v>
      </c>
    </row>
    <row r="12" spans="2:6" x14ac:dyDescent="0.35">
      <c r="E12" s="1">
        <v>49</v>
      </c>
    </row>
    <row r="13" spans="2:6" x14ac:dyDescent="0.35">
      <c r="E13" s="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F591-9DA7-493A-9845-555BF5231CCC}">
  <dimension ref="B1:F17"/>
  <sheetViews>
    <sheetView workbookViewId="0">
      <selection activeCell="I6" sqref="I6"/>
    </sheetView>
  </sheetViews>
  <sheetFormatPr baseColWidth="10" defaultRowHeight="14.5" x14ac:dyDescent="0.35"/>
  <sheetData>
    <row r="1" spans="2:6" x14ac:dyDescent="0.35">
      <c r="B1" s="2" t="s">
        <v>0</v>
      </c>
      <c r="C1" s="2" t="s">
        <v>2</v>
      </c>
      <c r="E1" s="6" t="s">
        <v>0</v>
      </c>
      <c r="F1" s="6" t="s">
        <v>2</v>
      </c>
    </row>
    <row r="2" spans="2:6" x14ac:dyDescent="0.35">
      <c r="B2" s="4">
        <v>20</v>
      </c>
      <c r="C2" s="5">
        <f>MEDIAN(B2:B6)</f>
        <v>30</v>
      </c>
      <c r="E2" s="1">
        <v>19</v>
      </c>
      <c r="F2" s="1">
        <f>MEDIAN(E2:E13)</f>
        <v>36</v>
      </c>
    </row>
    <row r="3" spans="2:6" x14ac:dyDescent="0.35">
      <c r="B3" s="4">
        <v>25</v>
      </c>
      <c r="E3" s="1">
        <v>26</v>
      </c>
    </row>
    <row r="4" spans="2:6" x14ac:dyDescent="0.35">
      <c r="B4" s="4">
        <v>30</v>
      </c>
      <c r="E4" s="1">
        <v>28</v>
      </c>
      <c r="F4" t="s">
        <v>5</v>
      </c>
    </row>
    <row r="5" spans="2:6" x14ac:dyDescent="0.35">
      <c r="B5" s="4">
        <v>35</v>
      </c>
      <c r="E5" s="1">
        <v>29</v>
      </c>
    </row>
    <row r="6" spans="2:6" x14ac:dyDescent="0.35">
      <c r="B6" s="4">
        <v>40</v>
      </c>
      <c r="E6" s="1">
        <v>33</v>
      </c>
    </row>
    <row r="7" spans="2:6" x14ac:dyDescent="0.35">
      <c r="E7" s="1">
        <v>34</v>
      </c>
    </row>
    <row r="8" spans="2:6" x14ac:dyDescent="0.35">
      <c r="B8" t="s">
        <v>3</v>
      </c>
      <c r="E8" s="1">
        <v>38</v>
      </c>
    </row>
    <row r="9" spans="2:6" x14ac:dyDescent="0.35">
      <c r="B9" t="s">
        <v>6</v>
      </c>
      <c r="E9" s="1">
        <v>43</v>
      </c>
    </row>
    <row r="10" spans="2:6" x14ac:dyDescent="0.35">
      <c r="E10" s="1">
        <v>45</v>
      </c>
    </row>
    <row r="11" spans="2:6" x14ac:dyDescent="0.35">
      <c r="E11" s="1">
        <v>49</v>
      </c>
    </row>
    <row r="12" spans="2:6" x14ac:dyDescent="0.35">
      <c r="E12" s="1">
        <v>51</v>
      </c>
    </row>
    <row r="13" spans="2:6" x14ac:dyDescent="0.35">
      <c r="E13" s="1">
        <v>62</v>
      </c>
    </row>
    <row r="15" spans="2:6" x14ac:dyDescent="0.35">
      <c r="E15" t="s">
        <v>4</v>
      </c>
    </row>
    <row r="16" spans="2:6" x14ac:dyDescent="0.35">
      <c r="E16" t="s">
        <v>7</v>
      </c>
    </row>
    <row r="17" spans="5:5" x14ac:dyDescent="0.35">
      <c r="E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67D-E441-424A-AC17-4E352D3EE589}">
  <dimension ref="B1:F11"/>
  <sheetViews>
    <sheetView topLeftCell="A10" workbookViewId="0">
      <selection activeCell="H6" sqref="H6"/>
    </sheetView>
  </sheetViews>
  <sheetFormatPr baseColWidth="10" defaultRowHeight="14.5" x14ac:dyDescent="0.35"/>
  <sheetData>
    <row r="1" spans="2:6" x14ac:dyDescent="0.35">
      <c r="B1" s="6" t="s">
        <v>8</v>
      </c>
      <c r="C1" s="6" t="s">
        <v>9</v>
      </c>
      <c r="E1" s="6" t="s">
        <v>8</v>
      </c>
      <c r="F1" s="6" t="s">
        <v>9</v>
      </c>
    </row>
    <row r="2" spans="2:6" x14ac:dyDescent="0.35">
      <c r="B2" s="1">
        <v>160</v>
      </c>
      <c r="C2" s="1"/>
      <c r="E2" s="1">
        <v>160</v>
      </c>
      <c r="F2" s="1" t="s">
        <v>5</v>
      </c>
    </row>
    <row r="3" spans="2:6" x14ac:dyDescent="0.35">
      <c r="B3" s="1">
        <v>165</v>
      </c>
      <c r="E3" s="1">
        <v>160</v>
      </c>
      <c r="F3" s="1" t="s">
        <v>5</v>
      </c>
    </row>
    <row r="4" spans="2:6" x14ac:dyDescent="0.35">
      <c r="B4" s="1">
        <v>170</v>
      </c>
      <c r="E4" s="1">
        <v>160</v>
      </c>
    </row>
    <row r="5" spans="2:6" x14ac:dyDescent="0.35">
      <c r="B5" s="1">
        <v>175</v>
      </c>
      <c r="E5" s="1">
        <v>165</v>
      </c>
    </row>
    <row r="6" spans="2:6" x14ac:dyDescent="0.35">
      <c r="B6" s="1">
        <v>175</v>
      </c>
      <c r="E6" s="1">
        <v>170</v>
      </c>
    </row>
    <row r="7" spans="2:6" x14ac:dyDescent="0.35">
      <c r="B7" s="1">
        <v>180</v>
      </c>
      <c r="E7" s="1">
        <v>175</v>
      </c>
    </row>
    <row r="8" spans="2:6" x14ac:dyDescent="0.35">
      <c r="B8" s="1">
        <v>185</v>
      </c>
      <c r="E8" s="1">
        <v>175</v>
      </c>
    </row>
    <row r="9" spans="2:6" x14ac:dyDescent="0.35">
      <c r="E9" s="1">
        <v>175</v>
      </c>
    </row>
    <row r="10" spans="2:6" x14ac:dyDescent="0.35">
      <c r="E10" s="1">
        <v>180</v>
      </c>
    </row>
    <row r="11" spans="2:6" x14ac:dyDescent="0.35">
      <c r="E11" s="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C0FF-BEBE-4A9B-880C-6B1530F00B25}">
  <dimension ref="B1:F11"/>
  <sheetViews>
    <sheetView workbookViewId="0">
      <selection activeCell="H12" sqref="H12"/>
    </sheetView>
  </sheetViews>
  <sheetFormatPr baseColWidth="10" defaultRowHeight="14.5" x14ac:dyDescent="0.35"/>
  <sheetData>
    <row r="1" spans="2:6" x14ac:dyDescent="0.35">
      <c r="B1" s="6" t="s">
        <v>8</v>
      </c>
      <c r="C1" s="6" t="s">
        <v>9</v>
      </c>
      <c r="E1" s="6" t="s">
        <v>8</v>
      </c>
      <c r="F1" s="6" t="s">
        <v>9</v>
      </c>
    </row>
    <row r="2" spans="2:6" x14ac:dyDescent="0.35">
      <c r="B2" s="1">
        <v>160</v>
      </c>
      <c r="C2" s="1" cm="1">
        <f t="array" ref="C2">_xlfn.MODE.MULT(B2:B8)</f>
        <v>175</v>
      </c>
      <c r="E2" s="7">
        <v>160</v>
      </c>
      <c r="F2" s="1" cm="1">
        <f t="array" ref="F2:F3">_xlfn.MODE.MULT(E2:E11)</f>
        <v>160</v>
      </c>
    </row>
    <row r="3" spans="2:6" x14ac:dyDescent="0.35">
      <c r="B3" s="1">
        <v>165</v>
      </c>
      <c r="E3" s="7">
        <v>160</v>
      </c>
      <c r="F3" s="1">
        <v>175</v>
      </c>
    </row>
    <row r="4" spans="2:6" x14ac:dyDescent="0.35">
      <c r="B4" s="1">
        <v>170</v>
      </c>
      <c r="E4" s="7">
        <v>160</v>
      </c>
    </row>
    <row r="5" spans="2:6" x14ac:dyDescent="0.35">
      <c r="B5" s="7">
        <v>175</v>
      </c>
      <c r="E5" s="1">
        <v>165</v>
      </c>
    </row>
    <row r="6" spans="2:6" x14ac:dyDescent="0.35">
      <c r="B6" s="7">
        <v>175</v>
      </c>
      <c r="E6" s="1">
        <v>170</v>
      </c>
    </row>
    <row r="7" spans="2:6" x14ac:dyDescent="0.35">
      <c r="B7" s="1">
        <v>180</v>
      </c>
      <c r="E7" s="8">
        <v>175</v>
      </c>
    </row>
    <row r="8" spans="2:6" x14ac:dyDescent="0.35">
      <c r="B8" s="1">
        <v>185</v>
      </c>
      <c r="E8" s="8">
        <v>175</v>
      </c>
    </row>
    <row r="9" spans="2:6" x14ac:dyDescent="0.35">
      <c r="E9" s="8">
        <v>175</v>
      </c>
    </row>
    <row r="10" spans="2:6" x14ac:dyDescent="0.35">
      <c r="E10" s="9">
        <v>180</v>
      </c>
    </row>
    <row r="11" spans="2:6" x14ac:dyDescent="0.35">
      <c r="E11" s="9">
        <v>180</v>
      </c>
    </row>
  </sheetData>
  <autoFilter ref="E1:F9" xr:uid="{F0C5C0FF-BEBE-4A9B-880C-6B1530F00B25}">
    <sortState xmlns:xlrd2="http://schemas.microsoft.com/office/spreadsheetml/2017/richdata2" ref="E2:F11">
      <sortCondition ref="E1:E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7C0A-8092-49C0-A3BD-23C28F1A2A1A}">
  <dimension ref="A1:A51"/>
  <sheetViews>
    <sheetView workbookViewId="0">
      <selection activeCell="F7" sqref="F7"/>
    </sheetView>
  </sheetViews>
  <sheetFormatPr baseColWidth="10" defaultRowHeight="14.5" x14ac:dyDescent="0.35"/>
  <sheetData>
    <row r="1" spans="1:1" x14ac:dyDescent="0.35">
      <c r="A1" s="6" t="s">
        <v>0</v>
      </c>
    </row>
    <row r="2" spans="1:1" x14ac:dyDescent="0.35">
      <c r="A2" s="1">
        <v>59</v>
      </c>
    </row>
    <row r="3" spans="1:1" x14ac:dyDescent="0.35">
      <c r="A3" s="1">
        <v>67</v>
      </c>
    </row>
    <row r="4" spans="1:1" x14ac:dyDescent="0.35">
      <c r="A4" s="1">
        <v>55</v>
      </c>
    </row>
    <row r="5" spans="1:1" x14ac:dyDescent="0.35">
      <c r="A5" s="1">
        <v>67</v>
      </c>
    </row>
    <row r="6" spans="1:1" x14ac:dyDescent="0.35">
      <c r="A6" s="1">
        <v>60</v>
      </c>
    </row>
    <row r="7" spans="1:1" x14ac:dyDescent="0.35">
      <c r="A7" s="1">
        <v>71</v>
      </c>
    </row>
    <row r="8" spans="1:1" x14ac:dyDescent="0.35">
      <c r="A8" s="1">
        <v>83</v>
      </c>
    </row>
    <row r="9" spans="1:1" x14ac:dyDescent="0.35">
      <c r="A9" s="1">
        <v>67</v>
      </c>
    </row>
    <row r="10" spans="1:1" x14ac:dyDescent="0.35">
      <c r="A10" s="1">
        <v>50</v>
      </c>
    </row>
    <row r="11" spans="1:1" x14ac:dyDescent="0.35">
      <c r="A11" s="1">
        <v>73</v>
      </c>
    </row>
    <row r="12" spans="1:1" x14ac:dyDescent="0.35">
      <c r="A12" s="1">
        <v>40</v>
      </c>
    </row>
    <row r="13" spans="1:1" x14ac:dyDescent="0.35">
      <c r="A13" s="1">
        <v>44</v>
      </c>
    </row>
    <row r="14" spans="1:1" x14ac:dyDescent="0.35">
      <c r="A14" s="1">
        <v>87</v>
      </c>
    </row>
    <row r="15" spans="1:1" x14ac:dyDescent="0.35">
      <c r="A15" s="1">
        <v>90</v>
      </c>
    </row>
    <row r="16" spans="1:1" x14ac:dyDescent="0.35">
      <c r="A16" s="1">
        <v>82</v>
      </c>
    </row>
    <row r="17" spans="1:1" x14ac:dyDescent="0.35">
      <c r="A17" s="1">
        <v>80</v>
      </c>
    </row>
    <row r="18" spans="1:1" x14ac:dyDescent="0.35">
      <c r="A18" s="1">
        <v>40</v>
      </c>
    </row>
    <row r="19" spans="1:1" x14ac:dyDescent="0.35">
      <c r="A19" s="1">
        <v>43</v>
      </c>
    </row>
    <row r="20" spans="1:1" x14ac:dyDescent="0.35">
      <c r="A20" s="1">
        <v>45</v>
      </c>
    </row>
    <row r="21" spans="1:1" x14ac:dyDescent="0.35">
      <c r="A21" s="1">
        <v>88</v>
      </c>
    </row>
    <row r="22" spans="1:1" x14ac:dyDescent="0.35">
      <c r="A22" s="1">
        <v>74</v>
      </c>
    </row>
    <row r="23" spans="1:1" x14ac:dyDescent="0.35">
      <c r="A23" s="1">
        <v>89</v>
      </c>
    </row>
    <row r="24" spans="1:1" x14ac:dyDescent="0.35">
      <c r="A24" s="1">
        <v>78</v>
      </c>
    </row>
    <row r="25" spans="1:1" x14ac:dyDescent="0.35">
      <c r="A25" s="1">
        <v>47</v>
      </c>
    </row>
    <row r="26" spans="1:1" x14ac:dyDescent="0.35">
      <c r="A26" s="1">
        <v>47</v>
      </c>
    </row>
    <row r="27" spans="1:1" x14ac:dyDescent="0.35">
      <c r="A27" s="1">
        <v>90</v>
      </c>
    </row>
    <row r="28" spans="1:1" x14ac:dyDescent="0.35">
      <c r="A28" s="1">
        <v>44</v>
      </c>
    </row>
    <row r="29" spans="1:1" x14ac:dyDescent="0.35">
      <c r="A29" s="1">
        <v>50</v>
      </c>
    </row>
    <row r="30" spans="1:1" x14ac:dyDescent="0.35">
      <c r="A30" s="1">
        <v>49</v>
      </c>
    </row>
    <row r="31" spans="1:1" x14ac:dyDescent="0.35">
      <c r="A31" s="1">
        <v>59</v>
      </c>
    </row>
    <row r="32" spans="1:1" x14ac:dyDescent="0.35">
      <c r="A32" s="1">
        <v>72</v>
      </c>
    </row>
    <row r="33" spans="1:1" x14ac:dyDescent="0.35">
      <c r="A33" s="1">
        <v>40</v>
      </c>
    </row>
    <row r="34" spans="1:1" x14ac:dyDescent="0.35">
      <c r="A34" s="1">
        <v>43</v>
      </c>
    </row>
    <row r="35" spans="1:1" x14ac:dyDescent="0.35">
      <c r="A35" s="1">
        <v>54</v>
      </c>
    </row>
    <row r="36" spans="1:1" x14ac:dyDescent="0.35">
      <c r="A36" s="1">
        <v>64</v>
      </c>
    </row>
    <row r="37" spans="1:1" x14ac:dyDescent="0.35">
      <c r="A37" s="1">
        <v>77</v>
      </c>
    </row>
    <row r="38" spans="1:1" x14ac:dyDescent="0.35">
      <c r="A38" s="1">
        <v>51</v>
      </c>
    </row>
    <row r="39" spans="1:1" x14ac:dyDescent="0.35">
      <c r="A39" s="1">
        <v>83</v>
      </c>
    </row>
    <row r="40" spans="1:1" x14ac:dyDescent="0.35">
      <c r="A40" s="1">
        <v>48</v>
      </c>
    </row>
    <row r="41" spans="1:1" x14ac:dyDescent="0.35">
      <c r="A41" s="1">
        <v>76</v>
      </c>
    </row>
    <row r="42" spans="1:1" x14ac:dyDescent="0.35">
      <c r="A42" s="1">
        <v>74</v>
      </c>
    </row>
    <row r="43" spans="1:1" x14ac:dyDescent="0.35">
      <c r="A43" s="1">
        <v>86</v>
      </c>
    </row>
    <row r="44" spans="1:1" x14ac:dyDescent="0.35">
      <c r="A44" s="1">
        <v>61</v>
      </c>
    </row>
    <row r="45" spans="1:1" x14ac:dyDescent="0.35">
      <c r="A45" s="1">
        <v>68</v>
      </c>
    </row>
    <row r="46" spans="1:1" x14ac:dyDescent="0.35">
      <c r="A46" s="1">
        <v>67</v>
      </c>
    </row>
    <row r="47" spans="1:1" x14ac:dyDescent="0.35">
      <c r="A47" s="1">
        <v>71</v>
      </c>
    </row>
    <row r="48" spans="1:1" x14ac:dyDescent="0.35">
      <c r="A48" s="1">
        <v>57</v>
      </c>
    </row>
    <row r="49" spans="1:1" x14ac:dyDescent="0.35">
      <c r="A49" s="1">
        <v>54</v>
      </c>
    </row>
    <row r="50" spans="1:1" x14ac:dyDescent="0.35">
      <c r="A50" s="1">
        <v>82</v>
      </c>
    </row>
    <row r="51" spans="1:1" x14ac:dyDescent="0.35">
      <c r="A51" s="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E582-D4AE-4F7A-84B5-C89A4EACBA5D}">
  <dimension ref="A1:I51"/>
  <sheetViews>
    <sheetView topLeftCell="A18" workbookViewId="0">
      <selection activeCell="H37" sqref="H37"/>
    </sheetView>
  </sheetViews>
  <sheetFormatPr baseColWidth="10" defaultRowHeight="14.5" x14ac:dyDescent="0.35"/>
  <cols>
    <col min="5" max="5" width="17.6328125" bestFit="1" customWidth="1"/>
    <col min="8" max="8" width="22.26953125" bestFit="1" customWidth="1"/>
    <col min="9" max="9" width="12.453125" bestFit="1" customWidth="1"/>
  </cols>
  <sheetData>
    <row r="1" spans="1:9" x14ac:dyDescent="0.35">
      <c r="A1" s="6" t="s">
        <v>0</v>
      </c>
      <c r="B1" s="6" t="s">
        <v>12</v>
      </c>
      <c r="C1" s="6" t="s">
        <v>13</v>
      </c>
    </row>
    <row r="2" spans="1:9" ht="15" thickBot="1" x14ac:dyDescent="0.4">
      <c r="A2" s="1">
        <v>59</v>
      </c>
      <c r="B2" s="1">
        <v>47.943319629348309</v>
      </c>
      <c r="C2" s="1">
        <v>79.696680370651691</v>
      </c>
      <c r="E2" t="s">
        <v>26</v>
      </c>
      <c r="F2">
        <f>AVERAGE(A2:A51)</f>
        <v>63.82</v>
      </c>
    </row>
    <row r="3" spans="1:9" x14ac:dyDescent="0.35">
      <c r="A3" s="1">
        <v>67</v>
      </c>
      <c r="B3" s="1">
        <v>47.943319629348309</v>
      </c>
      <c r="C3" s="1">
        <v>79.696680370651691</v>
      </c>
      <c r="E3" t="s">
        <v>27</v>
      </c>
      <c r="F3">
        <f>_xlfn.STDEV.S(A2:A51)</f>
        <v>15.876680370651695</v>
      </c>
      <c r="H3" s="15" t="s">
        <v>28</v>
      </c>
      <c r="I3" s="15"/>
    </row>
    <row r="4" spans="1:9" x14ac:dyDescent="0.35">
      <c r="A4" s="1">
        <v>55</v>
      </c>
      <c r="B4" s="1">
        <v>47.943319629348309</v>
      </c>
      <c r="C4" s="1">
        <v>79.696680370651691</v>
      </c>
      <c r="E4" t="s">
        <v>39</v>
      </c>
      <c r="F4">
        <f>F2-F3</f>
        <v>47.943319629348309</v>
      </c>
    </row>
    <row r="5" spans="1:9" x14ac:dyDescent="0.35">
      <c r="A5" s="1">
        <v>67</v>
      </c>
      <c r="B5" s="1">
        <v>47.943319629348309</v>
      </c>
      <c r="C5" s="1">
        <v>79.696680370651691</v>
      </c>
      <c r="E5" t="s">
        <v>40</v>
      </c>
      <c r="F5">
        <f>F2+F3</f>
        <v>79.696680370651691</v>
      </c>
      <c r="H5" t="s">
        <v>1</v>
      </c>
      <c r="I5">
        <v>63.82</v>
      </c>
    </row>
    <row r="6" spans="1:9" x14ac:dyDescent="0.35">
      <c r="A6" s="1">
        <v>60</v>
      </c>
      <c r="B6" s="1">
        <v>47.943319629348309</v>
      </c>
      <c r="C6" s="1">
        <v>79.696680370651691</v>
      </c>
      <c r="H6" t="s">
        <v>29</v>
      </c>
      <c r="I6">
        <v>2.2453016705638325</v>
      </c>
    </row>
    <row r="7" spans="1:9" x14ac:dyDescent="0.35">
      <c r="A7" s="1">
        <v>71</v>
      </c>
      <c r="B7" s="1">
        <v>47.943319629348309</v>
      </c>
      <c r="C7" s="1">
        <v>79.696680370651691</v>
      </c>
      <c r="H7" t="s">
        <v>2</v>
      </c>
      <c r="I7">
        <v>65.5</v>
      </c>
    </row>
    <row r="8" spans="1:9" x14ac:dyDescent="0.35">
      <c r="A8" s="1">
        <v>83</v>
      </c>
      <c r="B8" s="1">
        <v>47.943319629348309</v>
      </c>
      <c r="C8" s="1">
        <v>79.696680370651691</v>
      </c>
      <c r="H8" t="s">
        <v>9</v>
      </c>
      <c r="I8">
        <v>67</v>
      </c>
    </row>
    <row r="9" spans="1:9" x14ac:dyDescent="0.35">
      <c r="A9" s="1">
        <v>67</v>
      </c>
      <c r="B9" s="1">
        <v>47.943319629348309</v>
      </c>
      <c r="C9" s="1">
        <v>79.696680370651691</v>
      </c>
      <c r="H9" t="s">
        <v>30</v>
      </c>
      <c r="I9">
        <v>15.876680370651695</v>
      </c>
    </row>
    <row r="10" spans="1:9" x14ac:dyDescent="0.35">
      <c r="A10" s="1">
        <v>50</v>
      </c>
      <c r="B10" s="1">
        <v>47.943319629348309</v>
      </c>
      <c r="C10" s="1">
        <v>79.696680370651691</v>
      </c>
      <c r="H10" t="s">
        <v>31</v>
      </c>
      <c r="I10">
        <v>252.06897959183684</v>
      </c>
    </row>
    <row r="11" spans="1:9" x14ac:dyDescent="0.35">
      <c r="A11" s="1">
        <v>73</v>
      </c>
      <c r="B11" s="1">
        <v>47.943319629348309</v>
      </c>
      <c r="C11" s="1">
        <v>79.696680370651691</v>
      </c>
      <c r="H11" t="s">
        <v>32</v>
      </c>
      <c r="I11">
        <v>-1.3036205985689766</v>
      </c>
    </row>
    <row r="12" spans="1:9" x14ac:dyDescent="0.35">
      <c r="A12" s="1">
        <v>40</v>
      </c>
      <c r="B12" s="1">
        <v>47.943319629348309</v>
      </c>
      <c r="C12" s="1">
        <v>79.696680370651691</v>
      </c>
      <c r="H12" t="s">
        <v>33</v>
      </c>
      <c r="I12">
        <v>8.6186505541807887E-2</v>
      </c>
    </row>
    <row r="13" spans="1:9" x14ac:dyDescent="0.35">
      <c r="A13" s="1">
        <v>44</v>
      </c>
      <c r="B13" s="1">
        <v>47.943319629348309</v>
      </c>
      <c r="C13" s="1">
        <v>79.696680370651691</v>
      </c>
      <c r="H13" t="s">
        <v>10</v>
      </c>
      <c r="I13">
        <v>50</v>
      </c>
    </row>
    <row r="14" spans="1:9" x14ac:dyDescent="0.35">
      <c r="A14" s="1">
        <v>87</v>
      </c>
      <c r="B14" s="1">
        <v>47.943319629348309</v>
      </c>
      <c r="C14" s="1">
        <v>79.696680370651691</v>
      </c>
      <c r="H14" t="s">
        <v>34</v>
      </c>
      <c r="I14">
        <v>40</v>
      </c>
    </row>
    <row r="15" spans="1:9" x14ac:dyDescent="0.35">
      <c r="A15" s="1">
        <v>90</v>
      </c>
      <c r="B15" s="1">
        <v>47.943319629348309</v>
      </c>
      <c r="C15" s="1">
        <v>79.696680370651691</v>
      </c>
      <c r="H15" t="s">
        <v>35</v>
      </c>
      <c r="I15">
        <v>90</v>
      </c>
    </row>
    <row r="16" spans="1:9" x14ac:dyDescent="0.35">
      <c r="A16" s="1">
        <v>82</v>
      </c>
      <c r="B16" s="1">
        <v>47.943319629348309</v>
      </c>
      <c r="C16" s="1">
        <v>79.696680370651691</v>
      </c>
      <c r="H16" t="s">
        <v>36</v>
      </c>
      <c r="I16">
        <v>3191</v>
      </c>
    </row>
    <row r="17" spans="1:9" x14ac:dyDescent="0.35">
      <c r="A17" s="1">
        <v>80</v>
      </c>
      <c r="B17" s="1">
        <v>47.943319629348309</v>
      </c>
      <c r="C17" s="1">
        <v>79.696680370651691</v>
      </c>
      <c r="H17" t="s">
        <v>37</v>
      </c>
      <c r="I17">
        <v>50</v>
      </c>
    </row>
    <row r="18" spans="1:9" ht="15" thickBot="1" x14ac:dyDescent="0.4">
      <c r="A18" s="1">
        <v>40</v>
      </c>
      <c r="B18" s="1">
        <v>47.943319629348309</v>
      </c>
      <c r="C18" s="1">
        <v>79.696680370651691</v>
      </c>
      <c r="H18" s="14" t="s">
        <v>38</v>
      </c>
      <c r="I18" s="14">
        <v>4.5121026370499893</v>
      </c>
    </row>
    <row r="19" spans="1:9" x14ac:dyDescent="0.35">
      <c r="A19" s="1">
        <v>43</v>
      </c>
      <c r="B19" s="1">
        <v>47.943319629348309</v>
      </c>
      <c r="C19" s="1">
        <v>79.696680370651691</v>
      </c>
    </row>
    <row r="20" spans="1:9" x14ac:dyDescent="0.35">
      <c r="A20" s="1">
        <v>45</v>
      </c>
      <c r="B20" s="1">
        <v>47.943319629348309</v>
      </c>
      <c r="C20" s="1">
        <v>79.696680370651691</v>
      </c>
    </row>
    <row r="21" spans="1:9" x14ac:dyDescent="0.35">
      <c r="A21" s="1">
        <v>88</v>
      </c>
      <c r="B21" s="1">
        <v>47.943319629348309</v>
      </c>
      <c r="C21" s="1">
        <v>79.696680370651691</v>
      </c>
    </row>
    <row r="22" spans="1:9" x14ac:dyDescent="0.35">
      <c r="A22" s="1">
        <v>74</v>
      </c>
      <c r="B22" s="1">
        <v>47.943319629348309</v>
      </c>
      <c r="C22" s="1">
        <v>79.696680370651691</v>
      </c>
    </row>
    <row r="23" spans="1:9" x14ac:dyDescent="0.35">
      <c r="A23" s="1">
        <v>89</v>
      </c>
      <c r="B23" s="1">
        <v>47.943319629348309</v>
      </c>
      <c r="C23" s="1">
        <v>79.696680370651691</v>
      </c>
    </row>
    <row r="24" spans="1:9" x14ac:dyDescent="0.35">
      <c r="A24" s="1">
        <v>78</v>
      </c>
      <c r="B24" s="1">
        <v>47.943319629348309</v>
      </c>
      <c r="C24" s="1">
        <v>79.696680370651691</v>
      </c>
    </row>
    <row r="25" spans="1:9" x14ac:dyDescent="0.35">
      <c r="A25" s="1">
        <v>47</v>
      </c>
      <c r="B25" s="1">
        <v>47.943319629348309</v>
      </c>
      <c r="C25" s="1">
        <v>79.696680370651691</v>
      </c>
    </row>
    <row r="26" spans="1:9" x14ac:dyDescent="0.35">
      <c r="A26" s="1">
        <v>47</v>
      </c>
      <c r="B26" s="1">
        <v>47.943319629348309</v>
      </c>
      <c r="C26" s="1">
        <v>79.696680370651691</v>
      </c>
    </row>
    <row r="27" spans="1:9" x14ac:dyDescent="0.35">
      <c r="A27" s="1">
        <v>90</v>
      </c>
      <c r="B27" s="1">
        <v>47.943319629348309</v>
      </c>
      <c r="C27" s="1">
        <v>79.696680370651691</v>
      </c>
    </row>
    <row r="28" spans="1:9" x14ac:dyDescent="0.35">
      <c r="A28" s="1">
        <v>44</v>
      </c>
      <c r="B28" s="1">
        <v>47.943319629348309</v>
      </c>
      <c r="C28" s="1">
        <v>79.696680370651691</v>
      </c>
    </row>
    <row r="29" spans="1:9" x14ac:dyDescent="0.35">
      <c r="A29" s="1">
        <v>50</v>
      </c>
      <c r="B29" s="1">
        <v>47.943319629348309</v>
      </c>
      <c r="C29" s="1">
        <v>79.696680370651691</v>
      </c>
    </row>
    <row r="30" spans="1:9" x14ac:dyDescent="0.35">
      <c r="A30" s="1">
        <v>49</v>
      </c>
      <c r="B30" s="1">
        <v>47.943319629348309</v>
      </c>
      <c r="C30" s="1">
        <v>79.696680370651691</v>
      </c>
    </row>
    <row r="31" spans="1:9" x14ac:dyDescent="0.35">
      <c r="A31" s="1">
        <v>59</v>
      </c>
      <c r="B31" s="1">
        <v>47.943319629348309</v>
      </c>
      <c r="C31" s="1">
        <v>79.696680370651691</v>
      </c>
    </row>
    <row r="32" spans="1:9" x14ac:dyDescent="0.35">
      <c r="A32" s="1">
        <v>72</v>
      </c>
      <c r="B32" s="1">
        <v>47.943319629348309</v>
      </c>
      <c r="C32" s="1">
        <v>79.696680370651691</v>
      </c>
    </row>
    <row r="33" spans="1:3" x14ac:dyDescent="0.35">
      <c r="A33" s="1">
        <v>40</v>
      </c>
      <c r="B33" s="1">
        <v>47.943319629348309</v>
      </c>
      <c r="C33" s="1">
        <v>79.696680370651691</v>
      </c>
    </row>
    <row r="34" spans="1:3" x14ac:dyDescent="0.35">
      <c r="A34" s="1">
        <v>43</v>
      </c>
      <c r="B34" s="1">
        <v>47.943319629348309</v>
      </c>
      <c r="C34" s="1">
        <v>79.696680370651691</v>
      </c>
    </row>
    <row r="35" spans="1:3" x14ac:dyDescent="0.35">
      <c r="A35" s="1">
        <v>54</v>
      </c>
      <c r="B35" s="1">
        <v>47.943319629348309</v>
      </c>
      <c r="C35" s="1">
        <v>79.696680370651691</v>
      </c>
    </row>
    <row r="36" spans="1:3" x14ac:dyDescent="0.35">
      <c r="A36" s="1">
        <v>64</v>
      </c>
      <c r="B36" s="1">
        <v>47.943319629348309</v>
      </c>
      <c r="C36" s="1">
        <v>79.696680370651691</v>
      </c>
    </row>
    <row r="37" spans="1:3" x14ac:dyDescent="0.35">
      <c r="A37" s="1">
        <v>77</v>
      </c>
      <c r="B37" s="1">
        <v>47.943319629348309</v>
      </c>
      <c r="C37" s="1">
        <v>79.696680370651691</v>
      </c>
    </row>
    <row r="38" spans="1:3" x14ac:dyDescent="0.35">
      <c r="A38" s="1">
        <v>51</v>
      </c>
      <c r="B38" s="1">
        <v>47.943319629348309</v>
      </c>
      <c r="C38" s="1">
        <v>79.696680370651691</v>
      </c>
    </row>
    <row r="39" spans="1:3" x14ac:dyDescent="0.35">
      <c r="A39" s="1">
        <v>83</v>
      </c>
      <c r="B39" s="1">
        <v>47.943319629348309</v>
      </c>
      <c r="C39" s="1">
        <v>79.696680370651691</v>
      </c>
    </row>
    <row r="40" spans="1:3" x14ac:dyDescent="0.35">
      <c r="A40" s="1">
        <v>48</v>
      </c>
      <c r="B40" s="1">
        <v>47.943319629348309</v>
      </c>
      <c r="C40" s="1">
        <v>79.696680370651691</v>
      </c>
    </row>
    <row r="41" spans="1:3" x14ac:dyDescent="0.35">
      <c r="A41" s="1">
        <v>76</v>
      </c>
      <c r="B41" s="1">
        <v>47.943319629348309</v>
      </c>
      <c r="C41" s="1">
        <v>79.696680370651691</v>
      </c>
    </row>
    <row r="42" spans="1:3" x14ac:dyDescent="0.35">
      <c r="A42" s="1">
        <v>74</v>
      </c>
      <c r="B42" s="1">
        <v>47.943319629348309</v>
      </c>
      <c r="C42" s="1">
        <v>79.696680370651691</v>
      </c>
    </row>
    <row r="43" spans="1:3" x14ac:dyDescent="0.35">
      <c r="A43" s="1">
        <v>86</v>
      </c>
      <c r="B43" s="1">
        <v>47.943319629348309</v>
      </c>
      <c r="C43" s="1">
        <v>79.696680370651691</v>
      </c>
    </row>
    <row r="44" spans="1:3" x14ac:dyDescent="0.35">
      <c r="A44" s="1">
        <v>61</v>
      </c>
      <c r="B44" s="1">
        <v>47.943319629348309</v>
      </c>
      <c r="C44" s="1">
        <v>79.696680370651691</v>
      </c>
    </row>
    <row r="45" spans="1:3" x14ac:dyDescent="0.35">
      <c r="A45" s="1">
        <v>68</v>
      </c>
      <c r="B45" s="1">
        <v>47.943319629348309</v>
      </c>
      <c r="C45" s="1">
        <v>79.696680370651691</v>
      </c>
    </row>
    <row r="46" spans="1:3" x14ac:dyDescent="0.35">
      <c r="A46" s="1">
        <v>67</v>
      </c>
      <c r="B46" s="1">
        <v>47.943319629348309</v>
      </c>
      <c r="C46" s="1">
        <v>79.696680370651691</v>
      </c>
    </row>
    <row r="47" spans="1:3" x14ac:dyDescent="0.35">
      <c r="A47" s="1">
        <v>71</v>
      </c>
      <c r="B47" s="1">
        <v>47.943319629348309</v>
      </c>
      <c r="C47" s="1">
        <v>79.696680370651691</v>
      </c>
    </row>
    <row r="48" spans="1:3" x14ac:dyDescent="0.35">
      <c r="A48" s="1">
        <v>57</v>
      </c>
      <c r="B48" s="1">
        <v>47.943319629348309</v>
      </c>
      <c r="C48" s="1">
        <v>79.696680370651691</v>
      </c>
    </row>
    <row r="49" spans="1:3" x14ac:dyDescent="0.35">
      <c r="A49" s="1">
        <v>54</v>
      </c>
      <c r="B49" s="1">
        <v>47.943319629348309</v>
      </c>
      <c r="C49" s="1">
        <v>79.696680370651691</v>
      </c>
    </row>
    <row r="50" spans="1:3" x14ac:dyDescent="0.35">
      <c r="A50" s="1">
        <v>82</v>
      </c>
      <c r="B50" s="1">
        <v>47.943319629348309</v>
      </c>
      <c r="C50" s="1">
        <v>79.696680370651691</v>
      </c>
    </row>
    <row r="51" spans="1:3" x14ac:dyDescent="0.35">
      <c r="A51" s="1">
        <v>45</v>
      </c>
      <c r="B51" s="1">
        <v>47.943319629348309</v>
      </c>
      <c r="C51" s="1">
        <v>79.696680370651691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EBED-7D62-46B9-8B87-05B21B6D9393}">
  <dimension ref="A1:E51"/>
  <sheetViews>
    <sheetView tabSelected="1" zoomScale="81" zoomScaleNormal="81" workbookViewId="0">
      <selection activeCell="M12" sqref="M12"/>
    </sheetView>
  </sheetViews>
  <sheetFormatPr baseColWidth="10" defaultRowHeight="14.5" x14ac:dyDescent="0.35"/>
  <sheetData>
    <row r="1" spans="1:5" x14ac:dyDescent="0.35">
      <c r="A1" s="6" t="s">
        <v>0</v>
      </c>
      <c r="B1" s="6" t="s">
        <v>1</v>
      </c>
      <c r="D1" t="s">
        <v>26</v>
      </c>
      <c r="E1">
        <f>AVERAGE(A2:A51)</f>
        <v>63.82</v>
      </c>
    </row>
    <row r="2" spans="1:5" x14ac:dyDescent="0.35">
      <c r="A2" s="1">
        <v>59</v>
      </c>
      <c r="B2" s="1">
        <v>63.82</v>
      </c>
    </row>
    <row r="3" spans="1:5" x14ac:dyDescent="0.35">
      <c r="A3" s="1">
        <v>67</v>
      </c>
      <c r="B3" s="1">
        <v>63.82</v>
      </c>
    </row>
    <row r="4" spans="1:5" x14ac:dyDescent="0.35">
      <c r="A4" s="1">
        <v>55</v>
      </c>
      <c r="B4" s="1">
        <v>63.82</v>
      </c>
    </row>
    <row r="5" spans="1:5" x14ac:dyDescent="0.35">
      <c r="A5" s="1">
        <v>67</v>
      </c>
      <c r="B5" s="1">
        <v>63.82</v>
      </c>
    </row>
    <row r="6" spans="1:5" x14ac:dyDescent="0.35">
      <c r="A6" s="1">
        <v>60</v>
      </c>
      <c r="B6" s="1">
        <v>63.82</v>
      </c>
    </row>
    <row r="7" spans="1:5" x14ac:dyDescent="0.35">
      <c r="A7" s="1">
        <v>71</v>
      </c>
      <c r="B7" s="1">
        <v>63.82</v>
      </c>
    </row>
    <row r="8" spans="1:5" x14ac:dyDescent="0.35">
      <c r="A8" s="1">
        <v>83</v>
      </c>
      <c r="B8" s="1">
        <v>63.82</v>
      </c>
    </row>
    <row r="9" spans="1:5" x14ac:dyDescent="0.35">
      <c r="A9" s="1">
        <v>67</v>
      </c>
      <c r="B9" s="1">
        <v>63.82</v>
      </c>
    </row>
    <row r="10" spans="1:5" x14ac:dyDescent="0.35">
      <c r="A10" s="1">
        <v>50</v>
      </c>
      <c r="B10" s="1">
        <v>63.82</v>
      </c>
    </row>
    <row r="11" spans="1:5" x14ac:dyDescent="0.35">
      <c r="A11" s="1">
        <v>73</v>
      </c>
      <c r="B11" s="1">
        <v>63.82</v>
      </c>
    </row>
    <row r="12" spans="1:5" x14ac:dyDescent="0.35">
      <c r="A12" s="1">
        <v>40</v>
      </c>
      <c r="B12" s="1">
        <v>63.82</v>
      </c>
    </row>
    <row r="13" spans="1:5" x14ac:dyDescent="0.35">
      <c r="A13" s="1">
        <v>44</v>
      </c>
      <c r="B13" s="1">
        <v>63.82</v>
      </c>
    </row>
    <row r="14" spans="1:5" x14ac:dyDescent="0.35">
      <c r="A14" s="1">
        <v>87</v>
      </c>
      <c r="B14" s="1">
        <v>63.82</v>
      </c>
    </row>
    <row r="15" spans="1:5" x14ac:dyDescent="0.35">
      <c r="A15" s="1">
        <v>90</v>
      </c>
      <c r="B15" s="1">
        <v>63.82</v>
      </c>
    </row>
    <row r="16" spans="1:5" x14ac:dyDescent="0.35">
      <c r="A16" s="1">
        <v>82</v>
      </c>
      <c r="B16" s="1">
        <v>63.82</v>
      </c>
    </row>
    <row r="17" spans="1:2" x14ac:dyDescent="0.35">
      <c r="A17" s="1">
        <v>80</v>
      </c>
      <c r="B17" s="1">
        <v>63.82</v>
      </c>
    </row>
    <row r="18" spans="1:2" x14ac:dyDescent="0.35">
      <c r="A18" s="1">
        <v>40</v>
      </c>
      <c r="B18" s="1">
        <v>63.82</v>
      </c>
    </row>
    <row r="19" spans="1:2" x14ac:dyDescent="0.35">
      <c r="A19" s="1">
        <v>43</v>
      </c>
      <c r="B19" s="1">
        <v>63.82</v>
      </c>
    </row>
    <row r="20" spans="1:2" x14ac:dyDescent="0.35">
      <c r="A20" s="1">
        <v>45</v>
      </c>
      <c r="B20" s="1">
        <v>63.82</v>
      </c>
    </row>
    <row r="21" spans="1:2" x14ac:dyDescent="0.35">
      <c r="A21" s="1">
        <v>88</v>
      </c>
      <c r="B21" s="1">
        <v>63.82</v>
      </c>
    </row>
    <row r="22" spans="1:2" x14ac:dyDescent="0.35">
      <c r="A22" s="1">
        <v>74</v>
      </c>
      <c r="B22" s="1">
        <v>63.82</v>
      </c>
    </row>
    <row r="23" spans="1:2" x14ac:dyDescent="0.35">
      <c r="A23" s="1">
        <v>89</v>
      </c>
      <c r="B23" s="1">
        <v>63.82</v>
      </c>
    </row>
    <row r="24" spans="1:2" x14ac:dyDescent="0.35">
      <c r="A24" s="1">
        <v>78</v>
      </c>
      <c r="B24" s="1">
        <v>63.82</v>
      </c>
    </row>
    <row r="25" spans="1:2" x14ac:dyDescent="0.35">
      <c r="A25" s="1">
        <v>47</v>
      </c>
      <c r="B25" s="1">
        <v>63.82</v>
      </c>
    </row>
    <row r="26" spans="1:2" x14ac:dyDescent="0.35">
      <c r="A26" s="1">
        <v>47</v>
      </c>
      <c r="B26" s="1">
        <v>63.82</v>
      </c>
    </row>
    <row r="27" spans="1:2" x14ac:dyDescent="0.35">
      <c r="A27" s="1">
        <v>90</v>
      </c>
      <c r="B27" s="1">
        <v>63.82</v>
      </c>
    </row>
    <row r="28" spans="1:2" x14ac:dyDescent="0.35">
      <c r="A28" s="1">
        <v>44</v>
      </c>
      <c r="B28" s="1">
        <v>63.82</v>
      </c>
    </row>
    <row r="29" spans="1:2" x14ac:dyDescent="0.35">
      <c r="A29" s="1">
        <v>50</v>
      </c>
      <c r="B29" s="1">
        <v>63.82</v>
      </c>
    </row>
    <row r="30" spans="1:2" x14ac:dyDescent="0.35">
      <c r="A30" s="1">
        <v>49</v>
      </c>
      <c r="B30" s="1">
        <v>63.82</v>
      </c>
    </row>
    <row r="31" spans="1:2" x14ac:dyDescent="0.35">
      <c r="A31" s="1">
        <v>59</v>
      </c>
      <c r="B31" s="1">
        <v>63.82</v>
      </c>
    </row>
    <row r="32" spans="1:2" x14ac:dyDescent="0.35">
      <c r="A32" s="1">
        <v>72</v>
      </c>
      <c r="B32" s="1">
        <v>63.82</v>
      </c>
    </row>
    <row r="33" spans="1:2" x14ac:dyDescent="0.35">
      <c r="A33" s="1">
        <v>40</v>
      </c>
      <c r="B33" s="1">
        <v>63.82</v>
      </c>
    </row>
    <row r="34" spans="1:2" x14ac:dyDescent="0.35">
      <c r="A34" s="1">
        <v>43</v>
      </c>
      <c r="B34" s="1">
        <v>63.82</v>
      </c>
    </row>
    <row r="35" spans="1:2" x14ac:dyDescent="0.35">
      <c r="A35" s="1">
        <v>54</v>
      </c>
      <c r="B35" s="1">
        <v>63.82</v>
      </c>
    </row>
    <row r="36" spans="1:2" x14ac:dyDescent="0.35">
      <c r="A36" s="1">
        <v>64</v>
      </c>
      <c r="B36" s="1">
        <v>63.82</v>
      </c>
    </row>
    <row r="37" spans="1:2" x14ac:dyDescent="0.35">
      <c r="A37" s="1">
        <v>77</v>
      </c>
      <c r="B37" s="1">
        <v>63.82</v>
      </c>
    </row>
    <row r="38" spans="1:2" x14ac:dyDescent="0.35">
      <c r="A38" s="1">
        <v>51</v>
      </c>
      <c r="B38" s="1">
        <v>63.82</v>
      </c>
    </row>
    <row r="39" spans="1:2" x14ac:dyDescent="0.35">
      <c r="A39" s="1">
        <v>83</v>
      </c>
      <c r="B39" s="1">
        <v>63.82</v>
      </c>
    </row>
    <row r="40" spans="1:2" x14ac:dyDescent="0.35">
      <c r="A40" s="1">
        <v>48</v>
      </c>
      <c r="B40" s="1">
        <v>63.82</v>
      </c>
    </row>
    <row r="41" spans="1:2" x14ac:dyDescent="0.35">
      <c r="A41" s="1">
        <v>76</v>
      </c>
      <c r="B41" s="1">
        <v>63.82</v>
      </c>
    </row>
    <row r="42" spans="1:2" x14ac:dyDescent="0.35">
      <c r="A42" s="1">
        <v>74</v>
      </c>
      <c r="B42" s="1">
        <v>63.82</v>
      </c>
    </row>
    <row r="43" spans="1:2" x14ac:dyDescent="0.35">
      <c r="A43" s="1">
        <v>86</v>
      </c>
      <c r="B43" s="1">
        <v>63.82</v>
      </c>
    </row>
    <row r="44" spans="1:2" x14ac:dyDescent="0.35">
      <c r="A44" s="1">
        <v>61</v>
      </c>
      <c r="B44" s="1">
        <v>63.82</v>
      </c>
    </row>
    <row r="45" spans="1:2" x14ac:dyDescent="0.35">
      <c r="A45" s="1">
        <v>68</v>
      </c>
      <c r="B45" s="1">
        <v>63.82</v>
      </c>
    </row>
    <row r="46" spans="1:2" x14ac:dyDescent="0.35">
      <c r="A46" s="1">
        <v>67</v>
      </c>
      <c r="B46" s="1">
        <v>63.82</v>
      </c>
    </row>
    <row r="47" spans="1:2" x14ac:dyDescent="0.35">
      <c r="A47" s="1">
        <v>71</v>
      </c>
      <c r="B47" s="1">
        <v>63.82</v>
      </c>
    </row>
    <row r="48" spans="1:2" x14ac:dyDescent="0.35">
      <c r="A48" s="1">
        <v>57</v>
      </c>
      <c r="B48" s="1">
        <v>63.82</v>
      </c>
    </row>
    <row r="49" spans="1:2" x14ac:dyDescent="0.35">
      <c r="A49" s="1">
        <v>54</v>
      </c>
      <c r="B49" s="1">
        <v>63.82</v>
      </c>
    </row>
    <row r="50" spans="1:2" x14ac:dyDescent="0.35">
      <c r="A50" s="1">
        <v>82</v>
      </c>
      <c r="B50" s="1">
        <v>63.82</v>
      </c>
    </row>
    <row r="51" spans="1:2" x14ac:dyDescent="0.35">
      <c r="A51" s="1">
        <v>45</v>
      </c>
      <c r="B51" s="1">
        <v>63.82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3C8-4B64-4DDA-8323-6383BE14381F}">
  <dimension ref="A1:M51"/>
  <sheetViews>
    <sheetView topLeftCell="A18" workbookViewId="0">
      <selection activeCell="O22" sqref="O22"/>
    </sheetView>
  </sheetViews>
  <sheetFormatPr baseColWidth="10" defaultRowHeight="14.5" x14ac:dyDescent="0.35"/>
  <cols>
    <col min="3" max="3" width="14.90625" customWidth="1"/>
    <col min="7" max="7" width="9.36328125" customWidth="1"/>
    <col min="8" max="8" width="7.453125" customWidth="1"/>
  </cols>
  <sheetData>
    <row r="1" spans="1:13" x14ac:dyDescent="0.35">
      <c r="A1" s="6" t="s">
        <v>0</v>
      </c>
      <c r="C1" t="s">
        <v>22</v>
      </c>
      <c r="D1">
        <f>COUNT(A2:A51)</f>
        <v>50</v>
      </c>
    </row>
    <row r="2" spans="1:13" x14ac:dyDescent="0.35">
      <c r="A2" s="1">
        <v>59</v>
      </c>
      <c r="C2" t="s">
        <v>12</v>
      </c>
      <c r="D2">
        <f>MIN(A2:A51)</f>
        <v>40</v>
      </c>
    </row>
    <row r="3" spans="1:13" x14ac:dyDescent="0.35">
      <c r="A3" s="1">
        <v>67</v>
      </c>
      <c r="C3" t="s">
        <v>13</v>
      </c>
      <c r="D3">
        <f>MAX(A2:A51)</f>
        <v>90</v>
      </c>
    </row>
    <row r="4" spans="1:13" x14ac:dyDescent="0.35">
      <c r="A4" s="1">
        <v>55</v>
      </c>
      <c r="C4" t="s">
        <v>14</v>
      </c>
      <c r="D4">
        <f>SQRT(D1)</f>
        <v>7.0710678118654755</v>
      </c>
      <c r="E4">
        <v>7</v>
      </c>
    </row>
    <row r="5" spans="1:13" x14ac:dyDescent="0.35">
      <c r="A5" s="1">
        <v>67</v>
      </c>
      <c r="C5" t="s">
        <v>10</v>
      </c>
      <c r="D5">
        <f>D3-D2</f>
        <v>50</v>
      </c>
      <c r="E5" t="s">
        <v>5</v>
      </c>
    </row>
    <row r="6" spans="1:13" x14ac:dyDescent="0.35">
      <c r="A6" s="1">
        <v>60</v>
      </c>
      <c r="C6" t="s">
        <v>15</v>
      </c>
      <c r="D6">
        <f>D5/E4</f>
        <v>7.1428571428571432</v>
      </c>
      <c r="E6">
        <v>8</v>
      </c>
      <c r="F6" t="s">
        <v>5</v>
      </c>
    </row>
    <row r="7" spans="1:13" x14ac:dyDescent="0.35">
      <c r="A7" s="1">
        <v>71</v>
      </c>
    </row>
    <row r="8" spans="1:13" x14ac:dyDescent="0.35">
      <c r="A8" s="1">
        <v>83</v>
      </c>
    </row>
    <row r="9" spans="1:13" ht="16.5" x14ac:dyDescent="0.45">
      <c r="A9" s="1">
        <v>67</v>
      </c>
      <c r="D9" s="10" t="s">
        <v>11</v>
      </c>
      <c r="E9" s="10" t="s">
        <v>16</v>
      </c>
      <c r="F9" s="10" t="s">
        <v>17</v>
      </c>
      <c r="G9" s="11" t="s">
        <v>0</v>
      </c>
      <c r="H9" s="11" t="s">
        <v>18</v>
      </c>
      <c r="I9" s="11" t="s">
        <v>19</v>
      </c>
      <c r="J9" s="11" t="s">
        <v>20</v>
      </c>
      <c r="K9" s="12" t="s">
        <v>23</v>
      </c>
      <c r="L9" s="11" t="s">
        <v>21</v>
      </c>
      <c r="M9" s="11" t="s">
        <v>24</v>
      </c>
    </row>
    <row r="10" spans="1:13" x14ac:dyDescent="0.35">
      <c r="A10" s="1">
        <v>50</v>
      </c>
      <c r="D10">
        <v>1</v>
      </c>
      <c r="E10">
        <v>40</v>
      </c>
      <c r="F10">
        <f>E10+$E$6</f>
        <v>48</v>
      </c>
      <c r="G10" s="11" t="str">
        <f>CONCATENATE(E10,"-",F10)</f>
        <v>40-48</v>
      </c>
      <c r="H10" s="1">
        <f>AVERAGE(E10:F10)</f>
        <v>44</v>
      </c>
      <c r="I10" s="1">
        <f>COUNTIF($A$2:$A$51,CONCATENATE("&lt;",F10))</f>
        <v>11</v>
      </c>
      <c r="J10" s="1">
        <f>COUNTIF($A$2:$A$51,CONCATENATE("&lt;",F10))</f>
        <v>11</v>
      </c>
      <c r="K10" s="1">
        <f>I10/$D$1</f>
        <v>0.22</v>
      </c>
      <c r="L10" s="1">
        <f>J10/$D$1</f>
        <v>0.22</v>
      </c>
      <c r="M10" s="1">
        <f>L10*100</f>
        <v>22</v>
      </c>
    </row>
    <row r="11" spans="1:13" x14ac:dyDescent="0.35">
      <c r="A11" s="1">
        <v>73</v>
      </c>
      <c r="D11">
        <v>2</v>
      </c>
      <c r="E11">
        <f>F10</f>
        <v>48</v>
      </c>
      <c r="F11">
        <f t="shared" ref="F11:F16" si="0">E11+$E$6</f>
        <v>56</v>
      </c>
      <c r="G11" s="11" t="str">
        <f t="shared" ref="G11:G16" si="1">CONCATENATE(E11,"-",F11)</f>
        <v>48-56</v>
      </c>
      <c r="H11" s="1">
        <f t="shared" ref="H11:H16" si="2">AVERAGE(E11:F11)</f>
        <v>52</v>
      </c>
      <c r="I11" s="1">
        <f>J11-J10</f>
        <v>8</v>
      </c>
      <c r="J11" s="1">
        <f t="shared" ref="J11:J16" si="3">COUNTIF($A$2:$A$51,CONCATENATE("&lt;",F11))</f>
        <v>19</v>
      </c>
      <c r="K11" s="1">
        <f t="shared" ref="K11:L16" si="4">I11/$D$1</f>
        <v>0.16</v>
      </c>
      <c r="L11" s="1">
        <f t="shared" si="4"/>
        <v>0.38</v>
      </c>
      <c r="M11" s="1">
        <f t="shared" ref="M11:M16" si="5">L11*100</f>
        <v>38</v>
      </c>
    </row>
    <row r="12" spans="1:13" x14ac:dyDescent="0.35">
      <c r="A12" s="1">
        <v>40</v>
      </c>
      <c r="D12">
        <v>3</v>
      </c>
      <c r="E12">
        <f t="shared" ref="E12:E16" si="6">F11</f>
        <v>56</v>
      </c>
      <c r="F12">
        <f t="shared" si="0"/>
        <v>64</v>
      </c>
      <c r="G12" s="11" t="str">
        <f t="shared" si="1"/>
        <v>56-64</v>
      </c>
      <c r="H12" s="1">
        <f t="shared" si="2"/>
        <v>60</v>
      </c>
      <c r="I12" s="1">
        <f t="shared" ref="I12:I16" si="7">J12-J11</f>
        <v>5</v>
      </c>
      <c r="J12" s="1">
        <f t="shared" si="3"/>
        <v>24</v>
      </c>
      <c r="K12" s="1">
        <f t="shared" si="4"/>
        <v>0.1</v>
      </c>
      <c r="L12" s="1">
        <f t="shared" si="4"/>
        <v>0.48</v>
      </c>
      <c r="M12" s="1">
        <f t="shared" si="5"/>
        <v>48</v>
      </c>
    </row>
    <row r="13" spans="1:13" x14ac:dyDescent="0.35">
      <c r="A13" s="1">
        <v>44</v>
      </c>
      <c r="D13">
        <v>4</v>
      </c>
      <c r="E13">
        <f t="shared" si="6"/>
        <v>64</v>
      </c>
      <c r="F13">
        <f t="shared" si="0"/>
        <v>72</v>
      </c>
      <c r="G13" s="11" t="str">
        <f t="shared" si="1"/>
        <v>64-72</v>
      </c>
      <c r="H13" s="1">
        <f t="shared" si="2"/>
        <v>68</v>
      </c>
      <c r="I13" s="1">
        <f t="shared" si="7"/>
        <v>8</v>
      </c>
      <c r="J13" s="1">
        <f t="shared" si="3"/>
        <v>32</v>
      </c>
      <c r="K13" s="1">
        <f t="shared" si="4"/>
        <v>0.16</v>
      </c>
      <c r="L13" s="1">
        <f t="shared" si="4"/>
        <v>0.64</v>
      </c>
      <c r="M13" s="1">
        <f t="shared" si="5"/>
        <v>64</v>
      </c>
    </row>
    <row r="14" spans="1:13" x14ac:dyDescent="0.35">
      <c r="A14" s="1">
        <v>87</v>
      </c>
      <c r="D14">
        <v>5</v>
      </c>
      <c r="E14">
        <f t="shared" si="6"/>
        <v>72</v>
      </c>
      <c r="F14">
        <f t="shared" si="0"/>
        <v>80</v>
      </c>
      <c r="G14" s="11" t="str">
        <f t="shared" si="1"/>
        <v>72-80</v>
      </c>
      <c r="H14" s="1">
        <f t="shared" si="2"/>
        <v>76</v>
      </c>
      <c r="I14" s="1">
        <f t="shared" si="7"/>
        <v>7</v>
      </c>
      <c r="J14" s="1">
        <f t="shared" si="3"/>
        <v>39</v>
      </c>
      <c r="K14" s="1">
        <f t="shared" si="4"/>
        <v>0.14000000000000001</v>
      </c>
      <c r="L14" s="1">
        <f t="shared" si="4"/>
        <v>0.78</v>
      </c>
      <c r="M14" s="1">
        <f t="shared" si="5"/>
        <v>78</v>
      </c>
    </row>
    <row r="15" spans="1:13" x14ac:dyDescent="0.35">
      <c r="A15" s="1">
        <v>90</v>
      </c>
      <c r="D15">
        <v>6</v>
      </c>
      <c r="E15">
        <f t="shared" si="6"/>
        <v>80</v>
      </c>
      <c r="F15">
        <f t="shared" si="0"/>
        <v>88</v>
      </c>
      <c r="G15" s="11" t="str">
        <f t="shared" si="1"/>
        <v>80-88</v>
      </c>
      <c r="H15" s="1">
        <f t="shared" si="2"/>
        <v>84</v>
      </c>
      <c r="I15" s="1">
        <f t="shared" si="7"/>
        <v>7</v>
      </c>
      <c r="J15" s="1">
        <f t="shared" si="3"/>
        <v>46</v>
      </c>
      <c r="K15" s="1">
        <f t="shared" si="4"/>
        <v>0.14000000000000001</v>
      </c>
      <c r="L15" s="1">
        <f t="shared" si="4"/>
        <v>0.92</v>
      </c>
      <c r="M15" s="1">
        <f t="shared" si="5"/>
        <v>92</v>
      </c>
    </row>
    <row r="16" spans="1:13" x14ac:dyDescent="0.35">
      <c r="A16" s="1">
        <v>82</v>
      </c>
      <c r="D16">
        <v>7</v>
      </c>
      <c r="E16">
        <f t="shared" si="6"/>
        <v>88</v>
      </c>
      <c r="F16">
        <f t="shared" si="0"/>
        <v>96</v>
      </c>
      <c r="G16" s="11" t="str">
        <f t="shared" si="1"/>
        <v>88-96</v>
      </c>
      <c r="H16" s="1">
        <f t="shared" si="2"/>
        <v>92</v>
      </c>
      <c r="I16" s="1">
        <f t="shared" si="7"/>
        <v>4</v>
      </c>
      <c r="J16" s="1">
        <f t="shared" si="3"/>
        <v>50</v>
      </c>
      <c r="K16" s="1">
        <f t="shared" si="4"/>
        <v>0.08</v>
      </c>
      <c r="L16" s="1">
        <f t="shared" si="4"/>
        <v>1</v>
      </c>
      <c r="M16" s="1">
        <f t="shared" si="5"/>
        <v>100</v>
      </c>
    </row>
    <row r="17" spans="1:8" x14ac:dyDescent="0.35">
      <c r="A17" s="1">
        <v>80</v>
      </c>
      <c r="D17" t="s">
        <v>5</v>
      </c>
      <c r="E17" t="s">
        <v>5</v>
      </c>
      <c r="F17" t="s">
        <v>5</v>
      </c>
    </row>
    <row r="18" spans="1:8" x14ac:dyDescent="0.35">
      <c r="A18" s="1">
        <v>40</v>
      </c>
    </row>
    <row r="19" spans="1:8" x14ac:dyDescent="0.35">
      <c r="A19" s="1">
        <v>43</v>
      </c>
      <c r="E19" s="10" t="s">
        <v>5</v>
      </c>
      <c r="F19" s="10"/>
      <c r="G19" s="10"/>
      <c r="H19" s="10"/>
    </row>
    <row r="20" spans="1:8" x14ac:dyDescent="0.35">
      <c r="A20" s="1">
        <v>45</v>
      </c>
    </row>
    <row r="21" spans="1:8" x14ac:dyDescent="0.35">
      <c r="A21" s="1">
        <v>88</v>
      </c>
    </row>
    <row r="22" spans="1:8" x14ac:dyDescent="0.35">
      <c r="A22" s="1">
        <v>74</v>
      </c>
    </row>
    <row r="23" spans="1:8" x14ac:dyDescent="0.35">
      <c r="A23" s="1">
        <v>89</v>
      </c>
    </row>
    <row r="24" spans="1:8" x14ac:dyDescent="0.35">
      <c r="A24" s="1">
        <v>78</v>
      </c>
    </row>
    <row r="25" spans="1:8" x14ac:dyDescent="0.35">
      <c r="A25" s="1">
        <v>47</v>
      </c>
    </row>
    <row r="26" spans="1:8" x14ac:dyDescent="0.35">
      <c r="A26" s="1">
        <v>47</v>
      </c>
    </row>
    <row r="27" spans="1:8" x14ac:dyDescent="0.35">
      <c r="A27" s="1">
        <v>90</v>
      </c>
    </row>
    <row r="28" spans="1:8" x14ac:dyDescent="0.35">
      <c r="A28" s="1">
        <v>44</v>
      </c>
    </row>
    <row r="29" spans="1:8" x14ac:dyDescent="0.35">
      <c r="A29" s="1">
        <v>50</v>
      </c>
    </row>
    <row r="30" spans="1:8" x14ac:dyDescent="0.35">
      <c r="A30" s="1">
        <v>49</v>
      </c>
    </row>
    <row r="31" spans="1:8" x14ac:dyDescent="0.35">
      <c r="A31" s="1">
        <v>59</v>
      </c>
      <c r="C31" t="s">
        <v>26</v>
      </c>
      <c r="D31" s="13">
        <f>AVERAGE(A2:A51)</f>
        <v>63.82</v>
      </c>
    </row>
    <row r="32" spans="1:8" x14ac:dyDescent="0.35">
      <c r="A32" s="1">
        <v>72</v>
      </c>
      <c r="C32" t="s">
        <v>25</v>
      </c>
      <c r="D32" s="13">
        <f>MEDIAN(A2:A51)</f>
        <v>65.5</v>
      </c>
    </row>
    <row r="33" spans="1:1" x14ac:dyDescent="0.35">
      <c r="A33" s="1">
        <v>40</v>
      </c>
    </row>
    <row r="34" spans="1:1" x14ac:dyDescent="0.35">
      <c r="A34" s="1">
        <v>43</v>
      </c>
    </row>
    <row r="35" spans="1:1" x14ac:dyDescent="0.35">
      <c r="A35" s="1">
        <v>54</v>
      </c>
    </row>
    <row r="36" spans="1:1" x14ac:dyDescent="0.35">
      <c r="A36" s="1">
        <v>64</v>
      </c>
    </row>
    <row r="37" spans="1:1" x14ac:dyDescent="0.35">
      <c r="A37" s="1">
        <v>77</v>
      </c>
    </row>
    <row r="38" spans="1:1" x14ac:dyDescent="0.35">
      <c r="A38" s="1">
        <v>51</v>
      </c>
    </row>
    <row r="39" spans="1:1" x14ac:dyDescent="0.35">
      <c r="A39" s="1">
        <v>83</v>
      </c>
    </row>
    <row r="40" spans="1:1" x14ac:dyDescent="0.35">
      <c r="A40" s="1">
        <v>48</v>
      </c>
    </row>
    <row r="41" spans="1:1" x14ac:dyDescent="0.35">
      <c r="A41" s="1">
        <v>76</v>
      </c>
    </row>
    <row r="42" spans="1:1" x14ac:dyDescent="0.35">
      <c r="A42" s="1">
        <v>74</v>
      </c>
    </row>
    <row r="43" spans="1:1" x14ac:dyDescent="0.35">
      <c r="A43" s="1">
        <v>86</v>
      </c>
    </row>
    <row r="44" spans="1:1" x14ac:dyDescent="0.35">
      <c r="A44" s="1">
        <v>61</v>
      </c>
    </row>
    <row r="45" spans="1:1" x14ac:dyDescent="0.35">
      <c r="A45" s="1">
        <v>68</v>
      </c>
    </row>
    <row r="46" spans="1:1" x14ac:dyDescent="0.35">
      <c r="A46" s="1">
        <v>67</v>
      </c>
    </row>
    <row r="47" spans="1:1" x14ac:dyDescent="0.35">
      <c r="A47" s="1">
        <v>71</v>
      </c>
    </row>
    <row r="48" spans="1:1" x14ac:dyDescent="0.35">
      <c r="A48" s="1">
        <v>57</v>
      </c>
    </row>
    <row r="49" spans="1:1" x14ac:dyDescent="0.35">
      <c r="A49" s="1">
        <v>54</v>
      </c>
    </row>
    <row r="50" spans="1:1" x14ac:dyDescent="0.35">
      <c r="A50" s="1">
        <v>82</v>
      </c>
    </row>
    <row r="51" spans="1:1" x14ac:dyDescent="0.35">
      <c r="A51" s="1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Media</vt:lpstr>
      <vt:lpstr>Media OK</vt:lpstr>
      <vt:lpstr>Mediana</vt:lpstr>
      <vt:lpstr>Mediana OK</vt:lpstr>
      <vt:lpstr>Moda</vt:lpstr>
      <vt:lpstr>Moda OK</vt:lpstr>
      <vt:lpstr>Desviación Estándar</vt:lpstr>
      <vt:lpstr>Desviación Estándar OK</vt:lpstr>
      <vt:lpstr>Desviación Estándar 2</vt:lpstr>
      <vt:lpstr>Histograma 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Arturo Medina Castillo</dc:creator>
  <cp:lastModifiedBy>Sergio Arturo Medina Castillo</cp:lastModifiedBy>
  <dcterms:created xsi:type="dcterms:W3CDTF">2024-06-05T20:34:24Z</dcterms:created>
  <dcterms:modified xsi:type="dcterms:W3CDTF">2024-09-27T19:31:11Z</dcterms:modified>
</cp:coreProperties>
</file>