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am Cell Data\Internal Exam Cell 2025-26\CAT01 R25 UG\Result Analysis Reports\"/>
    </mc:Choice>
  </mc:AlternateContent>
  <bookViews>
    <workbookView xWindow="0" yWindow="0" windowWidth="20490" windowHeight="7755" activeTab="1"/>
  </bookViews>
  <sheets>
    <sheet name="BSC Chem" sheetId="1" r:id="rId1"/>
    <sheet name="BA Tamil" sheetId="4" r:id="rId2"/>
    <sheet name="BA Defence" sheetId="5" r:id="rId3"/>
  </sheets>
  <calcPr calcId="152511"/>
</workbook>
</file>

<file path=xl/calcChain.xml><?xml version="1.0" encoding="utf-8"?>
<calcChain xmlns="http://schemas.openxmlformats.org/spreadsheetml/2006/main">
  <c r="W41" i="4" l="1"/>
  <c r="W39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13" i="4"/>
  <c r="W36" i="1"/>
  <c r="W34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13" i="1"/>
  <c r="W13" i="5"/>
  <c r="W39" i="5" s="1"/>
  <c r="W41" i="5" s="1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P46" i="5"/>
  <c r="P45" i="5"/>
  <c r="P44" i="5"/>
  <c r="P43" i="5"/>
  <c r="P42" i="5"/>
  <c r="M45" i="5"/>
  <c r="M44" i="5"/>
  <c r="M46" i="5" s="1"/>
  <c r="M43" i="5"/>
  <c r="M42" i="5" s="1"/>
  <c r="J45" i="5"/>
  <c r="J44" i="5"/>
  <c r="J46" i="5" s="1"/>
  <c r="J43" i="5"/>
  <c r="J42" i="5" s="1"/>
  <c r="G45" i="5"/>
  <c r="G44" i="5"/>
  <c r="G46" i="5" s="1"/>
  <c r="G43" i="5"/>
  <c r="G42" i="5" s="1"/>
  <c r="D45" i="5"/>
  <c r="D44" i="5"/>
  <c r="D46" i="5" s="1"/>
  <c r="D43" i="5"/>
  <c r="D42" i="5" s="1"/>
  <c r="P45" i="4"/>
  <c r="P44" i="4"/>
  <c r="P46" i="4" s="1"/>
  <c r="P43" i="4"/>
  <c r="P42" i="4" s="1"/>
  <c r="M45" i="4"/>
  <c r="M44" i="4"/>
  <c r="M46" i="4" s="1"/>
  <c r="M43" i="4"/>
  <c r="M42" i="4" s="1"/>
  <c r="J46" i="4"/>
  <c r="J45" i="4"/>
  <c r="J44" i="4"/>
  <c r="J43" i="4"/>
  <c r="J42" i="4"/>
  <c r="G45" i="4"/>
  <c r="G44" i="4"/>
  <c r="G46" i="4" s="1"/>
  <c r="G43" i="4"/>
  <c r="G42" i="4" s="1"/>
  <c r="D45" i="4"/>
  <c r="D44" i="4"/>
  <c r="D46" i="4" s="1"/>
  <c r="D43" i="4"/>
  <c r="D42" i="4" s="1"/>
  <c r="P40" i="1"/>
  <c r="P39" i="1"/>
  <c r="P41" i="1" s="1"/>
  <c r="P38" i="1"/>
  <c r="P37" i="1" s="1"/>
  <c r="M40" i="1"/>
  <c r="M39" i="1"/>
  <c r="M41" i="1" s="1"/>
  <c r="M38" i="1"/>
  <c r="M37" i="1" s="1"/>
  <c r="J40" i="1"/>
  <c r="J39" i="1"/>
  <c r="J41" i="1" s="1"/>
  <c r="J38" i="1"/>
  <c r="J37" i="1" s="1"/>
  <c r="G40" i="1"/>
  <c r="G39" i="1"/>
  <c r="G41" i="1" s="1"/>
  <c r="G38" i="1"/>
  <c r="G37" i="1" s="1"/>
  <c r="D41" i="1"/>
  <c r="D40" i="1"/>
  <c r="D39" i="1"/>
  <c r="D38" i="1"/>
  <c r="D37" i="1" s="1"/>
  <c r="C9" i="5" l="1"/>
  <c r="C9" i="4"/>
  <c r="C9" i="1"/>
</calcChain>
</file>

<file path=xl/sharedStrings.xml><?xml version="1.0" encoding="utf-8"?>
<sst xmlns="http://schemas.openxmlformats.org/spreadsheetml/2006/main" count="439" uniqueCount="212">
  <si>
    <t>Takshashila University</t>
  </si>
  <si>
    <t>(Established under Tamil Nadu State Private University Act 2019 &amp; Recognized by UGC u/s 2(f) of the UGC Act 1956)</t>
  </si>
  <si>
    <t>MARK STATEMENT FOR CONTINUOUS ASSESSMENT TEST-I, SEPTEMPER 2025</t>
  </si>
  <si>
    <t>FACULTY</t>
  </si>
  <si>
    <t>: Faculty of Sciences</t>
  </si>
  <si>
    <t>BATCH</t>
  </si>
  <si>
    <t>: 2025-2008</t>
  </si>
  <si>
    <t xml:space="preserve">SCHOOL </t>
  </si>
  <si>
    <t>: School of Basic Sciences</t>
  </si>
  <si>
    <t>ACAMEMIC YEAR</t>
  </si>
  <si>
    <t>: 2025-2025</t>
  </si>
  <si>
    <t>DEPARTMENT</t>
  </si>
  <si>
    <t>: Department of Chemistry</t>
  </si>
  <si>
    <t>YEAR/SEMESTER</t>
  </si>
  <si>
    <t>: I/I</t>
  </si>
  <si>
    <t>PROGRAMME</t>
  </si>
  <si>
    <t>: B.Sc. Chemistry</t>
  </si>
  <si>
    <t>SECTION</t>
  </si>
  <si>
    <t>: A Section</t>
  </si>
  <si>
    <t>No</t>
  </si>
  <si>
    <t>Enrolment No.</t>
  </si>
  <si>
    <t>Student's Name</t>
  </si>
  <si>
    <t>Tamizhum Ilakkiyamum</t>
  </si>
  <si>
    <t>English for Communication</t>
  </si>
  <si>
    <t>General Chemistry – I</t>
  </si>
  <si>
    <t>Physics-I</t>
  </si>
  <si>
    <t>Mathematics - I</t>
  </si>
  <si>
    <t>Programme in C</t>
  </si>
  <si>
    <t>TEST</t>
  </si>
  <si>
    <t>MCQ</t>
  </si>
  <si>
    <t>ASS</t>
  </si>
  <si>
    <t>[50]</t>
  </si>
  <si>
    <t>[25]</t>
  </si>
  <si>
    <t>[5]</t>
  </si>
  <si>
    <t>TU6253110110001</t>
  </si>
  <si>
    <t>Archana.P</t>
  </si>
  <si>
    <t>TU6253110110002</t>
  </si>
  <si>
    <t>Arulmani.E</t>
  </si>
  <si>
    <t>TU6253110110003</t>
  </si>
  <si>
    <t>Deepitha.M</t>
  </si>
  <si>
    <t>TU6253110110004</t>
  </si>
  <si>
    <t>Karthika.A</t>
  </si>
  <si>
    <t>TU6253110110005</t>
  </si>
  <si>
    <t>Logeshwari.V</t>
  </si>
  <si>
    <t>TU6253110110006</t>
  </si>
  <si>
    <t>Nagulan.A</t>
  </si>
  <si>
    <t>TU6253110110007</t>
  </si>
  <si>
    <t>Naveen.M</t>
  </si>
  <si>
    <t>-</t>
  </si>
  <si>
    <t>TU6253110110008</t>
  </si>
  <si>
    <t>Navin.D</t>
  </si>
  <si>
    <t>TU6253110110009</t>
  </si>
  <si>
    <t>Nesamani.D</t>
  </si>
  <si>
    <t>TU6253110110010</t>
  </si>
  <si>
    <t>Nishanthi.L</t>
  </si>
  <si>
    <t>TU6253110110011</t>
  </si>
  <si>
    <t>Sangavi.S</t>
  </si>
  <si>
    <t>TU6253110110012</t>
  </si>
  <si>
    <t>Sangeetha.S</t>
  </si>
  <si>
    <t>TU6253110110013</t>
  </si>
  <si>
    <t>Santhosh.B</t>
  </si>
  <si>
    <t>TU6253110110014</t>
  </si>
  <si>
    <t>Sathiya.N</t>
  </si>
  <si>
    <t>TU6253110110015</t>
  </si>
  <si>
    <t>Sriram.G</t>
  </si>
  <si>
    <t>Ab</t>
  </si>
  <si>
    <t>TU6253110110016</t>
  </si>
  <si>
    <t>Thirisha.V</t>
  </si>
  <si>
    <t>TU6253110110017</t>
  </si>
  <si>
    <t>Vetriselvam.M</t>
  </si>
  <si>
    <t>TU6253110110018</t>
  </si>
  <si>
    <t>Yogeshbabu.M</t>
  </si>
  <si>
    <t>Name of Faculties</t>
  </si>
  <si>
    <t xml:space="preserve">Dr.V. Harivijayadeeba </t>
  </si>
  <si>
    <t>Ms. M. Dhakchayani</t>
  </si>
  <si>
    <t>Dr.T.Baskaran</t>
  </si>
  <si>
    <t>Dr.S.Madhu</t>
  </si>
  <si>
    <t>Dr.K.Venkataramanan</t>
  </si>
  <si>
    <t>Batch Coordinator                                                                                 School In-charge                                                                                   Dean-FSC &amp; I/C FHSS</t>
  </si>
  <si>
    <t>: Faculty of Humanities and Social Sciences</t>
  </si>
  <si>
    <t>: School of Humanity</t>
  </si>
  <si>
    <t>: Department of Tamil</t>
  </si>
  <si>
    <t>: BA Tamil</t>
  </si>
  <si>
    <t>Adippadai Thamizhilakkanam</t>
  </si>
  <si>
    <t>Ikkala Ilakkiyam - 1</t>
  </si>
  <si>
    <t>Tamizhaga Varalaarum Panpaadum – 1</t>
  </si>
  <si>
    <t>Office Automation Tool</t>
  </si>
  <si>
    <t>TU6254210110001</t>
  </si>
  <si>
    <t>ARAVINDH  V</t>
  </si>
  <si>
    <t>TU6254210110002</t>
  </si>
  <si>
    <t>BHARATH  T</t>
  </si>
  <si>
    <t>TU6254210110003</t>
  </si>
  <si>
    <t>DHINESH  J</t>
  </si>
  <si>
    <t>TU6254210110004</t>
  </si>
  <si>
    <t>DIVAGAR  M</t>
  </si>
  <si>
    <t>TU6254210110005</t>
  </si>
  <si>
    <t>GAYATHIRI  S</t>
  </si>
  <si>
    <t>TU6254210110006</t>
  </si>
  <si>
    <t>GOBINATHAN  V</t>
  </si>
  <si>
    <t>TU6254210110007</t>
  </si>
  <si>
    <t>GOWTHAM  P</t>
  </si>
  <si>
    <t>TU6254210110008</t>
  </si>
  <si>
    <t>HEMACHANDIRAN  S</t>
  </si>
  <si>
    <t>TU6254210110009</t>
  </si>
  <si>
    <t>KALAISELVAM  R</t>
  </si>
  <si>
    <t>AB</t>
  </si>
  <si>
    <t>TU6254210110010</t>
  </si>
  <si>
    <t>LAKSHMI  E</t>
  </si>
  <si>
    <t>TU6254210110011</t>
  </si>
  <si>
    <t>LOKESH C</t>
  </si>
  <si>
    <t>TU6254210110012</t>
  </si>
  <si>
    <t>MARIDURAI  C</t>
  </si>
  <si>
    <t>TU6254210110013</t>
  </si>
  <si>
    <t>PARAMASIVAN  R</t>
  </si>
  <si>
    <t>TU6254210110014</t>
  </si>
  <si>
    <t>PRADEEP  S</t>
  </si>
  <si>
    <t>TU6254210110015</t>
  </si>
  <si>
    <t>PUGAZH  R</t>
  </si>
  <si>
    <t>TU6254210110016</t>
  </si>
  <si>
    <t>PUGAZHENTHI  P</t>
  </si>
  <si>
    <t>TU6254210110017</t>
  </si>
  <si>
    <t>PURUSHOTHAMAN  A</t>
  </si>
  <si>
    <t>TU6254210110018</t>
  </si>
  <si>
    <t>RAGUL  A</t>
  </si>
  <si>
    <t>TU6254210110019</t>
  </si>
  <si>
    <t>RAGUL GANDHI  E</t>
  </si>
  <si>
    <t>TU6254210110020</t>
  </si>
  <si>
    <t>RAJASEKAR  A</t>
  </si>
  <si>
    <t>TU6254210110021</t>
  </si>
  <si>
    <t>SENTHAMILAN  N</t>
  </si>
  <si>
    <t>TU6254210110022</t>
  </si>
  <si>
    <t>SOUNDARA RAJAN  R</t>
  </si>
  <si>
    <t>TU6254210110023</t>
  </si>
  <si>
    <t>SURIYAPRAKASH  D</t>
  </si>
  <si>
    <t>Dr.V.Harivijayadeeba</t>
  </si>
  <si>
    <t>Mrs. S. Kayalvizhi</t>
  </si>
  <si>
    <t>Mr.S.Palaniraj</t>
  </si>
  <si>
    <t>: School of Defence and Strategic Studies</t>
  </si>
  <si>
    <t>: Deaprtment of Defence and Strategic Studies</t>
  </si>
  <si>
    <t>: BA Defence and Strategic Studies</t>
  </si>
  <si>
    <t>Geo – Strategic Study of India</t>
  </si>
  <si>
    <t>Fundamentals of War and Peace</t>
  </si>
  <si>
    <t>TU6254110110001</t>
  </si>
  <si>
    <t>ANBUMANI S</t>
  </si>
  <si>
    <t>TU6254110110002</t>
  </si>
  <si>
    <t>ARIVAZAGAN A</t>
  </si>
  <si>
    <t>TU6254110110003</t>
  </si>
  <si>
    <t>BANUPRIYA R</t>
  </si>
  <si>
    <t>TU6254110110004</t>
  </si>
  <si>
    <t>CHARULATHA S</t>
  </si>
  <si>
    <t>TU6254110110005</t>
  </si>
  <si>
    <t>KABILAN D</t>
  </si>
  <si>
    <t>TU6254110110006</t>
  </si>
  <si>
    <t>KEERTHI PRASAD R</t>
  </si>
  <si>
    <t>TU6254110110007</t>
  </si>
  <si>
    <t>LEKHASRI R</t>
  </si>
  <si>
    <t>TU6254110110008</t>
  </si>
  <si>
    <t>LOGURUNATHAN I</t>
  </si>
  <si>
    <t>TU6254110110009</t>
  </si>
  <si>
    <t>LOKESHVARAN V</t>
  </si>
  <si>
    <t>TU6254110110010</t>
  </si>
  <si>
    <t>LOKESHWARAN V</t>
  </si>
  <si>
    <t>TU6254110110011</t>
  </si>
  <si>
    <t>MOHANPRASATH G</t>
  </si>
  <si>
    <t>TU6254110110012</t>
  </si>
  <si>
    <t>MOHANRAJ P</t>
  </si>
  <si>
    <t>TU6254110110013</t>
  </si>
  <si>
    <t>NIRMAL A</t>
  </si>
  <si>
    <t>TU6254110110014</t>
  </si>
  <si>
    <t>PRABAKARAN M</t>
  </si>
  <si>
    <t>TU6254110110015</t>
  </si>
  <si>
    <t>PRADEEP M</t>
  </si>
  <si>
    <t>TU6254110110016</t>
  </si>
  <si>
    <t>PRAKASHRAJ D</t>
  </si>
  <si>
    <t>TU6254110110017</t>
  </si>
  <si>
    <t>RAJALAKSHMI P</t>
  </si>
  <si>
    <t>TU6254110110018</t>
  </si>
  <si>
    <t>SABARIMANI M</t>
  </si>
  <si>
    <t>TU6254110110019</t>
  </si>
  <si>
    <t>SHYAAM KRISHNNA S</t>
  </si>
  <si>
    <t>TU6254110110020</t>
  </si>
  <si>
    <t>VISHWANAATH T</t>
  </si>
  <si>
    <t>TU6254110110021</t>
  </si>
  <si>
    <t>YOGESHWARI N</t>
  </si>
  <si>
    <t>TU6254110110022</t>
  </si>
  <si>
    <t>KAMALESH</t>
  </si>
  <si>
    <t>TU6254110110023</t>
  </si>
  <si>
    <t>YUTHISH K</t>
  </si>
  <si>
    <t xml:space="preserve">Ms. M. Dhakchayani </t>
  </si>
  <si>
    <t>Ms.P.Selva Reena</t>
  </si>
  <si>
    <t>Mr.R.Ashkar Ali</t>
  </si>
  <si>
    <t>Mr.E Kishore</t>
  </si>
  <si>
    <t>Political           Science - I</t>
  </si>
  <si>
    <t>Total</t>
  </si>
  <si>
    <t>Present</t>
  </si>
  <si>
    <t>Absent</t>
  </si>
  <si>
    <t>Pass</t>
  </si>
  <si>
    <t>Fail</t>
  </si>
  <si>
    <t>Per</t>
  </si>
  <si>
    <t>73%</t>
  </si>
  <si>
    <t>62%</t>
  </si>
  <si>
    <t>45%</t>
  </si>
  <si>
    <t>61%</t>
  </si>
  <si>
    <t>48%</t>
  </si>
  <si>
    <t>83%</t>
  </si>
  <si>
    <t>92%</t>
  </si>
  <si>
    <t>ab</t>
  </si>
  <si>
    <t>70%</t>
  </si>
  <si>
    <t>66%</t>
  </si>
  <si>
    <t>57%</t>
  </si>
  <si>
    <t>44%</t>
  </si>
  <si>
    <t>53%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</si>
</sst>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8"/>
      <color theme="1"/>
      <name val="Times New Roman"/>
    </font>
    <font>
      <b/>
      <sz val="12"/>
      <color theme="1"/>
      <name val="Times New Roman"/>
    </font>
    <font>
      <sz val="11"/>
      <color theme="1"/>
      <name val="Times New Roman"/>
    </font>
    <font>
      <b/>
      <sz val="11"/>
      <color theme="1"/>
      <name val="Times New Roman"/>
    </font>
    <font>
      <sz val="11"/>
      <name val="Calibri"/>
    </font>
    <font>
      <b/>
      <sz val="10"/>
      <color theme="1"/>
      <name val="Times New Roman"/>
    </font>
    <font>
      <sz val="11"/>
      <color theme="1"/>
      <name val="Calibri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sz val="12"/>
      <name val="Calibri"/>
      <family val="2"/>
    </font>
    <font>
      <b/>
      <sz val="9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4" fillId="0" borderId="0" xfId="0" applyFont="1"/>
    <xf numFmtId="0" fontId="7" fillId="0" borderId="6" xfId="0" applyFont="1" applyBorder="1" applyAlignment="1">
      <alignment horizontal="center"/>
    </xf>
    <xf numFmtId="0" fontId="8" fillId="0" borderId="1" xfId="0" applyFont="1" applyBorder="1"/>
    <xf numFmtId="0" fontId="8" fillId="0" borderId="3" xfId="0" applyFont="1" applyBorder="1"/>
    <xf numFmtId="0" fontId="8" fillId="0" borderId="2" xfId="0" applyFont="1" applyBorder="1"/>
    <xf numFmtId="0" fontId="0" fillId="0" borderId="0" xfId="0" applyFont="1" applyAlignment="1"/>
    <xf numFmtId="0" fontId="13" fillId="0" borderId="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1" xfId="0" applyFont="1" applyBorder="1"/>
    <xf numFmtId="0" fontId="14" fillId="0" borderId="3" xfId="0" applyFont="1" applyBorder="1"/>
    <xf numFmtId="0" fontId="14" fillId="0" borderId="2" xfId="0" applyFont="1" applyBorder="1"/>
    <xf numFmtId="0" fontId="17" fillId="0" borderId="6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vertical="center" wrapText="1"/>
    </xf>
    <xf numFmtId="0" fontId="13" fillId="0" borderId="6" xfId="0" applyFont="1" applyBorder="1" applyAlignment="1">
      <alignment horizontal="center" vertical="center" wrapText="1"/>
    </xf>
    <xf numFmtId="1" fontId="13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shrinkToFit="1"/>
    </xf>
    <xf numFmtId="0" fontId="9" fillId="0" borderId="6" xfId="0" applyFont="1" applyBorder="1" applyAlignment="1">
      <alignment horizontal="center" vertical="center"/>
    </xf>
    <xf numFmtId="0" fontId="19" fillId="0" borderId="6" xfId="0" applyFont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15" fillId="0" borderId="3" xfId="0" applyFont="1" applyBorder="1"/>
    <xf numFmtId="0" fontId="15" fillId="0" borderId="2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10" fillId="0" borderId="1" xfId="0" applyFont="1" applyBorder="1" applyAlignment="1">
      <alignment horizontal="center" wrapText="1"/>
    </xf>
    <xf numFmtId="0" fontId="16" fillId="0" borderId="3" xfId="0" applyFont="1" applyBorder="1"/>
    <xf numFmtId="0" fontId="16" fillId="0" borderId="2" xfId="0" applyFont="1" applyBorder="1"/>
    <xf numFmtId="0" fontId="4" fillId="0" borderId="1" xfId="0" applyFont="1" applyBorder="1" applyAlignment="1">
      <alignment horizontal="center"/>
    </xf>
    <xf numFmtId="0" fontId="6" fillId="0" borderId="3" xfId="0" applyFont="1" applyBorder="1"/>
    <xf numFmtId="0" fontId="6" fillId="0" borderId="2" xfId="0" applyFont="1" applyBorder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0" fillId="0" borderId="4" xfId="0" applyFont="1" applyBorder="1" applyAlignment="1">
      <alignment horizontal="center" vertical="center" wrapText="1"/>
    </xf>
    <xf numFmtId="0" fontId="16" fillId="0" borderId="5" xfId="0" applyFont="1" applyBorder="1"/>
    <xf numFmtId="0" fontId="16" fillId="0" borderId="7" xfId="0" applyFont="1" applyBorder="1"/>
    <xf numFmtId="0" fontId="10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628650</xdr:colOff>
      <xdr:row>0</xdr:row>
      <xdr:rowOff>0</xdr:rowOff>
    </xdr:from>
    <xdr:to>
      <xdr:col>15</xdr:col>
      <xdr:colOff>235585</xdr:colOff>
      <xdr:row>3</xdr:row>
      <xdr:rowOff>10795</xdr:rowOff>
    </xdr:to>
    <xdr:pic>
      <xdr:nvPicPr>
        <xdr:cNvPr id="2" name="Picture 1" descr="E:\Vijayakumar\TU header\2025JUN25_1_TU_LetterHead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33600" y="0"/>
          <a:ext cx="5731510" cy="6870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0</xdr:row>
      <xdr:rowOff>0</xdr:rowOff>
    </xdr:from>
    <xdr:to>
      <xdr:col>14</xdr:col>
      <xdr:colOff>292735</xdr:colOff>
      <xdr:row>3</xdr:row>
      <xdr:rowOff>10795</xdr:rowOff>
    </xdr:to>
    <xdr:pic>
      <xdr:nvPicPr>
        <xdr:cNvPr id="2" name="Picture 1" descr="E:\Vijayakumar\TU header\2025JUN25_1_TU_LetterHead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00300" y="0"/>
          <a:ext cx="5731510" cy="6870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opLeftCell="A16" workbookViewId="0">
      <selection activeCell="W37" sqref="W37"/>
    </sheetView>
  </sheetViews>
  <sheetFormatPr defaultColWidth="14.42578125" defaultRowHeight="15" customHeight="1"/>
  <cols>
    <col min="1" max="1" width="4.5703125" customWidth="1"/>
    <col min="2" max="2" width="21.7109375" customWidth="1"/>
    <col min="3" max="3" width="23.28515625" customWidth="1"/>
    <col min="4" max="17" width="5.7109375" customWidth="1"/>
    <col min="18" max="18" width="6.7109375" customWidth="1"/>
    <col min="19" max="21" width="5.7109375" customWidth="1"/>
    <col min="22" max="26" width="8.7109375" customWidth="1"/>
  </cols>
  <sheetData>
    <row r="1" spans="1:23" ht="22.5">
      <c r="A1" s="42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3" ht="15.75">
      <c r="A2" s="43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23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</row>
    <row r="4" spans="1:23">
      <c r="A4" s="44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</row>
    <row r="5" spans="1:23" ht="15.75" customHeight="1">
      <c r="A5" s="36" t="s">
        <v>3</v>
      </c>
      <c r="B5" s="32"/>
      <c r="C5" s="37" t="s">
        <v>4</v>
      </c>
      <c r="D5" s="31"/>
      <c r="E5" s="31"/>
      <c r="F5" s="31"/>
      <c r="G5" s="31"/>
      <c r="H5" s="31"/>
      <c r="I5" s="31"/>
      <c r="J5" s="32"/>
      <c r="K5" s="36" t="s">
        <v>5</v>
      </c>
      <c r="L5" s="31"/>
      <c r="M5" s="31"/>
      <c r="N5" s="31"/>
      <c r="O5" s="32"/>
      <c r="P5" s="37" t="s">
        <v>6</v>
      </c>
      <c r="Q5" s="31"/>
      <c r="R5" s="31"/>
      <c r="S5" s="31"/>
      <c r="T5" s="31"/>
      <c r="U5" s="32"/>
    </row>
    <row r="6" spans="1:23" ht="15.75" customHeight="1">
      <c r="A6" s="36" t="s">
        <v>7</v>
      </c>
      <c r="B6" s="32"/>
      <c r="C6" s="37" t="s">
        <v>8</v>
      </c>
      <c r="D6" s="31"/>
      <c r="E6" s="31"/>
      <c r="F6" s="31"/>
      <c r="G6" s="31"/>
      <c r="H6" s="31"/>
      <c r="I6" s="31"/>
      <c r="J6" s="32"/>
      <c r="K6" s="36" t="s">
        <v>9</v>
      </c>
      <c r="L6" s="31"/>
      <c r="M6" s="31"/>
      <c r="N6" s="31"/>
      <c r="O6" s="32"/>
      <c r="P6" s="37" t="s">
        <v>10</v>
      </c>
      <c r="Q6" s="31"/>
      <c r="R6" s="31"/>
      <c r="S6" s="31"/>
      <c r="T6" s="31"/>
      <c r="U6" s="32"/>
    </row>
    <row r="7" spans="1:23" ht="15.75" customHeight="1">
      <c r="A7" s="36" t="s">
        <v>11</v>
      </c>
      <c r="B7" s="32"/>
      <c r="C7" s="37" t="s">
        <v>12</v>
      </c>
      <c r="D7" s="31"/>
      <c r="E7" s="31"/>
      <c r="F7" s="31"/>
      <c r="G7" s="31"/>
      <c r="H7" s="31"/>
      <c r="I7" s="31"/>
      <c r="J7" s="32"/>
      <c r="K7" s="36" t="s">
        <v>13</v>
      </c>
      <c r="L7" s="31"/>
      <c r="M7" s="31"/>
      <c r="N7" s="31"/>
      <c r="O7" s="32"/>
      <c r="P7" s="37" t="s">
        <v>14</v>
      </c>
      <c r="Q7" s="31"/>
      <c r="R7" s="31"/>
      <c r="S7" s="31"/>
      <c r="T7" s="31"/>
      <c r="U7" s="32"/>
    </row>
    <row r="8" spans="1:23" ht="15.75" customHeight="1">
      <c r="A8" s="36" t="s">
        <v>15</v>
      </c>
      <c r="B8" s="32"/>
      <c r="C8" s="37" t="s">
        <v>16</v>
      </c>
      <c r="D8" s="31"/>
      <c r="E8" s="31"/>
      <c r="F8" s="31"/>
      <c r="G8" s="31"/>
      <c r="H8" s="31"/>
      <c r="I8" s="31"/>
      <c r="J8" s="32"/>
      <c r="K8" s="36" t="s">
        <v>17</v>
      </c>
      <c r="L8" s="31"/>
      <c r="M8" s="31"/>
      <c r="N8" s="31"/>
      <c r="O8" s="32"/>
      <c r="P8" s="37" t="s">
        <v>18</v>
      </c>
      <c r="Q8" s="31"/>
      <c r="R8" s="31"/>
      <c r="S8" s="31"/>
      <c r="T8" s="31"/>
      <c r="U8" s="32"/>
    </row>
    <row r="9" spans="1:23">
      <c r="A9" s="1"/>
      <c r="B9" s="1"/>
      <c r="C9" s="1" t="str">
        <f>UPPER(A3)</f>
        <v/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3" ht="31.5" customHeight="1">
      <c r="A10" s="38" t="s">
        <v>19</v>
      </c>
      <c r="B10" s="41" t="s">
        <v>20</v>
      </c>
      <c r="C10" s="41" t="s">
        <v>21</v>
      </c>
      <c r="D10" s="30" t="s">
        <v>22</v>
      </c>
      <c r="E10" s="31"/>
      <c r="F10" s="32"/>
      <c r="G10" s="30" t="s">
        <v>23</v>
      </c>
      <c r="H10" s="31"/>
      <c r="I10" s="32"/>
      <c r="J10" s="30" t="s">
        <v>24</v>
      </c>
      <c r="K10" s="31"/>
      <c r="L10" s="32"/>
      <c r="M10" s="30" t="s">
        <v>25</v>
      </c>
      <c r="N10" s="31"/>
      <c r="O10" s="32"/>
      <c r="P10" s="30" t="s">
        <v>26</v>
      </c>
      <c r="Q10" s="31"/>
      <c r="R10" s="32"/>
      <c r="S10" s="30" t="s">
        <v>27</v>
      </c>
      <c r="T10" s="31"/>
      <c r="U10" s="32"/>
    </row>
    <row r="11" spans="1:23">
      <c r="A11" s="39"/>
      <c r="B11" s="39"/>
      <c r="C11" s="39"/>
      <c r="D11" s="2" t="s">
        <v>28</v>
      </c>
      <c r="E11" s="2" t="s">
        <v>29</v>
      </c>
      <c r="F11" s="2" t="s">
        <v>30</v>
      </c>
      <c r="G11" s="2" t="s">
        <v>28</v>
      </c>
      <c r="H11" s="2" t="s">
        <v>29</v>
      </c>
      <c r="I11" s="2" t="s">
        <v>30</v>
      </c>
      <c r="J11" s="2" t="s">
        <v>28</v>
      </c>
      <c r="K11" s="2" t="s">
        <v>29</v>
      </c>
      <c r="L11" s="2" t="s">
        <v>30</v>
      </c>
      <c r="M11" s="2" t="s">
        <v>28</v>
      </c>
      <c r="N11" s="2" t="s">
        <v>29</v>
      </c>
      <c r="O11" s="2" t="s">
        <v>30</v>
      </c>
      <c r="P11" s="2" t="s">
        <v>28</v>
      </c>
      <c r="Q11" s="2" t="s">
        <v>29</v>
      </c>
      <c r="R11" s="2" t="s">
        <v>30</v>
      </c>
      <c r="S11" s="2" t="s">
        <v>28</v>
      </c>
      <c r="T11" s="2" t="s">
        <v>29</v>
      </c>
      <c r="U11" s="2" t="s">
        <v>30</v>
      </c>
    </row>
    <row r="12" spans="1:23">
      <c r="A12" s="40"/>
      <c r="B12" s="40"/>
      <c r="C12" s="40"/>
      <c r="D12" s="15" t="s">
        <v>31</v>
      </c>
      <c r="E12" s="15" t="s">
        <v>32</v>
      </c>
      <c r="F12" s="15" t="s">
        <v>33</v>
      </c>
      <c r="G12" s="15" t="s">
        <v>31</v>
      </c>
      <c r="H12" s="15" t="s">
        <v>32</v>
      </c>
      <c r="I12" s="15" t="s">
        <v>33</v>
      </c>
      <c r="J12" s="15" t="s">
        <v>31</v>
      </c>
      <c r="K12" s="15" t="s">
        <v>32</v>
      </c>
      <c r="L12" s="15" t="s">
        <v>33</v>
      </c>
      <c r="M12" s="15" t="s">
        <v>31</v>
      </c>
      <c r="N12" s="15" t="s">
        <v>32</v>
      </c>
      <c r="O12" s="15" t="s">
        <v>33</v>
      </c>
      <c r="P12" s="15" t="s">
        <v>31</v>
      </c>
      <c r="Q12" s="15" t="s">
        <v>32</v>
      </c>
      <c r="R12" s="15" t="s">
        <v>33</v>
      </c>
      <c r="S12" s="15" t="s">
        <v>31</v>
      </c>
      <c r="T12" s="15" t="s">
        <v>32</v>
      </c>
      <c r="U12" s="15" t="s">
        <v>33</v>
      </c>
    </row>
    <row r="13" spans="1:23" ht="15.75">
      <c r="A13" s="16">
        <v>1</v>
      </c>
      <c r="B13" s="18" t="s">
        <v>34</v>
      </c>
      <c r="C13" s="17" t="s">
        <v>35</v>
      </c>
      <c r="D13" s="7">
        <v>43</v>
      </c>
      <c r="E13" s="8">
        <v>18</v>
      </c>
      <c r="F13" s="8">
        <v>5</v>
      </c>
      <c r="G13" s="8">
        <v>39</v>
      </c>
      <c r="H13" s="8">
        <v>10</v>
      </c>
      <c r="I13" s="8">
        <v>5</v>
      </c>
      <c r="J13" s="8">
        <v>20</v>
      </c>
      <c r="K13" s="8">
        <v>21</v>
      </c>
      <c r="L13" s="8">
        <v>5</v>
      </c>
      <c r="M13" s="8">
        <v>38</v>
      </c>
      <c r="N13" s="8">
        <v>25</v>
      </c>
      <c r="O13" s="8">
        <v>5</v>
      </c>
      <c r="P13" s="8">
        <v>13</v>
      </c>
      <c r="Q13" s="8">
        <v>25</v>
      </c>
      <c r="R13" s="8">
        <v>5</v>
      </c>
      <c r="S13" s="8"/>
      <c r="T13" s="8"/>
      <c r="U13" s="8"/>
      <c r="W13" s="6" t="str">
        <f>IF(OR(D13="ab",G13="ab", J13="ab",M13="ab",P13="ab"),"Absent",IF(AND(D13&gt;=20,G13&gt;=20,J13&gt;=20,M13&gt;=20,P13&gt;=20),"Pass","Fail"))</f>
        <v>Fail</v>
      </c>
    </row>
    <row r="14" spans="1:23" ht="15.75">
      <c r="A14" s="16">
        <v>2</v>
      </c>
      <c r="B14" s="18" t="s">
        <v>36</v>
      </c>
      <c r="C14" s="17" t="s">
        <v>37</v>
      </c>
      <c r="D14" s="7">
        <v>41</v>
      </c>
      <c r="E14" s="8">
        <v>22</v>
      </c>
      <c r="F14" s="8">
        <v>5</v>
      </c>
      <c r="G14" s="8">
        <v>33</v>
      </c>
      <c r="H14" s="8">
        <v>11</v>
      </c>
      <c r="I14" s="8">
        <v>5</v>
      </c>
      <c r="J14" s="8">
        <v>20</v>
      </c>
      <c r="K14" s="8">
        <v>21</v>
      </c>
      <c r="L14" s="8">
        <v>5</v>
      </c>
      <c r="M14" s="8">
        <v>24</v>
      </c>
      <c r="N14" s="8">
        <v>25</v>
      </c>
      <c r="O14" s="8">
        <v>5</v>
      </c>
      <c r="P14" s="8">
        <v>48</v>
      </c>
      <c r="Q14" s="8">
        <v>25</v>
      </c>
      <c r="R14" s="8">
        <v>5</v>
      </c>
      <c r="S14" s="8"/>
      <c r="T14" s="8"/>
      <c r="U14" s="8"/>
      <c r="W14" s="6" t="str">
        <f t="shared" ref="W14:W30" si="0">IF(OR(D14="ab",G14="ab", J14="ab",M14="ab",P14="ab"),"Absent",IF(AND(D14&gt;=20,G14&gt;=20,J14&gt;=20,M14&gt;=20,P14&gt;=20),"Pass","Fail"))</f>
        <v>Pass</v>
      </c>
    </row>
    <row r="15" spans="1:23" ht="15.75">
      <c r="A15" s="16">
        <v>3</v>
      </c>
      <c r="B15" s="18" t="s">
        <v>38</v>
      </c>
      <c r="C15" s="17" t="s">
        <v>39</v>
      </c>
      <c r="D15" s="7">
        <v>47</v>
      </c>
      <c r="E15" s="8">
        <v>22</v>
      </c>
      <c r="F15" s="8">
        <v>5</v>
      </c>
      <c r="G15" s="8">
        <v>49</v>
      </c>
      <c r="H15" s="8">
        <v>25</v>
      </c>
      <c r="I15" s="8">
        <v>5</v>
      </c>
      <c r="J15" s="8">
        <v>30</v>
      </c>
      <c r="K15" s="8">
        <v>22</v>
      </c>
      <c r="L15" s="8">
        <v>5</v>
      </c>
      <c r="M15" s="8">
        <v>47</v>
      </c>
      <c r="N15" s="8">
        <v>25</v>
      </c>
      <c r="O15" s="8">
        <v>5</v>
      </c>
      <c r="P15" s="8">
        <v>41</v>
      </c>
      <c r="Q15" s="8">
        <v>25</v>
      </c>
      <c r="R15" s="8">
        <v>5</v>
      </c>
      <c r="S15" s="8"/>
      <c r="T15" s="8"/>
      <c r="U15" s="8"/>
      <c r="W15" s="6" t="str">
        <f t="shared" si="0"/>
        <v>Pass</v>
      </c>
    </row>
    <row r="16" spans="1:23" ht="15.75">
      <c r="A16" s="16">
        <v>4</v>
      </c>
      <c r="B16" s="18" t="s">
        <v>40</v>
      </c>
      <c r="C16" s="17" t="s">
        <v>41</v>
      </c>
      <c r="D16" s="7">
        <v>46</v>
      </c>
      <c r="E16" s="8">
        <v>22</v>
      </c>
      <c r="F16" s="8">
        <v>5</v>
      </c>
      <c r="G16" s="8">
        <v>49</v>
      </c>
      <c r="H16" s="8">
        <v>20</v>
      </c>
      <c r="I16" s="8">
        <v>5</v>
      </c>
      <c r="J16" s="8">
        <v>31</v>
      </c>
      <c r="K16" s="8">
        <v>22</v>
      </c>
      <c r="L16" s="8">
        <v>5</v>
      </c>
      <c r="M16" s="8">
        <v>46</v>
      </c>
      <c r="N16" s="8">
        <v>25</v>
      </c>
      <c r="O16" s="8">
        <v>5</v>
      </c>
      <c r="P16" s="8">
        <v>37</v>
      </c>
      <c r="Q16" s="8">
        <v>25</v>
      </c>
      <c r="R16" s="8">
        <v>5</v>
      </c>
      <c r="S16" s="8"/>
      <c r="T16" s="8"/>
      <c r="U16" s="8"/>
      <c r="W16" s="6" t="str">
        <f t="shared" si="0"/>
        <v>Pass</v>
      </c>
    </row>
    <row r="17" spans="1:23" ht="15.75">
      <c r="A17" s="16">
        <v>5</v>
      </c>
      <c r="B17" s="18" t="s">
        <v>42</v>
      </c>
      <c r="C17" s="17" t="s">
        <v>43</v>
      </c>
      <c r="D17" s="7">
        <v>32</v>
      </c>
      <c r="E17" s="8">
        <v>25</v>
      </c>
      <c r="F17" s="8">
        <v>5</v>
      </c>
      <c r="G17" s="8">
        <v>33</v>
      </c>
      <c r="H17" s="8">
        <v>8</v>
      </c>
      <c r="I17" s="8">
        <v>5</v>
      </c>
      <c r="J17" s="8">
        <v>9</v>
      </c>
      <c r="K17" s="8">
        <v>21</v>
      </c>
      <c r="L17" s="8">
        <v>5</v>
      </c>
      <c r="M17" s="8">
        <v>13</v>
      </c>
      <c r="N17" s="8">
        <v>25</v>
      </c>
      <c r="O17" s="8">
        <v>5</v>
      </c>
      <c r="P17" s="8">
        <v>13</v>
      </c>
      <c r="Q17" s="8">
        <v>25</v>
      </c>
      <c r="R17" s="8">
        <v>5</v>
      </c>
      <c r="S17" s="8"/>
      <c r="T17" s="8"/>
      <c r="U17" s="8"/>
      <c r="W17" s="6" t="str">
        <f t="shared" si="0"/>
        <v>Fail</v>
      </c>
    </row>
    <row r="18" spans="1:23" ht="15.75">
      <c r="A18" s="16">
        <v>6</v>
      </c>
      <c r="B18" s="18" t="s">
        <v>44</v>
      </c>
      <c r="C18" s="17" t="s">
        <v>45</v>
      </c>
      <c r="D18" s="7">
        <v>26</v>
      </c>
      <c r="E18" s="8">
        <v>18</v>
      </c>
      <c r="F18" s="8">
        <v>5</v>
      </c>
      <c r="G18" s="8">
        <v>43</v>
      </c>
      <c r="H18" s="8">
        <v>19</v>
      </c>
      <c r="I18" s="8">
        <v>5</v>
      </c>
      <c r="J18" s="8">
        <v>20</v>
      </c>
      <c r="K18" s="8">
        <v>19</v>
      </c>
      <c r="L18" s="8">
        <v>5</v>
      </c>
      <c r="M18" s="8">
        <v>27</v>
      </c>
      <c r="N18" s="8">
        <v>25</v>
      </c>
      <c r="O18" s="8">
        <v>5</v>
      </c>
      <c r="P18" s="8">
        <v>47</v>
      </c>
      <c r="Q18" s="8">
        <v>25</v>
      </c>
      <c r="R18" s="8">
        <v>5</v>
      </c>
      <c r="S18" s="8"/>
      <c r="T18" s="8"/>
      <c r="U18" s="8"/>
      <c r="W18" s="6" t="str">
        <f t="shared" si="0"/>
        <v>Pass</v>
      </c>
    </row>
    <row r="19" spans="1:23" ht="15.75">
      <c r="A19" s="16">
        <v>7</v>
      </c>
      <c r="B19" s="18" t="s">
        <v>46</v>
      </c>
      <c r="C19" s="17" t="s">
        <v>47</v>
      </c>
      <c r="D19" s="7">
        <v>13</v>
      </c>
      <c r="E19" s="8">
        <v>21</v>
      </c>
      <c r="F19" s="8" t="s">
        <v>48</v>
      </c>
      <c r="G19" s="8">
        <v>1</v>
      </c>
      <c r="H19" s="8">
        <v>3</v>
      </c>
      <c r="I19" s="8">
        <v>5</v>
      </c>
      <c r="J19" s="8">
        <v>3</v>
      </c>
      <c r="K19" s="8">
        <v>21</v>
      </c>
      <c r="L19" s="8">
        <v>5</v>
      </c>
      <c r="M19" s="8">
        <v>1</v>
      </c>
      <c r="N19" s="8">
        <v>25</v>
      </c>
      <c r="O19" s="8">
        <v>5</v>
      </c>
      <c r="P19" s="8">
        <v>14</v>
      </c>
      <c r="Q19" s="8">
        <v>25</v>
      </c>
      <c r="R19" s="8">
        <v>5</v>
      </c>
      <c r="S19" s="8"/>
      <c r="T19" s="8"/>
      <c r="U19" s="8"/>
      <c r="W19" s="6" t="str">
        <f t="shared" si="0"/>
        <v>Fail</v>
      </c>
    </row>
    <row r="20" spans="1:23" ht="15.75">
      <c r="A20" s="16">
        <v>8</v>
      </c>
      <c r="B20" s="18" t="s">
        <v>49</v>
      </c>
      <c r="C20" s="17" t="s">
        <v>50</v>
      </c>
      <c r="D20" s="7">
        <v>20</v>
      </c>
      <c r="E20" s="8" t="s">
        <v>48</v>
      </c>
      <c r="F20" s="8">
        <v>5</v>
      </c>
      <c r="G20" s="8">
        <v>2</v>
      </c>
      <c r="H20" s="8">
        <v>21</v>
      </c>
      <c r="I20" s="8">
        <v>5</v>
      </c>
      <c r="J20" s="8">
        <v>3</v>
      </c>
      <c r="K20" s="8">
        <v>19</v>
      </c>
      <c r="L20" s="8">
        <v>5</v>
      </c>
      <c r="M20" s="8">
        <v>6</v>
      </c>
      <c r="N20" s="8">
        <v>25</v>
      </c>
      <c r="O20" s="8">
        <v>5</v>
      </c>
      <c r="P20" s="8">
        <v>9</v>
      </c>
      <c r="Q20" s="8">
        <v>25</v>
      </c>
      <c r="R20" s="8">
        <v>5</v>
      </c>
      <c r="S20" s="8"/>
      <c r="T20" s="8"/>
      <c r="U20" s="8"/>
      <c r="W20" s="6" t="str">
        <f t="shared" si="0"/>
        <v>Fail</v>
      </c>
    </row>
    <row r="21" spans="1:23" ht="15.75" customHeight="1">
      <c r="A21" s="16">
        <v>9</v>
      </c>
      <c r="B21" s="18" t="s">
        <v>51</v>
      </c>
      <c r="C21" s="17" t="s">
        <v>52</v>
      </c>
      <c r="D21" s="7">
        <v>27</v>
      </c>
      <c r="E21" s="8">
        <v>22</v>
      </c>
      <c r="F21" s="8" t="s">
        <v>48</v>
      </c>
      <c r="G21" s="8">
        <v>10</v>
      </c>
      <c r="H21" s="8">
        <v>25</v>
      </c>
      <c r="I21" s="8">
        <v>5</v>
      </c>
      <c r="J21" s="8">
        <v>3</v>
      </c>
      <c r="K21" s="8">
        <v>22</v>
      </c>
      <c r="L21" s="8">
        <v>5</v>
      </c>
      <c r="M21" s="8">
        <v>9</v>
      </c>
      <c r="N21" s="8">
        <v>25</v>
      </c>
      <c r="O21" s="8">
        <v>5</v>
      </c>
      <c r="P21" s="8">
        <v>12</v>
      </c>
      <c r="Q21" s="8">
        <v>25</v>
      </c>
      <c r="R21" s="8">
        <v>5</v>
      </c>
      <c r="S21" s="8"/>
      <c r="T21" s="8"/>
      <c r="U21" s="8"/>
      <c r="W21" s="6" t="str">
        <f t="shared" si="0"/>
        <v>Fail</v>
      </c>
    </row>
    <row r="22" spans="1:23" ht="15.75" customHeight="1">
      <c r="A22" s="16">
        <v>10</v>
      </c>
      <c r="B22" s="18" t="s">
        <v>53</v>
      </c>
      <c r="C22" s="17" t="s">
        <v>54</v>
      </c>
      <c r="D22" s="7">
        <v>34</v>
      </c>
      <c r="E22" s="8">
        <v>22</v>
      </c>
      <c r="F22" s="8">
        <v>5</v>
      </c>
      <c r="G22" s="8">
        <v>49</v>
      </c>
      <c r="H22" s="8">
        <v>21</v>
      </c>
      <c r="I22" s="8">
        <v>5</v>
      </c>
      <c r="J22" s="8">
        <v>20</v>
      </c>
      <c r="K22" s="8">
        <v>20</v>
      </c>
      <c r="L22" s="8">
        <v>5</v>
      </c>
      <c r="M22" s="8">
        <v>20</v>
      </c>
      <c r="N22" s="8">
        <v>25</v>
      </c>
      <c r="O22" s="8">
        <v>5</v>
      </c>
      <c r="P22" s="8">
        <v>25</v>
      </c>
      <c r="Q22" s="8">
        <v>25</v>
      </c>
      <c r="R22" s="8">
        <v>5</v>
      </c>
      <c r="S22" s="8"/>
      <c r="T22" s="8"/>
      <c r="U22" s="8"/>
      <c r="W22" s="6" t="str">
        <f t="shared" si="0"/>
        <v>Pass</v>
      </c>
    </row>
    <row r="23" spans="1:23" ht="15.75" customHeight="1">
      <c r="A23" s="16">
        <v>11</v>
      </c>
      <c r="B23" s="18" t="s">
        <v>55</v>
      </c>
      <c r="C23" s="17" t="s">
        <v>56</v>
      </c>
      <c r="D23" s="7">
        <v>30</v>
      </c>
      <c r="E23" s="8">
        <v>25</v>
      </c>
      <c r="F23" s="8">
        <v>5</v>
      </c>
      <c r="G23" s="8">
        <v>40</v>
      </c>
      <c r="H23" s="8">
        <v>24</v>
      </c>
      <c r="I23" s="8">
        <v>5</v>
      </c>
      <c r="J23" s="8">
        <v>9</v>
      </c>
      <c r="K23" s="8">
        <v>21</v>
      </c>
      <c r="L23" s="8">
        <v>5</v>
      </c>
      <c r="M23" s="8">
        <v>20</v>
      </c>
      <c r="N23" s="8">
        <v>25</v>
      </c>
      <c r="O23" s="8">
        <v>5</v>
      </c>
      <c r="P23" s="8">
        <v>5</v>
      </c>
      <c r="Q23" s="8">
        <v>25</v>
      </c>
      <c r="R23" s="8">
        <v>5</v>
      </c>
      <c r="S23" s="8"/>
      <c r="T23" s="8"/>
      <c r="U23" s="8"/>
      <c r="W23" s="6" t="str">
        <f t="shared" si="0"/>
        <v>Fail</v>
      </c>
    </row>
    <row r="24" spans="1:23" ht="15.75" customHeight="1">
      <c r="A24" s="16">
        <v>12</v>
      </c>
      <c r="B24" s="18" t="s">
        <v>57</v>
      </c>
      <c r="C24" s="17" t="s">
        <v>58</v>
      </c>
      <c r="D24" s="9">
        <v>41</v>
      </c>
      <c r="E24" s="10">
        <v>25</v>
      </c>
      <c r="F24" s="11">
        <v>5</v>
      </c>
      <c r="G24" s="10">
        <v>38</v>
      </c>
      <c r="H24" s="10">
        <v>24</v>
      </c>
      <c r="I24" s="8">
        <v>5</v>
      </c>
      <c r="J24" s="10">
        <v>20</v>
      </c>
      <c r="K24" s="10">
        <v>23</v>
      </c>
      <c r="L24" s="10">
        <v>5</v>
      </c>
      <c r="M24" s="10">
        <v>28</v>
      </c>
      <c r="N24" s="10">
        <v>25</v>
      </c>
      <c r="O24" s="8">
        <v>5</v>
      </c>
      <c r="P24" s="10">
        <v>21</v>
      </c>
      <c r="Q24" s="10">
        <v>25</v>
      </c>
      <c r="R24" s="10">
        <v>5</v>
      </c>
      <c r="S24" s="10"/>
      <c r="T24" s="10"/>
      <c r="U24" s="10"/>
      <c r="W24" s="6" t="str">
        <f t="shared" si="0"/>
        <v>Pass</v>
      </c>
    </row>
    <row r="25" spans="1:23" ht="15.75" customHeight="1">
      <c r="A25" s="16">
        <v>13</v>
      </c>
      <c r="B25" s="18" t="s">
        <v>59</v>
      </c>
      <c r="C25" s="17" t="s">
        <v>60</v>
      </c>
      <c r="D25" s="9">
        <v>6</v>
      </c>
      <c r="E25" s="10">
        <v>6</v>
      </c>
      <c r="F25" s="10" t="s">
        <v>48</v>
      </c>
      <c r="G25" s="10">
        <v>1</v>
      </c>
      <c r="H25" s="10">
        <v>8</v>
      </c>
      <c r="I25" s="8">
        <v>5</v>
      </c>
      <c r="J25" s="10">
        <v>1</v>
      </c>
      <c r="K25" s="10">
        <v>20</v>
      </c>
      <c r="L25" s="10">
        <v>5</v>
      </c>
      <c r="M25" s="10">
        <v>1</v>
      </c>
      <c r="N25" s="10">
        <v>25</v>
      </c>
      <c r="O25" s="8">
        <v>5</v>
      </c>
      <c r="P25" s="10" t="s">
        <v>105</v>
      </c>
      <c r="Q25" s="10">
        <v>25</v>
      </c>
      <c r="R25" s="10">
        <v>5</v>
      </c>
      <c r="S25" s="10"/>
      <c r="T25" s="10"/>
      <c r="U25" s="10"/>
      <c r="W25" s="6" t="str">
        <f t="shared" si="0"/>
        <v>Absent</v>
      </c>
    </row>
    <row r="26" spans="1:23" ht="15.75" customHeight="1">
      <c r="A26" s="16">
        <v>14</v>
      </c>
      <c r="B26" s="18" t="s">
        <v>61</v>
      </c>
      <c r="C26" s="17" t="s">
        <v>62</v>
      </c>
      <c r="D26" s="9">
        <v>46</v>
      </c>
      <c r="E26" s="10">
        <v>22</v>
      </c>
      <c r="F26" s="10">
        <v>5</v>
      </c>
      <c r="G26" s="10">
        <v>38</v>
      </c>
      <c r="H26" s="10">
        <v>10</v>
      </c>
      <c r="I26" s="8">
        <v>5</v>
      </c>
      <c r="J26" s="10">
        <v>21</v>
      </c>
      <c r="K26" s="10">
        <v>21</v>
      </c>
      <c r="L26" s="10">
        <v>5</v>
      </c>
      <c r="M26" s="10">
        <v>45</v>
      </c>
      <c r="N26" s="10">
        <v>25</v>
      </c>
      <c r="O26" s="8">
        <v>5</v>
      </c>
      <c r="P26" s="10">
        <v>27</v>
      </c>
      <c r="Q26" s="10">
        <v>25</v>
      </c>
      <c r="R26" s="10">
        <v>5</v>
      </c>
      <c r="S26" s="10"/>
      <c r="T26" s="10"/>
      <c r="U26" s="10"/>
      <c r="W26" s="6" t="str">
        <f t="shared" si="0"/>
        <v>Pass</v>
      </c>
    </row>
    <row r="27" spans="1:23" ht="15.75" customHeight="1">
      <c r="A27" s="16">
        <v>15</v>
      </c>
      <c r="B27" s="18" t="s">
        <v>63</v>
      </c>
      <c r="C27" s="17" t="s">
        <v>64</v>
      </c>
      <c r="D27" s="9" t="s">
        <v>65</v>
      </c>
      <c r="E27" s="10" t="s">
        <v>48</v>
      </c>
      <c r="F27" s="10">
        <v>5</v>
      </c>
      <c r="G27" s="10">
        <v>18</v>
      </c>
      <c r="H27" s="10"/>
      <c r="I27" s="8">
        <v>5</v>
      </c>
      <c r="J27" s="10">
        <v>8</v>
      </c>
      <c r="K27" s="10">
        <v>21</v>
      </c>
      <c r="L27" s="10">
        <v>5</v>
      </c>
      <c r="M27" s="10">
        <v>12</v>
      </c>
      <c r="N27" s="10">
        <v>25</v>
      </c>
      <c r="O27" s="8">
        <v>5</v>
      </c>
      <c r="P27" s="10">
        <v>8</v>
      </c>
      <c r="Q27" s="10">
        <v>25</v>
      </c>
      <c r="R27" s="10">
        <v>5</v>
      </c>
      <c r="S27" s="10"/>
      <c r="T27" s="10"/>
      <c r="U27" s="10"/>
      <c r="W27" s="6" t="str">
        <f t="shared" si="0"/>
        <v>Absent</v>
      </c>
    </row>
    <row r="28" spans="1:23" ht="15.75" customHeight="1">
      <c r="A28" s="16">
        <v>16</v>
      </c>
      <c r="B28" s="18" t="s">
        <v>66</v>
      </c>
      <c r="C28" s="17" t="s">
        <v>67</v>
      </c>
      <c r="D28" s="9">
        <v>10</v>
      </c>
      <c r="E28" s="10" t="s">
        <v>48</v>
      </c>
      <c r="F28" s="10">
        <v>5</v>
      </c>
      <c r="G28" s="10" t="s">
        <v>105</v>
      </c>
      <c r="H28" s="10">
        <v>24</v>
      </c>
      <c r="I28" s="8">
        <v>5</v>
      </c>
      <c r="J28" s="10" t="s">
        <v>105</v>
      </c>
      <c r="K28" s="10">
        <v>24</v>
      </c>
      <c r="L28" s="10">
        <v>5</v>
      </c>
      <c r="M28" s="10" t="s">
        <v>105</v>
      </c>
      <c r="N28" s="10">
        <v>25</v>
      </c>
      <c r="O28" s="8">
        <v>5</v>
      </c>
      <c r="P28" s="10" t="s">
        <v>105</v>
      </c>
      <c r="Q28" s="10">
        <v>25</v>
      </c>
      <c r="R28" s="10">
        <v>5</v>
      </c>
      <c r="S28" s="10"/>
      <c r="T28" s="10"/>
      <c r="U28" s="10"/>
      <c r="W28" s="6" t="str">
        <f t="shared" si="0"/>
        <v>Absent</v>
      </c>
    </row>
    <row r="29" spans="1:23" ht="15.75" customHeight="1">
      <c r="A29" s="16">
        <v>17</v>
      </c>
      <c r="B29" s="18" t="s">
        <v>68</v>
      </c>
      <c r="C29" s="17" t="s">
        <v>69</v>
      </c>
      <c r="D29" s="9">
        <v>27</v>
      </c>
      <c r="E29" s="10">
        <v>23</v>
      </c>
      <c r="F29" s="10">
        <v>5</v>
      </c>
      <c r="G29" s="10">
        <v>21</v>
      </c>
      <c r="H29" s="10">
        <v>22</v>
      </c>
      <c r="I29" s="8">
        <v>5</v>
      </c>
      <c r="J29" s="10">
        <v>11</v>
      </c>
      <c r="K29" s="10">
        <v>21</v>
      </c>
      <c r="L29" s="10">
        <v>5</v>
      </c>
      <c r="M29" s="10">
        <v>20</v>
      </c>
      <c r="N29" s="10">
        <v>25</v>
      </c>
      <c r="O29" s="8">
        <v>5</v>
      </c>
      <c r="P29" s="10">
        <v>26</v>
      </c>
      <c r="Q29" s="10">
        <v>25</v>
      </c>
      <c r="R29" s="10">
        <v>5</v>
      </c>
      <c r="S29" s="10"/>
      <c r="T29" s="10"/>
      <c r="U29" s="10"/>
      <c r="W29" s="6" t="str">
        <f t="shared" si="0"/>
        <v>Fail</v>
      </c>
    </row>
    <row r="30" spans="1:23" ht="15.75" customHeight="1">
      <c r="A30" s="16">
        <v>18</v>
      </c>
      <c r="B30" s="18" t="s">
        <v>70</v>
      </c>
      <c r="C30" s="17" t="s">
        <v>71</v>
      </c>
      <c r="D30" s="9">
        <v>15</v>
      </c>
      <c r="E30" s="10">
        <v>19</v>
      </c>
      <c r="F30" s="10" t="s">
        <v>48</v>
      </c>
      <c r="G30" s="10">
        <v>11</v>
      </c>
      <c r="H30" s="10">
        <v>25</v>
      </c>
      <c r="I30" s="8">
        <v>5</v>
      </c>
      <c r="J30" s="10">
        <v>6</v>
      </c>
      <c r="K30" s="10">
        <v>18</v>
      </c>
      <c r="L30" s="10">
        <v>5</v>
      </c>
      <c r="M30" s="10">
        <v>20</v>
      </c>
      <c r="N30" s="10">
        <v>25</v>
      </c>
      <c r="O30" s="8">
        <v>5</v>
      </c>
      <c r="P30" s="10">
        <v>0</v>
      </c>
      <c r="Q30" s="10">
        <v>25</v>
      </c>
      <c r="R30" s="10">
        <v>5</v>
      </c>
      <c r="S30" s="10"/>
      <c r="T30" s="10"/>
      <c r="U30" s="10"/>
      <c r="W30" s="6" t="str">
        <f t="shared" si="0"/>
        <v>Fail</v>
      </c>
    </row>
    <row r="31" spans="1:23" ht="15.75" customHeight="1">
      <c r="A31" s="33" t="s">
        <v>72</v>
      </c>
      <c r="B31" s="34"/>
      <c r="C31" s="35"/>
      <c r="D31" s="25" t="s">
        <v>73</v>
      </c>
      <c r="E31" s="26"/>
      <c r="F31" s="27"/>
      <c r="G31" s="25" t="s">
        <v>74</v>
      </c>
      <c r="H31" s="26"/>
      <c r="I31" s="27"/>
      <c r="J31" s="25" t="s">
        <v>75</v>
      </c>
      <c r="K31" s="26"/>
      <c r="L31" s="27"/>
      <c r="M31" s="25" t="s">
        <v>76</v>
      </c>
      <c r="N31" s="26"/>
      <c r="O31" s="27"/>
      <c r="P31" s="25" t="s">
        <v>77</v>
      </c>
      <c r="Q31" s="26"/>
      <c r="R31" s="27"/>
      <c r="S31" s="12"/>
      <c r="T31" s="13"/>
      <c r="U31" s="14"/>
    </row>
    <row r="32" spans="1:23" ht="15.75" customHeight="1"/>
    <row r="33" spans="1:23" ht="15.75" customHeight="1"/>
    <row r="34" spans="1:23" ht="15.75" customHeight="1">
      <c r="A34" s="28" t="s">
        <v>78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W34">
        <f>COUNTIF(W13:W30,"=Pass")</f>
        <v>7</v>
      </c>
    </row>
    <row r="35" spans="1:23" ht="15.75" customHeight="1">
      <c r="W35">
        <v>18</v>
      </c>
    </row>
    <row r="36" spans="1:23" ht="15.75" customHeight="1">
      <c r="C36" s="56" t="s">
        <v>193</v>
      </c>
      <c r="D36" s="6">
        <v>18</v>
      </c>
      <c r="G36" s="6">
        <v>18</v>
      </c>
      <c r="J36" s="6">
        <v>18</v>
      </c>
      <c r="M36" s="6">
        <v>18</v>
      </c>
      <c r="P36" s="6">
        <v>18</v>
      </c>
      <c r="W36">
        <f>W34/W35</f>
        <v>0.3888888888888889</v>
      </c>
    </row>
    <row r="37" spans="1:23" ht="15.75" customHeight="1">
      <c r="C37" s="6" t="s">
        <v>194</v>
      </c>
      <c r="D37" s="6">
        <f>D36-D38</f>
        <v>17</v>
      </c>
      <c r="G37" s="6">
        <f>G36-G38</f>
        <v>17</v>
      </c>
      <c r="J37" s="6">
        <f>J36-J38</f>
        <v>17</v>
      </c>
      <c r="M37" s="6">
        <f>M36-M38</f>
        <v>17</v>
      </c>
      <c r="P37" s="6">
        <f>P36-P38</f>
        <v>16</v>
      </c>
    </row>
    <row r="38" spans="1:23" ht="15.75" customHeight="1">
      <c r="C38" s="6" t="s">
        <v>195</v>
      </c>
      <c r="D38" s="6">
        <f>COUNTIF(D13:D30,"AB")</f>
        <v>1</v>
      </c>
      <c r="G38" s="6">
        <f>COUNTIF(G13:G30,"AB")</f>
        <v>1</v>
      </c>
      <c r="J38" s="6">
        <f>COUNTIF(J13:J30,"AB")</f>
        <v>1</v>
      </c>
      <c r="M38" s="6">
        <f>COUNTIF(M13:M30,"AB")</f>
        <v>1</v>
      </c>
      <c r="P38" s="6">
        <f>COUNTIF(P13:P30,"AB")</f>
        <v>2</v>
      </c>
    </row>
    <row r="39" spans="1:23" ht="15.75" customHeight="1">
      <c r="C39" s="6" t="s">
        <v>196</v>
      </c>
      <c r="D39" s="6">
        <f>COUNTIF(D13:D30,"&gt;=20")</f>
        <v>13</v>
      </c>
      <c r="G39" s="6">
        <f>COUNTIF(G13:G30,"&gt;=20")</f>
        <v>11</v>
      </c>
      <c r="J39" s="6">
        <f>COUNTIF(J13:J30,"&gt;=20")</f>
        <v>8</v>
      </c>
      <c r="M39" s="6">
        <f>COUNTIF(M13:M30,"&gt;=20")</f>
        <v>11</v>
      </c>
      <c r="P39" s="6">
        <f>COUNTIF(P13:P30,"&gt;=20")</f>
        <v>8</v>
      </c>
    </row>
    <row r="40" spans="1:23" ht="15.75" customHeight="1">
      <c r="C40" s="6" t="s">
        <v>197</v>
      </c>
      <c r="D40" s="6">
        <f>COUNTIF(D13:D30,"&lt;20")</f>
        <v>4</v>
      </c>
      <c r="G40" s="6">
        <f>COUNTIF(G13:G30,"&lt;20")</f>
        <v>6</v>
      </c>
      <c r="J40" s="6">
        <f>COUNTIF(J13:J30,"&lt;20")</f>
        <v>9</v>
      </c>
      <c r="M40" s="6">
        <f>COUNTIF(M13:M30,"&lt;20")</f>
        <v>6</v>
      </c>
      <c r="P40" s="6">
        <f>COUNTIF(P13:P30,"&lt;20")</f>
        <v>8</v>
      </c>
    </row>
    <row r="41" spans="1:23" ht="15.75" customHeight="1">
      <c r="C41" s="6" t="s">
        <v>198</v>
      </c>
      <c r="D41" s="6" t="str">
        <f>ROUNDUP(D39/D36*100,0)&amp;"%"</f>
        <v>73%</v>
      </c>
      <c r="G41" s="6" t="str">
        <f>ROUNDUP(G39/G36*100,0)&amp;"%"</f>
        <v>62%</v>
      </c>
      <c r="J41" s="6" t="str">
        <f>ROUNDUP(J39/J36*100,0)&amp;"%"</f>
        <v>45%</v>
      </c>
      <c r="M41" s="6" t="str">
        <f>ROUNDUP(M39/M36*100,0)&amp;"%"</f>
        <v>62%</v>
      </c>
      <c r="P41" s="6" t="str">
        <f>ROUNDUP(P39/P36*100,0)&amp;"%"</f>
        <v>45%</v>
      </c>
    </row>
    <row r="42" spans="1:23" ht="15.75" customHeight="1"/>
    <row r="43" spans="1:23" ht="15.75" customHeight="1"/>
    <row r="44" spans="1:23" ht="15.75" customHeight="1"/>
    <row r="45" spans="1:23" ht="15.75" customHeight="1">
      <c r="D45">
        <v>18</v>
      </c>
      <c r="G45">
        <v>18</v>
      </c>
      <c r="J45">
        <v>18</v>
      </c>
      <c r="M45">
        <v>18</v>
      </c>
      <c r="P45">
        <v>18</v>
      </c>
    </row>
    <row r="46" spans="1:23" ht="15.75" customHeight="1">
      <c r="D46">
        <v>17</v>
      </c>
      <c r="G46">
        <v>17</v>
      </c>
      <c r="J46">
        <v>17</v>
      </c>
      <c r="M46">
        <v>17</v>
      </c>
      <c r="P46">
        <v>16</v>
      </c>
    </row>
    <row r="47" spans="1:23" ht="15.75" customHeight="1">
      <c r="D47">
        <v>1</v>
      </c>
      <c r="G47">
        <v>1</v>
      </c>
      <c r="J47">
        <v>1</v>
      </c>
      <c r="M47">
        <v>1</v>
      </c>
      <c r="P47">
        <v>2</v>
      </c>
    </row>
    <row r="48" spans="1:23" ht="15.75" customHeight="1">
      <c r="D48">
        <v>13</v>
      </c>
      <c r="G48">
        <v>11</v>
      </c>
      <c r="J48">
        <v>8</v>
      </c>
      <c r="M48">
        <v>11</v>
      </c>
      <c r="P48">
        <v>8</v>
      </c>
    </row>
    <row r="49" spans="4:16" ht="15.75" customHeight="1">
      <c r="D49">
        <v>4</v>
      </c>
      <c r="G49">
        <v>6</v>
      </c>
      <c r="J49">
        <v>9</v>
      </c>
      <c r="M49">
        <v>6</v>
      </c>
      <c r="P49">
        <v>8</v>
      </c>
    </row>
    <row r="50" spans="4:16" ht="15.75" customHeight="1">
      <c r="D50" t="s">
        <v>199</v>
      </c>
      <c r="G50" t="s">
        <v>200</v>
      </c>
      <c r="J50" t="s">
        <v>201</v>
      </c>
      <c r="M50" t="s">
        <v>200</v>
      </c>
      <c r="P50" t="s">
        <v>201</v>
      </c>
    </row>
    <row r="51" spans="4:16" ht="15.75" customHeight="1"/>
    <row r="52" spans="4:16" ht="15.75" customHeight="1"/>
    <row r="53" spans="4:16" ht="15.75" customHeight="1">
      <c r="D53" s="6">
        <v>18</v>
      </c>
      <c r="E53" s="6">
        <v>17</v>
      </c>
      <c r="F53" s="6">
        <v>1</v>
      </c>
      <c r="G53" s="6">
        <v>13</v>
      </c>
      <c r="H53" s="6">
        <v>4</v>
      </c>
      <c r="I53" s="6" t="s">
        <v>199</v>
      </c>
    </row>
    <row r="54" spans="4:16" ht="15.75" customHeight="1">
      <c r="D54" s="6">
        <v>18</v>
      </c>
      <c r="E54" s="6">
        <v>17</v>
      </c>
      <c r="F54" s="6">
        <v>1</v>
      </c>
      <c r="G54" s="6">
        <v>11</v>
      </c>
      <c r="H54" s="6">
        <v>6</v>
      </c>
      <c r="I54" s="6" t="s">
        <v>200</v>
      </c>
    </row>
    <row r="55" spans="4:16" ht="15.75" customHeight="1">
      <c r="D55" s="6">
        <v>18</v>
      </c>
      <c r="E55" s="6">
        <v>17</v>
      </c>
      <c r="F55" s="6">
        <v>1</v>
      </c>
      <c r="G55" s="6">
        <v>8</v>
      </c>
      <c r="H55" s="6">
        <v>9</v>
      </c>
      <c r="I55" s="6" t="s">
        <v>201</v>
      </c>
    </row>
    <row r="56" spans="4:16" ht="15.75" customHeight="1">
      <c r="D56" s="6">
        <v>18</v>
      </c>
      <c r="E56" s="6">
        <v>17</v>
      </c>
      <c r="F56" s="6">
        <v>1</v>
      </c>
      <c r="G56" s="6">
        <v>11</v>
      </c>
      <c r="H56" s="6">
        <v>6</v>
      </c>
      <c r="I56" s="6" t="s">
        <v>200</v>
      </c>
    </row>
    <row r="57" spans="4:16" ht="15.75" customHeight="1">
      <c r="D57" s="6">
        <v>18</v>
      </c>
      <c r="E57" s="6">
        <v>16</v>
      </c>
      <c r="F57" s="6">
        <v>2</v>
      </c>
      <c r="G57" s="6">
        <v>8</v>
      </c>
      <c r="H57" s="6">
        <v>8</v>
      </c>
      <c r="I57" s="6" t="s">
        <v>201</v>
      </c>
    </row>
    <row r="58" spans="4:16" ht="15.75" customHeight="1">
      <c r="D58" s="6"/>
      <c r="E58" s="6"/>
      <c r="F58" s="6"/>
      <c r="G58" s="6"/>
      <c r="H58" s="6"/>
      <c r="I58" s="6"/>
    </row>
    <row r="59" spans="4:16" ht="15.75" customHeight="1"/>
    <row r="60" spans="4:16" ht="15.75" customHeight="1">
      <c r="D60" s="6"/>
      <c r="E60" s="6"/>
      <c r="F60" s="6"/>
      <c r="G60" s="6"/>
      <c r="H60" s="6"/>
      <c r="I60" s="6"/>
    </row>
    <row r="61" spans="4:16" ht="15.75" customHeight="1">
      <c r="D61" s="6"/>
      <c r="E61" s="6"/>
      <c r="F61" s="6"/>
      <c r="G61" s="6"/>
      <c r="H61" s="6"/>
      <c r="I61" s="6"/>
    </row>
    <row r="62" spans="4:16" ht="15.75" customHeight="1"/>
    <row r="63" spans="4:16" ht="15.75" customHeight="1">
      <c r="D63" s="6"/>
      <c r="E63" s="6"/>
      <c r="F63" s="6"/>
      <c r="G63" s="6"/>
      <c r="H63" s="6"/>
      <c r="I63" s="6"/>
    </row>
    <row r="64" spans="4:16" ht="15.75" customHeight="1">
      <c r="D64" s="6"/>
      <c r="E64" s="6"/>
      <c r="F64" s="6"/>
      <c r="G64" s="6"/>
      <c r="H64" s="6"/>
      <c r="I64" s="6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A1:U1"/>
    <mergeCell ref="A2:U2"/>
    <mergeCell ref="A3:U3"/>
    <mergeCell ref="A4:U4"/>
    <mergeCell ref="C5:J5"/>
    <mergeCell ref="K5:O5"/>
    <mergeCell ref="P5:U5"/>
    <mergeCell ref="K7:O7"/>
    <mergeCell ref="P7:U7"/>
    <mergeCell ref="A5:B5"/>
    <mergeCell ref="A6:B6"/>
    <mergeCell ref="C6:J6"/>
    <mergeCell ref="K6:O6"/>
    <mergeCell ref="P6:U6"/>
    <mergeCell ref="A7:B7"/>
    <mergeCell ref="C7:J7"/>
    <mergeCell ref="A8:B8"/>
    <mergeCell ref="C8:J8"/>
    <mergeCell ref="K8:O8"/>
    <mergeCell ref="P8:U8"/>
    <mergeCell ref="A10:A12"/>
    <mergeCell ref="B10:B12"/>
    <mergeCell ref="C10:C12"/>
    <mergeCell ref="P31:R31"/>
    <mergeCell ref="A34:U34"/>
    <mergeCell ref="D10:F10"/>
    <mergeCell ref="G10:I10"/>
    <mergeCell ref="A31:C31"/>
    <mergeCell ref="D31:F31"/>
    <mergeCell ref="G31:I31"/>
    <mergeCell ref="J31:L31"/>
    <mergeCell ref="M31:O31"/>
    <mergeCell ref="J10:L10"/>
    <mergeCell ref="M10:O10"/>
    <mergeCell ref="P10:R10"/>
    <mergeCell ref="S10:U10"/>
  </mergeCells>
  <printOptions horizontalCentered="1"/>
  <pageMargins left="0.25" right="0.25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topLeftCell="A21" workbookViewId="0">
      <selection activeCell="W42" sqref="W42"/>
    </sheetView>
  </sheetViews>
  <sheetFormatPr defaultColWidth="14.42578125" defaultRowHeight="15" customHeight="1"/>
  <cols>
    <col min="1" max="1" width="5.140625" customWidth="1"/>
    <col min="2" max="2" width="21.85546875" customWidth="1"/>
    <col min="3" max="3" width="27.7109375" customWidth="1"/>
    <col min="4" max="21" width="5.7109375" customWidth="1"/>
    <col min="22" max="26" width="8.7109375" customWidth="1"/>
  </cols>
  <sheetData>
    <row r="1" spans="1:23" ht="22.5">
      <c r="A1" s="42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3" ht="15.75">
      <c r="A2" s="43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23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</row>
    <row r="4" spans="1:23" ht="15.75">
      <c r="A4" s="53" t="s">
        <v>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</row>
    <row r="5" spans="1:23" ht="15.75" customHeight="1">
      <c r="A5" s="36" t="s">
        <v>3</v>
      </c>
      <c r="B5" s="49"/>
      <c r="C5" s="36" t="s">
        <v>79</v>
      </c>
      <c r="D5" s="50"/>
      <c r="E5" s="50"/>
      <c r="F5" s="50"/>
      <c r="G5" s="50"/>
      <c r="H5" s="50"/>
      <c r="I5" s="50"/>
      <c r="J5" s="49"/>
      <c r="K5" s="36" t="s">
        <v>5</v>
      </c>
      <c r="L5" s="50"/>
      <c r="M5" s="50"/>
      <c r="N5" s="50"/>
      <c r="O5" s="49"/>
      <c r="P5" s="36" t="s">
        <v>6</v>
      </c>
      <c r="Q5" s="50"/>
      <c r="R5" s="50"/>
      <c r="S5" s="50"/>
      <c r="T5" s="50"/>
      <c r="U5" s="49"/>
    </row>
    <row r="6" spans="1:23" ht="15.75" customHeight="1">
      <c r="A6" s="36" t="s">
        <v>7</v>
      </c>
      <c r="B6" s="49"/>
      <c r="C6" s="36" t="s">
        <v>80</v>
      </c>
      <c r="D6" s="50"/>
      <c r="E6" s="50"/>
      <c r="F6" s="50"/>
      <c r="G6" s="50"/>
      <c r="H6" s="50"/>
      <c r="I6" s="50"/>
      <c r="J6" s="49"/>
      <c r="K6" s="36" t="s">
        <v>9</v>
      </c>
      <c r="L6" s="50"/>
      <c r="M6" s="50"/>
      <c r="N6" s="50"/>
      <c r="O6" s="49"/>
      <c r="P6" s="36" t="s">
        <v>10</v>
      </c>
      <c r="Q6" s="50"/>
      <c r="R6" s="50"/>
      <c r="S6" s="50"/>
      <c r="T6" s="50"/>
      <c r="U6" s="49"/>
    </row>
    <row r="7" spans="1:23" ht="15.75" customHeight="1">
      <c r="A7" s="36" t="s">
        <v>11</v>
      </c>
      <c r="B7" s="49"/>
      <c r="C7" s="36" t="s">
        <v>81</v>
      </c>
      <c r="D7" s="50"/>
      <c r="E7" s="50"/>
      <c r="F7" s="50"/>
      <c r="G7" s="50"/>
      <c r="H7" s="50"/>
      <c r="I7" s="50"/>
      <c r="J7" s="49"/>
      <c r="K7" s="36" t="s">
        <v>13</v>
      </c>
      <c r="L7" s="50"/>
      <c r="M7" s="50"/>
      <c r="N7" s="50"/>
      <c r="O7" s="49"/>
      <c r="P7" s="36" t="s">
        <v>14</v>
      </c>
      <c r="Q7" s="50"/>
      <c r="R7" s="50"/>
      <c r="S7" s="50"/>
      <c r="T7" s="50"/>
      <c r="U7" s="49"/>
    </row>
    <row r="8" spans="1:23" ht="15.75" customHeight="1">
      <c r="A8" s="36" t="s">
        <v>15</v>
      </c>
      <c r="B8" s="49"/>
      <c r="C8" s="36" t="s">
        <v>82</v>
      </c>
      <c r="D8" s="50"/>
      <c r="E8" s="50"/>
      <c r="F8" s="50"/>
      <c r="G8" s="50"/>
      <c r="H8" s="50"/>
      <c r="I8" s="50"/>
      <c r="J8" s="49"/>
      <c r="K8" s="36" t="s">
        <v>17</v>
      </c>
      <c r="L8" s="50"/>
      <c r="M8" s="50"/>
      <c r="N8" s="50"/>
      <c r="O8" s="49"/>
      <c r="P8" s="36" t="s">
        <v>18</v>
      </c>
      <c r="Q8" s="50"/>
      <c r="R8" s="50"/>
      <c r="S8" s="50"/>
      <c r="T8" s="50"/>
      <c r="U8" s="49"/>
    </row>
    <row r="9" spans="1:23" ht="15.75">
      <c r="A9" s="20"/>
      <c r="B9" s="20"/>
      <c r="C9" s="20" t="str">
        <f>UPPER(A3)</f>
        <v/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spans="1:23" ht="30" customHeight="1">
      <c r="A10" s="38" t="s">
        <v>19</v>
      </c>
      <c r="B10" s="41" t="s">
        <v>20</v>
      </c>
      <c r="C10" s="41" t="s">
        <v>21</v>
      </c>
      <c r="D10" s="46" t="s">
        <v>22</v>
      </c>
      <c r="E10" s="47"/>
      <c r="F10" s="48"/>
      <c r="G10" s="46" t="s">
        <v>23</v>
      </c>
      <c r="H10" s="47"/>
      <c r="I10" s="48"/>
      <c r="J10" s="46" t="s">
        <v>83</v>
      </c>
      <c r="K10" s="47"/>
      <c r="L10" s="48"/>
      <c r="M10" s="46" t="s">
        <v>84</v>
      </c>
      <c r="N10" s="47"/>
      <c r="O10" s="48"/>
      <c r="P10" s="46" t="s">
        <v>85</v>
      </c>
      <c r="Q10" s="47"/>
      <c r="R10" s="48"/>
      <c r="S10" s="46" t="s">
        <v>86</v>
      </c>
      <c r="T10" s="47"/>
      <c r="U10" s="48"/>
    </row>
    <row r="11" spans="1:23">
      <c r="A11" s="51"/>
      <c r="B11" s="51"/>
      <c r="C11" s="51"/>
      <c r="D11" s="23" t="s">
        <v>28</v>
      </c>
      <c r="E11" s="23" t="s">
        <v>29</v>
      </c>
      <c r="F11" s="23" t="s">
        <v>30</v>
      </c>
      <c r="G11" s="23" t="s">
        <v>28</v>
      </c>
      <c r="H11" s="23" t="s">
        <v>29</v>
      </c>
      <c r="I11" s="23" t="s">
        <v>30</v>
      </c>
      <c r="J11" s="23" t="s">
        <v>28</v>
      </c>
      <c r="K11" s="23" t="s">
        <v>29</v>
      </c>
      <c r="L11" s="23" t="s">
        <v>30</v>
      </c>
      <c r="M11" s="23" t="s">
        <v>28</v>
      </c>
      <c r="N11" s="23" t="s">
        <v>29</v>
      </c>
      <c r="O11" s="23" t="s">
        <v>30</v>
      </c>
      <c r="P11" s="23" t="s">
        <v>28</v>
      </c>
      <c r="Q11" s="23" t="s">
        <v>29</v>
      </c>
      <c r="R11" s="23" t="s">
        <v>30</v>
      </c>
      <c r="S11" s="23" t="s">
        <v>28</v>
      </c>
      <c r="T11" s="23" t="s">
        <v>29</v>
      </c>
      <c r="U11" s="23" t="s">
        <v>30</v>
      </c>
    </row>
    <row r="12" spans="1:23">
      <c r="A12" s="52"/>
      <c r="B12" s="52"/>
      <c r="C12" s="52"/>
      <c r="D12" s="23" t="s">
        <v>31</v>
      </c>
      <c r="E12" s="23" t="s">
        <v>32</v>
      </c>
      <c r="F12" s="23" t="s">
        <v>33</v>
      </c>
      <c r="G12" s="23" t="s">
        <v>31</v>
      </c>
      <c r="H12" s="23" t="s">
        <v>32</v>
      </c>
      <c r="I12" s="23" t="s">
        <v>33</v>
      </c>
      <c r="J12" s="23" t="s">
        <v>31</v>
      </c>
      <c r="K12" s="23" t="s">
        <v>32</v>
      </c>
      <c r="L12" s="23" t="s">
        <v>33</v>
      </c>
      <c r="M12" s="23" t="s">
        <v>31</v>
      </c>
      <c r="N12" s="23" t="s">
        <v>32</v>
      </c>
      <c r="O12" s="23" t="s">
        <v>33</v>
      </c>
      <c r="P12" s="23" t="s">
        <v>31</v>
      </c>
      <c r="Q12" s="23" t="s">
        <v>32</v>
      </c>
      <c r="R12" s="23" t="s">
        <v>33</v>
      </c>
      <c r="S12" s="23" t="s">
        <v>31</v>
      </c>
      <c r="T12" s="23" t="s">
        <v>32</v>
      </c>
      <c r="U12" s="23" t="s">
        <v>33</v>
      </c>
    </row>
    <row r="13" spans="1:23" ht="15.75">
      <c r="A13" s="18">
        <v>1</v>
      </c>
      <c r="B13" s="19" t="s">
        <v>87</v>
      </c>
      <c r="C13" s="22" t="s">
        <v>88</v>
      </c>
      <c r="D13" s="8">
        <v>8</v>
      </c>
      <c r="E13" s="8">
        <v>24</v>
      </c>
      <c r="F13" s="8" t="s">
        <v>48</v>
      </c>
      <c r="G13" s="8">
        <v>3</v>
      </c>
      <c r="H13" s="8"/>
      <c r="I13" s="8">
        <v>5</v>
      </c>
      <c r="J13" s="8">
        <v>17</v>
      </c>
      <c r="K13" s="8"/>
      <c r="L13" s="8">
        <v>5</v>
      </c>
      <c r="M13" s="21">
        <v>0</v>
      </c>
      <c r="N13" s="8">
        <v>24</v>
      </c>
      <c r="O13" s="21">
        <v>0</v>
      </c>
      <c r="P13" s="8">
        <v>20</v>
      </c>
      <c r="Q13" s="8">
        <v>25</v>
      </c>
      <c r="R13" s="8">
        <v>5</v>
      </c>
      <c r="S13" s="8"/>
      <c r="T13" s="8"/>
      <c r="U13" s="8"/>
      <c r="W13" s="6" t="str">
        <f>IF(OR(D13="ab",G13="ab", J13="ab",M13="ab",P13="ab"),"Absent",IF(AND(D13&gt;=20,G13&gt;=20,J13&gt;=20,M13&gt;=20,P13&gt;=20),"Pass","Fail"))</f>
        <v>Fail</v>
      </c>
    </row>
    <row r="14" spans="1:23" ht="15.75">
      <c r="A14" s="18">
        <v>2</v>
      </c>
      <c r="B14" s="19" t="s">
        <v>89</v>
      </c>
      <c r="C14" s="22" t="s">
        <v>90</v>
      </c>
      <c r="D14" s="8" t="s">
        <v>65</v>
      </c>
      <c r="E14" s="8">
        <v>25</v>
      </c>
      <c r="F14" s="8" t="s">
        <v>48</v>
      </c>
      <c r="G14" s="8">
        <v>20</v>
      </c>
      <c r="H14" s="8"/>
      <c r="I14" s="8">
        <v>5</v>
      </c>
      <c r="J14" s="8">
        <v>21</v>
      </c>
      <c r="K14" s="8"/>
      <c r="L14" s="8">
        <v>4</v>
      </c>
      <c r="M14" s="21">
        <v>27</v>
      </c>
      <c r="N14" s="8">
        <v>24</v>
      </c>
      <c r="O14" s="21">
        <v>5</v>
      </c>
      <c r="P14" s="8">
        <v>20</v>
      </c>
      <c r="Q14" s="8">
        <v>25</v>
      </c>
      <c r="R14" s="8">
        <v>5</v>
      </c>
      <c r="S14" s="8"/>
      <c r="T14" s="8"/>
      <c r="U14" s="8"/>
      <c r="W14" s="6" t="str">
        <f t="shared" ref="W14:W35" si="0">IF(OR(D14="ab",G14="ab", J14="ab",M14="ab",P14="ab"),"Absent",IF(AND(D14&gt;=20,G14&gt;=20,J14&gt;=20,M14&gt;=20,P14&gt;=20),"Pass","Fail"))</f>
        <v>Absent</v>
      </c>
    </row>
    <row r="15" spans="1:23" ht="15.75">
      <c r="A15" s="18">
        <v>3</v>
      </c>
      <c r="B15" s="19" t="s">
        <v>91</v>
      </c>
      <c r="C15" s="22" t="s">
        <v>92</v>
      </c>
      <c r="D15" s="8">
        <v>20</v>
      </c>
      <c r="E15" s="8">
        <v>23</v>
      </c>
      <c r="F15" s="8" t="s">
        <v>48</v>
      </c>
      <c r="G15" s="8">
        <v>28</v>
      </c>
      <c r="H15" s="8">
        <v>18</v>
      </c>
      <c r="I15" s="8">
        <v>5</v>
      </c>
      <c r="J15" s="8">
        <v>25</v>
      </c>
      <c r="K15" s="8"/>
      <c r="L15" s="8">
        <v>4</v>
      </c>
      <c r="M15" s="21">
        <v>25</v>
      </c>
      <c r="N15" s="8">
        <v>24</v>
      </c>
      <c r="O15" s="21">
        <v>5</v>
      </c>
      <c r="P15" s="8">
        <v>21</v>
      </c>
      <c r="Q15" s="8">
        <v>25</v>
      </c>
      <c r="R15" s="8">
        <v>5</v>
      </c>
      <c r="S15" s="8"/>
      <c r="T15" s="8"/>
      <c r="U15" s="8"/>
      <c r="W15" s="6" t="str">
        <f t="shared" si="0"/>
        <v>Pass</v>
      </c>
    </row>
    <row r="16" spans="1:23" ht="15.75">
      <c r="A16" s="18">
        <v>4</v>
      </c>
      <c r="B16" s="19" t="s">
        <v>93</v>
      </c>
      <c r="C16" s="22" t="s">
        <v>94</v>
      </c>
      <c r="D16" s="8">
        <v>20</v>
      </c>
      <c r="E16" s="8">
        <v>25</v>
      </c>
      <c r="F16" s="8" t="s">
        <v>48</v>
      </c>
      <c r="G16" s="8">
        <v>28</v>
      </c>
      <c r="H16" s="8">
        <v>5</v>
      </c>
      <c r="I16" s="8">
        <v>5</v>
      </c>
      <c r="J16" s="8">
        <v>22</v>
      </c>
      <c r="K16" s="8"/>
      <c r="L16" s="8">
        <v>5</v>
      </c>
      <c r="M16" s="21">
        <v>24</v>
      </c>
      <c r="N16" s="8">
        <v>24</v>
      </c>
      <c r="O16" s="21">
        <v>5</v>
      </c>
      <c r="P16" s="8">
        <v>20</v>
      </c>
      <c r="Q16" s="8">
        <v>25</v>
      </c>
      <c r="R16" s="8">
        <v>5</v>
      </c>
      <c r="S16" s="8"/>
      <c r="T16" s="8"/>
      <c r="U16" s="8"/>
      <c r="W16" s="6" t="str">
        <f t="shared" si="0"/>
        <v>Pass</v>
      </c>
    </row>
    <row r="17" spans="1:23" ht="15.75">
      <c r="A17" s="18">
        <v>5</v>
      </c>
      <c r="B17" s="19" t="s">
        <v>95</v>
      </c>
      <c r="C17" s="22" t="s">
        <v>96</v>
      </c>
      <c r="D17" s="8">
        <v>41</v>
      </c>
      <c r="E17" s="8">
        <v>23</v>
      </c>
      <c r="F17" s="8">
        <v>5</v>
      </c>
      <c r="G17" s="8">
        <v>27</v>
      </c>
      <c r="H17" s="8">
        <v>8</v>
      </c>
      <c r="I17" s="8">
        <v>5</v>
      </c>
      <c r="J17" s="8">
        <v>23</v>
      </c>
      <c r="K17" s="8"/>
      <c r="L17" s="8">
        <v>5</v>
      </c>
      <c r="M17" s="21">
        <v>46</v>
      </c>
      <c r="N17" s="8">
        <v>25</v>
      </c>
      <c r="O17" s="21">
        <v>5</v>
      </c>
      <c r="P17" s="8">
        <v>33</v>
      </c>
      <c r="Q17" s="8">
        <v>25</v>
      </c>
      <c r="R17" s="8">
        <v>5</v>
      </c>
      <c r="S17" s="8"/>
      <c r="T17" s="8"/>
      <c r="U17" s="8"/>
      <c r="W17" s="6" t="str">
        <f t="shared" si="0"/>
        <v>Pass</v>
      </c>
    </row>
    <row r="18" spans="1:23" ht="15.75">
      <c r="A18" s="18">
        <v>6</v>
      </c>
      <c r="B18" s="19" t="s">
        <v>97</v>
      </c>
      <c r="C18" s="22" t="s">
        <v>98</v>
      </c>
      <c r="D18" s="8">
        <v>30</v>
      </c>
      <c r="E18" s="8" t="s">
        <v>48</v>
      </c>
      <c r="F18" s="8">
        <v>5</v>
      </c>
      <c r="G18" s="8">
        <v>27</v>
      </c>
      <c r="H18" s="8">
        <v>7</v>
      </c>
      <c r="I18" s="8">
        <v>5</v>
      </c>
      <c r="J18" s="8">
        <v>25</v>
      </c>
      <c r="K18" s="8"/>
      <c r="L18" s="8">
        <v>5</v>
      </c>
      <c r="M18" s="21">
        <v>35</v>
      </c>
      <c r="N18" s="8">
        <v>24</v>
      </c>
      <c r="O18" s="21">
        <v>5</v>
      </c>
      <c r="P18" s="8">
        <v>29</v>
      </c>
      <c r="Q18" s="8">
        <v>25</v>
      </c>
      <c r="R18" s="8">
        <v>5</v>
      </c>
      <c r="S18" s="8"/>
      <c r="T18" s="8"/>
      <c r="U18" s="8"/>
      <c r="W18" s="6" t="str">
        <f t="shared" si="0"/>
        <v>Pass</v>
      </c>
    </row>
    <row r="19" spans="1:23" ht="15.75">
      <c r="A19" s="18">
        <v>7</v>
      </c>
      <c r="B19" s="19" t="s">
        <v>99</v>
      </c>
      <c r="C19" s="22" t="s">
        <v>100</v>
      </c>
      <c r="D19" s="8">
        <v>27</v>
      </c>
      <c r="E19" s="8">
        <v>25</v>
      </c>
      <c r="F19" s="8">
        <v>5</v>
      </c>
      <c r="G19" s="8">
        <v>30</v>
      </c>
      <c r="H19" s="8"/>
      <c r="I19" s="8">
        <v>5</v>
      </c>
      <c r="J19" s="8">
        <v>21</v>
      </c>
      <c r="K19" s="8"/>
      <c r="L19" s="8">
        <v>5</v>
      </c>
      <c r="M19" s="21">
        <v>47</v>
      </c>
      <c r="N19" s="8">
        <v>24</v>
      </c>
      <c r="O19" s="21">
        <v>5</v>
      </c>
      <c r="P19" s="8">
        <v>41</v>
      </c>
      <c r="Q19" s="8">
        <v>25</v>
      </c>
      <c r="R19" s="8">
        <v>5</v>
      </c>
      <c r="S19" s="8"/>
      <c r="T19" s="8"/>
      <c r="U19" s="8"/>
      <c r="W19" s="6" t="str">
        <f t="shared" si="0"/>
        <v>Pass</v>
      </c>
    </row>
    <row r="20" spans="1:23" ht="15.75">
      <c r="A20" s="18">
        <v>8</v>
      </c>
      <c r="B20" s="19" t="s">
        <v>101</v>
      </c>
      <c r="C20" s="22" t="s">
        <v>102</v>
      </c>
      <c r="D20" s="8">
        <v>20</v>
      </c>
      <c r="E20" s="8">
        <v>25</v>
      </c>
      <c r="F20" s="8">
        <v>5</v>
      </c>
      <c r="G20" s="8">
        <v>1</v>
      </c>
      <c r="H20" s="8"/>
      <c r="I20" s="8">
        <v>5</v>
      </c>
      <c r="J20" s="8">
        <v>17</v>
      </c>
      <c r="K20" s="8"/>
      <c r="L20" s="8">
        <v>5</v>
      </c>
      <c r="M20" s="21">
        <v>28</v>
      </c>
      <c r="N20" s="8">
        <v>24</v>
      </c>
      <c r="O20" s="21">
        <v>5</v>
      </c>
      <c r="P20" s="8">
        <v>31</v>
      </c>
      <c r="Q20" s="8">
        <v>25</v>
      </c>
      <c r="R20" s="8">
        <v>5</v>
      </c>
      <c r="S20" s="8"/>
      <c r="T20" s="8"/>
      <c r="U20" s="8"/>
      <c r="W20" s="6" t="str">
        <f t="shared" si="0"/>
        <v>Fail</v>
      </c>
    </row>
    <row r="21" spans="1:23" ht="15.75" customHeight="1">
      <c r="A21" s="18">
        <v>9</v>
      </c>
      <c r="B21" s="19" t="s">
        <v>103</v>
      </c>
      <c r="C21" s="22" t="s">
        <v>104</v>
      </c>
      <c r="D21" s="8" t="s">
        <v>65</v>
      </c>
      <c r="E21" s="8">
        <v>21</v>
      </c>
      <c r="F21" s="8">
        <v>5</v>
      </c>
      <c r="G21" s="8" t="s">
        <v>65</v>
      </c>
      <c r="H21" s="8"/>
      <c r="I21" s="8">
        <v>5</v>
      </c>
      <c r="J21" s="8" t="s">
        <v>105</v>
      </c>
      <c r="K21" s="8"/>
      <c r="L21" s="8">
        <v>5</v>
      </c>
      <c r="M21" s="21" t="s">
        <v>105</v>
      </c>
      <c r="N21" s="8">
        <v>25</v>
      </c>
      <c r="O21" s="21"/>
      <c r="P21" s="8" t="s">
        <v>65</v>
      </c>
      <c r="Q21" s="8" t="s">
        <v>48</v>
      </c>
      <c r="R21" s="8" t="s">
        <v>48</v>
      </c>
      <c r="S21" s="8"/>
      <c r="T21" s="8"/>
      <c r="U21" s="8"/>
      <c r="W21" s="6" t="str">
        <f t="shared" si="0"/>
        <v>Absent</v>
      </c>
    </row>
    <row r="22" spans="1:23" ht="15.75" customHeight="1">
      <c r="A22" s="18">
        <v>10</v>
      </c>
      <c r="B22" s="19" t="s">
        <v>106</v>
      </c>
      <c r="C22" s="22" t="s">
        <v>107</v>
      </c>
      <c r="D22" s="8">
        <v>41</v>
      </c>
      <c r="E22" s="8">
        <v>15</v>
      </c>
      <c r="F22" s="8">
        <v>5</v>
      </c>
      <c r="G22" s="8">
        <v>28</v>
      </c>
      <c r="H22" s="8"/>
      <c r="I22" s="8">
        <v>5</v>
      </c>
      <c r="J22" s="8">
        <v>40</v>
      </c>
      <c r="K22" s="8"/>
      <c r="L22" s="8">
        <v>5</v>
      </c>
      <c r="M22" s="21">
        <v>46</v>
      </c>
      <c r="N22" s="8">
        <v>24</v>
      </c>
      <c r="O22" s="21">
        <v>5</v>
      </c>
      <c r="P22" s="8">
        <v>41</v>
      </c>
      <c r="Q22" s="8">
        <v>25</v>
      </c>
      <c r="R22" s="8">
        <v>5</v>
      </c>
      <c r="S22" s="8"/>
      <c r="T22" s="8"/>
      <c r="U22" s="8"/>
      <c r="W22" s="6" t="str">
        <f t="shared" si="0"/>
        <v>Pass</v>
      </c>
    </row>
    <row r="23" spans="1:23" ht="15.75" customHeight="1">
      <c r="A23" s="18">
        <v>11</v>
      </c>
      <c r="B23" s="19" t="s">
        <v>108</v>
      </c>
      <c r="C23" s="22" t="s">
        <v>109</v>
      </c>
      <c r="D23" s="8" t="s">
        <v>65</v>
      </c>
      <c r="E23" s="8" t="s">
        <v>48</v>
      </c>
      <c r="F23" s="8" t="s">
        <v>48</v>
      </c>
      <c r="G23" s="8" t="s">
        <v>65</v>
      </c>
      <c r="H23" s="8"/>
      <c r="I23" s="8">
        <v>5</v>
      </c>
      <c r="J23" s="8">
        <v>1</v>
      </c>
      <c r="K23" s="8"/>
      <c r="L23" s="8">
        <v>5</v>
      </c>
      <c r="M23" s="21" t="s">
        <v>105</v>
      </c>
      <c r="N23" s="8">
        <v>24</v>
      </c>
      <c r="O23" s="21"/>
      <c r="P23" s="8">
        <v>21</v>
      </c>
      <c r="Q23" s="8">
        <v>25</v>
      </c>
      <c r="R23" s="8">
        <v>5</v>
      </c>
      <c r="S23" s="8"/>
      <c r="T23" s="8"/>
      <c r="U23" s="8"/>
      <c r="W23" s="6" t="str">
        <f t="shared" si="0"/>
        <v>Absent</v>
      </c>
    </row>
    <row r="24" spans="1:23" ht="15.75" customHeight="1">
      <c r="A24" s="18">
        <v>12</v>
      </c>
      <c r="B24" s="19" t="s">
        <v>110</v>
      </c>
      <c r="C24" s="22" t="s">
        <v>111</v>
      </c>
      <c r="D24" s="8">
        <v>30</v>
      </c>
      <c r="E24" s="8">
        <v>17</v>
      </c>
      <c r="F24" s="8">
        <v>5</v>
      </c>
      <c r="G24" s="8">
        <v>27</v>
      </c>
      <c r="H24" s="8">
        <v>25</v>
      </c>
      <c r="I24" s="8">
        <v>5</v>
      </c>
      <c r="J24" s="8">
        <v>29</v>
      </c>
      <c r="K24" s="8"/>
      <c r="L24" s="8">
        <v>5</v>
      </c>
      <c r="M24" s="21">
        <v>49</v>
      </c>
      <c r="N24" s="8">
        <v>24</v>
      </c>
      <c r="O24" s="21">
        <v>5</v>
      </c>
      <c r="P24" s="8">
        <v>42</v>
      </c>
      <c r="Q24" s="8">
        <v>25</v>
      </c>
      <c r="R24" s="8">
        <v>5</v>
      </c>
      <c r="S24" s="8"/>
      <c r="T24" s="8"/>
      <c r="U24" s="8"/>
      <c r="W24" s="6" t="str">
        <f t="shared" si="0"/>
        <v>Pass</v>
      </c>
    </row>
    <row r="25" spans="1:23" ht="15.75" customHeight="1">
      <c r="A25" s="18">
        <v>13</v>
      </c>
      <c r="B25" s="19" t="s">
        <v>112</v>
      </c>
      <c r="C25" s="22" t="s">
        <v>113</v>
      </c>
      <c r="D25" s="8">
        <v>31</v>
      </c>
      <c r="E25" s="8">
        <v>15</v>
      </c>
      <c r="F25" s="8">
        <v>5</v>
      </c>
      <c r="G25" s="8">
        <v>28</v>
      </c>
      <c r="H25" s="8">
        <v>25</v>
      </c>
      <c r="I25" s="8">
        <v>5</v>
      </c>
      <c r="J25" s="8">
        <v>24</v>
      </c>
      <c r="K25" s="8"/>
      <c r="L25" s="8">
        <v>5</v>
      </c>
      <c r="M25" s="21">
        <v>46</v>
      </c>
      <c r="N25" s="8">
        <v>24</v>
      </c>
      <c r="O25" s="21">
        <v>5</v>
      </c>
      <c r="P25" s="8">
        <v>38</v>
      </c>
      <c r="Q25" s="8">
        <v>25</v>
      </c>
      <c r="R25" s="8">
        <v>5</v>
      </c>
      <c r="S25" s="8"/>
      <c r="T25" s="8"/>
      <c r="U25" s="8"/>
      <c r="W25" s="6" t="str">
        <f t="shared" si="0"/>
        <v>Pass</v>
      </c>
    </row>
    <row r="26" spans="1:23" ht="15.75" customHeight="1">
      <c r="A26" s="18">
        <v>14</v>
      </c>
      <c r="B26" s="19" t="s">
        <v>114</v>
      </c>
      <c r="C26" s="22" t="s">
        <v>115</v>
      </c>
      <c r="D26" s="8" t="s">
        <v>65</v>
      </c>
      <c r="E26" s="8" t="s">
        <v>48</v>
      </c>
      <c r="F26" s="8">
        <v>5</v>
      </c>
      <c r="G26" s="8" t="s">
        <v>65</v>
      </c>
      <c r="H26" s="8"/>
      <c r="I26" s="8">
        <v>5</v>
      </c>
      <c r="J26" s="8">
        <v>18</v>
      </c>
      <c r="K26" s="8"/>
      <c r="L26" s="8">
        <v>5</v>
      </c>
      <c r="M26" s="21">
        <v>23</v>
      </c>
      <c r="N26" s="8">
        <v>24</v>
      </c>
      <c r="O26" s="21">
        <v>5</v>
      </c>
      <c r="P26" s="8">
        <v>21</v>
      </c>
      <c r="Q26" s="8">
        <v>25</v>
      </c>
      <c r="R26" s="8">
        <v>5</v>
      </c>
      <c r="S26" s="8"/>
      <c r="T26" s="8"/>
      <c r="U26" s="8"/>
      <c r="W26" s="6" t="str">
        <f t="shared" si="0"/>
        <v>Absent</v>
      </c>
    </row>
    <row r="27" spans="1:23" ht="15.75" customHeight="1">
      <c r="A27" s="18">
        <v>15</v>
      </c>
      <c r="B27" s="19" t="s">
        <v>116</v>
      </c>
      <c r="C27" s="22" t="s">
        <v>117</v>
      </c>
      <c r="D27" s="8">
        <v>6</v>
      </c>
      <c r="E27" s="8">
        <v>24</v>
      </c>
      <c r="F27" s="8" t="s">
        <v>48</v>
      </c>
      <c r="G27" s="8">
        <v>6</v>
      </c>
      <c r="H27" s="8"/>
      <c r="I27" s="8">
        <v>5</v>
      </c>
      <c r="J27" s="8">
        <v>19</v>
      </c>
      <c r="K27" s="8"/>
      <c r="L27" s="8">
        <v>4</v>
      </c>
      <c r="M27" s="21">
        <v>20</v>
      </c>
      <c r="N27" s="8">
        <v>24</v>
      </c>
      <c r="O27" s="21"/>
      <c r="P27" s="8" t="s">
        <v>65</v>
      </c>
      <c r="Q27" s="8">
        <v>25</v>
      </c>
      <c r="R27" s="8">
        <v>5</v>
      </c>
      <c r="S27" s="8"/>
      <c r="T27" s="8"/>
      <c r="U27" s="8"/>
      <c r="W27" s="6" t="str">
        <f t="shared" si="0"/>
        <v>Absent</v>
      </c>
    </row>
    <row r="28" spans="1:23" ht="15.75" customHeight="1">
      <c r="A28" s="18">
        <v>16</v>
      </c>
      <c r="B28" s="19" t="s">
        <v>118</v>
      </c>
      <c r="C28" s="22" t="s">
        <v>119</v>
      </c>
      <c r="D28" s="8">
        <v>20</v>
      </c>
      <c r="E28" s="8">
        <v>25</v>
      </c>
      <c r="F28" s="8">
        <v>5</v>
      </c>
      <c r="G28" s="8">
        <v>9</v>
      </c>
      <c r="H28" s="8">
        <v>10</v>
      </c>
      <c r="I28" s="8">
        <v>5</v>
      </c>
      <c r="J28" s="8">
        <v>25</v>
      </c>
      <c r="K28" s="8"/>
      <c r="L28" s="8">
        <v>5</v>
      </c>
      <c r="M28" s="21">
        <v>26</v>
      </c>
      <c r="N28" s="8">
        <v>25</v>
      </c>
      <c r="O28" s="21">
        <v>5</v>
      </c>
      <c r="P28" s="8">
        <v>31</v>
      </c>
      <c r="Q28" s="8">
        <v>25</v>
      </c>
      <c r="R28" s="8">
        <v>5</v>
      </c>
      <c r="S28" s="8"/>
      <c r="T28" s="8"/>
      <c r="U28" s="8"/>
      <c r="W28" s="6" t="str">
        <f t="shared" si="0"/>
        <v>Fail</v>
      </c>
    </row>
    <row r="29" spans="1:23" ht="15.75" customHeight="1">
      <c r="A29" s="18">
        <v>17</v>
      </c>
      <c r="B29" s="19" t="s">
        <v>120</v>
      </c>
      <c r="C29" s="22" t="s">
        <v>121</v>
      </c>
      <c r="D29" s="8">
        <v>20</v>
      </c>
      <c r="E29" s="8">
        <v>5</v>
      </c>
      <c r="F29" s="8">
        <v>5</v>
      </c>
      <c r="G29" s="8">
        <v>9</v>
      </c>
      <c r="H29" s="8">
        <v>9</v>
      </c>
      <c r="I29" s="8">
        <v>5</v>
      </c>
      <c r="J29" s="8">
        <v>10</v>
      </c>
      <c r="K29" s="8"/>
      <c r="L29" s="8">
        <v>5</v>
      </c>
      <c r="M29" s="21">
        <v>23</v>
      </c>
      <c r="N29" s="8">
        <v>24</v>
      </c>
      <c r="O29" s="21"/>
      <c r="P29" s="8">
        <v>20</v>
      </c>
      <c r="Q29" s="8">
        <v>25</v>
      </c>
      <c r="R29" s="8">
        <v>5</v>
      </c>
      <c r="S29" s="8"/>
      <c r="T29" s="8"/>
      <c r="U29" s="8"/>
      <c r="W29" s="6" t="str">
        <f t="shared" si="0"/>
        <v>Fail</v>
      </c>
    </row>
    <row r="30" spans="1:23" ht="15.75" customHeight="1">
      <c r="A30" s="18">
        <v>18</v>
      </c>
      <c r="B30" s="19" t="s">
        <v>122</v>
      </c>
      <c r="C30" s="22" t="s">
        <v>123</v>
      </c>
      <c r="D30" s="8" t="s">
        <v>65</v>
      </c>
      <c r="E30" s="8" t="s">
        <v>48</v>
      </c>
      <c r="F30" s="8" t="s">
        <v>48</v>
      </c>
      <c r="G30" s="8" t="s">
        <v>65</v>
      </c>
      <c r="H30" s="8">
        <v>6</v>
      </c>
      <c r="I30" s="8">
        <v>5</v>
      </c>
      <c r="J30" s="8">
        <v>24</v>
      </c>
      <c r="K30" s="8"/>
      <c r="L30" s="8">
        <v>5</v>
      </c>
      <c r="M30" s="21">
        <v>24</v>
      </c>
      <c r="N30" s="8">
        <v>24</v>
      </c>
      <c r="O30" s="21"/>
      <c r="P30" s="8">
        <v>21</v>
      </c>
      <c r="Q30" s="8">
        <v>25</v>
      </c>
      <c r="R30" s="8">
        <v>5</v>
      </c>
      <c r="S30" s="8"/>
      <c r="T30" s="8"/>
      <c r="U30" s="8"/>
      <c r="W30" s="6" t="str">
        <f t="shared" si="0"/>
        <v>Absent</v>
      </c>
    </row>
    <row r="31" spans="1:23" ht="15.75" customHeight="1">
      <c r="A31" s="18">
        <v>19</v>
      </c>
      <c r="B31" s="19" t="s">
        <v>124</v>
      </c>
      <c r="C31" s="22" t="s">
        <v>125</v>
      </c>
      <c r="D31" s="8">
        <v>20</v>
      </c>
      <c r="E31" s="8">
        <v>25</v>
      </c>
      <c r="F31" s="8" t="s">
        <v>48</v>
      </c>
      <c r="G31" s="8">
        <v>25</v>
      </c>
      <c r="H31" s="8"/>
      <c r="I31" s="8">
        <v>5</v>
      </c>
      <c r="J31" s="8">
        <v>18</v>
      </c>
      <c r="K31" s="8"/>
      <c r="L31" s="8">
        <v>4</v>
      </c>
      <c r="M31" s="21">
        <v>22</v>
      </c>
      <c r="N31" s="8">
        <v>24</v>
      </c>
      <c r="O31" s="21"/>
      <c r="P31" s="8">
        <v>20</v>
      </c>
      <c r="Q31" s="8">
        <v>25</v>
      </c>
      <c r="R31" s="8">
        <v>5</v>
      </c>
      <c r="S31" s="8"/>
      <c r="T31" s="8"/>
      <c r="U31" s="8"/>
      <c r="W31" s="6" t="str">
        <f t="shared" si="0"/>
        <v>Fail</v>
      </c>
    </row>
    <row r="32" spans="1:23" ht="15.75" customHeight="1">
      <c r="A32" s="18">
        <v>20</v>
      </c>
      <c r="B32" s="19" t="s">
        <v>126</v>
      </c>
      <c r="C32" s="22" t="s">
        <v>127</v>
      </c>
      <c r="D32" s="8" t="s">
        <v>65</v>
      </c>
      <c r="E32" s="8">
        <v>23</v>
      </c>
      <c r="F32" s="8">
        <v>5</v>
      </c>
      <c r="G32" s="8" t="s">
        <v>65</v>
      </c>
      <c r="H32" s="8">
        <v>25</v>
      </c>
      <c r="I32" s="8">
        <v>5</v>
      </c>
      <c r="J32" s="8">
        <v>27</v>
      </c>
      <c r="K32" s="8"/>
      <c r="L32" s="8">
        <v>5</v>
      </c>
      <c r="M32" s="21">
        <v>29</v>
      </c>
      <c r="N32" s="8">
        <v>24</v>
      </c>
      <c r="O32" s="21">
        <v>5</v>
      </c>
      <c r="P32" s="8">
        <v>30</v>
      </c>
      <c r="Q32" s="8">
        <v>25</v>
      </c>
      <c r="R32" s="8">
        <v>5</v>
      </c>
      <c r="S32" s="8"/>
      <c r="T32" s="8"/>
      <c r="U32" s="8"/>
      <c r="W32" s="6" t="str">
        <f t="shared" si="0"/>
        <v>Absent</v>
      </c>
    </row>
    <row r="33" spans="1:23" ht="15.75" customHeight="1">
      <c r="A33" s="18">
        <v>21</v>
      </c>
      <c r="B33" s="19" t="s">
        <v>128</v>
      </c>
      <c r="C33" s="22" t="s">
        <v>129</v>
      </c>
      <c r="D33" s="8">
        <v>14</v>
      </c>
      <c r="E33" s="8">
        <v>6</v>
      </c>
      <c r="F33" s="8">
        <v>5</v>
      </c>
      <c r="G33" s="8">
        <v>7</v>
      </c>
      <c r="H33" s="8">
        <v>10</v>
      </c>
      <c r="I33" s="8">
        <v>5</v>
      </c>
      <c r="J33" s="8">
        <v>29</v>
      </c>
      <c r="K33" s="8"/>
      <c r="L33" s="8">
        <v>5</v>
      </c>
      <c r="M33" s="21">
        <v>4</v>
      </c>
      <c r="N33" s="8">
        <v>24</v>
      </c>
      <c r="O33" s="21">
        <v>5</v>
      </c>
      <c r="P33" s="8">
        <v>25</v>
      </c>
      <c r="Q33" s="8">
        <v>25</v>
      </c>
      <c r="R33" s="8">
        <v>5</v>
      </c>
      <c r="S33" s="8"/>
      <c r="T33" s="8"/>
      <c r="U33" s="8"/>
      <c r="W33" s="6" t="str">
        <f t="shared" si="0"/>
        <v>Fail</v>
      </c>
    </row>
    <row r="34" spans="1:23" ht="15.75" customHeight="1">
      <c r="A34" s="18">
        <v>22</v>
      </c>
      <c r="B34" s="19" t="s">
        <v>130</v>
      </c>
      <c r="C34" s="22" t="s">
        <v>131</v>
      </c>
      <c r="D34" s="8">
        <v>20</v>
      </c>
      <c r="E34" s="8">
        <v>25</v>
      </c>
      <c r="F34" s="8" t="s">
        <v>48</v>
      </c>
      <c r="G34" s="8">
        <v>20</v>
      </c>
      <c r="H34" s="8">
        <v>15</v>
      </c>
      <c r="I34" s="8">
        <v>5</v>
      </c>
      <c r="J34" s="8">
        <v>26</v>
      </c>
      <c r="K34" s="8"/>
      <c r="L34" s="8">
        <v>5</v>
      </c>
      <c r="M34" s="21">
        <v>34</v>
      </c>
      <c r="N34" s="8">
        <v>24</v>
      </c>
      <c r="O34" s="21"/>
      <c r="P34" s="8">
        <v>30</v>
      </c>
      <c r="Q34" s="8">
        <v>25</v>
      </c>
      <c r="R34" s="8">
        <v>5</v>
      </c>
      <c r="S34" s="8"/>
      <c r="T34" s="8"/>
      <c r="U34" s="8"/>
      <c r="W34" s="6" t="str">
        <f t="shared" si="0"/>
        <v>Pass</v>
      </c>
    </row>
    <row r="35" spans="1:23" ht="15.75" customHeight="1">
      <c r="A35" s="18">
        <v>23</v>
      </c>
      <c r="B35" s="19" t="s">
        <v>132</v>
      </c>
      <c r="C35" s="22" t="s">
        <v>133</v>
      </c>
      <c r="D35" s="8">
        <v>27</v>
      </c>
      <c r="E35" s="8">
        <v>24</v>
      </c>
      <c r="F35" s="8">
        <v>5</v>
      </c>
      <c r="G35" s="8">
        <v>3</v>
      </c>
      <c r="H35" s="8"/>
      <c r="I35" s="8">
        <v>5</v>
      </c>
      <c r="J35" s="8">
        <v>19</v>
      </c>
      <c r="K35" s="8"/>
      <c r="L35" s="8">
        <v>5</v>
      </c>
      <c r="M35" s="21">
        <v>46</v>
      </c>
      <c r="N35" s="8">
        <v>24</v>
      </c>
      <c r="O35" s="21">
        <v>5</v>
      </c>
      <c r="P35" s="8">
        <v>30</v>
      </c>
      <c r="Q35" s="8">
        <v>25</v>
      </c>
      <c r="R35" s="8">
        <v>5</v>
      </c>
      <c r="S35" s="8"/>
      <c r="T35" s="8"/>
      <c r="U35" s="8"/>
      <c r="W35" s="6" t="str">
        <f t="shared" si="0"/>
        <v>Fail</v>
      </c>
    </row>
    <row r="36" spans="1:23" ht="15.75" customHeight="1">
      <c r="A36" s="33" t="s">
        <v>72</v>
      </c>
      <c r="B36" s="34"/>
      <c r="C36" s="35"/>
      <c r="D36" s="45" t="s">
        <v>134</v>
      </c>
      <c r="E36" s="34"/>
      <c r="F36" s="35"/>
      <c r="G36" s="45" t="s">
        <v>74</v>
      </c>
      <c r="H36" s="34"/>
      <c r="I36" s="35"/>
      <c r="J36" s="45"/>
      <c r="K36" s="34"/>
      <c r="L36" s="35"/>
      <c r="M36" s="45" t="s">
        <v>135</v>
      </c>
      <c r="N36" s="34"/>
      <c r="O36" s="35"/>
      <c r="P36" s="45" t="s">
        <v>136</v>
      </c>
      <c r="Q36" s="34"/>
      <c r="R36" s="35"/>
      <c r="S36" s="3"/>
      <c r="T36" s="4"/>
      <c r="U36" s="5"/>
    </row>
    <row r="37" spans="1:23" ht="15.75" customHeight="1"/>
    <row r="38" spans="1:23" ht="15.75" customHeight="1"/>
    <row r="39" spans="1:23" ht="15.75" customHeight="1">
      <c r="A39" s="28" t="s">
        <v>78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W39">
        <f>COUNTIF(W13:W35,"=Pass")</f>
        <v>9</v>
      </c>
    </row>
    <row r="40" spans="1:23" ht="15.75" customHeight="1">
      <c r="W40">
        <v>23</v>
      </c>
    </row>
    <row r="41" spans="1:23" ht="15.75" customHeight="1">
      <c r="C41" s="56" t="s">
        <v>193</v>
      </c>
      <c r="D41" s="6">
        <v>23</v>
      </c>
      <c r="G41" s="6">
        <v>23</v>
      </c>
      <c r="J41" s="6">
        <v>23</v>
      </c>
      <c r="M41" s="6">
        <v>23</v>
      </c>
      <c r="P41" s="6">
        <v>23</v>
      </c>
      <c r="W41">
        <f>W39/W40</f>
        <v>0.39130434782608697</v>
      </c>
    </row>
    <row r="42" spans="1:23" ht="15.75" customHeight="1">
      <c r="C42" s="6" t="s">
        <v>194</v>
      </c>
      <c r="D42" s="6">
        <f>D41-D43</f>
        <v>17</v>
      </c>
      <c r="G42" s="6">
        <f>G41-G43</f>
        <v>18</v>
      </c>
      <c r="J42" s="6">
        <f>J41-J43</f>
        <v>22</v>
      </c>
      <c r="M42" s="6">
        <f>M41-M43</f>
        <v>21</v>
      </c>
      <c r="P42" s="6">
        <f>P41-P43</f>
        <v>21</v>
      </c>
    </row>
    <row r="43" spans="1:23" ht="15.75" customHeight="1">
      <c r="C43" s="6" t="s">
        <v>195</v>
      </c>
      <c r="D43" s="6">
        <f>COUNTIF(D13:D35,"AB")</f>
        <v>6</v>
      </c>
      <c r="G43" s="6">
        <f>COUNTIF(G13:G35,"AB")</f>
        <v>5</v>
      </c>
      <c r="J43" s="6">
        <f>COUNTIF(J13:J35,"AB")</f>
        <v>1</v>
      </c>
      <c r="M43" s="6">
        <f>COUNTIF(M13:M35,"AB")</f>
        <v>2</v>
      </c>
      <c r="P43" s="6">
        <f>COUNTIF(P13:P35,"AB")</f>
        <v>2</v>
      </c>
    </row>
    <row r="44" spans="1:23" ht="15.75" customHeight="1">
      <c r="C44" s="6" t="s">
        <v>196</v>
      </c>
      <c r="D44" s="6">
        <f>COUNTIF(D13:D35,"&gt;=20")</f>
        <v>14</v>
      </c>
      <c r="G44" s="6">
        <f>COUNTIF(G13:G35,"&gt;=20")</f>
        <v>11</v>
      </c>
      <c r="J44" s="6">
        <f>COUNTIF(J13:J35,"&gt;=20")</f>
        <v>14</v>
      </c>
      <c r="M44" s="6">
        <f>COUNTIF(M13:M35,"&gt;=20")</f>
        <v>19</v>
      </c>
      <c r="P44" s="6">
        <f>COUNTIF(P13:P35,"&gt;=20")</f>
        <v>21</v>
      </c>
    </row>
    <row r="45" spans="1:23" ht="15.75" customHeight="1">
      <c r="C45" s="6" t="s">
        <v>197</v>
      </c>
      <c r="D45" s="6">
        <f>COUNTIF(D13:D35,"&lt;20")</f>
        <v>3</v>
      </c>
      <c r="G45" s="6">
        <f>COUNTIF(G13:G35,"&lt;20")</f>
        <v>7</v>
      </c>
      <c r="J45" s="6">
        <f>COUNTIF(J13:J35,"&lt;20")</f>
        <v>8</v>
      </c>
      <c r="M45" s="6">
        <f>COUNTIF(M13:M35,"&lt;20")</f>
        <v>2</v>
      </c>
      <c r="P45" s="6">
        <f>COUNTIF(P13:P35,"&lt;20")</f>
        <v>0</v>
      </c>
    </row>
    <row r="46" spans="1:23" ht="15.75" customHeight="1">
      <c r="C46" s="6" t="s">
        <v>198</v>
      </c>
      <c r="D46" s="6" t="str">
        <f>ROUNDUP(D44/D41*100,0)&amp;"%"</f>
        <v>61%</v>
      </c>
      <c r="G46" s="6" t="str">
        <f>ROUNDUP(G44/G41*100,0)&amp;"%"</f>
        <v>48%</v>
      </c>
      <c r="J46" s="6" t="str">
        <f>ROUNDUP(J44/J41*100,0)&amp;"%"</f>
        <v>61%</v>
      </c>
      <c r="M46" s="6" t="str">
        <f>ROUNDUP(M44/M41*100,0)&amp;"%"</f>
        <v>83%</v>
      </c>
      <c r="P46" s="6" t="str">
        <f>ROUNDUP(P44/P41*100,0)&amp;"%"</f>
        <v>92%</v>
      </c>
    </row>
    <row r="47" spans="1:23" ht="15.75" customHeight="1"/>
    <row r="48" spans="1:23" ht="15.75" customHeight="1"/>
    <row r="49" spans="4:16" ht="15.75" customHeight="1">
      <c r="D49">
        <v>23</v>
      </c>
      <c r="G49">
        <v>23</v>
      </c>
      <c r="J49">
        <v>23</v>
      </c>
      <c r="M49">
        <v>23</v>
      </c>
      <c r="P49">
        <v>23</v>
      </c>
    </row>
    <row r="50" spans="4:16" ht="15.75" customHeight="1">
      <c r="D50">
        <v>17</v>
      </c>
      <c r="G50">
        <v>18</v>
      </c>
      <c r="J50">
        <v>22</v>
      </c>
      <c r="M50">
        <v>21</v>
      </c>
      <c r="P50">
        <v>21</v>
      </c>
    </row>
    <row r="51" spans="4:16" ht="15.75" customHeight="1">
      <c r="D51">
        <v>6</v>
      </c>
      <c r="G51">
        <v>5</v>
      </c>
      <c r="J51">
        <v>1</v>
      </c>
      <c r="M51">
        <v>2</v>
      </c>
      <c r="P51">
        <v>2</v>
      </c>
    </row>
    <row r="52" spans="4:16" ht="15.75" customHeight="1">
      <c r="D52">
        <v>14</v>
      </c>
      <c r="G52">
        <v>11</v>
      </c>
      <c r="J52">
        <v>14</v>
      </c>
      <c r="M52">
        <v>19</v>
      </c>
      <c r="P52">
        <v>21</v>
      </c>
    </row>
    <row r="53" spans="4:16" ht="15.75" customHeight="1">
      <c r="D53">
        <v>3</v>
      </c>
      <c r="G53">
        <v>7</v>
      </c>
      <c r="J53">
        <v>8</v>
      </c>
      <c r="M53">
        <v>2</v>
      </c>
      <c r="P53">
        <v>0</v>
      </c>
    </row>
    <row r="54" spans="4:16" ht="15.75" customHeight="1">
      <c r="D54" t="s">
        <v>202</v>
      </c>
      <c r="G54" t="s">
        <v>203</v>
      </c>
      <c r="J54" t="s">
        <v>202</v>
      </c>
      <c r="M54" t="s">
        <v>204</v>
      </c>
      <c r="P54" t="s">
        <v>205</v>
      </c>
    </row>
    <row r="55" spans="4:16" ht="15.75" customHeight="1"/>
    <row r="56" spans="4:16" ht="15.75" customHeight="1"/>
    <row r="57" spans="4:16" ht="15.75" customHeight="1">
      <c r="D57" s="6">
        <v>23</v>
      </c>
      <c r="E57" s="6">
        <v>17</v>
      </c>
      <c r="F57" s="6">
        <v>6</v>
      </c>
      <c r="G57" s="6">
        <v>14</v>
      </c>
      <c r="H57" s="6">
        <v>3</v>
      </c>
      <c r="I57" s="6" t="s">
        <v>202</v>
      </c>
    </row>
    <row r="58" spans="4:16" ht="15.75" customHeight="1">
      <c r="D58" s="6">
        <v>23</v>
      </c>
      <c r="E58" s="6">
        <v>18</v>
      </c>
      <c r="F58" s="6">
        <v>5</v>
      </c>
      <c r="G58" s="6">
        <v>11</v>
      </c>
      <c r="H58" s="6">
        <v>7</v>
      </c>
      <c r="I58" s="6" t="s">
        <v>203</v>
      </c>
    </row>
    <row r="59" spans="4:16" ht="15.75" customHeight="1">
      <c r="D59" s="6">
        <v>23</v>
      </c>
      <c r="E59" s="6">
        <v>22</v>
      </c>
      <c r="F59" s="6">
        <v>1</v>
      </c>
      <c r="G59" s="6">
        <v>14</v>
      </c>
      <c r="H59" s="6">
        <v>8</v>
      </c>
      <c r="I59" s="6" t="s">
        <v>202</v>
      </c>
    </row>
    <row r="60" spans="4:16" ht="15.75" customHeight="1">
      <c r="D60" s="6">
        <v>23</v>
      </c>
      <c r="E60" s="6">
        <v>21</v>
      </c>
      <c r="F60" s="6">
        <v>2</v>
      </c>
      <c r="G60" s="6">
        <v>19</v>
      </c>
      <c r="H60" s="6">
        <v>2</v>
      </c>
      <c r="I60" s="6" t="s">
        <v>204</v>
      </c>
    </row>
    <row r="61" spans="4:16" ht="15.75" customHeight="1">
      <c r="D61" s="6">
        <v>23</v>
      </c>
      <c r="E61" s="6">
        <v>21</v>
      </c>
      <c r="F61" s="6">
        <v>2</v>
      </c>
      <c r="G61" s="6">
        <v>21</v>
      </c>
      <c r="H61" s="6">
        <v>0</v>
      </c>
      <c r="I61" s="6" t="s">
        <v>205</v>
      </c>
    </row>
    <row r="62" spans="4:16" ht="15.75" customHeight="1">
      <c r="D62" s="6"/>
      <c r="E62" s="6"/>
      <c r="F62" s="6"/>
      <c r="G62" s="6"/>
      <c r="H62" s="6"/>
      <c r="I62" s="6"/>
    </row>
    <row r="63" spans="4:16" ht="15.75" customHeight="1"/>
    <row r="64" spans="4:16" ht="15.75" customHeight="1">
      <c r="D64" s="6"/>
      <c r="E64" s="6"/>
      <c r="F64" s="6"/>
      <c r="G64" s="6"/>
      <c r="H64" s="6"/>
      <c r="I64" s="6"/>
    </row>
    <row r="65" spans="4:9" ht="15.75" customHeight="1">
      <c r="D65" s="6"/>
      <c r="E65" s="6"/>
      <c r="F65" s="6"/>
      <c r="G65" s="6"/>
      <c r="H65" s="6"/>
      <c r="I65" s="6"/>
    </row>
    <row r="66" spans="4:9" ht="15.75" customHeight="1"/>
    <row r="67" spans="4:9" ht="15.75" customHeight="1">
      <c r="D67" s="6"/>
      <c r="E67" s="6"/>
      <c r="F67" s="6"/>
      <c r="G67" s="6"/>
      <c r="H67" s="6"/>
      <c r="I67" s="6"/>
    </row>
    <row r="68" spans="4:9" ht="15.75" customHeight="1">
      <c r="D68" s="6"/>
      <c r="E68" s="6"/>
      <c r="F68" s="6"/>
      <c r="G68" s="6"/>
      <c r="H68" s="6"/>
      <c r="I68" s="6"/>
    </row>
    <row r="69" spans="4:9" ht="15.75" customHeight="1"/>
    <row r="70" spans="4:9" ht="15.75" customHeight="1"/>
    <row r="71" spans="4:9" ht="15.75" customHeight="1"/>
    <row r="72" spans="4:9" ht="15.75" customHeight="1"/>
    <row r="73" spans="4:9" ht="15.75" customHeight="1"/>
    <row r="74" spans="4:9" ht="15.75" customHeight="1"/>
    <row r="75" spans="4:9" ht="15.75" customHeight="1"/>
    <row r="76" spans="4:9" ht="15.75" customHeight="1"/>
    <row r="77" spans="4:9" ht="15.75" customHeight="1"/>
    <row r="78" spans="4:9" ht="15.75" customHeight="1"/>
    <row r="79" spans="4:9" ht="15.75" customHeight="1"/>
    <row r="80" spans="4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A1:U1"/>
    <mergeCell ref="A2:U2"/>
    <mergeCell ref="A3:U3"/>
    <mergeCell ref="A4:U4"/>
    <mergeCell ref="C5:J5"/>
    <mergeCell ref="K5:O5"/>
    <mergeCell ref="P5:U5"/>
    <mergeCell ref="K7:O7"/>
    <mergeCell ref="P7:U7"/>
    <mergeCell ref="A5:B5"/>
    <mergeCell ref="A6:B6"/>
    <mergeCell ref="C6:J6"/>
    <mergeCell ref="K6:O6"/>
    <mergeCell ref="P6:U6"/>
    <mergeCell ref="A7:B7"/>
    <mergeCell ref="C7:J7"/>
    <mergeCell ref="A8:B8"/>
    <mergeCell ref="C8:J8"/>
    <mergeCell ref="K8:O8"/>
    <mergeCell ref="P8:U8"/>
    <mergeCell ref="A10:A12"/>
    <mergeCell ref="B10:B12"/>
    <mergeCell ref="C10:C12"/>
    <mergeCell ref="P36:R36"/>
    <mergeCell ref="A39:U39"/>
    <mergeCell ref="D10:F10"/>
    <mergeCell ref="G10:I10"/>
    <mergeCell ref="A36:C36"/>
    <mergeCell ref="D36:F36"/>
    <mergeCell ref="G36:I36"/>
    <mergeCell ref="J36:L36"/>
    <mergeCell ref="M36:O36"/>
    <mergeCell ref="J10:L10"/>
    <mergeCell ref="M10:O10"/>
    <mergeCell ref="P10:R10"/>
    <mergeCell ref="S10:U10"/>
  </mergeCells>
  <printOptions horizontalCentered="1"/>
  <pageMargins left="0.7" right="0.7" top="0.75" bottom="0.75" header="0" footer="0"/>
  <pageSetup paperSize="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>
      <selection activeCell="W14" sqref="W14"/>
    </sheetView>
  </sheetViews>
  <sheetFormatPr defaultColWidth="14.42578125" defaultRowHeight="15" customHeight="1"/>
  <cols>
    <col min="1" max="1" width="4.28515625" customWidth="1"/>
    <col min="2" max="2" width="20.42578125" customWidth="1"/>
    <col min="3" max="3" width="25.85546875" customWidth="1"/>
    <col min="4" max="21" width="5.7109375" customWidth="1"/>
    <col min="22" max="26" width="8.7109375" customWidth="1"/>
  </cols>
  <sheetData>
    <row r="1" spans="1:23" ht="22.5">
      <c r="A1" s="42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3" ht="15.75">
      <c r="A2" s="43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23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</row>
    <row r="4" spans="1:23" ht="15.75">
      <c r="A4" s="53" t="s">
        <v>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</row>
    <row r="5" spans="1:23" ht="15.75">
      <c r="A5" s="36" t="s">
        <v>3</v>
      </c>
      <c r="B5" s="49"/>
      <c r="C5" s="36" t="s">
        <v>79</v>
      </c>
      <c r="D5" s="50"/>
      <c r="E5" s="50"/>
      <c r="F5" s="50"/>
      <c r="G5" s="50"/>
      <c r="H5" s="50"/>
      <c r="I5" s="50"/>
      <c r="J5" s="49"/>
      <c r="K5" s="36" t="s">
        <v>5</v>
      </c>
      <c r="L5" s="50"/>
      <c r="M5" s="50"/>
      <c r="N5" s="50"/>
      <c r="O5" s="49"/>
      <c r="P5" s="36" t="s">
        <v>6</v>
      </c>
      <c r="Q5" s="50"/>
      <c r="R5" s="50"/>
      <c r="S5" s="50"/>
      <c r="T5" s="50"/>
      <c r="U5" s="49"/>
    </row>
    <row r="6" spans="1:23" ht="15.75">
      <c r="A6" s="36" t="s">
        <v>7</v>
      </c>
      <c r="B6" s="49"/>
      <c r="C6" s="36" t="s">
        <v>137</v>
      </c>
      <c r="D6" s="50"/>
      <c r="E6" s="50"/>
      <c r="F6" s="50"/>
      <c r="G6" s="50"/>
      <c r="H6" s="50"/>
      <c r="I6" s="50"/>
      <c r="J6" s="49"/>
      <c r="K6" s="36" t="s">
        <v>9</v>
      </c>
      <c r="L6" s="50"/>
      <c r="M6" s="50"/>
      <c r="N6" s="50"/>
      <c r="O6" s="49"/>
      <c r="P6" s="36" t="s">
        <v>10</v>
      </c>
      <c r="Q6" s="50"/>
      <c r="R6" s="50"/>
      <c r="S6" s="50"/>
      <c r="T6" s="50"/>
      <c r="U6" s="49"/>
    </row>
    <row r="7" spans="1:23" ht="15.75">
      <c r="A7" s="36" t="s">
        <v>11</v>
      </c>
      <c r="B7" s="49"/>
      <c r="C7" s="36" t="s">
        <v>138</v>
      </c>
      <c r="D7" s="50"/>
      <c r="E7" s="50"/>
      <c r="F7" s="50"/>
      <c r="G7" s="50"/>
      <c r="H7" s="50"/>
      <c r="I7" s="50"/>
      <c r="J7" s="49"/>
      <c r="K7" s="36" t="s">
        <v>13</v>
      </c>
      <c r="L7" s="50"/>
      <c r="M7" s="50"/>
      <c r="N7" s="50"/>
      <c r="O7" s="49"/>
      <c r="P7" s="36" t="s">
        <v>14</v>
      </c>
      <c r="Q7" s="50"/>
      <c r="R7" s="50"/>
      <c r="S7" s="50"/>
      <c r="T7" s="50"/>
      <c r="U7" s="49"/>
    </row>
    <row r="8" spans="1:23" ht="15.75">
      <c r="A8" s="36" t="s">
        <v>15</v>
      </c>
      <c r="B8" s="49"/>
      <c r="C8" s="36" t="s">
        <v>139</v>
      </c>
      <c r="D8" s="50"/>
      <c r="E8" s="50"/>
      <c r="F8" s="50"/>
      <c r="G8" s="50"/>
      <c r="H8" s="50"/>
      <c r="I8" s="50"/>
      <c r="J8" s="49"/>
      <c r="K8" s="36" t="s">
        <v>17</v>
      </c>
      <c r="L8" s="50"/>
      <c r="M8" s="50"/>
      <c r="N8" s="50"/>
      <c r="O8" s="49"/>
      <c r="P8" s="36" t="s">
        <v>18</v>
      </c>
      <c r="Q8" s="50"/>
      <c r="R8" s="50"/>
      <c r="S8" s="50"/>
      <c r="T8" s="50"/>
      <c r="U8" s="49"/>
    </row>
    <row r="9" spans="1:23" ht="15.75">
      <c r="A9" s="20"/>
      <c r="B9" s="20"/>
      <c r="C9" s="20" t="str">
        <f>UPPER(A3)</f>
        <v/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spans="1:23" ht="30" customHeight="1">
      <c r="A10" s="38" t="s">
        <v>19</v>
      </c>
      <c r="B10" s="41" t="s">
        <v>20</v>
      </c>
      <c r="C10" s="41" t="s">
        <v>21</v>
      </c>
      <c r="D10" s="46" t="s">
        <v>22</v>
      </c>
      <c r="E10" s="47"/>
      <c r="F10" s="48"/>
      <c r="G10" s="46" t="s">
        <v>23</v>
      </c>
      <c r="H10" s="47"/>
      <c r="I10" s="48"/>
      <c r="J10" s="46" t="s">
        <v>140</v>
      </c>
      <c r="K10" s="47"/>
      <c r="L10" s="48"/>
      <c r="M10" s="46" t="s">
        <v>141</v>
      </c>
      <c r="N10" s="47"/>
      <c r="O10" s="48"/>
      <c r="P10" s="46" t="s">
        <v>192</v>
      </c>
      <c r="Q10" s="47"/>
      <c r="R10" s="48"/>
      <c r="S10" s="46"/>
      <c r="T10" s="47"/>
      <c r="U10" s="48"/>
    </row>
    <row r="11" spans="1:23" ht="15.75">
      <c r="A11" s="51"/>
      <c r="B11" s="51"/>
      <c r="C11" s="51"/>
      <c r="D11" s="23" t="s">
        <v>28</v>
      </c>
      <c r="E11" s="23" t="s">
        <v>29</v>
      </c>
      <c r="F11" s="23" t="s">
        <v>30</v>
      </c>
      <c r="G11" s="23" t="s">
        <v>28</v>
      </c>
      <c r="H11" s="23" t="s">
        <v>29</v>
      </c>
      <c r="I11" s="23" t="s">
        <v>30</v>
      </c>
      <c r="J11" s="23" t="s">
        <v>28</v>
      </c>
      <c r="K11" s="23" t="s">
        <v>29</v>
      </c>
      <c r="L11" s="23" t="s">
        <v>30</v>
      </c>
      <c r="M11" s="23" t="s">
        <v>28</v>
      </c>
      <c r="N11" s="23" t="s">
        <v>29</v>
      </c>
      <c r="O11" s="23" t="s">
        <v>30</v>
      </c>
      <c r="P11" s="23" t="s">
        <v>28</v>
      </c>
      <c r="Q11" s="23" t="s">
        <v>29</v>
      </c>
      <c r="R11" s="23" t="s">
        <v>30</v>
      </c>
      <c r="S11" s="46"/>
      <c r="T11" s="47"/>
      <c r="U11" s="48"/>
    </row>
    <row r="12" spans="1:23" ht="15.75">
      <c r="A12" s="52"/>
      <c r="B12" s="52"/>
      <c r="C12" s="52"/>
      <c r="D12" s="23" t="s">
        <v>31</v>
      </c>
      <c r="E12" s="23" t="s">
        <v>32</v>
      </c>
      <c r="F12" s="23" t="s">
        <v>33</v>
      </c>
      <c r="G12" s="23" t="s">
        <v>31</v>
      </c>
      <c r="H12" s="23" t="s">
        <v>32</v>
      </c>
      <c r="I12" s="23" t="s">
        <v>33</v>
      </c>
      <c r="J12" s="23" t="s">
        <v>31</v>
      </c>
      <c r="K12" s="23" t="s">
        <v>32</v>
      </c>
      <c r="L12" s="23" t="s">
        <v>33</v>
      </c>
      <c r="M12" s="23" t="s">
        <v>31</v>
      </c>
      <c r="N12" s="23" t="s">
        <v>32</v>
      </c>
      <c r="O12" s="23" t="s">
        <v>33</v>
      </c>
      <c r="P12" s="23" t="s">
        <v>31</v>
      </c>
      <c r="Q12" s="23" t="s">
        <v>32</v>
      </c>
      <c r="R12" s="23" t="s">
        <v>33</v>
      </c>
      <c r="S12" s="46"/>
      <c r="T12" s="47"/>
      <c r="U12" s="48"/>
    </row>
    <row r="13" spans="1:23" ht="15.75">
      <c r="A13" s="8">
        <v>1</v>
      </c>
      <c r="B13" s="19" t="s">
        <v>142</v>
      </c>
      <c r="C13" s="24" t="s">
        <v>143</v>
      </c>
      <c r="D13" s="8">
        <v>46</v>
      </c>
      <c r="E13" s="8">
        <v>25</v>
      </c>
      <c r="F13" s="8">
        <v>5</v>
      </c>
      <c r="G13" s="8">
        <v>49</v>
      </c>
      <c r="H13" s="8">
        <v>23</v>
      </c>
      <c r="I13" s="8">
        <v>5</v>
      </c>
      <c r="J13" s="8">
        <v>45</v>
      </c>
      <c r="K13" s="8">
        <v>25</v>
      </c>
      <c r="L13" s="8">
        <v>5</v>
      </c>
      <c r="M13" s="8">
        <v>43</v>
      </c>
      <c r="N13" s="8">
        <v>20</v>
      </c>
      <c r="O13" s="8">
        <v>5</v>
      </c>
      <c r="P13" s="8">
        <v>48</v>
      </c>
      <c r="Q13" s="8">
        <v>25</v>
      </c>
      <c r="R13" s="8">
        <v>5</v>
      </c>
      <c r="S13" s="46"/>
      <c r="T13" s="47"/>
      <c r="U13" s="48"/>
      <c r="W13" s="6" t="str">
        <f>IF(OR(D13="ab",G13="ab", J13="ab",M13="ab",P13="ab"),"Absent",IF(AND(D13&gt;=20,G13&gt;=20,J13&gt;=20,M13&gt;=20,P13&gt;=20),"Pass","Fail"))</f>
        <v>Pass</v>
      </c>
    </row>
    <row r="14" spans="1:23" ht="15.75">
      <c r="A14" s="8">
        <v>2</v>
      </c>
      <c r="B14" s="19" t="s">
        <v>144</v>
      </c>
      <c r="C14" s="24" t="s">
        <v>145</v>
      </c>
      <c r="D14" s="8">
        <v>30</v>
      </c>
      <c r="E14" s="8">
        <v>21</v>
      </c>
      <c r="F14" s="8">
        <v>5</v>
      </c>
      <c r="G14" s="8">
        <v>27</v>
      </c>
      <c r="H14" s="8">
        <v>20</v>
      </c>
      <c r="I14" s="8">
        <v>5</v>
      </c>
      <c r="J14" s="8">
        <v>20</v>
      </c>
      <c r="K14" s="8"/>
      <c r="L14" s="8">
        <v>5</v>
      </c>
      <c r="M14" s="8">
        <v>22</v>
      </c>
      <c r="N14" s="8" t="s">
        <v>105</v>
      </c>
      <c r="O14" s="8">
        <v>0</v>
      </c>
      <c r="P14" s="8">
        <v>6</v>
      </c>
      <c r="Q14" s="8">
        <v>21</v>
      </c>
      <c r="R14" s="8">
        <v>0</v>
      </c>
      <c r="S14" s="46"/>
      <c r="T14" s="47"/>
      <c r="U14" s="48"/>
      <c r="W14" s="6" t="str">
        <f t="shared" ref="W14:W35" si="0">IF(OR(D14="ab",G14="ab", J14="ab",M14="ab",P14="ab"),"Absent",IF(AND(D14&gt;=20,G14&gt;=20,J14&gt;=20,M14&gt;=20,P14&gt;=20),"Pass","Fail"))</f>
        <v>Fail</v>
      </c>
    </row>
    <row r="15" spans="1:23" ht="15.75">
      <c r="A15" s="8">
        <v>3</v>
      </c>
      <c r="B15" s="19" t="s">
        <v>146</v>
      </c>
      <c r="C15" s="24" t="s">
        <v>147</v>
      </c>
      <c r="D15" s="8">
        <v>36</v>
      </c>
      <c r="E15" s="8">
        <v>16</v>
      </c>
      <c r="F15" s="8">
        <v>5</v>
      </c>
      <c r="G15" s="8">
        <v>49</v>
      </c>
      <c r="H15" s="8">
        <v>19</v>
      </c>
      <c r="I15" s="8">
        <v>5</v>
      </c>
      <c r="J15" s="8">
        <v>37</v>
      </c>
      <c r="K15" s="8">
        <v>25</v>
      </c>
      <c r="L15" s="8">
        <v>5</v>
      </c>
      <c r="M15" s="8">
        <v>41</v>
      </c>
      <c r="N15" s="8">
        <v>14</v>
      </c>
      <c r="O15" s="8">
        <v>5</v>
      </c>
      <c r="P15" s="8">
        <v>40</v>
      </c>
      <c r="Q15" s="8">
        <v>24</v>
      </c>
      <c r="R15" s="8">
        <v>5</v>
      </c>
      <c r="S15" s="46"/>
      <c r="T15" s="47"/>
      <c r="U15" s="48"/>
      <c r="W15" s="6" t="str">
        <f t="shared" si="0"/>
        <v>Pass</v>
      </c>
    </row>
    <row r="16" spans="1:23" ht="15.75">
      <c r="A16" s="8">
        <v>4</v>
      </c>
      <c r="B16" s="19" t="s">
        <v>148</v>
      </c>
      <c r="C16" s="24" t="s">
        <v>149</v>
      </c>
      <c r="D16" s="8">
        <v>47</v>
      </c>
      <c r="E16" s="8">
        <v>17</v>
      </c>
      <c r="F16" s="8">
        <v>5</v>
      </c>
      <c r="G16" s="8">
        <v>49</v>
      </c>
      <c r="H16" s="8">
        <v>25</v>
      </c>
      <c r="I16" s="8">
        <v>5</v>
      </c>
      <c r="J16" s="8">
        <v>42</v>
      </c>
      <c r="K16" s="8">
        <v>24</v>
      </c>
      <c r="L16" s="8">
        <v>5</v>
      </c>
      <c r="M16" s="8">
        <v>45</v>
      </c>
      <c r="N16" s="8">
        <v>17</v>
      </c>
      <c r="O16" s="8">
        <v>5</v>
      </c>
      <c r="P16" s="8">
        <v>47</v>
      </c>
      <c r="Q16" s="8">
        <v>25</v>
      </c>
      <c r="R16" s="8">
        <v>4</v>
      </c>
      <c r="S16" s="46"/>
      <c r="T16" s="47"/>
      <c r="U16" s="48"/>
      <c r="W16" s="6" t="str">
        <f t="shared" si="0"/>
        <v>Pass</v>
      </c>
    </row>
    <row r="17" spans="1:23" ht="15.75">
      <c r="A17" s="8">
        <v>5</v>
      </c>
      <c r="B17" s="19" t="s">
        <v>150</v>
      </c>
      <c r="C17" s="24" t="s">
        <v>151</v>
      </c>
      <c r="D17" s="8">
        <v>16</v>
      </c>
      <c r="E17" s="8">
        <v>18</v>
      </c>
      <c r="F17" s="8">
        <v>5</v>
      </c>
      <c r="G17" s="8">
        <v>3</v>
      </c>
      <c r="H17" s="8">
        <v>22</v>
      </c>
      <c r="I17" s="8">
        <v>5</v>
      </c>
      <c r="J17" s="8">
        <v>1</v>
      </c>
      <c r="K17" s="8">
        <v>20</v>
      </c>
      <c r="L17" s="8">
        <v>5</v>
      </c>
      <c r="M17" s="8">
        <v>2</v>
      </c>
      <c r="N17" s="8">
        <v>20</v>
      </c>
      <c r="O17" s="8">
        <v>5</v>
      </c>
      <c r="P17" s="8">
        <v>2</v>
      </c>
      <c r="Q17" s="8">
        <v>25</v>
      </c>
      <c r="R17" s="8">
        <v>5</v>
      </c>
      <c r="S17" s="46"/>
      <c r="T17" s="47"/>
      <c r="U17" s="48"/>
      <c r="W17" s="6" t="str">
        <f t="shared" si="0"/>
        <v>Fail</v>
      </c>
    </row>
    <row r="18" spans="1:23" ht="15.75">
      <c r="A18" s="8">
        <v>6</v>
      </c>
      <c r="B18" s="19" t="s">
        <v>152</v>
      </c>
      <c r="C18" s="24" t="s">
        <v>153</v>
      </c>
      <c r="D18" s="8">
        <v>4</v>
      </c>
      <c r="E18" s="8">
        <v>9</v>
      </c>
      <c r="F18" s="8">
        <v>5</v>
      </c>
      <c r="G18" s="8" t="s">
        <v>105</v>
      </c>
      <c r="H18" s="8">
        <v>24</v>
      </c>
      <c r="I18" s="8">
        <v>5</v>
      </c>
      <c r="J18" s="8">
        <v>6</v>
      </c>
      <c r="K18" s="8"/>
      <c r="L18" s="8">
        <v>5</v>
      </c>
      <c r="M18" s="8">
        <v>1</v>
      </c>
      <c r="N18" s="8" t="s">
        <v>105</v>
      </c>
      <c r="O18" s="8">
        <v>0</v>
      </c>
      <c r="P18" s="8">
        <v>2</v>
      </c>
      <c r="Q18" s="8" t="s">
        <v>105</v>
      </c>
      <c r="R18" s="8">
        <v>0</v>
      </c>
      <c r="S18" s="46"/>
      <c r="T18" s="47"/>
      <c r="U18" s="48"/>
      <c r="W18" s="6" t="str">
        <f t="shared" si="0"/>
        <v>Absent</v>
      </c>
    </row>
    <row r="19" spans="1:23" ht="15.75">
      <c r="A19" s="8">
        <v>7</v>
      </c>
      <c r="B19" s="19" t="s">
        <v>154</v>
      </c>
      <c r="C19" s="24" t="s">
        <v>155</v>
      </c>
      <c r="D19" s="8">
        <v>40</v>
      </c>
      <c r="E19" s="8">
        <v>22</v>
      </c>
      <c r="F19" s="8">
        <v>5</v>
      </c>
      <c r="G19" s="8">
        <v>49</v>
      </c>
      <c r="H19" s="8">
        <v>23</v>
      </c>
      <c r="I19" s="8">
        <v>5</v>
      </c>
      <c r="J19" s="8">
        <v>29</v>
      </c>
      <c r="K19" s="8">
        <v>23</v>
      </c>
      <c r="L19" s="8">
        <v>5</v>
      </c>
      <c r="M19" s="8">
        <v>11</v>
      </c>
      <c r="N19" s="8">
        <v>15</v>
      </c>
      <c r="O19" s="8">
        <v>5</v>
      </c>
      <c r="P19" s="8">
        <v>28</v>
      </c>
      <c r="Q19" s="8">
        <v>22</v>
      </c>
      <c r="R19" s="8">
        <v>4</v>
      </c>
      <c r="S19" s="46"/>
      <c r="T19" s="47"/>
      <c r="U19" s="48"/>
      <c r="W19" s="6" t="str">
        <f t="shared" si="0"/>
        <v>Fail</v>
      </c>
    </row>
    <row r="20" spans="1:23" ht="15.75">
      <c r="A20" s="8">
        <v>8</v>
      </c>
      <c r="B20" s="19" t="s">
        <v>156</v>
      </c>
      <c r="C20" s="24" t="s">
        <v>157</v>
      </c>
      <c r="D20" s="8" t="s">
        <v>206</v>
      </c>
      <c r="E20" s="8">
        <v>22</v>
      </c>
      <c r="F20" s="8">
        <v>5</v>
      </c>
      <c r="G20" s="8" t="s">
        <v>105</v>
      </c>
      <c r="H20" s="8">
        <v>24</v>
      </c>
      <c r="I20" s="8">
        <v>5</v>
      </c>
      <c r="J20" s="8">
        <v>1</v>
      </c>
      <c r="K20" s="8">
        <v>20</v>
      </c>
      <c r="L20" s="8">
        <v>5</v>
      </c>
      <c r="M20" s="8">
        <v>1</v>
      </c>
      <c r="N20" s="8">
        <v>18</v>
      </c>
      <c r="O20" s="8">
        <v>5</v>
      </c>
      <c r="P20" s="8">
        <v>13</v>
      </c>
      <c r="Q20" s="8">
        <v>25</v>
      </c>
      <c r="R20" s="8">
        <v>0</v>
      </c>
      <c r="S20" s="46"/>
      <c r="T20" s="47"/>
      <c r="U20" s="48"/>
      <c r="W20" s="6" t="str">
        <f t="shared" si="0"/>
        <v>Absent</v>
      </c>
    </row>
    <row r="21" spans="1:23" ht="15.75" customHeight="1">
      <c r="A21" s="8">
        <v>9</v>
      </c>
      <c r="B21" s="19" t="s">
        <v>158</v>
      </c>
      <c r="C21" s="24" t="s">
        <v>159</v>
      </c>
      <c r="D21" s="8">
        <v>40</v>
      </c>
      <c r="E21" s="8">
        <v>0</v>
      </c>
      <c r="F21" s="8">
        <v>5</v>
      </c>
      <c r="G21" s="8">
        <v>49</v>
      </c>
      <c r="H21" s="8">
        <v>21</v>
      </c>
      <c r="I21" s="8">
        <v>5</v>
      </c>
      <c r="J21" s="8">
        <v>34</v>
      </c>
      <c r="K21" s="8"/>
      <c r="L21" s="8">
        <v>5</v>
      </c>
      <c r="M21" s="8">
        <v>20</v>
      </c>
      <c r="N21" s="8">
        <v>22</v>
      </c>
      <c r="O21" s="8">
        <v>5</v>
      </c>
      <c r="P21" s="8">
        <v>34</v>
      </c>
      <c r="Q21" s="8">
        <v>25</v>
      </c>
      <c r="R21" s="8">
        <v>5</v>
      </c>
      <c r="S21" s="46"/>
      <c r="T21" s="47"/>
      <c r="U21" s="48"/>
      <c r="W21" s="6" t="str">
        <f t="shared" si="0"/>
        <v>Pass</v>
      </c>
    </row>
    <row r="22" spans="1:23" ht="15.75" customHeight="1">
      <c r="A22" s="8">
        <v>10</v>
      </c>
      <c r="B22" s="19" t="s">
        <v>160</v>
      </c>
      <c r="C22" s="24" t="s">
        <v>161</v>
      </c>
      <c r="D22" s="8">
        <v>10</v>
      </c>
      <c r="E22" s="8">
        <v>0</v>
      </c>
      <c r="F22" s="8">
        <v>5</v>
      </c>
      <c r="G22" s="8">
        <v>11</v>
      </c>
      <c r="H22" s="8">
        <v>23</v>
      </c>
      <c r="I22" s="8">
        <v>5</v>
      </c>
      <c r="J22" s="8">
        <v>12</v>
      </c>
      <c r="K22" s="8">
        <v>19</v>
      </c>
      <c r="L22" s="8">
        <v>5</v>
      </c>
      <c r="M22" s="8">
        <v>2</v>
      </c>
      <c r="N22" s="8">
        <v>23</v>
      </c>
      <c r="O22" s="8">
        <v>5</v>
      </c>
      <c r="P22" s="8">
        <v>13</v>
      </c>
      <c r="Q22" s="8">
        <v>24</v>
      </c>
      <c r="R22" s="8">
        <v>0</v>
      </c>
      <c r="S22" s="46"/>
      <c r="T22" s="47"/>
      <c r="U22" s="48"/>
      <c r="W22" s="6" t="str">
        <f t="shared" si="0"/>
        <v>Fail</v>
      </c>
    </row>
    <row r="23" spans="1:23" ht="15.75" customHeight="1">
      <c r="A23" s="8">
        <v>11</v>
      </c>
      <c r="B23" s="19" t="s">
        <v>162</v>
      </c>
      <c r="C23" s="24" t="s">
        <v>163</v>
      </c>
      <c r="D23" s="8">
        <v>4</v>
      </c>
      <c r="E23" s="8">
        <v>21</v>
      </c>
      <c r="F23" s="8">
        <v>5</v>
      </c>
      <c r="G23" s="8">
        <v>6</v>
      </c>
      <c r="H23" s="8"/>
      <c r="I23" s="8">
        <v>5</v>
      </c>
      <c r="J23" s="8">
        <v>1</v>
      </c>
      <c r="K23" s="8"/>
      <c r="L23" s="8">
        <v>5</v>
      </c>
      <c r="M23" s="8">
        <v>1</v>
      </c>
      <c r="N23" s="8">
        <v>13</v>
      </c>
      <c r="O23" s="8">
        <v>0</v>
      </c>
      <c r="P23" s="8">
        <v>1</v>
      </c>
      <c r="Q23" s="8">
        <v>24</v>
      </c>
      <c r="R23" s="8">
        <v>0</v>
      </c>
      <c r="S23" s="46"/>
      <c r="T23" s="47"/>
      <c r="U23" s="48"/>
      <c r="W23" s="6" t="str">
        <f t="shared" si="0"/>
        <v>Fail</v>
      </c>
    </row>
    <row r="24" spans="1:23" ht="15.75" customHeight="1">
      <c r="A24" s="8">
        <v>12</v>
      </c>
      <c r="B24" s="19" t="s">
        <v>164</v>
      </c>
      <c r="C24" s="24" t="s">
        <v>165</v>
      </c>
      <c r="D24" s="8">
        <v>42</v>
      </c>
      <c r="E24" s="8">
        <v>23</v>
      </c>
      <c r="F24" s="8">
        <v>5</v>
      </c>
      <c r="G24" s="8">
        <v>49</v>
      </c>
      <c r="H24" s="8">
        <v>25</v>
      </c>
      <c r="I24" s="8">
        <v>5</v>
      </c>
      <c r="J24" s="8">
        <v>44</v>
      </c>
      <c r="K24" s="8">
        <v>25</v>
      </c>
      <c r="L24" s="8">
        <v>5</v>
      </c>
      <c r="M24" s="8">
        <v>40</v>
      </c>
      <c r="N24" s="8">
        <v>23</v>
      </c>
      <c r="O24" s="8">
        <v>5</v>
      </c>
      <c r="P24" s="8">
        <v>45</v>
      </c>
      <c r="Q24" s="8">
        <v>25</v>
      </c>
      <c r="R24" s="8">
        <v>5</v>
      </c>
      <c r="S24" s="46"/>
      <c r="T24" s="47"/>
      <c r="U24" s="48"/>
      <c r="W24" s="6" t="str">
        <f t="shared" si="0"/>
        <v>Pass</v>
      </c>
    </row>
    <row r="25" spans="1:23" ht="15.75" customHeight="1">
      <c r="A25" s="8">
        <v>13</v>
      </c>
      <c r="B25" s="19" t="s">
        <v>166</v>
      </c>
      <c r="C25" s="24" t="s">
        <v>167</v>
      </c>
      <c r="D25" s="8">
        <v>20</v>
      </c>
      <c r="E25" s="8">
        <v>19</v>
      </c>
      <c r="F25" s="8">
        <v>5</v>
      </c>
      <c r="G25" s="8">
        <v>11</v>
      </c>
      <c r="H25" s="8">
        <v>15</v>
      </c>
      <c r="I25" s="8">
        <v>5</v>
      </c>
      <c r="J25" s="8">
        <v>6</v>
      </c>
      <c r="K25" s="8">
        <v>20</v>
      </c>
      <c r="L25" s="8">
        <v>5</v>
      </c>
      <c r="M25" s="8">
        <v>4</v>
      </c>
      <c r="N25" s="8">
        <v>20</v>
      </c>
      <c r="O25" s="8">
        <v>5</v>
      </c>
      <c r="P25" s="8">
        <v>11</v>
      </c>
      <c r="Q25" s="8">
        <v>22</v>
      </c>
      <c r="R25" s="8">
        <v>5</v>
      </c>
      <c r="S25" s="46"/>
      <c r="T25" s="47"/>
      <c r="U25" s="48"/>
      <c r="W25" s="6" t="str">
        <f t="shared" si="0"/>
        <v>Fail</v>
      </c>
    </row>
    <row r="26" spans="1:23" ht="15.75" customHeight="1">
      <c r="A26" s="8">
        <v>14</v>
      </c>
      <c r="B26" s="19" t="s">
        <v>168</v>
      </c>
      <c r="C26" s="24" t="s">
        <v>169</v>
      </c>
      <c r="D26" s="8">
        <v>21</v>
      </c>
      <c r="E26" s="8">
        <v>12</v>
      </c>
      <c r="F26" s="8">
        <v>5</v>
      </c>
      <c r="G26" s="8">
        <v>35</v>
      </c>
      <c r="H26" s="8">
        <v>25</v>
      </c>
      <c r="I26" s="8">
        <v>5</v>
      </c>
      <c r="J26" s="8">
        <v>13</v>
      </c>
      <c r="K26" s="8">
        <v>23</v>
      </c>
      <c r="L26" s="8">
        <v>5</v>
      </c>
      <c r="M26" s="8">
        <v>10</v>
      </c>
      <c r="N26" s="8">
        <v>22</v>
      </c>
      <c r="O26" s="8">
        <v>5</v>
      </c>
      <c r="P26" s="8">
        <v>22</v>
      </c>
      <c r="Q26" s="8">
        <v>25</v>
      </c>
      <c r="R26" s="8">
        <v>4</v>
      </c>
      <c r="S26" s="46"/>
      <c r="T26" s="47"/>
      <c r="U26" s="48"/>
      <c r="W26" s="6" t="str">
        <f t="shared" si="0"/>
        <v>Fail</v>
      </c>
    </row>
    <row r="27" spans="1:23" ht="15.75" customHeight="1">
      <c r="A27" s="8">
        <v>15</v>
      </c>
      <c r="B27" s="19" t="s">
        <v>170</v>
      </c>
      <c r="C27" s="24" t="s">
        <v>171</v>
      </c>
      <c r="D27" s="8">
        <v>21</v>
      </c>
      <c r="E27" s="8">
        <v>22</v>
      </c>
      <c r="F27" s="8">
        <v>5</v>
      </c>
      <c r="G27" s="8">
        <v>49</v>
      </c>
      <c r="H27" s="8">
        <v>25</v>
      </c>
      <c r="I27" s="8">
        <v>5</v>
      </c>
      <c r="J27" s="8">
        <v>35</v>
      </c>
      <c r="K27" s="8">
        <v>25</v>
      </c>
      <c r="L27" s="8">
        <v>5</v>
      </c>
      <c r="M27" s="8">
        <v>43</v>
      </c>
      <c r="N27" s="8">
        <v>21</v>
      </c>
      <c r="O27" s="8">
        <v>5</v>
      </c>
      <c r="P27" s="8">
        <v>38</v>
      </c>
      <c r="Q27" s="8">
        <v>25</v>
      </c>
      <c r="R27" s="8">
        <v>5</v>
      </c>
      <c r="S27" s="46"/>
      <c r="T27" s="47"/>
      <c r="U27" s="48"/>
      <c r="W27" s="6" t="str">
        <f t="shared" si="0"/>
        <v>Pass</v>
      </c>
    </row>
    <row r="28" spans="1:23" ht="15.75" customHeight="1">
      <c r="A28" s="8">
        <v>16</v>
      </c>
      <c r="B28" s="19" t="s">
        <v>172</v>
      </c>
      <c r="C28" s="24" t="s">
        <v>173</v>
      </c>
      <c r="D28" s="8">
        <v>20</v>
      </c>
      <c r="E28" s="8">
        <v>0</v>
      </c>
      <c r="F28" s="8">
        <v>5</v>
      </c>
      <c r="G28" s="8">
        <v>30</v>
      </c>
      <c r="H28" s="8">
        <v>22</v>
      </c>
      <c r="I28" s="8">
        <v>5</v>
      </c>
      <c r="J28" s="8">
        <v>20</v>
      </c>
      <c r="K28" s="8"/>
      <c r="L28" s="8">
        <v>5</v>
      </c>
      <c r="M28" s="8">
        <v>8</v>
      </c>
      <c r="N28" s="8">
        <v>21</v>
      </c>
      <c r="O28" s="8">
        <v>5</v>
      </c>
      <c r="P28" s="8">
        <v>13</v>
      </c>
      <c r="Q28" s="8">
        <v>24</v>
      </c>
      <c r="R28" s="8">
        <v>0</v>
      </c>
      <c r="S28" s="46"/>
      <c r="T28" s="47"/>
      <c r="U28" s="48"/>
      <c r="W28" s="6" t="str">
        <f t="shared" si="0"/>
        <v>Fail</v>
      </c>
    </row>
    <row r="29" spans="1:23" ht="15.75" customHeight="1">
      <c r="A29" s="8">
        <v>17</v>
      </c>
      <c r="B29" s="19" t="s">
        <v>174</v>
      </c>
      <c r="C29" s="24" t="s">
        <v>175</v>
      </c>
      <c r="D29" s="8">
        <v>46</v>
      </c>
      <c r="E29" s="8">
        <v>24</v>
      </c>
      <c r="F29" s="8">
        <v>5</v>
      </c>
      <c r="G29" s="8">
        <v>49</v>
      </c>
      <c r="H29" s="8"/>
      <c r="I29" s="8">
        <v>5</v>
      </c>
      <c r="J29" s="8">
        <v>35</v>
      </c>
      <c r="K29" s="8">
        <v>25</v>
      </c>
      <c r="L29" s="8">
        <v>5</v>
      </c>
      <c r="M29" s="8">
        <v>35</v>
      </c>
      <c r="N29" s="8">
        <v>23</v>
      </c>
      <c r="O29" s="8">
        <v>5</v>
      </c>
      <c r="P29" s="8">
        <v>39</v>
      </c>
      <c r="Q29" s="8">
        <v>25</v>
      </c>
      <c r="R29" s="8">
        <v>5</v>
      </c>
      <c r="S29" s="46"/>
      <c r="T29" s="47"/>
      <c r="U29" s="48"/>
      <c r="W29" s="6" t="str">
        <f t="shared" si="0"/>
        <v>Pass</v>
      </c>
    </row>
    <row r="30" spans="1:23" ht="15.75" customHeight="1">
      <c r="A30" s="8">
        <v>18</v>
      </c>
      <c r="B30" s="19" t="s">
        <v>176</v>
      </c>
      <c r="C30" s="24" t="s">
        <v>177</v>
      </c>
      <c r="D30" s="8">
        <v>0</v>
      </c>
      <c r="E30" s="8">
        <v>0</v>
      </c>
      <c r="F30" s="8">
        <v>5</v>
      </c>
      <c r="G30" s="8">
        <v>12</v>
      </c>
      <c r="H30" s="8">
        <v>20</v>
      </c>
      <c r="I30" s="8">
        <v>5</v>
      </c>
      <c r="J30" s="8" t="s">
        <v>105</v>
      </c>
      <c r="K30" s="8">
        <v>20</v>
      </c>
      <c r="L30" s="8">
        <v>5</v>
      </c>
      <c r="M30" s="8" t="s">
        <v>105</v>
      </c>
      <c r="N30" s="8">
        <v>9</v>
      </c>
      <c r="O30" s="8">
        <v>5</v>
      </c>
      <c r="P30" s="8" t="s">
        <v>105</v>
      </c>
      <c r="Q30" s="8" t="s">
        <v>105</v>
      </c>
      <c r="R30" s="8">
        <v>5</v>
      </c>
      <c r="S30" s="46"/>
      <c r="T30" s="47"/>
      <c r="U30" s="48"/>
      <c r="W30" s="6" t="str">
        <f t="shared" si="0"/>
        <v>Absent</v>
      </c>
    </row>
    <row r="31" spans="1:23" ht="15.75" customHeight="1">
      <c r="A31" s="8">
        <v>19</v>
      </c>
      <c r="B31" s="19" t="s">
        <v>178</v>
      </c>
      <c r="C31" s="24" t="s">
        <v>179</v>
      </c>
      <c r="D31" s="8">
        <v>21</v>
      </c>
      <c r="E31" s="8">
        <v>22</v>
      </c>
      <c r="F31" s="8">
        <v>5</v>
      </c>
      <c r="G31" s="8">
        <v>49</v>
      </c>
      <c r="H31" s="8">
        <v>22</v>
      </c>
      <c r="I31" s="8">
        <v>5</v>
      </c>
      <c r="J31" s="8">
        <v>37</v>
      </c>
      <c r="K31" s="8">
        <v>20</v>
      </c>
      <c r="L31" s="8">
        <v>5</v>
      </c>
      <c r="M31" s="8">
        <v>42</v>
      </c>
      <c r="N31" s="8">
        <v>22</v>
      </c>
      <c r="O31" s="8">
        <v>5</v>
      </c>
      <c r="P31" s="8">
        <v>36</v>
      </c>
      <c r="Q31" s="8">
        <v>24</v>
      </c>
      <c r="R31" s="8">
        <v>5</v>
      </c>
      <c r="S31" s="46"/>
      <c r="T31" s="47"/>
      <c r="U31" s="48"/>
      <c r="W31" s="6" t="str">
        <f t="shared" si="0"/>
        <v>Pass</v>
      </c>
    </row>
    <row r="32" spans="1:23" ht="15.75" customHeight="1">
      <c r="A32" s="8">
        <v>20</v>
      </c>
      <c r="B32" s="19" t="s">
        <v>180</v>
      </c>
      <c r="C32" s="24" t="s">
        <v>181</v>
      </c>
      <c r="D32" s="8">
        <v>44</v>
      </c>
      <c r="E32" s="8">
        <v>25</v>
      </c>
      <c r="F32" s="8">
        <v>5</v>
      </c>
      <c r="G32" s="8">
        <v>49</v>
      </c>
      <c r="H32" s="8">
        <v>25</v>
      </c>
      <c r="I32" s="8">
        <v>5</v>
      </c>
      <c r="J32" s="8">
        <v>43</v>
      </c>
      <c r="K32" s="8">
        <v>25</v>
      </c>
      <c r="L32" s="8">
        <v>5</v>
      </c>
      <c r="M32" s="8">
        <v>45</v>
      </c>
      <c r="N32" s="8">
        <v>23</v>
      </c>
      <c r="O32" s="8">
        <v>5</v>
      </c>
      <c r="P32" s="8">
        <v>48</v>
      </c>
      <c r="Q32" s="8">
        <v>25</v>
      </c>
      <c r="R32" s="8">
        <v>5</v>
      </c>
      <c r="S32" s="46"/>
      <c r="T32" s="47"/>
      <c r="U32" s="48"/>
      <c r="W32" s="6" t="str">
        <f t="shared" si="0"/>
        <v>Pass</v>
      </c>
    </row>
    <row r="33" spans="1:23" ht="15.75" customHeight="1">
      <c r="A33" s="8">
        <v>21</v>
      </c>
      <c r="B33" s="19" t="s">
        <v>182</v>
      </c>
      <c r="C33" s="24" t="s">
        <v>183</v>
      </c>
      <c r="D33" s="8">
        <v>34</v>
      </c>
      <c r="E33" s="8">
        <v>16</v>
      </c>
      <c r="F33" s="8">
        <v>5</v>
      </c>
      <c r="G33" s="8">
        <v>49</v>
      </c>
      <c r="H33" s="8">
        <v>23</v>
      </c>
      <c r="I33" s="8">
        <v>5</v>
      </c>
      <c r="J33" s="8">
        <v>33</v>
      </c>
      <c r="K33" s="8">
        <v>20</v>
      </c>
      <c r="L33" s="8">
        <v>5</v>
      </c>
      <c r="M33" s="8">
        <v>18</v>
      </c>
      <c r="N33" s="8">
        <v>18</v>
      </c>
      <c r="O33" s="8">
        <v>5</v>
      </c>
      <c r="P33" s="8">
        <v>23</v>
      </c>
      <c r="Q33" s="8">
        <v>24</v>
      </c>
      <c r="R33" s="8">
        <v>5</v>
      </c>
      <c r="S33" s="46"/>
      <c r="T33" s="47"/>
      <c r="U33" s="48"/>
      <c r="W33" s="6" t="str">
        <f t="shared" si="0"/>
        <v>Fail</v>
      </c>
    </row>
    <row r="34" spans="1:23" ht="15.75" customHeight="1">
      <c r="A34" s="8">
        <v>22</v>
      </c>
      <c r="B34" s="19" t="s">
        <v>184</v>
      </c>
      <c r="C34" s="24" t="s">
        <v>185</v>
      </c>
      <c r="D34" s="8">
        <v>6</v>
      </c>
      <c r="E34" s="8">
        <v>0</v>
      </c>
      <c r="F34" s="8">
        <v>0</v>
      </c>
      <c r="G34" s="8">
        <v>20</v>
      </c>
      <c r="H34" s="8">
        <v>18</v>
      </c>
      <c r="I34" s="8">
        <v>5</v>
      </c>
      <c r="J34" s="8">
        <v>10</v>
      </c>
      <c r="K34" s="8"/>
      <c r="L34" s="8">
        <v>5</v>
      </c>
      <c r="M34" s="8">
        <v>1</v>
      </c>
      <c r="N34" s="8">
        <v>10</v>
      </c>
      <c r="O34" s="8">
        <v>0</v>
      </c>
      <c r="P34" s="8" t="s">
        <v>105</v>
      </c>
      <c r="Q34" s="8" t="s">
        <v>105</v>
      </c>
      <c r="R34" s="8">
        <v>0</v>
      </c>
      <c r="S34" s="46"/>
      <c r="T34" s="47"/>
      <c r="U34" s="48"/>
      <c r="W34" s="6" t="str">
        <f t="shared" si="0"/>
        <v>Absent</v>
      </c>
    </row>
    <row r="35" spans="1:23" ht="15.75" customHeight="1">
      <c r="A35" s="8">
        <v>23</v>
      </c>
      <c r="B35" s="19" t="s">
        <v>186</v>
      </c>
      <c r="C35" s="24" t="s">
        <v>187</v>
      </c>
      <c r="D35" s="8">
        <v>27</v>
      </c>
      <c r="E35" s="8">
        <v>17</v>
      </c>
      <c r="F35" s="8">
        <v>5</v>
      </c>
      <c r="G35" s="8" t="s">
        <v>105</v>
      </c>
      <c r="H35" s="8">
        <v>21</v>
      </c>
      <c r="I35" s="8">
        <v>5</v>
      </c>
      <c r="J35" s="8">
        <v>1</v>
      </c>
      <c r="K35" s="8"/>
      <c r="L35" s="8">
        <v>5</v>
      </c>
      <c r="M35" s="8">
        <v>9</v>
      </c>
      <c r="N35" s="8" t="s">
        <v>105</v>
      </c>
      <c r="O35" s="8">
        <v>0</v>
      </c>
      <c r="P35" s="8">
        <v>16</v>
      </c>
      <c r="Q35" s="8">
        <v>24</v>
      </c>
      <c r="R35" s="8">
        <v>5</v>
      </c>
      <c r="S35" s="46"/>
      <c r="T35" s="47"/>
      <c r="U35" s="48"/>
      <c r="W35" s="6" t="str">
        <f t="shared" si="0"/>
        <v>Absent</v>
      </c>
    </row>
    <row r="36" spans="1:23" ht="15.75" customHeight="1">
      <c r="A36" s="33" t="s">
        <v>72</v>
      </c>
      <c r="B36" s="34"/>
      <c r="C36" s="35"/>
      <c r="D36" s="45"/>
      <c r="E36" s="34"/>
      <c r="F36" s="35"/>
      <c r="G36" s="45" t="s">
        <v>188</v>
      </c>
      <c r="H36" s="34"/>
      <c r="I36" s="35"/>
      <c r="J36" s="45" t="s">
        <v>189</v>
      </c>
      <c r="K36" s="34"/>
      <c r="L36" s="35"/>
      <c r="M36" s="45" t="s">
        <v>190</v>
      </c>
      <c r="N36" s="34"/>
      <c r="O36" s="35"/>
      <c r="P36" s="45" t="s">
        <v>191</v>
      </c>
      <c r="Q36" s="34"/>
      <c r="R36" s="35"/>
      <c r="S36" s="55"/>
      <c r="T36" s="34"/>
      <c r="U36" s="35"/>
    </row>
    <row r="37" spans="1:23" ht="15.75" customHeight="1"/>
    <row r="38" spans="1:23" ht="15.75" customHeight="1"/>
    <row r="39" spans="1:23" ht="15.75" customHeight="1">
      <c r="A39" s="28" t="s">
        <v>78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W39">
        <f>COUNTIF(W13:W35,"=Pass")</f>
        <v>9</v>
      </c>
    </row>
    <row r="40" spans="1:23" ht="15.75" customHeight="1">
      <c r="W40">
        <v>23</v>
      </c>
    </row>
    <row r="41" spans="1:23" ht="15.75" customHeight="1">
      <c r="C41" s="56" t="s">
        <v>193</v>
      </c>
      <c r="D41" s="6">
        <v>23</v>
      </c>
      <c r="G41" s="6">
        <v>23</v>
      </c>
      <c r="J41" s="6">
        <v>23</v>
      </c>
      <c r="M41" s="6">
        <v>23</v>
      </c>
      <c r="P41" s="6">
        <v>23</v>
      </c>
      <c r="W41">
        <f>W39/W40</f>
        <v>0.39130434782608697</v>
      </c>
    </row>
    <row r="42" spans="1:23" ht="15.75" customHeight="1">
      <c r="C42" s="6" t="s">
        <v>194</v>
      </c>
      <c r="D42" s="6">
        <f>D41-D43</f>
        <v>22</v>
      </c>
      <c r="G42" s="6">
        <f>G41-G43</f>
        <v>20</v>
      </c>
      <c r="J42" s="6">
        <f>J41-J43</f>
        <v>22</v>
      </c>
      <c r="M42" s="6">
        <f>M41-M43</f>
        <v>22</v>
      </c>
      <c r="P42" s="6">
        <f>P41-P43</f>
        <v>21</v>
      </c>
    </row>
    <row r="43" spans="1:23" ht="15.75" customHeight="1">
      <c r="C43" s="6" t="s">
        <v>195</v>
      </c>
      <c r="D43" s="6">
        <f>COUNTIF(D13:D35,"AB")</f>
        <v>1</v>
      </c>
      <c r="G43" s="6">
        <f>COUNTIF(G13:G35,"AB")</f>
        <v>3</v>
      </c>
      <c r="J43" s="6">
        <f>COUNTIF(J13:J35,"AB")</f>
        <v>1</v>
      </c>
      <c r="M43" s="6">
        <f>COUNTIF(M13:M35,"AB")</f>
        <v>1</v>
      </c>
      <c r="P43" s="6">
        <f>COUNTIF(P13:P35,"AB")</f>
        <v>2</v>
      </c>
    </row>
    <row r="44" spans="1:23" ht="15.75" customHeight="1">
      <c r="C44" s="6" t="s">
        <v>196</v>
      </c>
      <c r="D44" s="6">
        <f>COUNTIF(D13:D35,"&gt;=20")</f>
        <v>16</v>
      </c>
      <c r="G44" s="6">
        <f>COUNTIF(G13:G35,"&gt;=20")</f>
        <v>15</v>
      </c>
      <c r="J44" s="6">
        <f>COUNTIF(J13:J35,"&gt;=20")</f>
        <v>13</v>
      </c>
      <c r="M44" s="6">
        <f>COUNTIF(M13:M35,"&gt;=20")</f>
        <v>10</v>
      </c>
      <c r="P44" s="6">
        <f>COUNTIF(P13:P35,"&gt;=20")</f>
        <v>12</v>
      </c>
    </row>
    <row r="45" spans="1:23" ht="15.75" customHeight="1">
      <c r="C45" s="6" t="s">
        <v>197</v>
      </c>
      <c r="D45" s="6">
        <f>COUNTIF(D13:D35,"&lt;20")</f>
        <v>6</v>
      </c>
      <c r="G45" s="6">
        <f>COUNTIF(G13:G35,"&lt;20")</f>
        <v>5</v>
      </c>
      <c r="J45" s="6">
        <f>COUNTIF(J13:J35,"&lt;20")</f>
        <v>9</v>
      </c>
      <c r="M45" s="6">
        <f>COUNTIF(M13:M35,"&lt;20")</f>
        <v>12</v>
      </c>
      <c r="P45" s="6">
        <f>COUNTIF(P13:P35,"&lt;20")</f>
        <v>9</v>
      </c>
    </row>
    <row r="46" spans="1:23" ht="15.75" customHeight="1">
      <c r="C46" s="6" t="s">
        <v>198</v>
      </c>
      <c r="D46" s="6" t="str">
        <f>ROUNDUP(D44/D41*100,0)&amp;"%"</f>
        <v>70%</v>
      </c>
      <c r="G46" s="6" t="str">
        <f>ROUNDUP(G44/G41*100,0)&amp;"%"</f>
        <v>66%</v>
      </c>
      <c r="J46" s="6" t="str">
        <f>ROUNDUP(J44/J41*100,0)&amp;"%"</f>
        <v>57%</v>
      </c>
      <c r="M46" s="6" t="str">
        <f>ROUNDUP(M44/M41*100,0)&amp;"%"</f>
        <v>44%</v>
      </c>
      <c r="P46" s="6" t="str">
        <f>ROUNDUP(P44/P41*100,0)&amp;"%"</f>
        <v>53%</v>
      </c>
    </row>
    <row r="47" spans="1:23" ht="15.75" customHeight="1"/>
    <row r="48" spans="1:23" ht="15.75" customHeight="1"/>
    <row r="49" spans="3:16" ht="15.75" customHeight="1">
      <c r="D49">
        <v>23</v>
      </c>
      <c r="G49">
        <v>23</v>
      </c>
      <c r="J49">
        <v>23</v>
      </c>
      <c r="M49">
        <v>23</v>
      </c>
      <c r="P49">
        <v>23</v>
      </c>
    </row>
    <row r="50" spans="3:16" ht="15.75" customHeight="1">
      <c r="D50">
        <v>22</v>
      </c>
      <c r="G50">
        <v>20</v>
      </c>
      <c r="J50">
        <v>22</v>
      </c>
      <c r="M50">
        <v>22</v>
      </c>
      <c r="P50">
        <v>21</v>
      </c>
    </row>
    <row r="51" spans="3:16" ht="15.75" customHeight="1">
      <c r="D51">
        <v>1</v>
      </c>
      <c r="G51">
        <v>3</v>
      </c>
      <c r="J51">
        <v>1</v>
      </c>
      <c r="M51">
        <v>1</v>
      </c>
      <c r="P51">
        <v>2</v>
      </c>
    </row>
    <row r="52" spans="3:16" ht="15.75" customHeight="1">
      <c r="D52">
        <v>16</v>
      </c>
      <c r="G52">
        <v>15</v>
      </c>
      <c r="J52">
        <v>13</v>
      </c>
      <c r="M52">
        <v>10</v>
      </c>
      <c r="P52">
        <v>12</v>
      </c>
    </row>
    <row r="53" spans="3:16" ht="15.75" customHeight="1">
      <c r="D53">
        <v>6</v>
      </c>
      <c r="G53">
        <v>5</v>
      </c>
      <c r="J53">
        <v>9</v>
      </c>
      <c r="M53">
        <v>12</v>
      </c>
      <c r="P53">
        <v>9</v>
      </c>
    </row>
    <row r="54" spans="3:16" ht="15.75" customHeight="1">
      <c r="D54" t="s">
        <v>207</v>
      </c>
      <c r="G54" t="s">
        <v>208</v>
      </c>
      <c r="J54" t="s">
        <v>209</v>
      </c>
      <c r="M54" t="s">
        <v>210</v>
      </c>
      <c r="P54" t="s">
        <v>211</v>
      </c>
    </row>
    <row r="55" spans="3:16" ht="15.75" customHeight="1"/>
    <row r="56" spans="3:16" ht="15.75" customHeight="1"/>
    <row r="57" spans="3:16" ht="15.75" customHeight="1">
      <c r="C57" s="45" t="s">
        <v>188</v>
      </c>
      <c r="D57" s="6">
        <v>23</v>
      </c>
      <c r="E57" s="6">
        <v>22</v>
      </c>
      <c r="F57" s="6">
        <v>1</v>
      </c>
      <c r="G57" s="6">
        <v>16</v>
      </c>
      <c r="H57" s="6">
        <v>6</v>
      </c>
      <c r="I57" s="6" t="s">
        <v>207</v>
      </c>
    </row>
    <row r="58" spans="3:16" ht="15.75" customHeight="1">
      <c r="C58" s="34"/>
      <c r="D58" s="6">
        <v>23</v>
      </c>
      <c r="E58" s="6">
        <v>20</v>
      </c>
      <c r="F58" s="6">
        <v>3</v>
      </c>
      <c r="G58" s="6">
        <v>15</v>
      </c>
      <c r="H58" s="6">
        <v>5</v>
      </c>
      <c r="I58" s="6" t="s">
        <v>208</v>
      </c>
    </row>
    <row r="59" spans="3:16" ht="15.75" customHeight="1">
      <c r="C59" s="35"/>
      <c r="D59" s="6">
        <v>23</v>
      </c>
      <c r="E59" s="6">
        <v>22</v>
      </c>
      <c r="F59" s="6">
        <v>1</v>
      </c>
      <c r="G59" s="6">
        <v>13</v>
      </c>
      <c r="H59" s="6">
        <v>9</v>
      </c>
      <c r="I59" s="6" t="s">
        <v>209</v>
      </c>
    </row>
    <row r="60" spans="3:16" ht="15.75" customHeight="1">
      <c r="C60" s="45" t="s">
        <v>189</v>
      </c>
      <c r="D60" s="6">
        <v>23</v>
      </c>
      <c r="E60" s="6">
        <v>22</v>
      </c>
      <c r="F60" s="6">
        <v>1</v>
      </c>
      <c r="G60" s="6">
        <v>10</v>
      </c>
      <c r="H60" s="6">
        <v>12</v>
      </c>
      <c r="I60" s="6" t="s">
        <v>210</v>
      </c>
    </row>
    <row r="61" spans="3:16" ht="15.75" customHeight="1">
      <c r="C61" s="34"/>
      <c r="D61" s="6">
        <v>23</v>
      </c>
      <c r="E61" s="6">
        <v>21</v>
      </c>
      <c r="F61" s="6">
        <v>2</v>
      </c>
      <c r="G61" s="6">
        <v>12</v>
      </c>
      <c r="H61" s="6">
        <v>9</v>
      </c>
      <c r="I61" s="6" t="s">
        <v>211</v>
      </c>
    </row>
    <row r="62" spans="3:16" ht="15.75" customHeight="1">
      <c r="C62" s="35"/>
      <c r="D62" s="6"/>
      <c r="E62" s="6"/>
      <c r="F62" s="6"/>
      <c r="G62" s="6"/>
      <c r="H62" s="6"/>
      <c r="I62" s="6"/>
    </row>
    <row r="63" spans="3:16" ht="15.75" customHeight="1">
      <c r="C63" s="45" t="s">
        <v>190</v>
      </c>
    </row>
    <row r="64" spans="3:16" ht="15.75" customHeight="1">
      <c r="C64" s="34"/>
      <c r="D64" s="6"/>
      <c r="E64" s="6"/>
      <c r="F64" s="6"/>
      <c r="G64" s="6"/>
      <c r="H64" s="6"/>
      <c r="I64" s="6"/>
    </row>
    <row r="65" spans="3:9" ht="15.75" customHeight="1">
      <c r="C65" s="35"/>
      <c r="D65" s="6"/>
      <c r="E65" s="6"/>
      <c r="F65" s="6"/>
      <c r="G65" s="6"/>
      <c r="H65" s="6"/>
      <c r="I65" s="6"/>
    </row>
    <row r="66" spans="3:9" ht="15.75" customHeight="1">
      <c r="C66" s="45"/>
    </row>
    <row r="67" spans="3:9" ht="15.75" customHeight="1">
      <c r="C67" s="34"/>
      <c r="D67" s="6"/>
      <c r="E67" s="6"/>
      <c r="F67" s="6"/>
      <c r="G67" s="6"/>
      <c r="H67" s="6"/>
      <c r="I67" s="6"/>
    </row>
    <row r="68" spans="3:9" ht="15.75" customHeight="1">
      <c r="C68" s="35"/>
      <c r="D68" s="6"/>
      <c r="E68" s="6"/>
      <c r="F68" s="6"/>
      <c r="G68" s="6"/>
      <c r="H68" s="6"/>
      <c r="I68" s="6"/>
    </row>
    <row r="69" spans="3:9" ht="15.75" customHeight="1"/>
    <row r="70" spans="3:9" ht="15.75" customHeight="1"/>
    <row r="71" spans="3:9" ht="15.75" customHeight="1"/>
    <row r="72" spans="3:9" ht="15.75" customHeight="1"/>
    <row r="73" spans="3:9" ht="15.75" customHeight="1"/>
    <row r="74" spans="3:9" ht="15.75" customHeight="1"/>
    <row r="75" spans="3:9" ht="15.75" customHeight="1"/>
    <row r="76" spans="3:9" ht="15.75" customHeight="1"/>
    <row r="77" spans="3:9" ht="15.75" customHeight="1"/>
    <row r="78" spans="3:9" ht="15.75" customHeight="1"/>
    <row r="79" spans="3:9" ht="15.75" customHeight="1"/>
    <row r="80" spans="3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6">
    <mergeCell ref="C57:C59"/>
    <mergeCell ref="C60:C62"/>
    <mergeCell ref="C63:C65"/>
    <mergeCell ref="C66:C68"/>
    <mergeCell ref="S11:U11"/>
    <mergeCell ref="S12:U12"/>
    <mergeCell ref="S13:U13"/>
    <mergeCell ref="S14:U14"/>
    <mergeCell ref="S15:U15"/>
    <mergeCell ref="S16:U16"/>
    <mergeCell ref="S17:U17"/>
    <mergeCell ref="S18:U18"/>
    <mergeCell ref="S19:U19"/>
    <mergeCell ref="S20:U20"/>
    <mergeCell ref="S28:U28"/>
    <mergeCell ref="S29:U29"/>
    <mergeCell ref="S30:U30"/>
    <mergeCell ref="S21:U21"/>
    <mergeCell ref="S22:U22"/>
    <mergeCell ref="S23:U23"/>
    <mergeCell ref="S24:U24"/>
    <mergeCell ref="S25:U25"/>
    <mergeCell ref="K7:O7"/>
    <mergeCell ref="P7:U7"/>
    <mergeCell ref="A5:B5"/>
    <mergeCell ref="A6:B6"/>
    <mergeCell ref="C6:J6"/>
    <mergeCell ref="A1:U1"/>
    <mergeCell ref="A2:U2"/>
    <mergeCell ref="A3:U3"/>
    <mergeCell ref="A4:U4"/>
    <mergeCell ref="C5:J5"/>
    <mergeCell ref="K5:O5"/>
    <mergeCell ref="P5:U5"/>
    <mergeCell ref="B10:B12"/>
    <mergeCell ref="A36:C36"/>
    <mergeCell ref="D36:F36"/>
    <mergeCell ref="G36:I36"/>
    <mergeCell ref="A39:U39"/>
    <mergeCell ref="S31:U31"/>
    <mergeCell ref="J36:L36"/>
    <mergeCell ref="M36:O36"/>
    <mergeCell ref="P36:R36"/>
    <mergeCell ref="S36:U36"/>
    <mergeCell ref="S32:U32"/>
    <mergeCell ref="S33:U33"/>
    <mergeCell ref="S34:U34"/>
    <mergeCell ref="S35:U35"/>
    <mergeCell ref="S26:U26"/>
    <mergeCell ref="S27:U27"/>
    <mergeCell ref="C10:C12"/>
    <mergeCell ref="K6:O6"/>
    <mergeCell ref="P6:U6"/>
    <mergeCell ref="A7:B7"/>
    <mergeCell ref="C7:J7"/>
    <mergeCell ref="D10:F10"/>
    <mergeCell ref="G10:I10"/>
    <mergeCell ref="J10:L10"/>
    <mergeCell ref="M10:O10"/>
    <mergeCell ref="P10:R10"/>
    <mergeCell ref="S10:U10"/>
    <mergeCell ref="A8:B8"/>
    <mergeCell ref="C8:J8"/>
    <mergeCell ref="K8:O8"/>
    <mergeCell ref="P8:U8"/>
    <mergeCell ref="A10:A12"/>
  </mergeCells>
  <printOptions horizontalCentered="1"/>
  <pageMargins left="0.7" right="0.7" top="0.75" bottom="0.75" header="0" footer="0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BSC Chem</vt:lpstr>
      <vt:lpstr>BA Tamil</vt:lpstr>
      <vt:lpstr>BA Defence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lastPrinted>2025-10-10T16:30:23Z</cp:lastPrinted>
  <dcterms:modified xsi:type="dcterms:W3CDTF">2025-10-27T18:06:07Z</dcterms:modified>
</cp:coreProperties>
</file>