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n/Documents/profgarrett/jsgames/static/vislit/"/>
    </mc:Choice>
  </mc:AlternateContent>
  <xr:revisionPtr revIDLastSave="0" documentId="13_ncr:1_{FC57D9AF-B810-314E-9762-80249C09926C}" xr6:coauthVersionLast="45" xr6:coauthVersionMax="45" xr10:uidLastSave="{00000000-0000-0000-0000-000000000000}"/>
  <bookViews>
    <workbookView xWindow="34440" yWindow="-6220" windowWidth="42820" windowHeight="24740" activeTab="2" xr2:uid="{417975DE-6028-7E48-879F-4CE1EEC64146}"/>
  </bookViews>
  <sheets>
    <sheet name="Bar" sheetId="1" r:id="rId1"/>
    <sheet name="StackedBar" sheetId="6" r:id="rId2"/>
    <sheet name="Line" sheetId="2" r:id="rId3"/>
    <sheet name="pie" sheetId="3" r:id="rId4"/>
    <sheet name="Waterfall" sheetId="7" r:id="rId5"/>
  </sheets>
  <definedNames>
    <definedName name="_xlchart.v1.0" hidden="1">Waterfall!$B$4:$H$4</definedName>
    <definedName name="_xlchart.v1.1" hidden="1">Waterfall!$B$2:$H$2</definedName>
    <definedName name="_xlchart.v1.2" hidden="1">Waterfall!$B$2:$I$2</definedName>
    <definedName name="_xlchart.v1.3" hidden="1">Waterfall!$B$5:$H$5</definedName>
    <definedName name="_xlchart.v1.4" hidden="1">Waterfall!$B$3:$H$3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0" i="2" l="1"/>
  <c r="R31" i="2"/>
  <c r="R32" i="2"/>
  <c r="R33" i="2"/>
  <c r="R34" i="2"/>
  <c r="R35" i="2"/>
  <c r="R36" i="2"/>
  <c r="R37" i="2"/>
  <c r="R38" i="2"/>
  <c r="R29" i="2"/>
  <c r="Q30" i="2"/>
  <c r="Q31" i="2"/>
  <c r="Q32" i="2"/>
  <c r="Q33" i="2"/>
  <c r="Q34" i="2"/>
  <c r="Q35" i="2"/>
  <c r="Q36" i="2"/>
  <c r="Q37" i="2"/>
  <c r="Q38" i="2"/>
  <c r="Q29" i="2"/>
  <c r="K29" i="2"/>
  <c r="J29" i="2"/>
  <c r="D2" i="2" l="1"/>
  <c r="D3" i="2"/>
  <c r="D4" i="2"/>
  <c r="D5" i="2"/>
  <c r="D6" i="2"/>
  <c r="D7" i="2"/>
  <c r="D8" i="2"/>
  <c r="D9" i="2"/>
  <c r="D10" i="2"/>
  <c r="D11" i="2"/>
  <c r="F2" i="2"/>
  <c r="F3" i="2"/>
  <c r="F4" i="2"/>
  <c r="F5" i="2"/>
  <c r="F6" i="2"/>
  <c r="F7" i="2"/>
  <c r="F8" i="2"/>
  <c r="F9" i="2"/>
  <c r="F10" i="2"/>
  <c r="F11" i="2"/>
  <c r="H26" i="2"/>
  <c r="H25" i="2"/>
  <c r="H24" i="2"/>
  <c r="H23" i="2"/>
  <c r="H22" i="2"/>
  <c r="H21" i="2"/>
  <c r="H20" i="2"/>
  <c r="H19" i="2"/>
  <c r="H18" i="2"/>
  <c r="H17" i="2"/>
  <c r="O16" i="2"/>
  <c r="N16" i="2"/>
  <c r="M16" i="2"/>
  <c r="L16" i="2"/>
  <c r="K16" i="2"/>
  <c r="J16" i="2"/>
  <c r="C81" i="3" l="1"/>
  <c r="C80" i="3"/>
  <c r="C79" i="3"/>
  <c r="C55" i="3"/>
  <c r="C56" i="3"/>
  <c r="C57" i="3"/>
  <c r="C58" i="3"/>
  <c r="C54" i="3"/>
  <c r="J33" i="1"/>
  <c r="K33" i="1"/>
  <c r="L33" i="1"/>
  <c r="M33" i="1"/>
  <c r="M38" i="1" s="1"/>
  <c r="N33" i="1"/>
  <c r="N37" i="1" s="1"/>
  <c r="I33" i="1"/>
  <c r="I56" i="1"/>
  <c r="O56" i="1" s="1"/>
  <c r="J56" i="1"/>
  <c r="K56" i="1"/>
  <c r="L56" i="1"/>
  <c r="M56" i="1"/>
  <c r="N56" i="1"/>
  <c r="G43" i="1"/>
  <c r="G42" i="1"/>
  <c r="G41" i="1"/>
  <c r="I41" i="1" s="1"/>
  <c r="I53" i="1" s="1"/>
  <c r="G40" i="1"/>
  <c r="G39" i="1"/>
  <c r="I39" i="1" s="1"/>
  <c r="I51" i="1" s="1"/>
  <c r="L40" i="1"/>
  <c r="I40" i="1"/>
  <c r="I52" i="1" s="1"/>
  <c r="J40" i="1"/>
  <c r="K40" i="1"/>
  <c r="K41" i="1"/>
  <c r="M41" i="1"/>
  <c r="N41" i="1"/>
  <c r="I42" i="1"/>
  <c r="I54" i="1" s="1"/>
  <c r="L42" i="1"/>
  <c r="N42" i="1"/>
  <c r="L43" i="1"/>
  <c r="I43" i="1"/>
  <c r="I55" i="1" s="1"/>
  <c r="J43" i="1"/>
  <c r="K43" i="1"/>
  <c r="G35" i="1"/>
  <c r="G36" i="1"/>
  <c r="J36" i="1" s="1"/>
  <c r="G37" i="1"/>
  <c r="G38" i="1"/>
  <c r="J38" i="1" s="1"/>
  <c r="G34" i="1"/>
  <c r="I35" i="1"/>
  <c r="I47" i="1" s="1"/>
  <c r="J35" i="1"/>
  <c r="K35" i="1"/>
  <c r="L35" i="1"/>
  <c r="N35" i="1"/>
  <c r="I36" i="1"/>
  <c r="I37" i="1"/>
  <c r="I49" i="1" s="1"/>
  <c r="J37" i="1"/>
  <c r="K37" i="1"/>
  <c r="L37" i="1"/>
  <c r="M37" i="1"/>
  <c r="I38" i="1"/>
  <c r="N38" i="1"/>
  <c r="J34" i="1"/>
  <c r="K34" i="1"/>
  <c r="L34" i="1"/>
  <c r="N34" i="1"/>
  <c r="I34" i="1"/>
  <c r="I46" i="1" s="1"/>
  <c r="N53" i="1" l="1"/>
  <c r="M34" i="1"/>
  <c r="M46" i="1" s="1"/>
  <c r="M35" i="1"/>
  <c r="N47" i="1" s="1"/>
  <c r="J52" i="1"/>
  <c r="J55" i="1"/>
  <c r="L52" i="1"/>
  <c r="K52" i="1"/>
  <c r="L55" i="1"/>
  <c r="K55" i="1"/>
  <c r="L41" i="1"/>
  <c r="N39" i="1"/>
  <c r="L39" i="1"/>
  <c r="J41" i="1"/>
  <c r="J53" i="1" s="1"/>
  <c r="M42" i="1"/>
  <c r="M54" i="1" s="1"/>
  <c r="M39" i="1"/>
  <c r="K42" i="1"/>
  <c r="L54" i="1" s="1"/>
  <c r="K39" i="1"/>
  <c r="N43" i="1"/>
  <c r="J42" i="1"/>
  <c r="J54" i="1" s="1"/>
  <c r="N40" i="1"/>
  <c r="J39" i="1"/>
  <c r="J51" i="1" s="1"/>
  <c r="M43" i="1"/>
  <c r="M55" i="1" s="1"/>
  <c r="M40" i="1"/>
  <c r="M52" i="1" s="1"/>
  <c r="N36" i="1"/>
  <c r="M36" i="1"/>
  <c r="L38" i="1"/>
  <c r="M50" i="1" s="1"/>
  <c r="L36" i="1"/>
  <c r="K38" i="1"/>
  <c r="K50" i="1" s="1"/>
  <c r="K36" i="1"/>
  <c r="K48" i="1" s="1"/>
  <c r="J48" i="1"/>
  <c r="N50" i="1"/>
  <c r="L49" i="1"/>
  <c r="N49" i="1"/>
  <c r="J50" i="1"/>
  <c r="L46" i="1"/>
  <c r="K49" i="1"/>
  <c r="K47" i="1"/>
  <c r="K46" i="1"/>
  <c r="J49" i="1"/>
  <c r="J47" i="1"/>
  <c r="J46" i="1"/>
  <c r="M49" i="1"/>
  <c r="L47" i="1"/>
  <c r="I50" i="1"/>
  <c r="I48" i="1"/>
  <c r="R37" i="1"/>
  <c r="I3" i="7"/>
  <c r="K3" i="7" s="1"/>
  <c r="I2" i="7"/>
  <c r="K2" i="7" s="1"/>
  <c r="B4" i="7"/>
  <c r="C4" i="7" s="1"/>
  <c r="B5" i="7"/>
  <c r="C5" i="7" s="1"/>
  <c r="B6" i="7"/>
  <c r="H6" i="7" s="1"/>
  <c r="B7" i="7"/>
  <c r="C7" i="7" s="1"/>
  <c r="B8" i="7"/>
  <c r="E8" i="7" s="1"/>
  <c r="B9" i="7"/>
  <c r="E9" i="7" s="1"/>
  <c r="B10" i="7"/>
  <c r="C10" i="7" s="1"/>
  <c r="H19" i="7"/>
  <c r="H20" i="7" s="1"/>
  <c r="R34" i="1" l="1"/>
  <c r="N46" i="1"/>
  <c r="O46" i="1" s="1"/>
  <c r="M47" i="1"/>
  <c r="O47" i="1" s="1"/>
  <c r="R35" i="1"/>
  <c r="L51" i="1"/>
  <c r="K53" i="1"/>
  <c r="N51" i="1"/>
  <c r="N54" i="1"/>
  <c r="N52" i="1"/>
  <c r="O52" i="1" s="1"/>
  <c r="N55" i="1"/>
  <c r="O55" i="1" s="1"/>
  <c r="K54" i="1"/>
  <c r="K51" i="1"/>
  <c r="M53" i="1"/>
  <c r="L53" i="1"/>
  <c r="M51" i="1"/>
  <c r="R41" i="1"/>
  <c r="R40" i="1"/>
  <c r="R42" i="1"/>
  <c r="R43" i="1"/>
  <c r="R39" i="1"/>
  <c r="R38" i="1"/>
  <c r="L48" i="1"/>
  <c r="L50" i="1"/>
  <c r="O50" i="1" s="1"/>
  <c r="N48" i="1"/>
  <c r="M48" i="1"/>
  <c r="R36" i="1"/>
  <c r="O49" i="1"/>
  <c r="G6" i="7"/>
  <c r="F6" i="7"/>
  <c r="E6" i="7"/>
  <c r="D6" i="7"/>
  <c r="C9" i="7"/>
  <c r="H5" i="7"/>
  <c r="C8" i="7"/>
  <c r="F5" i="7"/>
  <c r="C6" i="7"/>
  <c r="E4" i="7"/>
  <c r="D9" i="7"/>
  <c r="D4" i="7"/>
  <c r="H8" i="7"/>
  <c r="G8" i="7"/>
  <c r="F8" i="7"/>
  <c r="H7" i="7"/>
  <c r="F10" i="7"/>
  <c r="D8" i="7"/>
  <c r="G5" i="7"/>
  <c r="H10" i="7"/>
  <c r="E10" i="7"/>
  <c r="D10" i="7"/>
  <c r="G7" i="7"/>
  <c r="E5" i="7"/>
  <c r="G10" i="7"/>
  <c r="G9" i="7"/>
  <c r="E7" i="7"/>
  <c r="H4" i="7"/>
  <c r="H9" i="7"/>
  <c r="F7" i="7"/>
  <c r="D5" i="7"/>
  <c r="F9" i="7"/>
  <c r="D7" i="7"/>
  <c r="G4" i="7"/>
  <c r="F4" i="7"/>
  <c r="D62" i="6"/>
  <c r="F62" i="6" s="1"/>
  <c r="F63" i="6" s="1"/>
  <c r="E62" i="6"/>
  <c r="A12" i="6"/>
  <c r="A14" i="6"/>
  <c r="A25" i="6"/>
  <c r="A26" i="6"/>
  <c r="D26" i="6" s="1"/>
  <c r="A36" i="6"/>
  <c r="A38" i="6"/>
  <c r="E38" i="6" s="1"/>
  <c r="A48" i="6"/>
  <c r="A49" i="6"/>
  <c r="A50" i="6"/>
  <c r="A2" i="6"/>
  <c r="H61" i="6"/>
  <c r="H60" i="6"/>
  <c r="K51" i="6"/>
  <c r="B51" i="6"/>
  <c r="A51" i="6"/>
  <c r="K50" i="6"/>
  <c r="B50" i="6"/>
  <c r="K49" i="6"/>
  <c r="B49" i="6"/>
  <c r="K48" i="6"/>
  <c r="B48" i="6"/>
  <c r="K47" i="6"/>
  <c r="B47" i="6"/>
  <c r="A47" i="6"/>
  <c r="K46" i="6"/>
  <c r="B46" i="6"/>
  <c r="A46" i="6"/>
  <c r="H46" i="6" s="1"/>
  <c r="K45" i="6"/>
  <c r="B45" i="6"/>
  <c r="A45" i="6"/>
  <c r="H45" i="6" s="1"/>
  <c r="K44" i="6"/>
  <c r="B44" i="6"/>
  <c r="A44" i="6"/>
  <c r="J44" i="6" s="1"/>
  <c r="K43" i="6"/>
  <c r="B43" i="6"/>
  <c r="A43" i="6"/>
  <c r="K42" i="6"/>
  <c r="B42" i="6"/>
  <c r="A42" i="6"/>
  <c r="D42" i="6" s="1"/>
  <c r="K41" i="6"/>
  <c r="B41" i="6"/>
  <c r="A41" i="6"/>
  <c r="G41" i="6" s="1"/>
  <c r="K40" i="6"/>
  <c r="B40" i="6"/>
  <c r="A40" i="6"/>
  <c r="K39" i="6"/>
  <c r="B39" i="6"/>
  <c r="A39" i="6"/>
  <c r="K38" i="6"/>
  <c r="B38" i="6"/>
  <c r="K37" i="6"/>
  <c r="B37" i="6"/>
  <c r="A37" i="6"/>
  <c r="K36" i="6"/>
  <c r="B36" i="6"/>
  <c r="K35" i="6"/>
  <c r="B35" i="6"/>
  <c r="A35" i="6"/>
  <c r="K34" i="6"/>
  <c r="B34" i="6"/>
  <c r="A34" i="6"/>
  <c r="H34" i="6" s="1"/>
  <c r="K33" i="6"/>
  <c r="J33" i="6"/>
  <c r="B33" i="6"/>
  <c r="H33" i="6" s="1"/>
  <c r="A33" i="6"/>
  <c r="K32" i="6"/>
  <c r="B32" i="6"/>
  <c r="A32" i="6"/>
  <c r="I32" i="6" s="1"/>
  <c r="K31" i="6"/>
  <c r="B31" i="6"/>
  <c r="A31" i="6"/>
  <c r="J31" i="6" s="1"/>
  <c r="K30" i="6"/>
  <c r="J30" i="6"/>
  <c r="B30" i="6"/>
  <c r="A30" i="6"/>
  <c r="D30" i="6" s="1"/>
  <c r="K29" i="6"/>
  <c r="B29" i="6"/>
  <c r="A29" i="6"/>
  <c r="K28" i="6"/>
  <c r="B28" i="6"/>
  <c r="A28" i="6"/>
  <c r="J28" i="6" s="1"/>
  <c r="K27" i="6"/>
  <c r="B27" i="6"/>
  <c r="A27" i="6"/>
  <c r="K26" i="6"/>
  <c r="B26" i="6"/>
  <c r="K25" i="6"/>
  <c r="B25" i="6"/>
  <c r="K24" i="6"/>
  <c r="B24" i="6"/>
  <c r="A24" i="6"/>
  <c r="K23" i="6"/>
  <c r="B23" i="6"/>
  <c r="A23" i="6"/>
  <c r="K22" i="6"/>
  <c r="B22" i="6"/>
  <c r="A22" i="6"/>
  <c r="H22" i="6" s="1"/>
  <c r="K21" i="6"/>
  <c r="B21" i="6"/>
  <c r="A21" i="6"/>
  <c r="K20" i="6"/>
  <c r="I20" i="6"/>
  <c r="F20" i="6"/>
  <c r="D20" i="6"/>
  <c r="B20" i="6"/>
  <c r="G20" i="6" s="1"/>
  <c r="A20" i="6"/>
  <c r="J20" i="6" s="1"/>
  <c r="K19" i="6"/>
  <c r="J19" i="6"/>
  <c r="I19" i="6"/>
  <c r="H19" i="6"/>
  <c r="G19" i="6"/>
  <c r="B19" i="6"/>
  <c r="A19" i="6"/>
  <c r="K18" i="6"/>
  <c r="B18" i="6"/>
  <c r="F18" i="6" s="1"/>
  <c r="A18" i="6"/>
  <c r="D18" i="6" s="1"/>
  <c r="K17" i="6"/>
  <c r="B17" i="6"/>
  <c r="A17" i="6"/>
  <c r="I17" i="6" s="1"/>
  <c r="K16" i="6"/>
  <c r="E16" i="6"/>
  <c r="B16" i="6"/>
  <c r="A16" i="6"/>
  <c r="J16" i="6" s="1"/>
  <c r="K15" i="6"/>
  <c r="B15" i="6"/>
  <c r="A15" i="6"/>
  <c r="K14" i="6"/>
  <c r="B14" i="6"/>
  <c r="K13" i="6"/>
  <c r="B13" i="6"/>
  <c r="A13" i="6"/>
  <c r="K12" i="6"/>
  <c r="B12" i="6"/>
  <c r="K11" i="6"/>
  <c r="B11" i="6"/>
  <c r="A11" i="6"/>
  <c r="K10" i="6"/>
  <c r="B10" i="6"/>
  <c r="A10" i="6"/>
  <c r="H10" i="6" s="1"/>
  <c r="K9" i="6"/>
  <c r="J9" i="6"/>
  <c r="I9" i="6"/>
  <c r="E9" i="6"/>
  <c r="B9" i="6"/>
  <c r="A9" i="6"/>
  <c r="G9" i="6" s="1"/>
  <c r="K8" i="6"/>
  <c r="B8" i="6"/>
  <c r="H8" i="6" s="1"/>
  <c r="A8" i="6"/>
  <c r="K7" i="6"/>
  <c r="G7" i="6"/>
  <c r="B7" i="6"/>
  <c r="A7" i="6"/>
  <c r="E7" i="6" s="1"/>
  <c r="K6" i="6"/>
  <c r="J6" i="6"/>
  <c r="H6" i="6"/>
  <c r="B6" i="6"/>
  <c r="A6" i="6"/>
  <c r="F6" i="6" s="1"/>
  <c r="K5" i="6"/>
  <c r="B5" i="6"/>
  <c r="D5" i="6" s="1"/>
  <c r="A5" i="6"/>
  <c r="K4" i="6"/>
  <c r="B4" i="6"/>
  <c r="A4" i="6"/>
  <c r="J4" i="6" s="1"/>
  <c r="K3" i="6"/>
  <c r="B3" i="6"/>
  <c r="A3" i="6"/>
  <c r="K2" i="6"/>
  <c r="B2" i="6"/>
  <c r="O54" i="1" l="1"/>
  <c r="O53" i="1"/>
  <c r="O48" i="1"/>
  <c r="O51" i="1"/>
  <c r="I8" i="7"/>
  <c r="K8" i="7" s="1"/>
  <c r="I4" i="7"/>
  <c r="K4" i="7" s="1"/>
  <c r="I6" i="7"/>
  <c r="K6" i="7" s="1"/>
  <c r="I7" i="7"/>
  <c r="K7" i="7" s="1"/>
  <c r="I5" i="7"/>
  <c r="K5" i="7" s="1"/>
  <c r="I9" i="7"/>
  <c r="K9" i="7" s="1"/>
  <c r="I10" i="7"/>
  <c r="K10" i="7" s="1"/>
  <c r="G44" i="6"/>
  <c r="H41" i="6"/>
  <c r="H44" i="6"/>
  <c r="H16" i="6"/>
  <c r="H28" i="6"/>
  <c r="I41" i="6"/>
  <c r="I6" i="6"/>
  <c r="D16" i="6"/>
  <c r="F28" i="6"/>
  <c r="I31" i="6"/>
  <c r="F16" i="6"/>
  <c r="J34" i="6"/>
  <c r="J45" i="6"/>
  <c r="H4" i="6"/>
  <c r="G16" i="6"/>
  <c r="D29" i="6"/>
  <c r="J32" i="6"/>
  <c r="H42" i="6"/>
  <c r="F4" i="6"/>
  <c r="D32" i="6"/>
  <c r="F32" i="6"/>
  <c r="J35" i="6"/>
  <c r="I46" i="6"/>
  <c r="H7" i="6"/>
  <c r="D17" i="6"/>
  <c r="H32" i="6"/>
  <c r="D40" i="6"/>
  <c r="F43" i="6"/>
  <c r="J46" i="6"/>
  <c r="J51" i="6"/>
  <c r="J7" i="6"/>
  <c r="J22" i="6"/>
  <c r="I30" i="6"/>
  <c r="F50" i="6"/>
  <c r="E5" i="6"/>
  <c r="E29" i="6"/>
  <c r="F5" i="6"/>
  <c r="H21" i="6"/>
  <c r="F29" i="6"/>
  <c r="E40" i="6"/>
  <c r="G5" i="6"/>
  <c r="F8" i="6"/>
  <c r="H5" i="6"/>
  <c r="I10" i="6"/>
  <c r="G21" i="6"/>
  <c r="J24" i="6"/>
  <c r="H29" i="6"/>
  <c r="F31" i="6"/>
  <c r="J38" i="6"/>
  <c r="G40" i="6"/>
  <c r="E42" i="6"/>
  <c r="J43" i="6"/>
  <c r="D45" i="6"/>
  <c r="J47" i="6"/>
  <c r="G8" i="6"/>
  <c r="J50" i="6"/>
  <c r="E18" i="6"/>
  <c r="E21" i="6"/>
  <c r="G29" i="6"/>
  <c r="I43" i="6"/>
  <c r="E50" i="6"/>
  <c r="D4" i="6"/>
  <c r="I5" i="6"/>
  <c r="F7" i="6"/>
  <c r="I8" i="6"/>
  <c r="J10" i="6"/>
  <c r="J14" i="6"/>
  <c r="G18" i="6"/>
  <c r="I21" i="6"/>
  <c r="D28" i="6"/>
  <c r="I29" i="6"/>
  <c r="G31" i="6"/>
  <c r="D38" i="6"/>
  <c r="H40" i="6"/>
  <c r="F42" i="6"/>
  <c r="E45" i="6"/>
  <c r="I34" i="6"/>
  <c r="F40" i="6"/>
  <c r="E4" i="6"/>
  <c r="J8" i="6"/>
  <c r="H18" i="6"/>
  <c r="J21" i="6"/>
  <c r="E28" i="6"/>
  <c r="H31" i="6"/>
  <c r="G42" i="6"/>
  <c r="F45" i="6"/>
  <c r="G45" i="6"/>
  <c r="J48" i="6"/>
  <c r="G3" i="6"/>
  <c r="J37" i="6"/>
  <c r="D8" i="6"/>
  <c r="H43" i="6"/>
  <c r="G4" i="6"/>
  <c r="E6" i="6"/>
  <c r="J11" i="6"/>
  <c r="J15" i="6"/>
  <c r="E17" i="6"/>
  <c r="J18" i="6"/>
  <c r="G28" i="6"/>
  <c r="E30" i="6"/>
  <c r="D33" i="6"/>
  <c r="J39" i="6"/>
  <c r="D41" i="6"/>
  <c r="I42" i="6"/>
  <c r="D44" i="6"/>
  <c r="I45" i="6"/>
  <c r="F27" i="6"/>
  <c r="G43" i="6"/>
  <c r="D6" i="6"/>
  <c r="I7" i="6"/>
  <c r="H9" i="6"/>
  <c r="F17" i="6"/>
  <c r="H20" i="6"/>
  <c r="I22" i="6"/>
  <c r="F30" i="6"/>
  <c r="E33" i="6"/>
  <c r="E39" i="6"/>
  <c r="E41" i="6"/>
  <c r="J42" i="6"/>
  <c r="F44" i="6"/>
  <c r="D50" i="6"/>
  <c r="I18" i="6"/>
  <c r="G17" i="6"/>
  <c r="E26" i="6"/>
  <c r="G30" i="6"/>
  <c r="G33" i="6"/>
  <c r="J36" i="6"/>
  <c r="F41" i="6"/>
  <c r="J49" i="6"/>
  <c r="J23" i="6"/>
  <c r="J13" i="6"/>
  <c r="D25" i="6"/>
  <c r="G6" i="6"/>
  <c r="J12" i="6"/>
  <c r="H17" i="6"/>
  <c r="F19" i="6"/>
  <c r="H30" i="6"/>
  <c r="G32" i="6"/>
  <c r="I33" i="6"/>
  <c r="J40" i="6"/>
  <c r="I44" i="6"/>
  <c r="J2" i="6"/>
  <c r="D27" i="6"/>
  <c r="D39" i="6"/>
  <c r="D51" i="6"/>
  <c r="E51" i="6"/>
  <c r="E27" i="6"/>
  <c r="D37" i="6"/>
  <c r="D49" i="6"/>
  <c r="F51" i="6"/>
  <c r="G51" i="6"/>
  <c r="D14" i="6"/>
  <c r="E2" i="6"/>
  <c r="F15" i="6"/>
  <c r="F39" i="6"/>
  <c r="D12" i="6"/>
  <c r="E13" i="6"/>
  <c r="F14" i="6"/>
  <c r="G15" i="6"/>
  <c r="D24" i="6"/>
  <c r="G2" i="6"/>
  <c r="H3" i="6"/>
  <c r="I4" i="6"/>
  <c r="J5" i="6"/>
  <c r="D11" i="6"/>
  <c r="E12" i="6"/>
  <c r="F13" i="6"/>
  <c r="G14" i="6"/>
  <c r="H15" i="6"/>
  <c r="I16" i="6"/>
  <c r="J17" i="6"/>
  <c r="D23" i="6"/>
  <c r="E24" i="6"/>
  <c r="F25" i="6"/>
  <c r="G26" i="6"/>
  <c r="H27" i="6"/>
  <c r="I28" i="6"/>
  <c r="J29" i="6"/>
  <c r="D35" i="6"/>
  <c r="E36" i="6"/>
  <c r="F37" i="6"/>
  <c r="G38" i="6"/>
  <c r="H39" i="6"/>
  <c r="I40" i="6"/>
  <c r="J41" i="6"/>
  <c r="D47" i="6"/>
  <c r="E48" i="6"/>
  <c r="F49" i="6"/>
  <c r="G50" i="6"/>
  <c r="H51" i="6"/>
  <c r="D15" i="6"/>
  <c r="D2" i="6"/>
  <c r="E14" i="6"/>
  <c r="F2" i="6"/>
  <c r="E25" i="6"/>
  <c r="F26" i="6"/>
  <c r="G27" i="6"/>
  <c r="D36" i="6"/>
  <c r="E37" i="6"/>
  <c r="F38" i="6"/>
  <c r="G39" i="6"/>
  <c r="E49" i="6"/>
  <c r="H2" i="6"/>
  <c r="I3" i="6"/>
  <c r="D10" i="6"/>
  <c r="E11" i="6"/>
  <c r="F12" i="6"/>
  <c r="G13" i="6"/>
  <c r="H14" i="6"/>
  <c r="I15" i="6"/>
  <c r="D22" i="6"/>
  <c r="E23" i="6"/>
  <c r="F24" i="6"/>
  <c r="G25" i="6"/>
  <c r="H26" i="6"/>
  <c r="I27" i="6"/>
  <c r="D34" i="6"/>
  <c r="E35" i="6"/>
  <c r="F36" i="6"/>
  <c r="G37" i="6"/>
  <c r="H38" i="6"/>
  <c r="I39" i="6"/>
  <c r="D46" i="6"/>
  <c r="E47" i="6"/>
  <c r="F48" i="6"/>
  <c r="G49" i="6"/>
  <c r="H50" i="6"/>
  <c r="I51" i="6"/>
  <c r="D3" i="6"/>
  <c r="E15" i="6"/>
  <c r="D13" i="6"/>
  <c r="D48" i="6"/>
  <c r="I2" i="6"/>
  <c r="J3" i="6"/>
  <c r="D9" i="6"/>
  <c r="E10" i="6"/>
  <c r="F11" i="6"/>
  <c r="G12" i="6"/>
  <c r="H13" i="6"/>
  <c r="I14" i="6"/>
  <c r="D21" i="6"/>
  <c r="E22" i="6"/>
  <c r="F23" i="6"/>
  <c r="G24" i="6"/>
  <c r="H25" i="6"/>
  <c r="I26" i="6"/>
  <c r="J27" i="6"/>
  <c r="E34" i="6"/>
  <c r="F35" i="6"/>
  <c r="G36" i="6"/>
  <c r="H37" i="6"/>
  <c r="I38" i="6"/>
  <c r="E46" i="6"/>
  <c r="F47" i="6"/>
  <c r="G48" i="6"/>
  <c r="H49" i="6"/>
  <c r="I50" i="6"/>
  <c r="E3" i="6"/>
  <c r="F3" i="6"/>
  <c r="F10" i="6"/>
  <c r="G11" i="6"/>
  <c r="H12" i="6"/>
  <c r="I13" i="6"/>
  <c r="F22" i="6"/>
  <c r="G23" i="6"/>
  <c r="H24" i="6"/>
  <c r="I25" i="6"/>
  <c r="J26" i="6"/>
  <c r="F34" i="6"/>
  <c r="G35" i="6"/>
  <c r="H36" i="6"/>
  <c r="I37" i="6"/>
  <c r="F46" i="6"/>
  <c r="G47" i="6"/>
  <c r="H48" i="6"/>
  <c r="I49" i="6"/>
  <c r="D7" i="6"/>
  <c r="E8" i="6"/>
  <c r="F9" i="6"/>
  <c r="G10" i="6"/>
  <c r="H11" i="6"/>
  <c r="I12" i="6"/>
  <c r="D19" i="6"/>
  <c r="E20" i="6"/>
  <c r="F21" i="6"/>
  <c r="G22" i="6"/>
  <c r="H23" i="6"/>
  <c r="I24" i="6"/>
  <c r="J25" i="6"/>
  <c r="D31" i="6"/>
  <c r="E32" i="6"/>
  <c r="F33" i="6"/>
  <c r="G34" i="6"/>
  <c r="H35" i="6"/>
  <c r="I36" i="6"/>
  <c r="D43" i="6"/>
  <c r="E44" i="6"/>
  <c r="G46" i="6"/>
  <c r="H47" i="6"/>
  <c r="I48" i="6"/>
  <c r="I11" i="6"/>
  <c r="E19" i="6"/>
  <c r="I23" i="6"/>
  <c r="E31" i="6"/>
  <c r="I35" i="6"/>
  <c r="E43" i="6"/>
  <c r="I47" i="6"/>
  <c r="L6" i="6" l="1"/>
  <c r="L42" i="6"/>
  <c r="L29" i="6"/>
  <c r="L20" i="6"/>
  <c r="L33" i="6"/>
  <c r="L32" i="6"/>
  <c r="L28" i="6"/>
  <c r="L5" i="6"/>
  <c r="L17" i="6"/>
  <c r="L30" i="6"/>
  <c r="L18" i="6"/>
  <c r="L40" i="6"/>
  <c r="L8" i="6"/>
  <c r="L16" i="6"/>
  <c r="L7" i="6"/>
  <c r="L45" i="6"/>
  <c r="L44" i="6"/>
  <c r="L4" i="6"/>
  <c r="L41" i="6"/>
  <c r="L25" i="6"/>
  <c r="L21" i="6"/>
  <c r="L3" i="6"/>
  <c r="L39" i="6"/>
  <c r="L43" i="6"/>
  <c r="L19" i="6"/>
  <c r="L9" i="6"/>
  <c r="L51" i="6"/>
  <c r="L35" i="6"/>
  <c r="L50" i="6"/>
  <c r="L10" i="6"/>
  <c r="L38" i="6"/>
  <c r="L14" i="6"/>
  <c r="L46" i="6"/>
  <c r="L47" i="6"/>
  <c r="L49" i="6"/>
  <c r="L48" i="6"/>
  <c r="L26" i="6"/>
  <c r="L23" i="6"/>
  <c r="L37" i="6"/>
  <c r="L13" i="6"/>
  <c r="L27" i="6"/>
  <c r="L31" i="6"/>
  <c r="L15" i="6"/>
  <c r="L11" i="6"/>
  <c r="L22" i="6"/>
  <c r="L36" i="6"/>
  <c r="L24" i="6"/>
  <c r="L34" i="6"/>
  <c r="L2" i="6"/>
  <c r="L12" i="6"/>
  <c r="N3" i="2" l="1"/>
  <c r="N5" i="2"/>
  <c r="N7" i="2"/>
  <c r="N9" i="2"/>
  <c r="N11" i="2"/>
  <c r="B2" i="2"/>
  <c r="B3" i="2"/>
  <c r="B4" i="2"/>
  <c r="B5" i="2"/>
  <c r="B6" i="2"/>
  <c r="B7" i="2"/>
  <c r="B8" i="2"/>
  <c r="B9" i="2"/>
  <c r="B10" i="2"/>
  <c r="B11" i="2"/>
  <c r="L10" i="2"/>
  <c r="A2" i="2"/>
  <c r="A3" i="2"/>
  <c r="A4" i="2"/>
  <c r="A5" i="2"/>
  <c r="A6" i="2"/>
  <c r="A7" i="2"/>
  <c r="A8" i="2"/>
  <c r="A9" i="2"/>
  <c r="A10" i="2"/>
  <c r="A11" i="2"/>
  <c r="K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A9" i="1"/>
  <c r="A10" i="1"/>
  <c r="A11" i="1"/>
  <c r="A13" i="1"/>
  <c r="A14" i="1"/>
  <c r="A17" i="1"/>
  <c r="A2" i="1"/>
  <c r="A3" i="1"/>
  <c r="A7" i="1"/>
  <c r="A8" i="1"/>
  <c r="A12" i="1"/>
  <c r="A15" i="1"/>
  <c r="A16" i="1"/>
  <c r="A18" i="1"/>
  <c r="J4" i="2" l="1"/>
  <c r="L7" i="2"/>
  <c r="G5" i="2"/>
  <c r="H11" i="2"/>
  <c r="K8" i="2"/>
  <c r="G4" i="2"/>
  <c r="K9" i="2"/>
  <c r="I4" i="2"/>
  <c r="K7" i="2"/>
  <c r="K4" i="2"/>
  <c r="G10" i="2"/>
  <c r="L6" i="2"/>
  <c r="I5" i="2"/>
  <c r="H5" i="2"/>
  <c r="J9" i="2"/>
  <c r="J5" i="2"/>
  <c r="L5" i="2"/>
  <c r="L3" i="2"/>
  <c r="H4" i="2"/>
  <c r="L4" i="2"/>
  <c r="H6" i="2"/>
  <c r="L11" i="2"/>
  <c r="J8" i="2"/>
  <c r="I6" i="2"/>
  <c r="K2" i="2"/>
  <c r="J6" i="2"/>
  <c r="L8" i="2"/>
  <c r="K6" i="2"/>
  <c r="G6" i="2"/>
  <c r="H7" i="2"/>
  <c r="L9" i="2"/>
  <c r="I7" i="2"/>
  <c r="I8" i="2"/>
  <c r="J7" i="2"/>
  <c r="K10" i="2"/>
  <c r="G3" i="2"/>
  <c r="H2" i="2"/>
  <c r="I3" i="2"/>
  <c r="I2" i="2"/>
  <c r="J3" i="2"/>
  <c r="K3" i="2"/>
  <c r="G11" i="2"/>
  <c r="G2" i="2"/>
  <c r="J2" i="2"/>
  <c r="L2" i="2"/>
  <c r="I11" i="2"/>
  <c r="H9" i="2"/>
  <c r="H3" i="2"/>
  <c r="G9" i="2"/>
  <c r="G8" i="2"/>
  <c r="J11" i="2"/>
  <c r="G7" i="2"/>
  <c r="H8" i="2"/>
  <c r="I9" i="2"/>
  <c r="J10" i="2"/>
  <c r="K11" i="2"/>
  <c r="H10" i="2"/>
  <c r="I10" i="2"/>
  <c r="H27" i="1"/>
  <c r="H28" i="1" s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E2" i="1"/>
  <c r="F2" i="1"/>
  <c r="G2" i="1"/>
  <c r="H2" i="1"/>
  <c r="I2" i="1"/>
  <c r="J2" i="1"/>
  <c r="D2" i="1"/>
  <c r="M2" i="2" l="1"/>
  <c r="M6" i="2"/>
  <c r="M4" i="2"/>
  <c r="M3" i="2"/>
  <c r="N2" i="2" s="1"/>
  <c r="M8" i="2"/>
  <c r="M5" i="2"/>
  <c r="M11" i="2"/>
  <c r="M7" i="2"/>
  <c r="M10" i="2"/>
  <c r="M9" i="2"/>
  <c r="H3" i="1"/>
  <c r="I3" i="1"/>
  <c r="J3" i="1"/>
  <c r="F3" i="1"/>
  <c r="D3" i="1"/>
  <c r="A4" i="1"/>
  <c r="E3" i="1"/>
  <c r="G3" i="1"/>
  <c r="L2" i="1"/>
  <c r="N6" i="2" l="1"/>
  <c r="N10" i="2"/>
  <c r="N4" i="2"/>
  <c r="N8" i="2"/>
  <c r="A5" i="1"/>
  <c r="H4" i="1"/>
  <c r="J4" i="1"/>
  <c r="D4" i="1"/>
  <c r="E4" i="1"/>
  <c r="F4" i="1"/>
  <c r="I4" i="1"/>
  <c r="G4" i="1"/>
  <c r="L3" i="1"/>
  <c r="L4" i="1" l="1"/>
  <c r="H5" i="1"/>
  <c r="E5" i="1"/>
  <c r="F5" i="1"/>
  <c r="D5" i="1"/>
  <c r="J5" i="1"/>
  <c r="G5" i="1"/>
  <c r="A6" i="1"/>
  <c r="I5" i="1"/>
  <c r="J7" i="1"/>
  <c r="G7" i="1"/>
  <c r="I7" i="1"/>
  <c r="H7" i="1"/>
  <c r="D7" i="1"/>
  <c r="F7" i="1"/>
  <c r="E7" i="1"/>
  <c r="E6" i="1" l="1"/>
  <c r="D6" i="1"/>
  <c r="I6" i="1"/>
  <c r="H6" i="1"/>
  <c r="F6" i="1"/>
  <c r="J6" i="1"/>
  <c r="G6" i="1"/>
  <c r="L5" i="1"/>
  <c r="D8" i="1"/>
  <c r="F8" i="1"/>
  <c r="J8" i="1"/>
  <c r="G8" i="1"/>
  <c r="I8" i="1"/>
  <c r="E8" i="1"/>
  <c r="H8" i="1"/>
  <c r="L7" i="1"/>
  <c r="L6" i="1" l="1"/>
  <c r="L8" i="1"/>
  <c r="D9" i="1"/>
  <c r="F9" i="1"/>
  <c r="J9" i="1"/>
  <c r="G9" i="1"/>
  <c r="I9" i="1"/>
  <c r="E9" i="1"/>
  <c r="H9" i="1"/>
  <c r="H10" i="1" l="1"/>
  <c r="D10" i="1"/>
  <c r="F10" i="1"/>
  <c r="J10" i="1"/>
  <c r="G10" i="1"/>
  <c r="I10" i="1"/>
  <c r="E10" i="1"/>
  <c r="L9" i="1"/>
  <c r="L10" i="1" l="1"/>
  <c r="E11" i="1"/>
  <c r="H11" i="1"/>
  <c r="J11" i="1"/>
  <c r="I11" i="1"/>
  <c r="D11" i="1"/>
  <c r="F11" i="1"/>
  <c r="G11" i="1"/>
  <c r="L11" i="1" l="1"/>
  <c r="E12" i="1"/>
  <c r="H12" i="1"/>
  <c r="D12" i="1"/>
  <c r="F12" i="1"/>
  <c r="J12" i="1"/>
  <c r="G12" i="1"/>
  <c r="I12" i="1"/>
  <c r="E13" i="1" l="1"/>
  <c r="H13" i="1"/>
  <c r="D13" i="1"/>
  <c r="F13" i="1"/>
  <c r="J13" i="1"/>
  <c r="G13" i="1"/>
  <c r="I13" i="1"/>
  <c r="L12" i="1"/>
  <c r="L13" i="1" l="1"/>
  <c r="J14" i="1"/>
  <c r="D14" i="1"/>
  <c r="H14" i="1"/>
  <c r="E14" i="1"/>
  <c r="F14" i="1"/>
  <c r="I14" i="1"/>
  <c r="G14" i="1"/>
  <c r="I15" i="1" l="1"/>
  <c r="E15" i="1"/>
  <c r="H15" i="1"/>
  <c r="J15" i="1"/>
  <c r="G15" i="1"/>
  <c r="D15" i="1"/>
  <c r="F15" i="1"/>
  <c r="L14" i="1"/>
  <c r="L15" i="1" l="1"/>
  <c r="I16" i="1"/>
  <c r="E16" i="1"/>
  <c r="D16" i="1"/>
  <c r="F16" i="1"/>
  <c r="H16" i="1"/>
  <c r="G16" i="1"/>
  <c r="J16" i="1"/>
  <c r="L16" i="1" l="1"/>
  <c r="I17" i="1"/>
  <c r="E17" i="1"/>
  <c r="D17" i="1"/>
  <c r="F17" i="1"/>
  <c r="H17" i="1"/>
  <c r="G17" i="1"/>
  <c r="J17" i="1"/>
  <c r="L17" i="1" l="1"/>
  <c r="J18" i="1"/>
  <c r="I18" i="1"/>
  <c r="E18" i="1"/>
  <c r="F18" i="1"/>
  <c r="H18" i="1"/>
  <c r="G18" i="1"/>
  <c r="D18" i="1"/>
  <c r="L18" i="1" l="1"/>
  <c r="N36" i="2"/>
  <c r="K30" i="2"/>
  <c r="N33" i="2"/>
  <c r="M31" i="2"/>
  <c r="M32" i="2"/>
  <c r="J33" i="2"/>
  <c r="S21" i="2"/>
  <c r="O31" i="2"/>
  <c r="J36" i="2"/>
  <c r="K36" i="2"/>
  <c r="M36" i="2"/>
  <c r="L38" i="2"/>
  <c r="M38" i="2"/>
  <c r="L33" i="2"/>
  <c r="J38" i="2"/>
  <c r="L31" i="2"/>
  <c r="L35" i="2"/>
  <c r="O34" i="2"/>
  <c r="S20" i="2"/>
  <c r="N31" i="2"/>
  <c r="J35" i="2"/>
  <c r="L34" i="2"/>
  <c r="K38" i="2"/>
  <c r="M29" i="2"/>
  <c r="J30" i="2"/>
  <c r="N29" i="2"/>
  <c r="O29" i="2"/>
  <c r="O32" i="2"/>
  <c r="M35" i="2"/>
  <c r="J34" i="2"/>
  <c r="J31" i="2"/>
  <c r="N35" i="2"/>
  <c r="S22" i="2"/>
  <c r="L32" i="2"/>
  <c r="O35" i="2"/>
  <c r="K35" i="2"/>
  <c r="O33" i="2"/>
  <c r="N30" i="2"/>
  <c r="O38" i="2"/>
  <c r="S24" i="2"/>
  <c r="J32" i="2"/>
  <c r="O30" i="2"/>
  <c r="S19" i="2"/>
  <c r="M30" i="2"/>
  <c r="L30" i="2"/>
  <c r="N32" i="2"/>
  <c r="S23" i="2"/>
  <c r="S17" i="2"/>
  <c r="O36" i="2"/>
  <c r="K33" i="2"/>
  <c r="K34" i="2"/>
  <c r="M37" i="2"/>
  <c r="K37" i="2"/>
  <c r="K31" i="2"/>
  <c r="L36" i="2"/>
  <c r="N38" i="2"/>
  <c r="L29" i="2"/>
  <c r="M34" i="2"/>
  <c r="S26" i="2"/>
  <c r="S25" i="2"/>
  <c r="N34" i="2"/>
  <c r="M33" i="2"/>
  <c r="K32" i="2"/>
  <c r="J37" i="2"/>
  <c r="O37" i="2"/>
  <c r="S18" i="2"/>
  <c r="L37" i="2"/>
  <c r="P37" i="2" s="1"/>
  <c r="N37" i="2"/>
  <c r="P35" i="2" l="1"/>
  <c r="P38" i="2"/>
  <c r="P32" i="2"/>
  <c r="P30" i="2"/>
  <c r="P33" i="2"/>
  <c r="P36" i="2"/>
  <c r="P34" i="2"/>
  <c r="P31" i="2"/>
  <c r="P29" i="2"/>
</calcChain>
</file>

<file path=xl/sharedStrings.xml><?xml version="1.0" encoding="utf-8"?>
<sst xmlns="http://schemas.openxmlformats.org/spreadsheetml/2006/main" count="129" uniqueCount="55">
  <si>
    <t>SD</t>
  </si>
  <si>
    <t>Trend</t>
  </si>
  <si>
    <t>Y1</t>
  </si>
  <si>
    <t>Y2</t>
  </si>
  <si>
    <t>Y3</t>
  </si>
  <si>
    <t>Y4</t>
  </si>
  <si>
    <t>Y5</t>
  </si>
  <si>
    <t>Y6</t>
  </si>
  <si>
    <t>Y7</t>
  </si>
  <si>
    <t>Base</t>
  </si>
  <si>
    <t>Column1</t>
  </si>
  <si>
    <t>Name</t>
  </si>
  <si>
    <t>Code</t>
  </si>
  <si>
    <t>d0: [100,100,100,100,100,100,100]</t>
  </si>
  <si>
    <t>ID</t>
  </si>
  <si>
    <t>Y8</t>
  </si>
  <si>
    <t>d1</t>
  </si>
  <si>
    <t>Source =1</t>
  </si>
  <si>
    <t>Source 4, first 7 data points.</t>
  </si>
  <si>
    <t>d2</t>
  </si>
  <si>
    <t>d3</t>
  </si>
  <si>
    <t>d4</t>
  </si>
  <si>
    <t>d5</t>
  </si>
  <si>
    <t>d6</t>
  </si>
  <si>
    <t>d7</t>
  </si>
  <si>
    <t>d8</t>
  </si>
  <si>
    <t>d9</t>
  </si>
  <si>
    <t>A</t>
  </si>
  <si>
    <t>B</t>
  </si>
  <si>
    <t>small</t>
  </si>
  <si>
    <t>medium</t>
  </si>
  <si>
    <t>std</t>
  </si>
  <si>
    <t>base</t>
  </si>
  <si>
    <t>Growth Rate</t>
  </si>
  <si>
    <t>d10</t>
  </si>
  <si>
    <t>Region A</t>
  </si>
  <si>
    <t>Region B</t>
  </si>
  <si>
    <t>Region C</t>
  </si>
  <si>
    <t>Region D</t>
  </si>
  <si>
    <t>North</t>
  </si>
  <si>
    <t>South</t>
  </si>
  <si>
    <t>East</t>
  </si>
  <si>
    <t>West</t>
  </si>
  <si>
    <t>Group A</t>
  </si>
  <si>
    <t>Group B</t>
  </si>
  <si>
    <t>Group C</t>
  </si>
  <si>
    <t>Group D</t>
  </si>
  <si>
    <t>Group E</t>
  </si>
  <si>
    <t>Area 1</t>
  </si>
  <si>
    <t>Area 2</t>
  </si>
  <si>
    <t>Area 3</t>
  </si>
  <si>
    <t>Drink A</t>
  </si>
  <si>
    <t>Drink B</t>
  </si>
  <si>
    <t>Drink C</t>
  </si>
  <si>
    <t>Drink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</si>
</sst>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44" fontId="0" fillId="0" borderId="0" xfId="2" applyFont="1"/>
    <xf numFmtId="44" fontId="0" fillId="0" borderId="0" xfId="0" applyNumberFormat="1"/>
    <xf numFmtId="9" fontId="0" fillId="0" borderId="0" xfId="3" applyFont="1"/>
    <xf numFmtId="0" fontId="0" fillId="2" borderId="1" xfId="0" applyFont="1" applyFill="1" applyBorder="1"/>
    <xf numFmtId="43" fontId="0" fillId="0" borderId="0" xfId="1" applyFont="1"/>
    <xf numFmtId="43" fontId="0" fillId="0" borderId="0" xfId="0" applyNumberFormat="1"/>
    <xf numFmtId="164" fontId="0" fillId="2" borderId="2" xfId="0" applyNumberFormat="1" applyFont="1" applyFill="1" applyBorder="1"/>
    <xf numFmtId="164" fontId="0" fillId="0" borderId="2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50"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0" formatCode="General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  <dxf>
      <numFmt numFmtId="0" formatCode="General"/>
    </dxf>
    <dxf>
      <numFmt numFmtId="0" formatCode="General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24-7D43-BA17-3D6B4D50E97C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24-7D43-BA17-3D6B4D50E97C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4-7D43-BA17-3D6B4D50E97C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324-7D43-BA17-3D6B4D50E9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4-7B44-BD9E-7659FB37500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5AD-F94E-A1DE-E3F99D5A9A2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5AD-F94E-A1DE-E3F99D5A9A23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AD-F94E-A1DE-E3F99D5A9A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5AD-F94E-A1DE-E3F99D5A9A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pie!$C$19:$C$22</c:f>
              <c:strCache>
                <c:ptCount val="4"/>
                <c:pt idx="0">
                  <c:v>Region A</c:v>
                </c:pt>
                <c:pt idx="1">
                  <c:v>Region B</c:v>
                </c:pt>
                <c:pt idx="2">
                  <c:v>Region C</c:v>
                </c:pt>
                <c:pt idx="3">
                  <c:v>Region D</c:v>
                </c:pt>
              </c:strCache>
            </c:strRef>
          </c:cat>
          <c:val>
            <c:numRef>
              <c:f>pie!$D$19:$D$22</c:f>
              <c:numCache>
                <c:formatCode>General</c:formatCode>
                <c:ptCount val="4"/>
                <c:pt idx="0">
                  <c:v>12.3</c:v>
                </c:pt>
                <c:pt idx="1">
                  <c:v>36.6</c:v>
                </c:pt>
                <c:pt idx="2">
                  <c:v>24.3</c:v>
                </c:pt>
                <c:pt idx="3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AD-F94E-A1DE-E3F99D5A9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FE-AC44-8BF8-FC0F1306F80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FE-AC44-8BF8-FC0F1306F80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FE-AC44-8BF8-FC0F1306F80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FE-AC44-8BF8-FC0F1306F8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E-AC44-8BF8-FC0F1306F80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7A-D34D-A7A5-AABE60378E44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7A-D34D-A7A5-AABE60378E44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7A-D34D-A7A5-AABE60378E4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7A-D34D-A7A5-AABE60378E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pie!$C$28:$C$31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pie!$D$28:$D$31</c:f>
              <c:numCache>
                <c:formatCode>General</c:formatCode>
                <c:ptCount val="4"/>
                <c:pt idx="0">
                  <c:v>31</c:v>
                </c:pt>
                <c:pt idx="1">
                  <c:v>21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7A-D34D-A7A5-AABE60378E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5B-F242-8D81-E0E3FC070F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5B-F242-8D81-E0E3FC070F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5B-F242-8D81-E0E3FC070F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5B-F242-8D81-E0E3FC070F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A9-F94D-9D8E-A3E6129EAB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5B-F242-8D81-E0E3FC070FF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319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36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268-7241-93CE-79BB3DE6AE7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268-7241-93CE-79BB3DE6AE79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268-7241-93CE-79BB3DE6AE79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268-7241-93CE-79BB3DE6AE79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03-C045-832C-72CEAC5D7D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pie!$C$54:$C$58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pie!$E$54:$E$58</c:f>
              <c:numCache>
                <c:formatCode>General</c:formatCode>
                <c:ptCount val="5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14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8-7241-93CE-79BB3DE6AE7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CD-ED4B-BCAB-B6EDC06F5B8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D-ED4B-BCAB-B6EDC06F5B8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CD-ED4B-BCAB-B6EDC06F5B8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5CD-ED4B-BCAB-B6EDC06F5B8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5CD-ED4B-BCAB-B6EDC06F5B8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D5CD-ED4B-BCAB-B6EDC06F5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CD-ED4B-BCAB-B6EDC06F5B8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257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34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20-A440-B1AA-6321A1A19D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20-A440-B1AA-6321A1A19D1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20-A440-B1AA-6321A1A19D1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620-A440-B1AA-6321A1A19D1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620-A440-B1AA-6321A1A19D1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620-A440-B1AA-6321A1A19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pie!$C$79:$C$83</c:f>
              <c:strCache>
                <c:ptCount val="3"/>
                <c:pt idx="0">
                  <c:v>Area 1</c:v>
                </c:pt>
                <c:pt idx="1">
                  <c:v>Area 2</c:v>
                </c:pt>
                <c:pt idx="2">
                  <c:v>Area 3</c:v>
                </c:pt>
              </c:strCache>
            </c:strRef>
          </c:cat>
          <c:val>
            <c:numRef>
              <c:f>pie!$E$79:$E$83</c:f>
              <c:numCache>
                <c:formatCode>General</c:formatCode>
                <c:ptCount val="5"/>
                <c:pt idx="0">
                  <c:v>18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20-A440-B1AA-6321A1A19D1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374-3F4F-B86B-9332212094CE}"/>
              </c:ext>
            </c:extLst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374-3F4F-B86B-9332212094CE}"/>
              </c:ext>
            </c:extLst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374-3F4F-B86B-9332212094CE}"/>
              </c:ext>
            </c:extLst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374-3F4F-B86B-9332212094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pie!$E$109:$E$112</c:f>
              <c:strCache>
                <c:ptCount val="4"/>
                <c:pt idx="0">
                  <c:v>Drink A</c:v>
                </c:pt>
                <c:pt idx="1">
                  <c:v>Drink B</c:v>
                </c:pt>
                <c:pt idx="2">
                  <c:v>Drink C</c:v>
                </c:pt>
                <c:pt idx="3">
                  <c:v>Drink D</c:v>
                </c:pt>
              </c:strCache>
            </c:strRef>
          </c:cat>
          <c:val>
            <c:numRef>
              <c:f>pie!$F$109:$F$112</c:f>
              <c:numCache>
                <c:formatCode>General</c:formatCode>
                <c:ptCount val="4"/>
                <c:pt idx="0">
                  <c:v>38</c:v>
                </c:pt>
                <c:pt idx="1">
                  <c:v>28</c:v>
                </c:pt>
                <c:pt idx="2">
                  <c:v>10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5-3845-A8BA-26E551FF3E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</cx:f>
      </cx:numDim>
    </cx:data>
  </cx:chartData>
  <cx:chart>
    <cx:title pos="t" align="ctr" overlay="0"/>
    <cx:plotArea>
      <cx:plotAreaRegion>
        <cx:series layoutId="waterfall" uniqueId="{151B6771-F9A4-7648-8457-13AC6460BC99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</cx:chartData>
  <cx:chart>
    <cx:title pos="t" align="ctr" overlay="0"/>
    <cx:plotArea>
      <cx:plotAreaRegion>
        <cx:series layoutId="waterfall" uniqueId="{959D82E8-E2AA-944D-98D6-615D81824B5D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waterfall" uniqueId="{45D60E3F-EBDA-A949-8818-47E293378283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</cx:f>
      </cx:numDim>
    </cx:data>
  </cx:chartData>
  <cx:chart>
    <cx:title pos="t" align="ctr" overlay="0"/>
    <cx:plotArea>
      <cx:plotAreaRegion>
        <cx:series layoutId="waterfall" uniqueId="{0E7E4C94-4B6B-754D-9950-FC48A225CED2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</cx:f>
      </cx:numDim>
    </cx:data>
  </cx:chartData>
  <cx:chart>
    <cx:title pos="t" align="ctr" overlay="0"/>
    <cx:plotArea>
      <cx:plotAreaRegion>
        <cx:series layoutId="waterfall" uniqueId="{91BDA3D2-4F69-8841-892E-5F4940C422FB}"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196850</xdr:colOff>
      <xdr:row>0</xdr:row>
      <xdr:rowOff>0</xdr:rowOff>
    </xdr:from>
    <xdr:to>
      <xdr:col>9</xdr:col>
      <xdr:colOff>412750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8847F-C05C-2B4B-9776-CB08373C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3098800</xdr:colOff>
      <xdr:row>4</xdr:row>
      <xdr:rowOff>139700</xdr:rowOff>
    </xdr:from>
    <xdr:to>
      <xdr:col>12</xdr:col>
      <xdr:colOff>44450</xdr:colOff>
      <xdr:row>24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272D7-0BFD-A041-944C-9FE8F3247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355600</xdr:colOff>
      <xdr:row>27</xdr:row>
      <xdr:rowOff>127000</xdr:rowOff>
    </xdr:from>
    <xdr:to>
      <xdr:col>9</xdr:col>
      <xdr:colOff>571500</xdr:colOff>
      <xdr:row>53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503280-CA93-DA48-A995-06F361C85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3105150</xdr:colOff>
      <xdr:row>26</xdr:row>
      <xdr:rowOff>38100</xdr:rowOff>
    </xdr:from>
    <xdr:to>
      <xdr:col>12</xdr:col>
      <xdr:colOff>50800</xdr:colOff>
      <xdr:row>45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AA5F35-B7F0-9F46-AA3C-7ACD35960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355600</xdr:colOff>
      <xdr:row>52</xdr:row>
      <xdr:rowOff>127000</xdr:rowOff>
    </xdr:from>
    <xdr:to>
      <xdr:col>9</xdr:col>
      <xdr:colOff>1397000</xdr:colOff>
      <xdr:row>78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37702C-0B97-594E-BC22-5E89001C0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755650</xdr:colOff>
      <xdr:row>51</xdr:row>
      <xdr:rowOff>38100</xdr:rowOff>
    </xdr:from>
    <xdr:to>
      <xdr:col>13</xdr:col>
      <xdr:colOff>50800</xdr:colOff>
      <xdr:row>70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A45264-4676-BA45-A767-C14CFF065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355600</xdr:colOff>
      <xdr:row>76</xdr:row>
      <xdr:rowOff>127000</xdr:rowOff>
    </xdr:from>
    <xdr:to>
      <xdr:col>9</xdr:col>
      <xdr:colOff>1397000</xdr:colOff>
      <xdr:row>102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51F254-C190-1448-8FD0-0D5DD92E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755650</xdr:colOff>
      <xdr:row>75</xdr:row>
      <xdr:rowOff>38100</xdr:rowOff>
    </xdr:from>
    <xdr:to>
      <xdr:col>13</xdr:col>
      <xdr:colOff>50800</xdr:colOff>
      <xdr:row>94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06487EF-3CAB-344B-A344-00949930E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2470150</xdr:colOff>
      <xdr:row>86</xdr:row>
      <xdr:rowOff>0</xdr:rowOff>
    </xdr:from>
    <xdr:to>
      <xdr:col>15</xdr:col>
      <xdr:colOff>330200</xdr:colOff>
      <xdr:row>121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073A4-9194-E74B-AEF1-6E647A394C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292100</xdr:colOff>
      <xdr:row>5</xdr:row>
      <xdr:rowOff>76200</xdr:rowOff>
    </xdr:from>
    <xdr:to>
      <xdr:col>18</xdr:col>
      <xdr:colOff>38100</xdr:colOff>
      <xdr:row>27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F7B5409-A110-7C45-826F-1905EBAB5C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54400" y="10922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1536700</xdr:colOff>
      <xdr:row>23</xdr:row>
      <xdr:rowOff>139700</xdr:rowOff>
    </xdr:from>
    <xdr:to>
      <xdr:col>14</xdr:col>
      <xdr:colOff>774700</xdr:colOff>
      <xdr:row>45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068C66B-35CA-8D48-AB67-46805E7312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9000" y="4813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45</xdr:row>
      <xdr:rowOff>88900</xdr:rowOff>
    </xdr:from>
    <xdr:to>
      <xdr:col>11</xdr:col>
      <xdr:colOff>2387600</xdr:colOff>
      <xdr:row>67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B9C1300-2C99-C348-A674-773C98D9E4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8500" y="9232900"/>
              <a:ext cx="8661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520700</xdr:colOff>
      <xdr:row>20</xdr:row>
      <xdr:rowOff>114300</xdr:rowOff>
    </xdr:from>
    <xdr:to>
      <xdr:col>7</xdr:col>
      <xdr:colOff>609600</xdr:colOff>
      <xdr:row>42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E43ABCE-212A-3B4A-B35F-05022A5A9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700" y="4178300"/>
              <a:ext cx="5867400" cy="4406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234950</xdr:colOff>
      <xdr:row>24</xdr:row>
      <xdr:rowOff>12700</xdr:rowOff>
    </xdr:from>
    <xdr:to>
      <xdr:col>11</xdr:col>
      <xdr:colOff>1473200</xdr:colOff>
      <xdr:row>43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9C5E313-D5E0-B648-9667-1B013C5D78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64450" y="4889500"/>
              <a:ext cx="5861050" cy="391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1BC09-2762-7F46-BC97-CDC006DC9585}" name="Table1" displayName="Table1" ref="A1:L18" totalsRowShown="0">
  <autoFilter ref="A1:L18" xr:uid="{1438CCB5-5640-B94A-832A-BEBB59BFD392}"/>
  <tableColumns count="12">
    <tableColumn id="2" xr3:uid="{793AC483-7B4B-6649-B0C1-F117E0A99792}" name="SD" dataDxfId="49">
      <calculatedColumnFormula>Table1[[#This Row],[Base]]/4</calculatedColumnFormula>
    </tableColumn>
    <tableColumn id="3" xr3:uid="{88F5F56B-BD0D-BD43-A8C9-098C86840130}" name="Trend" dataDxfId="48">
      <calculatedColumnFormula>CHOOSE( MOD(ROW(A1), 5)+1, 0, 0.2, 0.4, 0.6, 0.8, 1)</calculatedColumnFormula>
    </tableColumn>
    <tableColumn id="12" xr3:uid="{6F4DD052-1F9D-BC47-98A8-DA91B3061F01}" name="Base" dataDxfId="47" dataCellStyle="Comma"/>
    <tableColumn id="4" xr3:uid="{EB1F1F70-771E-EE47-9CB1-4F9867FCE59F}" name="Y1" dataDxfId="46">
      <calculatedColumnFormula>ROUND(((RIGHT(D$1,1)-1) * ($B2/6) * $C2 + $C2) + (RAND()-0.5)*$A2,0)</calculatedColumnFormula>
    </tableColumn>
    <tableColumn id="5" xr3:uid="{9A82FA5F-8DF1-3B4D-887E-E3AD5073ECF2}" name="Y2" dataDxfId="45">
      <calculatedColumnFormula>ROUND(((RIGHT(E$1,1)-1) * ($B2/6) * $C2 + $C2) + (RAND()-0.5)*$A2,0)</calculatedColumnFormula>
    </tableColumn>
    <tableColumn id="6" xr3:uid="{136DED33-BE77-224C-A7D3-CF9506700B54}" name="Y3" dataDxfId="44">
      <calculatedColumnFormula>ROUND(((RIGHT(F$1,1)-1) * ($B2/6) * $C2 + $C2) + (RAND()-0.5)*$A2,0)</calculatedColumnFormula>
    </tableColumn>
    <tableColumn id="7" xr3:uid="{EF9DCA78-6089-C346-99E8-7CEF92FE32D6}" name="Y4" dataDxfId="43">
      <calculatedColumnFormula>ROUND(((RIGHT(G$1,1)-1) * ($B2/6) * $C2 + $C2) + (RAND()-0.5)*$A2,0)</calculatedColumnFormula>
    </tableColumn>
    <tableColumn id="8" xr3:uid="{7D1D3D38-81FE-2241-B77F-C17F76495704}" name="Y5" dataDxfId="42">
      <calculatedColumnFormula>ROUND(((RIGHT(H$1,1)-1) * ($B2/6) * $C2 + $C2) + (RAND()-0.5)*$A2,0)</calculatedColumnFormula>
    </tableColumn>
    <tableColumn id="9" xr3:uid="{8E7E760C-3D3F-B549-9391-EDFFE360CAD1}" name="Y6" dataDxfId="41">
      <calculatedColumnFormula>ROUND(((RIGHT(I$1,1)-1) * ($B2/6) * $C2 + $C2) + (RAND()-0.5)*$A2,0)</calculatedColumnFormula>
    </tableColumn>
    <tableColumn id="10" xr3:uid="{22E5AEDE-F199-824D-A668-F556B57181E1}" name="Y7" dataDxfId="40">
      <calculatedColumnFormula>ROUND(((RIGHT(J$1,1)-1) * ($B2/6) * $C2 + $C2) + (RAND()-0.5)*$A2,0)</calculatedColumnFormula>
    </tableColumn>
    <tableColumn id="11" xr3:uid="{61E0B8AB-7FF8-CB45-A528-0A233E60DB2D}" name="Name" dataDxfId="39">
      <calculatedColumnFormula>"d"&amp;ROW(A1)</calculatedColumnFormula>
    </tableColumn>
    <tableColumn id="13" xr3:uid="{ED9DB98D-039A-4142-971A-36BDCB27DEA1}" name="Code" dataDxfId="38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EE5AFF4-4972-8642-B544-E7F1C5DE8FB0}" name="Table17" displayName="Table17" ref="A1:L51" totalsRowShown="0">
  <autoFilter ref="A1:L51" xr:uid="{1438CCB5-5640-B94A-832A-BEBB59BFD392}"/>
  <tableColumns count="12">
    <tableColumn id="2" xr3:uid="{98267793-C962-F747-ACA9-8660C25F3C9A}" name="SD" dataDxfId="37">
      <calculatedColumnFormula>Table17[[#This Row],[Base]]/4</calculatedColumnFormula>
    </tableColumn>
    <tableColumn id="3" xr3:uid="{52270018-5149-F740-9402-5FC350FA3925}" name="Trend" dataDxfId="36">
      <calculatedColumnFormula>CHOOSE( MOD(ROW(A1), 5)+1, 0, 0.2, 0.4, 0.6, 0.8, 1)</calculatedColumnFormula>
    </tableColumn>
    <tableColumn id="12" xr3:uid="{B8FAB15D-7CDD-7B41-8BAE-EB73E4796C0F}" name="Base" dataDxfId="35" dataCellStyle="Comma"/>
    <tableColumn id="4" xr3:uid="{5C2D69D9-712F-B94C-87B3-2FBA192BB6A6}" name="Y1" dataDxfId="34">
      <calculatedColumnFormula>ROUND(((RIGHT(D$1,1)-1) * ($B2/6) * $C2 + $C2) + (RAND()-0.5)*$A2,0)</calculatedColumnFormula>
    </tableColumn>
    <tableColumn id="5" xr3:uid="{FD6C289C-1E10-9245-AB36-A0DEE892BBDF}" name="Y2" dataDxfId="33">
      <calculatedColumnFormula>ROUND(((RIGHT(E$1,1)-1) * ($B2/6) * $C2 + $C2) + (RAND()-0.5)*$A2,0)</calculatedColumnFormula>
    </tableColumn>
    <tableColumn id="6" xr3:uid="{8E195681-A230-B147-891C-6AF94583C13C}" name="Y3" dataDxfId="32">
      <calculatedColumnFormula>ROUND(((RIGHT(F$1,1)-1) * ($B2/6) * $C2 + $C2) + (RAND()-0.5)*$A2,0)</calculatedColumnFormula>
    </tableColumn>
    <tableColumn id="7" xr3:uid="{9A03520E-CFF6-A640-95F6-00475D563439}" name="Y4" dataDxfId="31">
      <calculatedColumnFormula>ROUND(((RIGHT(G$1,1)-1) * ($B2/6) * $C2 + $C2) + (RAND()-0.5)*$A2,0)</calculatedColumnFormula>
    </tableColumn>
    <tableColumn id="8" xr3:uid="{F1D6A799-12B3-DF4D-8100-5E071F1221C2}" name="Y5" dataDxfId="30">
      <calculatedColumnFormula>ROUND(((RIGHT(H$1,1)-1) * ($B2/6) * $C2 + $C2) + (RAND()-0.5)*$A2,0)</calculatedColumnFormula>
    </tableColumn>
    <tableColumn id="9" xr3:uid="{21730861-B966-374D-8F42-E2050CBAF59E}" name="Y6" dataDxfId="29">
      <calculatedColumnFormula>ROUND(((RIGHT(I$1,1)-1) * ($B2/6) * $C2 + $C2) + (RAND()-0.5)*$A2,0)</calculatedColumnFormula>
    </tableColumn>
    <tableColumn id="10" xr3:uid="{E9DF4217-1127-7B44-B57B-92340CDA329A}" name="Y7" dataDxfId="28">
      <calculatedColumnFormula>ROUND(((RIGHT(J$1,1)-1) * ($B2/6) * $C2 + $C2) + (RAND()-0.5)*$A2,0)</calculatedColumnFormula>
    </tableColumn>
    <tableColumn id="11" xr3:uid="{23260808-00D8-7446-9891-612FF09C1493}" name="Name" dataDxfId="27">
      <calculatedColumnFormula>"d"&amp;ROW(A1)</calculatedColumnFormula>
    </tableColumn>
    <tableColumn id="13" xr3:uid="{9A6C36D4-140B-ED41-BC7B-60D665562EB4}" name="Code" dataDxfId="26">
      <calculatedColumnFormula>K2&amp;": [" &amp; D2 &amp; ", " &amp; E2 &amp;", " &amp; F2 &amp;", " &amp; G2 &amp; ", "&amp; H2 &amp; ", " &amp; I2 &amp; ", "&amp; J2 &amp; "],"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15791E-9E21-AB40-8CA9-8184339FE4F5}" name="Table13" displayName="Table13" ref="A1:N11" totalsRowShown="0">
  <autoFilter ref="A1:N11" xr:uid="{194C5C6C-0E37-CA4E-9054-39B671C99ABE}"/>
  <tableColumns count="14">
    <tableColumn id="11" xr3:uid="{C6D31F48-F10A-9340-A317-B2ED46384263}" name="Name" dataDxfId="25">
      <calculatedColumnFormula>"d"&amp; FLOOR(ROW(D2)/2, 1)</calculatedColumnFormula>
    </tableColumn>
    <tableColumn id="14" xr3:uid="{EECF823A-2A60-584E-93DE-C7E1AA8CDC64}" name="ID" dataDxfId="24">
      <calculatedColumnFormula>CHOOSE(MOD(ROW(D2),2)+1, """SP500""", """Company""")</calculatedColumnFormula>
    </tableColumn>
    <tableColumn id="12" xr3:uid="{B574EF14-B8DC-6040-B089-4FE8918D537D}" name="Base" dataDxfId="23" dataCellStyle="Comma"/>
    <tableColumn id="2" xr3:uid="{DBE12482-0F20-264D-95B0-80A97DDFCE0D}" name="SD" dataDxfId="0">
      <calculatedColumnFormula>CHOOSE(MOD(ROW(F2),2)+1, 5, 20)</calculatedColumnFormula>
    </tableColumn>
    <tableColumn id="3" xr3:uid="{BF5C2A6A-EB80-284D-B2E8-CF1CF2526DD8}" name="Trend" dataDxfId="22"/>
    <tableColumn id="4" xr3:uid="{A1D6125D-800F-F948-A918-F622EA2773A6}" name="Y1" dataDxfId="1">
      <calculatedColumnFormula>100</calculatedColumnFormula>
    </tableColumn>
    <tableColumn id="5" xr3:uid="{4C39572F-E486-904B-99D4-F1AA958D1000}" name="Y2" dataDxfId="21">
      <calculatedColumnFormula>ROUND(((RIGHT(G$1,1)-1) * ($E2/6) * $C2 + $C2) + (RAND()-0.5)*$D2,0)</calculatedColumnFormula>
    </tableColumn>
    <tableColumn id="6" xr3:uid="{FC91D5AE-BA67-7F47-8978-41857B001A70}" name="Y3" dataDxfId="20">
      <calculatedColumnFormula>ROUND(((RIGHT(H$1,1)-1) * ($E2/6) * $C2 + $C2) + (RAND()-0.5)*$D2,0)</calculatedColumnFormula>
    </tableColumn>
    <tableColumn id="7" xr3:uid="{5B943F1C-EF07-8F41-87C7-C1CEA2990458}" name="Y4" dataDxfId="19">
      <calculatedColumnFormula>ROUND(((RIGHT(I$1,1)-1) * ($E2/6) * $C2 + $C2) + (RAND()-0.5)*$D2,0)</calculatedColumnFormula>
    </tableColumn>
    <tableColumn id="8" xr3:uid="{FEAB5A26-8D15-6743-90CE-D9F1BF54B4E4}" name="Y5" dataDxfId="18">
      <calculatedColumnFormula>ROUND(((RIGHT(J$1,1)-1) * ($E2/6) * $C2 + $C2) + (RAND()-0.5)*$D2,0)</calculatedColumnFormula>
    </tableColumn>
    <tableColumn id="9" xr3:uid="{E03722EF-A0CE-4649-98BA-F139080D4553}" name="Y6" dataDxfId="17">
      <calculatedColumnFormula>ROUND(((RIGHT(K$1,1)-1) * ($E2/6) * $C2 + $C2) + (RAND()-0.5)*$D2,0)</calculatedColumnFormula>
    </tableColumn>
    <tableColumn id="10" xr3:uid="{C074BE10-2313-1447-BCF4-EC488DE1B895}" name="Y7" dataDxfId="16">
      <calculatedColumnFormula>ROUND(((RIGHT(L$1,1)-1) * ($E2/6) * $C2 + $C2) + (RAND()-0.5)*$D2,0)</calculatedColumnFormula>
    </tableColumn>
    <tableColumn id="13" xr3:uid="{0E17CC0E-BC45-D744-B7A4-FED1EB160716}" name="Code" dataDxfId="15">
      <calculatedColumnFormula>B2&amp;": [" &amp; F2 &amp; ", " &amp; G2 &amp;", " &amp; H2 &amp;", " &amp; I2 &amp; ", "&amp; J2 &amp; ", " &amp; K2 &amp; ", "&amp; L2 &amp; "]"</calculatedColumnFormula>
    </tableColumn>
    <tableColumn id="15" xr3:uid="{80CF0928-AAB2-DE48-9C42-D560365522A3}" name="Column1" dataDxfId="14">
      <calculatedColumnFormula>IF( MOD(ROW(A2),2) = 1, " ", A2&amp;": {"&amp;M2&amp;", "&amp;M3&amp;"},")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05F017-22D1-3348-AE8C-7B1339C6DBB2}" name="Table15" displayName="Table15" ref="A1:L10" totalsRowShown="0">
  <autoFilter ref="A1:L10" xr:uid="{1438CCB5-5640-B94A-832A-BEBB59BFD392}"/>
  <tableColumns count="12">
    <tableColumn id="12" xr3:uid="{836E7731-A9CC-2043-9ADF-5E3014146C25}" name="Base" dataDxfId="13" dataCellStyle="Comma"/>
    <tableColumn id="4" xr3:uid="{0515C17D-DCDA-6A45-BA18-6D3BFACA9AAA}" name="Y1" dataDxfId="12">
      <calculatedColumnFormula>Table15[[#This Row],[Base]]*(1+RANDBETWEEN(1,3)/10)</calculatedColumnFormula>
    </tableColumn>
    <tableColumn id="5" xr3:uid="{331FACED-63FC-FF45-977E-8DB11C37A9AB}" name="Y2" dataDxfId="11">
      <calculatedColumnFormula>$B2*(RANDBETWEEN(8,14)/100)</calculatedColumnFormula>
    </tableColumn>
    <tableColumn id="6" xr3:uid="{92DA26E5-4314-8349-84F9-ABA0DF576953}" name="Y3" dataDxfId="10">
      <calculatedColumnFormula>$B2*(RANDBETWEEN(8,14)/100)</calculatedColumnFormula>
    </tableColumn>
    <tableColumn id="7" xr3:uid="{4E6E4B94-BC75-CA42-92FD-1F97065F9267}" name="Y4" dataDxfId="9">
      <calculatedColumnFormula>$B2*(RANDBETWEEN(8,14)/100)</calculatedColumnFormula>
    </tableColumn>
    <tableColumn id="8" xr3:uid="{5817D8D3-449A-8A44-B26D-E44611F90A35}" name="Y5" dataDxfId="8">
      <calculatedColumnFormula>$B2*(RANDBETWEEN(8,14)/100)</calculatedColumnFormula>
    </tableColumn>
    <tableColumn id="9" xr3:uid="{3C15014B-7DDA-D14A-9DFB-4B8E6696398F}" name="Y6" dataDxfId="7">
      <calculatedColumnFormula>$B2*(RANDBETWEEN(8,14)/100)</calculatedColumnFormula>
    </tableColumn>
    <tableColumn id="10" xr3:uid="{DD645BB2-EF3B-FA43-B89D-C984FA1C02A6}" name="Y7" dataDxfId="6">
      <calculatedColumnFormula>$B2*(RANDBETWEEN(8,14)/100)</calculatedColumnFormula>
    </tableColumn>
    <tableColumn id="1" xr3:uid="{566CD185-D0D9-DB42-8F41-C17EEBB96A92}" name="Y8" dataDxfId="5">
      <calculatedColumnFormula>SUM(Table15[[#This Row],[Y1]:[Y7]])</calculatedColumnFormula>
    </tableColumn>
    <tableColumn id="11" xr3:uid="{3D904AD2-4FE1-F245-9366-9CD850AEA4B1}" name="Name" dataDxfId="4">
      <calculatedColumnFormula>"d"&amp;ROW(#REF!)</calculatedColumnFormula>
    </tableColumn>
    <tableColumn id="13" xr3:uid="{BC83A4D0-BE11-3D41-8DD4-9D1935E0029B}" name="Code" dataDxfId="3">
      <calculatedColumnFormula>J2&amp;": [" &amp; B2 &amp; ", " &amp; C2 &amp;", " &amp; D2 &amp;", " &amp; E2 &amp; ", "&amp; F2 &amp; ", " &amp; G2 &amp; ", "&amp; H2 &amp;", "&amp;I2 &amp;"],"</calculatedColumnFormula>
    </tableColumn>
    <tableColumn id="2" xr3:uid="{DF044E38-01AC-8F41-881D-7702D3D0E4D5}" name="Column1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8168-1930-FE47-9FB1-3C0476DD1B2C}">
  <dimension ref="A1:R56"/>
  <sheetViews>
    <sheetView topLeftCell="A11" workbookViewId="0">
      <selection activeCell="C32" sqref="C32:T58"/>
    </sheetView>
  </sheetViews>
  <sheetFormatPr baseColWidth="10" defaultRowHeight="16" x14ac:dyDescent="0.2"/>
  <cols>
    <col min="7" max="7" width="12.5" customWidth="1"/>
    <col min="10" max="10" width="13.1640625" customWidth="1"/>
    <col min="12" max="13" width="14.66406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Table1[[#This Row],[Base]]/4</f>
        <v>343.5</v>
      </c>
      <c r="B2" s="1">
        <f t="shared" ref="B2:B18" si="0">CHOOSE( MOD(ROW(A1), 5)+1, 0, 0.2, 0.4, 0.6, 0.8, 1)</f>
        <v>0.2</v>
      </c>
      <c r="C2" s="2">
        <v>1374</v>
      </c>
      <c r="D2" s="3">
        <f ca="1">ROUND(((RIGHT(D$1,1)-1) * ($B2/6) * $C2 + $C2) + (RAND()-0.5)*$A2,0)</f>
        <v>1490</v>
      </c>
      <c r="E2" s="3">
        <f t="shared" ref="E2:J2" ca="1" si="1">ROUND(((RIGHT(E$1,1)-1) * ($B2/6) * $C2 + $C2) + (RAND()-0.5)*$A2,0)</f>
        <v>1507</v>
      </c>
      <c r="F2" s="3">
        <f t="shared" ca="1" si="1"/>
        <v>1629</v>
      </c>
      <c r="G2" s="3">
        <f t="shared" ca="1" si="1"/>
        <v>1396</v>
      </c>
      <c r="H2" s="3">
        <f t="shared" ca="1" si="1"/>
        <v>1687</v>
      </c>
      <c r="I2" s="3">
        <f t="shared" ca="1" si="1"/>
        <v>1549</v>
      </c>
      <c r="J2" s="3">
        <f t="shared" ca="1" si="1"/>
        <v>1819</v>
      </c>
      <c r="K2" t="str">
        <f t="shared" ref="K2:K18" si="2">"d"&amp;ROW(A1)</f>
        <v>d1</v>
      </c>
      <c r="L2" t="str">
        <f t="shared" ref="L2:L18" ca="1" si="3">K2&amp;": [" &amp; D2 &amp; ", " &amp; E2 &amp;", " &amp; F2 &amp;", " &amp; G2 &amp; ", "&amp; H2 &amp; ", " &amp; I2 &amp; ", "&amp; J2 &amp; "],"</f>
        <v>d1: [1490, 1507, 1629, 1396, 1687, 1549, 1819],</v>
      </c>
    </row>
    <row r="3" spans="1:12" x14ac:dyDescent="0.2">
      <c r="A3" s="3">
        <f>Table1[[#This Row],[Base]]/4</f>
        <v>1709.75</v>
      </c>
      <c r="B3" s="1">
        <f t="shared" si="0"/>
        <v>0.4</v>
      </c>
      <c r="C3" s="2">
        <v>6839</v>
      </c>
      <c r="D3" s="3">
        <f t="shared" ref="D3:D18" ca="1" si="4">ROUND(((RIGHT(D$1,1)-1) * ($B3/6) * $C3 + $C3) + (RAND()-0.5)*$A3,0)</f>
        <v>6651</v>
      </c>
      <c r="E3" s="3">
        <f t="shared" ref="E3:E18" ca="1" si="5">ROUND(((RIGHT(E$1,1)-1) * ($B3/6) * $C3 + $C3) + (RAND()-0.5)*$A3,0)</f>
        <v>6932</v>
      </c>
      <c r="F3" s="3">
        <f t="shared" ref="F3:F18" ca="1" si="6">ROUND(((RIGHT(F$1,1)-1) * ($B3/6) * $C3 + $C3) + (RAND()-0.5)*$A3,0)</f>
        <v>7517</v>
      </c>
      <c r="G3" s="3">
        <f t="shared" ref="G3:G18" ca="1" si="7">ROUND(((RIGHT(G$1,1)-1) * ($B3/6) * $C3 + $C3) + (RAND()-0.5)*$A3,0)</f>
        <v>8177</v>
      </c>
      <c r="H3" s="3">
        <f t="shared" ref="H3:H18" ca="1" si="8">ROUND(((RIGHT(H$1,1)-1) * ($B3/6) * $C3 + $C3) + (RAND()-0.5)*$A3,0)</f>
        <v>9287</v>
      </c>
      <c r="I3" s="3">
        <f t="shared" ref="I3:I18" ca="1" si="9">ROUND(((RIGHT(I$1,1)-1) * ($B3/6) * $C3 + $C3) + (RAND()-0.5)*$A3,0)</f>
        <v>8367</v>
      </c>
      <c r="J3" s="3">
        <f t="shared" ref="J3:J18" ca="1" si="10">ROUND(((RIGHT(J$1,1)-1) * ($B3/6) * $C3 + $C3) + (RAND()-0.5)*$A3,0)</f>
        <v>9059</v>
      </c>
      <c r="K3" t="str">
        <f t="shared" si="2"/>
        <v>d2</v>
      </c>
      <c r="L3" t="str">
        <f t="shared" ca="1" si="3"/>
        <v>d2: [6651, 6932, 7517, 8177, 9287, 8367, 9059],</v>
      </c>
    </row>
    <row r="4" spans="1:12" x14ac:dyDescent="0.2">
      <c r="A4" s="3">
        <f>Table1[[#This Row],[Base]]/4</f>
        <v>693.5</v>
      </c>
      <c r="B4" s="1">
        <f t="shared" si="0"/>
        <v>0.6</v>
      </c>
      <c r="C4" s="2">
        <v>2774</v>
      </c>
      <c r="D4" s="3">
        <f t="shared" ca="1" si="4"/>
        <v>2722</v>
      </c>
      <c r="E4" s="3">
        <f t="shared" ca="1" si="5"/>
        <v>2955</v>
      </c>
      <c r="F4" s="3">
        <f t="shared" ca="1" si="6"/>
        <v>3576</v>
      </c>
      <c r="G4" s="3">
        <f t="shared" ca="1" si="7"/>
        <v>3290</v>
      </c>
      <c r="H4" s="3">
        <f t="shared" ca="1" si="8"/>
        <v>3899</v>
      </c>
      <c r="I4" s="3">
        <f t="shared" ca="1" si="9"/>
        <v>3913</v>
      </c>
      <c r="J4" s="3">
        <f t="shared" ca="1" si="10"/>
        <v>4477</v>
      </c>
      <c r="K4" t="str">
        <f t="shared" si="2"/>
        <v>d3</v>
      </c>
      <c r="L4" t="str">
        <f t="shared" ca="1" si="3"/>
        <v>d3: [2722, 2955, 3576, 3290, 3899, 3913, 4477],</v>
      </c>
    </row>
    <row r="5" spans="1:12" x14ac:dyDescent="0.2">
      <c r="A5" s="3">
        <f>Table1[[#This Row],[Base]]/4</f>
        <v>1569</v>
      </c>
      <c r="B5" s="1">
        <f t="shared" si="0"/>
        <v>0.8</v>
      </c>
      <c r="C5" s="2">
        <v>6276</v>
      </c>
      <c r="D5" s="3">
        <f t="shared" ca="1" si="4"/>
        <v>5854</v>
      </c>
      <c r="E5" s="3">
        <f t="shared" ca="1" si="5"/>
        <v>6622</v>
      </c>
      <c r="F5" s="3">
        <f t="shared" ca="1" si="6"/>
        <v>8699</v>
      </c>
      <c r="G5" s="3">
        <f t="shared" ca="1" si="7"/>
        <v>8095</v>
      </c>
      <c r="H5" s="3">
        <f t="shared" ca="1" si="8"/>
        <v>9291</v>
      </c>
      <c r="I5" s="3">
        <f t="shared" ca="1" si="9"/>
        <v>10723</v>
      </c>
      <c r="J5" s="3">
        <f t="shared" ca="1" si="10"/>
        <v>11925</v>
      </c>
      <c r="K5" t="str">
        <f t="shared" si="2"/>
        <v>d4</v>
      </c>
      <c r="L5" t="str">
        <f t="shared" ca="1" si="3"/>
        <v>d4: [5854, 6622, 8699, 8095, 9291, 10723, 11925],</v>
      </c>
    </row>
    <row r="6" spans="1:12" x14ac:dyDescent="0.2">
      <c r="A6" s="3">
        <f>Table1[[#This Row],[Base]]/4</f>
        <v>566.75</v>
      </c>
      <c r="B6" s="1">
        <f t="shared" si="0"/>
        <v>0</v>
      </c>
      <c r="C6" s="2">
        <v>2267</v>
      </c>
      <c r="D6" s="3">
        <f t="shared" ca="1" si="4"/>
        <v>1998</v>
      </c>
      <c r="E6" s="3">
        <f t="shared" ca="1" si="5"/>
        <v>2005</v>
      </c>
      <c r="F6" s="3">
        <f t="shared" ca="1" si="6"/>
        <v>2464</v>
      </c>
      <c r="G6" s="3">
        <f t="shared" ca="1" si="7"/>
        <v>2446</v>
      </c>
      <c r="H6" s="3">
        <f t="shared" ca="1" si="8"/>
        <v>2242</v>
      </c>
      <c r="I6" s="3">
        <f t="shared" ca="1" si="9"/>
        <v>2182</v>
      </c>
      <c r="J6" s="3">
        <f t="shared" ca="1" si="10"/>
        <v>2183</v>
      </c>
      <c r="K6" t="str">
        <f t="shared" si="2"/>
        <v>d5</v>
      </c>
      <c r="L6" t="str">
        <f t="shared" ca="1" si="3"/>
        <v>d5: [1998, 2005, 2464, 2446, 2242, 2182, 2183],</v>
      </c>
    </row>
    <row r="7" spans="1:12" x14ac:dyDescent="0.2">
      <c r="A7" s="3">
        <f>Table1[[#This Row],[Base]]/4</f>
        <v>2231.75</v>
      </c>
      <c r="B7" s="1">
        <f t="shared" si="0"/>
        <v>0.2</v>
      </c>
      <c r="C7" s="2">
        <v>8927</v>
      </c>
      <c r="D7" s="3">
        <f t="shared" ca="1" si="4"/>
        <v>8644</v>
      </c>
      <c r="E7" s="3">
        <f t="shared" ca="1" si="5"/>
        <v>9186</v>
      </c>
      <c r="F7" s="3">
        <f t="shared" ca="1" si="6"/>
        <v>10287</v>
      </c>
      <c r="G7" s="3">
        <f t="shared" ca="1" si="7"/>
        <v>10499</v>
      </c>
      <c r="H7" s="3">
        <f t="shared" ca="1" si="8"/>
        <v>9732</v>
      </c>
      <c r="I7" s="3">
        <f t="shared" ca="1" si="9"/>
        <v>11024</v>
      </c>
      <c r="J7" s="3">
        <f t="shared" ca="1" si="10"/>
        <v>9845</v>
      </c>
      <c r="K7" t="str">
        <f t="shared" si="2"/>
        <v>d6</v>
      </c>
      <c r="L7" t="str">
        <f t="shared" ca="1" si="3"/>
        <v>d6: [8644, 9186, 10287, 10499, 9732, 11024, 9845],</v>
      </c>
    </row>
    <row r="8" spans="1:12" x14ac:dyDescent="0.2">
      <c r="A8" s="3">
        <f>Table1[[#This Row],[Base]]/4</f>
        <v>441.25</v>
      </c>
      <c r="B8" s="1">
        <f t="shared" si="0"/>
        <v>0.4</v>
      </c>
      <c r="C8" s="2">
        <v>1765</v>
      </c>
      <c r="D8" s="3">
        <f t="shared" ca="1" si="4"/>
        <v>1653</v>
      </c>
      <c r="E8" s="3">
        <f t="shared" ca="1" si="5"/>
        <v>1772</v>
      </c>
      <c r="F8" s="3">
        <f t="shared" ca="1" si="6"/>
        <v>1833</v>
      </c>
      <c r="G8" s="3">
        <f t="shared" ca="1" si="7"/>
        <v>1940</v>
      </c>
      <c r="H8" s="3">
        <f t="shared" ca="1" si="8"/>
        <v>2386</v>
      </c>
      <c r="I8" s="3">
        <f t="shared" ca="1" si="9"/>
        <v>2446</v>
      </c>
      <c r="J8" s="3">
        <f t="shared" ca="1" si="10"/>
        <v>2464</v>
      </c>
      <c r="K8" t="str">
        <f t="shared" si="2"/>
        <v>d7</v>
      </c>
      <c r="L8" t="str">
        <f t="shared" ca="1" si="3"/>
        <v>d7: [1653, 1772, 1833, 1940, 2386, 2446, 2464],</v>
      </c>
    </row>
    <row r="9" spans="1:12" x14ac:dyDescent="0.2">
      <c r="A9" s="3">
        <f>Table1[[#This Row],[Base]]/4</f>
        <v>2447.75</v>
      </c>
      <c r="B9" s="1">
        <f t="shared" si="0"/>
        <v>0.6</v>
      </c>
      <c r="C9" s="2">
        <v>9791</v>
      </c>
      <c r="D9" s="3">
        <f t="shared" ca="1" si="4"/>
        <v>9066</v>
      </c>
      <c r="E9" s="3">
        <f t="shared" ca="1" si="5"/>
        <v>10713</v>
      </c>
      <c r="F9" s="3">
        <f t="shared" ca="1" si="6"/>
        <v>12039</v>
      </c>
      <c r="G9" s="3">
        <f t="shared" ca="1" si="7"/>
        <v>11855</v>
      </c>
      <c r="H9" s="3">
        <f t="shared" ca="1" si="8"/>
        <v>14399</v>
      </c>
      <c r="I9" s="3">
        <f t="shared" ca="1" si="9"/>
        <v>14656</v>
      </c>
      <c r="J9" s="3">
        <f t="shared" ca="1" si="10"/>
        <v>15701</v>
      </c>
      <c r="K9" t="str">
        <f t="shared" si="2"/>
        <v>d8</v>
      </c>
      <c r="L9" t="str">
        <f t="shared" ca="1" si="3"/>
        <v>d8: [9066, 10713, 12039, 11855, 14399, 14656, 15701],</v>
      </c>
    </row>
    <row r="10" spans="1:12" x14ac:dyDescent="0.2">
      <c r="A10" s="3">
        <f>Table1[[#This Row],[Base]]/4</f>
        <v>2037.5</v>
      </c>
      <c r="B10" s="1">
        <f t="shared" si="0"/>
        <v>0.8</v>
      </c>
      <c r="C10" s="2">
        <v>8150</v>
      </c>
      <c r="D10" s="3">
        <f t="shared" ca="1" si="4"/>
        <v>8275</v>
      </c>
      <c r="E10" s="3">
        <f t="shared" ca="1" si="5"/>
        <v>9759</v>
      </c>
      <c r="F10" s="3">
        <f t="shared" ca="1" si="6"/>
        <v>10186</v>
      </c>
      <c r="G10" s="3">
        <f t="shared" ca="1" si="7"/>
        <v>11092</v>
      </c>
      <c r="H10" s="3">
        <f t="shared" ca="1" si="8"/>
        <v>12211</v>
      </c>
      <c r="I10" s="3">
        <f t="shared" ca="1" si="9"/>
        <v>12913</v>
      </c>
      <c r="J10" s="3">
        <f t="shared" ca="1" si="10"/>
        <v>15448</v>
      </c>
      <c r="K10" t="str">
        <f t="shared" si="2"/>
        <v>d9</v>
      </c>
      <c r="L10" t="str">
        <f t="shared" ca="1" si="3"/>
        <v>d9: [8275, 9759, 10186, 11092, 12211, 12913, 15448],</v>
      </c>
    </row>
    <row r="11" spans="1:12" x14ac:dyDescent="0.2">
      <c r="A11" s="3">
        <f>Table1[[#This Row],[Base]]/4</f>
        <v>356.75</v>
      </c>
      <c r="B11" s="1">
        <f t="shared" si="0"/>
        <v>0</v>
      </c>
      <c r="C11" s="2">
        <v>1427</v>
      </c>
      <c r="D11" s="3">
        <f t="shared" ca="1" si="4"/>
        <v>1549</v>
      </c>
      <c r="E11" s="3">
        <f t="shared" ca="1" si="5"/>
        <v>1412</v>
      </c>
      <c r="F11" s="3">
        <f t="shared" ca="1" si="6"/>
        <v>1605</v>
      </c>
      <c r="G11" s="3">
        <f t="shared" ca="1" si="7"/>
        <v>1543</v>
      </c>
      <c r="H11" s="3">
        <f t="shared" ca="1" si="8"/>
        <v>1424</v>
      </c>
      <c r="I11" s="3">
        <f t="shared" ca="1" si="9"/>
        <v>1483</v>
      </c>
      <c r="J11" s="3">
        <f t="shared" ca="1" si="10"/>
        <v>1565</v>
      </c>
      <c r="K11" t="str">
        <f t="shared" si="2"/>
        <v>d10</v>
      </c>
      <c r="L11" t="str">
        <f t="shared" ca="1" si="3"/>
        <v>d10: [1549, 1412, 1605, 1543, 1424, 1483, 1565],</v>
      </c>
    </row>
    <row r="12" spans="1:12" x14ac:dyDescent="0.2">
      <c r="A12" s="3">
        <f>Table1[[#This Row],[Base]]/4</f>
        <v>725.25</v>
      </c>
      <c r="B12" s="1">
        <f t="shared" si="0"/>
        <v>0.2</v>
      </c>
      <c r="C12" s="2">
        <v>2901</v>
      </c>
      <c r="D12" s="3">
        <f t="shared" ca="1" si="4"/>
        <v>2920</v>
      </c>
      <c r="E12" s="3">
        <f t="shared" ca="1" si="5"/>
        <v>2806</v>
      </c>
      <c r="F12" s="3">
        <f t="shared" ca="1" si="6"/>
        <v>2846</v>
      </c>
      <c r="G12" s="3">
        <f t="shared" ca="1" si="7"/>
        <v>3077</v>
      </c>
      <c r="H12" s="3">
        <f t="shared" ca="1" si="8"/>
        <v>3223</v>
      </c>
      <c r="I12" s="3">
        <f t="shared" ca="1" si="9"/>
        <v>3555</v>
      </c>
      <c r="J12" s="3">
        <f t="shared" ca="1" si="10"/>
        <v>3704</v>
      </c>
      <c r="K12" t="str">
        <f t="shared" si="2"/>
        <v>d11</v>
      </c>
      <c r="L12" t="str">
        <f t="shared" ca="1" si="3"/>
        <v>d11: [2920, 2806, 2846, 3077, 3223, 3555, 3704],</v>
      </c>
    </row>
    <row r="13" spans="1:12" x14ac:dyDescent="0.2">
      <c r="A13" s="3">
        <f>Table1[[#This Row],[Base]]/4</f>
        <v>614.25</v>
      </c>
      <c r="B13" s="1">
        <f t="shared" si="0"/>
        <v>0.4</v>
      </c>
      <c r="C13" s="2">
        <v>2457</v>
      </c>
      <c r="D13" s="3">
        <f t="shared" ca="1" si="4"/>
        <v>2199</v>
      </c>
      <c r="E13" s="3">
        <f t="shared" ca="1" si="5"/>
        <v>2836</v>
      </c>
      <c r="F13" s="3">
        <f t="shared" ca="1" si="6"/>
        <v>2714</v>
      </c>
      <c r="G13" s="3">
        <f t="shared" ca="1" si="7"/>
        <v>3037</v>
      </c>
      <c r="H13" s="3">
        <f t="shared" ca="1" si="8"/>
        <v>3085</v>
      </c>
      <c r="I13" s="3">
        <f t="shared" ca="1" si="9"/>
        <v>3290</v>
      </c>
      <c r="J13" s="3">
        <f t="shared" ca="1" si="10"/>
        <v>3332</v>
      </c>
      <c r="K13" t="str">
        <f t="shared" si="2"/>
        <v>d12</v>
      </c>
      <c r="L13" t="str">
        <f t="shared" ca="1" si="3"/>
        <v>d12: [2199, 2836, 2714, 3037, 3085, 3290, 3332],</v>
      </c>
    </row>
    <row r="14" spans="1:12" x14ac:dyDescent="0.2">
      <c r="A14" s="3">
        <f>Table1[[#This Row],[Base]]/4</f>
        <v>2400</v>
      </c>
      <c r="B14" s="1">
        <f t="shared" si="0"/>
        <v>0.6</v>
      </c>
      <c r="C14" s="2">
        <v>9600</v>
      </c>
      <c r="D14" s="3">
        <f t="shared" ca="1" si="4"/>
        <v>9098</v>
      </c>
      <c r="E14" s="3">
        <f t="shared" ca="1" si="5"/>
        <v>10593</v>
      </c>
      <c r="F14" s="3">
        <f t="shared" ca="1" si="6"/>
        <v>12655</v>
      </c>
      <c r="G14" s="3">
        <f t="shared" ca="1" si="7"/>
        <v>11382</v>
      </c>
      <c r="H14" s="3">
        <f t="shared" ca="1" si="8"/>
        <v>12499</v>
      </c>
      <c r="I14" s="3">
        <f t="shared" ca="1" si="9"/>
        <v>13753</v>
      </c>
      <c r="J14" s="3">
        <f t="shared" ca="1" si="10"/>
        <v>14710</v>
      </c>
      <c r="K14" t="str">
        <f t="shared" si="2"/>
        <v>d13</v>
      </c>
      <c r="L14" t="str">
        <f t="shared" ca="1" si="3"/>
        <v>d13: [9098, 10593, 12655, 11382, 12499, 13753, 14710],</v>
      </c>
    </row>
    <row r="15" spans="1:12" x14ac:dyDescent="0.2">
      <c r="A15" s="3">
        <f>Table1[[#This Row],[Base]]/4</f>
        <v>252.25</v>
      </c>
      <c r="B15" s="1">
        <f t="shared" si="0"/>
        <v>0.8</v>
      </c>
      <c r="C15" s="2">
        <v>1009</v>
      </c>
      <c r="D15" s="3">
        <f t="shared" ca="1" si="4"/>
        <v>1011</v>
      </c>
      <c r="E15" s="3">
        <f t="shared" ca="1" si="5"/>
        <v>1025</v>
      </c>
      <c r="F15" s="3">
        <f t="shared" ca="1" si="6"/>
        <v>1278</v>
      </c>
      <c r="G15" s="3">
        <f t="shared" ca="1" si="7"/>
        <v>1364</v>
      </c>
      <c r="H15" s="3">
        <f t="shared" ca="1" si="8"/>
        <v>1604</v>
      </c>
      <c r="I15" s="3">
        <f t="shared" ca="1" si="9"/>
        <v>1628</v>
      </c>
      <c r="J15" s="3">
        <f t="shared" ca="1" si="10"/>
        <v>1864</v>
      </c>
      <c r="K15" t="str">
        <f t="shared" si="2"/>
        <v>d14</v>
      </c>
      <c r="L15" t="str">
        <f t="shared" ca="1" si="3"/>
        <v>d14: [1011, 1025, 1278, 1364, 1604, 1628, 1864],</v>
      </c>
    </row>
    <row r="16" spans="1:12" x14ac:dyDescent="0.2">
      <c r="A16" s="3">
        <f>Table1[[#This Row],[Base]]/4</f>
        <v>759.75</v>
      </c>
      <c r="B16" s="1">
        <f t="shared" si="0"/>
        <v>0</v>
      </c>
      <c r="C16" s="2">
        <v>3039</v>
      </c>
      <c r="D16" s="3">
        <f t="shared" ca="1" si="4"/>
        <v>3244</v>
      </c>
      <c r="E16" s="3">
        <f t="shared" ca="1" si="5"/>
        <v>3057</v>
      </c>
      <c r="F16" s="3">
        <f t="shared" ca="1" si="6"/>
        <v>3312</v>
      </c>
      <c r="G16" s="3">
        <f t="shared" ca="1" si="7"/>
        <v>3204</v>
      </c>
      <c r="H16" s="3">
        <f t="shared" ca="1" si="8"/>
        <v>2942</v>
      </c>
      <c r="I16" s="3">
        <f t="shared" ca="1" si="9"/>
        <v>3006</v>
      </c>
      <c r="J16" s="3">
        <f t="shared" ca="1" si="10"/>
        <v>3342</v>
      </c>
      <c r="K16" t="str">
        <f t="shared" si="2"/>
        <v>d15</v>
      </c>
      <c r="L16" t="str">
        <f t="shared" ca="1" si="3"/>
        <v>d15: [3244, 3057, 3312, 3204, 2942, 3006, 3342],</v>
      </c>
    </row>
    <row r="17" spans="1:14" x14ac:dyDescent="0.2">
      <c r="A17" s="3">
        <f>Table1[[#This Row],[Base]]/4</f>
        <v>1844.25</v>
      </c>
      <c r="B17" s="1">
        <f t="shared" si="0"/>
        <v>0.2</v>
      </c>
      <c r="C17" s="2">
        <v>7377</v>
      </c>
      <c r="D17" s="3">
        <f t="shared" ca="1" si="4"/>
        <v>6849</v>
      </c>
      <c r="E17" s="3">
        <f t="shared" ca="1" si="5"/>
        <v>7656</v>
      </c>
      <c r="F17" s="3">
        <f t="shared" ca="1" si="6"/>
        <v>8776</v>
      </c>
      <c r="G17" s="3">
        <f t="shared" ca="1" si="7"/>
        <v>8540</v>
      </c>
      <c r="H17" s="3">
        <f t="shared" ca="1" si="8"/>
        <v>7569</v>
      </c>
      <c r="I17" s="3">
        <f t="shared" ca="1" si="9"/>
        <v>8651</v>
      </c>
      <c r="J17" s="3">
        <f t="shared" ca="1" si="10"/>
        <v>8415</v>
      </c>
      <c r="K17" t="str">
        <f t="shared" si="2"/>
        <v>d16</v>
      </c>
      <c r="L17" t="str">
        <f t="shared" ca="1" si="3"/>
        <v>d16: [6849, 7656, 8776, 8540, 7569, 8651, 8415],</v>
      </c>
    </row>
    <row r="18" spans="1:14" x14ac:dyDescent="0.2">
      <c r="A18" s="3">
        <f>Table1[[#This Row],[Base]]/4</f>
        <v>959.5</v>
      </c>
      <c r="B18" s="1">
        <f t="shared" si="0"/>
        <v>0.4</v>
      </c>
      <c r="C18" s="2">
        <v>3838</v>
      </c>
      <c r="D18" s="3">
        <f t="shared" ca="1" si="4"/>
        <v>3453</v>
      </c>
      <c r="E18" s="3">
        <f t="shared" ca="1" si="5"/>
        <v>4558</v>
      </c>
      <c r="F18" s="3">
        <f t="shared" ca="1" si="6"/>
        <v>4567</v>
      </c>
      <c r="G18" s="3">
        <f t="shared" ca="1" si="7"/>
        <v>4761</v>
      </c>
      <c r="H18" s="3">
        <f t="shared" ca="1" si="8"/>
        <v>4858</v>
      </c>
      <c r="I18" s="3">
        <f t="shared" ca="1" si="9"/>
        <v>4747</v>
      </c>
      <c r="J18" s="3">
        <f t="shared" ca="1" si="10"/>
        <v>5594</v>
      </c>
      <c r="K18" t="str">
        <f t="shared" si="2"/>
        <v>d17</v>
      </c>
      <c r="L18" t="str">
        <f t="shared" ca="1" si="3"/>
        <v>d17: [3453, 4558, 4567, 4761, 4858, 4747, 5594],</v>
      </c>
    </row>
    <row r="22" spans="1:14" x14ac:dyDescent="0.2">
      <c r="L22" t="s">
        <v>13</v>
      </c>
    </row>
    <row r="26" spans="1:14" x14ac:dyDescent="0.2">
      <c r="H26">
        <v>300</v>
      </c>
    </row>
    <row r="27" spans="1:14" x14ac:dyDescent="0.2">
      <c r="H27">
        <f>356-300</f>
        <v>56</v>
      </c>
    </row>
    <row r="28" spans="1:14" x14ac:dyDescent="0.2">
      <c r="H28">
        <f>H27/H26</f>
        <v>0.18666666666666668</v>
      </c>
    </row>
    <row r="32" spans="1:14" x14ac:dyDescent="0.2">
      <c r="I32">
        <v>1</v>
      </c>
      <c r="J32">
        <v>2</v>
      </c>
      <c r="K32">
        <v>3</v>
      </c>
      <c r="L32">
        <v>4</v>
      </c>
      <c r="M32">
        <v>5</v>
      </c>
      <c r="N32">
        <v>6</v>
      </c>
    </row>
    <row r="33" spans="3:18" x14ac:dyDescent="0.2">
      <c r="D33" t="s">
        <v>27</v>
      </c>
      <c r="E33" t="s">
        <v>28</v>
      </c>
      <c r="F33" t="s">
        <v>33</v>
      </c>
      <c r="G33" t="s">
        <v>31</v>
      </c>
      <c r="H33" t="s">
        <v>32</v>
      </c>
      <c r="I33">
        <f>I32/6</f>
        <v>0.16666666666666666</v>
      </c>
      <c r="J33">
        <f t="shared" ref="J33:N33" si="11">J32/6</f>
        <v>0.33333333333333331</v>
      </c>
      <c r="K33">
        <f t="shared" si="11"/>
        <v>0.5</v>
      </c>
      <c r="L33">
        <f t="shared" si="11"/>
        <v>0.66666666666666663</v>
      </c>
      <c r="M33">
        <f t="shared" si="11"/>
        <v>0.83333333333333337</v>
      </c>
      <c r="N33">
        <f t="shared" si="11"/>
        <v>1</v>
      </c>
    </row>
    <row r="34" spans="3:18" x14ac:dyDescent="0.2">
      <c r="C34">
        <v>1</v>
      </c>
      <c r="F34" s="1">
        <v>0.15</v>
      </c>
      <c r="G34">
        <f>0.2*H34</f>
        <v>20</v>
      </c>
      <c r="H34">
        <v>100</v>
      </c>
      <c r="I34" s="8">
        <f ca="1">ROUND(RAND()*$G34 +(1 + $F34)^(I$33)*$H34,0)</f>
        <v>122</v>
      </c>
      <c r="J34" s="8">
        <f t="shared" ref="J34:N43" ca="1" si="12">ROUND(RAND()*$G34 +(1 + $F34)^(J$33)*$H34,0)</f>
        <v>111</v>
      </c>
      <c r="K34" s="8">
        <f t="shared" ca="1" si="12"/>
        <v>117</v>
      </c>
      <c r="L34" s="8">
        <f t="shared" ca="1" si="12"/>
        <v>111</v>
      </c>
      <c r="M34" s="8">
        <f t="shared" ca="1" si="12"/>
        <v>132</v>
      </c>
      <c r="N34" s="8">
        <f t="shared" ca="1" si="12"/>
        <v>121</v>
      </c>
      <c r="P34" s="7" t="s">
        <v>16</v>
      </c>
      <c r="Q34" s="7"/>
      <c r="R34" s="7" t="str">
        <f ca="1">P34&amp;": [" &amp; I34 &amp; ", " &amp; J34 &amp;", " &amp; K34 &amp;", " &amp; L34 &amp; ", "&amp; M34 &amp; ", " &amp; N34 &amp; "],"</f>
        <v>d1: [122, 111, 117, 111, 132, 121],</v>
      </c>
    </row>
    <row r="35" spans="3:18" x14ac:dyDescent="0.2">
      <c r="C35">
        <v>2</v>
      </c>
      <c r="D35" t="s">
        <v>29</v>
      </c>
      <c r="F35" s="1">
        <v>0.3</v>
      </c>
      <c r="G35">
        <f t="shared" ref="G35:G43" si="13">0.2*H35</f>
        <v>60</v>
      </c>
      <c r="H35">
        <v>300</v>
      </c>
      <c r="I35" s="8">
        <f t="shared" ref="I35:I43" ca="1" si="14">ROUND(RAND()*$G35 +(1 + $F35)^(I$33)*$H35,0)</f>
        <v>340</v>
      </c>
      <c r="J35" s="8">
        <f t="shared" ca="1" si="12"/>
        <v>337</v>
      </c>
      <c r="K35" s="8">
        <f t="shared" ca="1" si="12"/>
        <v>383</v>
      </c>
      <c r="L35" s="8">
        <f t="shared" ca="1" si="12"/>
        <v>384</v>
      </c>
      <c r="M35" s="8">
        <f t="shared" ca="1" si="12"/>
        <v>382</v>
      </c>
      <c r="N35" s="8">
        <f t="shared" ca="1" si="12"/>
        <v>395</v>
      </c>
      <c r="P35" s="7" t="s">
        <v>19</v>
      </c>
      <c r="Q35" s="7"/>
      <c r="R35" s="7" t="str">
        <f t="shared" ref="R35:R38" ca="1" si="15">P35&amp;": [" &amp; I35 &amp; ", " &amp; J35 &amp;", " &amp; K35 &amp;", " &amp; L35 &amp; ", "&amp; M35 &amp; ", " &amp; N35 &amp; "],"</f>
        <v>d2: [340, 337, 383, 384, 382, 395],</v>
      </c>
    </row>
    <row r="36" spans="3:18" x14ac:dyDescent="0.2">
      <c r="C36">
        <v>3</v>
      </c>
      <c r="E36" t="s">
        <v>29</v>
      </c>
      <c r="F36" s="1">
        <v>0.6</v>
      </c>
      <c r="G36">
        <f t="shared" si="13"/>
        <v>240</v>
      </c>
      <c r="H36">
        <v>1200</v>
      </c>
      <c r="I36" s="8">
        <f t="shared" ca="1" si="14"/>
        <v>1493</v>
      </c>
      <c r="J36" s="8">
        <f t="shared" ca="1" si="12"/>
        <v>1606</v>
      </c>
      <c r="K36" s="8">
        <f t="shared" ca="1" si="12"/>
        <v>1695</v>
      </c>
      <c r="L36" s="8">
        <f t="shared" ca="1" si="12"/>
        <v>1791</v>
      </c>
      <c r="M36" s="8">
        <f t="shared" ca="1" si="12"/>
        <v>1801</v>
      </c>
      <c r="N36" s="8">
        <f t="shared" ca="1" si="12"/>
        <v>1940</v>
      </c>
      <c r="P36" s="7" t="s">
        <v>20</v>
      </c>
      <c r="Q36" s="7"/>
      <c r="R36" s="7" t="str">
        <f t="shared" ca="1" si="15"/>
        <v>d3: [1493, 1606, 1695, 1791, 1801, 1940],</v>
      </c>
    </row>
    <row r="37" spans="3:18" x14ac:dyDescent="0.2">
      <c r="C37">
        <v>4</v>
      </c>
      <c r="D37" t="s">
        <v>30</v>
      </c>
      <c r="F37" s="1">
        <v>0.6</v>
      </c>
      <c r="G37">
        <f t="shared" si="13"/>
        <v>180</v>
      </c>
      <c r="H37">
        <v>900</v>
      </c>
      <c r="I37" s="8">
        <f t="shared" ca="1" si="14"/>
        <v>1065</v>
      </c>
      <c r="J37" s="8">
        <f t="shared" ca="1" si="12"/>
        <v>1158</v>
      </c>
      <c r="K37" s="8">
        <f t="shared" ca="1" si="12"/>
        <v>1220</v>
      </c>
      <c r="L37" s="8">
        <f t="shared" ca="1" si="12"/>
        <v>1271</v>
      </c>
      <c r="M37" s="8">
        <f t="shared" ca="1" si="12"/>
        <v>1376</v>
      </c>
      <c r="N37" s="8">
        <f t="shared" ca="1" si="12"/>
        <v>1611</v>
      </c>
      <c r="P37" s="7" t="s">
        <v>21</v>
      </c>
      <c r="Q37" s="7"/>
      <c r="R37" s="7" t="str">
        <f t="shared" ca="1" si="15"/>
        <v>d4: [1065, 1158, 1220, 1271, 1376, 1611],</v>
      </c>
    </row>
    <row r="38" spans="3:18" x14ac:dyDescent="0.2">
      <c r="C38">
        <v>5</v>
      </c>
      <c r="E38" t="s">
        <v>30</v>
      </c>
      <c r="F38" s="1">
        <v>0.3</v>
      </c>
      <c r="G38">
        <f t="shared" si="13"/>
        <v>100</v>
      </c>
      <c r="H38">
        <v>500</v>
      </c>
      <c r="I38" s="8">
        <f t="shared" ca="1" si="14"/>
        <v>612</v>
      </c>
      <c r="J38" s="8">
        <f t="shared" ca="1" si="12"/>
        <v>597</v>
      </c>
      <c r="K38" s="8">
        <f t="shared" ca="1" si="12"/>
        <v>647</v>
      </c>
      <c r="L38" s="8">
        <f t="shared" ca="1" si="12"/>
        <v>607</v>
      </c>
      <c r="M38" s="8">
        <f t="shared" ca="1" si="12"/>
        <v>646</v>
      </c>
      <c r="N38" s="8">
        <f t="shared" ca="1" si="12"/>
        <v>656</v>
      </c>
      <c r="P38" s="7" t="s">
        <v>22</v>
      </c>
      <c r="Q38" s="7"/>
      <c r="R38" s="7" t="str">
        <f t="shared" ca="1" si="15"/>
        <v>d5: [612, 597, 647, 607, 646, 656],</v>
      </c>
    </row>
    <row r="39" spans="3:18" x14ac:dyDescent="0.2">
      <c r="C39">
        <v>6</v>
      </c>
      <c r="F39" s="1">
        <v>0.15</v>
      </c>
      <c r="G39">
        <f>0.2*H39</f>
        <v>20</v>
      </c>
      <c r="H39">
        <v>100</v>
      </c>
      <c r="I39" s="8">
        <f t="shared" ca="1" si="14"/>
        <v>116</v>
      </c>
      <c r="J39" s="8">
        <f t="shared" ca="1" si="12"/>
        <v>117</v>
      </c>
      <c r="K39" s="8">
        <f t="shared" ca="1" si="12"/>
        <v>120</v>
      </c>
      <c r="L39" s="8">
        <f t="shared" ca="1" si="12"/>
        <v>112</v>
      </c>
      <c r="M39" s="8">
        <f t="shared" ca="1" si="12"/>
        <v>132</v>
      </c>
      <c r="N39" s="8">
        <f t="shared" ca="1" si="12"/>
        <v>129</v>
      </c>
      <c r="P39" s="7" t="s">
        <v>23</v>
      </c>
      <c r="Q39" s="7"/>
      <c r="R39" s="7" t="str">
        <f t="shared" ref="R39:R43" ca="1" si="16">P39&amp;": [" &amp; I39 &amp; ", " &amp; J39 &amp;", " &amp; K39 &amp;", " &amp; L39 &amp; ", "&amp; M39 &amp; ", " &amp; N39 &amp; "],"</f>
        <v>d6: [116, 117, 120, 112, 132, 129],</v>
      </c>
    </row>
    <row r="40" spans="3:18" x14ac:dyDescent="0.2">
      <c r="C40">
        <v>7</v>
      </c>
      <c r="D40" t="s">
        <v>29</v>
      </c>
      <c r="F40" s="1">
        <v>0.3</v>
      </c>
      <c r="G40">
        <f t="shared" si="13"/>
        <v>60</v>
      </c>
      <c r="H40">
        <v>300</v>
      </c>
      <c r="I40" s="8">
        <f t="shared" ca="1" si="14"/>
        <v>371</v>
      </c>
      <c r="J40" s="8">
        <f t="shared" ca="1" si="12"/>
        <v>364</v>
      </c>
      <c r="K40" s="8">
        <f t="shared" ca="1" si="12"/>
        <v>377</v>
      </c>
      <c r="L40" s="8">
        <f t="shared" ca="1" si="12"/>
        <v>414</v>
      </c>
      <c r="M40" s="8">
        <f t="shared" ca="1" si="12"/>
        <v>423</v>
      </c>
      <c r="N40" s="8">
        <f t="shared" ca="1" si="12"/>
        <v>435</v>
      </c>
      <c r="P40" s="7" t="s">
        <v>24</v>
      </c>
      <c r="Q40" s="7"/>
      <c r="R40" s="7" t="str">
        <f t="shared" ca="1" si="16"/>
        <v>d7: [371, 364, 377, 414, 423, 435],</v>
      </c>
    </row>
    <row r="41" spans="3:18" x14ac:dyDescent="0.2">
      <c r="C41">
        <v>8</v>
      </c>
      <c r="E41" t="s">
        <v>29</v>
      </c>
      <c r="F41" s="1">
        <v>0.6</v>
      </c>
      <c r="G41">
        <f t="shared" si="13"/>
        <v>240</v>
      </c>
      <c r="H41">
        <v>1200</v>
      </c>
      <c r="I41" s="8">
        <f t="shared" ca="1" si="14"/>
        <v>1516</v>
      </c>
      <c r="J41" s="8">
        <f t="shared" ca="1" si="12"/>
        <v>1514</v>
      </c>
      <c r="K41" s="8">
        <f t="shared" ca="1" si="12"/>
        <v>1646</v>
      </c>
      <c r="L41" s="8">
        <f t="shared" ca="1" si="12"/>
        <v>1729</v>
      </c>
      <c r="M41" s="8">
        <f t="shared" ca="1" si="12"/>
        <v>1825</v>
      </c>
      <c r="N41" s="8">
        <f t="shared" ca="1" si="12"/>
        <v>2159</v>
      </c>
      <c r="P41" s="7" t="s">
        <v>25</v>
      </c>
      <c r="Q41" s="7"/>
      <c r="R41" s="7" t="str">
        <f t="shared" ca="1" si="16"/>
        <v>d8: [1516, 1514, 1646, 1729, 1825, 2159],</v>
      </c>
    </row>
    <row r="42" spans="3:18" x14ac:dyDescent="0.2">
      <c r="C42">
        <v>9</v>
      </c>
      <c r="D42" t="s">
        <v>30</v>
      </c>
      <c r="F42" s="1">
        <v>0.6</v>
      </c>
      <c r="G42">
        <f t="shared" si="13"/>
        <v>180</v>
      </c>
      <c r="H42">
        <v>900</v>
      </c>
      <c r="I42" s="8">
        <f t="shared" ca="1" si="14"/>
        <v>1041</v>
      </c>
      <c r="J42" s="8">
        <f t="shared" ca="1" si="12"/>
        <v>1055</v>
      </c>
      <c r="K42" s="8">
        <f t="shared" ca="1" si="12"/>
        <v>1214</v>
      </c>
      <c r="L42" s="8">
        <f t="shared" ca="1" si="12"/>
        <v>1233</v>
      </c>
      <c r="M42" s="8">
        <f t="shared" ca="1" si="12"/>
        <v>1502</v>
      </c>
      <c r="N42" s="8">
        <f t="shared" ca="1" si="12"/>
        <v>1542</v>
      </c>
      <c r="P42" s="7" t="s">
        <v>26</v>
      </c>
      <c r="Q42" s="7"/>
      <c r="R42" s="7" t="str">
        <f t="shared" ca="1" si="16"/>
        <v>d9: [1041, 1055, 1214, 1233, 1502, 1542],</v>
      </c>
    </row>
    <row r="43" spans="3:18" x14ac:dyDescent="0.2">
      <c r="C43">
        <v>10</v>
      </c>
      <c r="E43" t="s">
        <v>30</v>
      </c>
      <c r="F43" s="1">
        <v>0.3</v>
      </c>
      <c r="G43">
        <f t="shared" si="13"/>
        <v>100</v>
      </c>
      <c r="H43">
        <v>500</v>
      </c>
      <c r="I43" s="8">
        <f t="shared" ca="1" si="14"/>
        <v>619</v>
      </c>
      <c r="J43" s="8">
        <f t="shared" ca="1" si="12"/>
        <v>623</v>
      </c>
      <c r="K43" s="8">
        <f t="shared" ca="1" si="12"/>
        <v>656</v>
      </c>
      <c r="L43" s="8">
        <f t="shared" ca="1" si="12"/>
        <v>619</v>
      </c>
      <c r="M43" s="8">
        <f t="shared" ca="1" si="12"/>
        <v>704</v>
      </c>
      <c r="N43" s="8">
        <f t="shared" ca="1" si="12"/>
        <v>672</v>
      </c>
      <c r="P43" s="7" t="s">
        <v>34</v>
      </c>
      <c r="Q43" s="7"/>
      <c r="R43" s="7" t="str">
        <f t="shared" ca="1" si="16"/>
        <v>d10: [619, 623, 656, 619, 704, 672],</v>
      </c>
    </row>
    <row r="46" spans="3:18" x14ac:dyDescent="0.2">
      <c r="I46" s="9">
        <f ca="1">(I34-H34)/H34</f>
        <v>0.22</v>
      </c>
      <c r="J46" s="9">
        <f t="shared" ref="J46:N46" ca="1" si="17">(J34-I34)/I34</f>
        <v>-9.0163934426229511E-2</v>
      </c>
      <c r="K46" s="9">
        <f t="shared" ca="1" si="17"/>
        <v>5.4054054054054057E-2</v>
      </c>
      <c r="L46" s="9">
        <f t="shared" ca="1" si="17"/>
        <v>-5.128205128205128E-2</v>
      </c>
      <c r="M46" s="9">
        <f t="shared" ca="1" si="17"/>
        <v>0.1891891891891892</v>
      </c>
      <c r="N46" s="9">
        <f t="shared" ca="1" si="17"/>
        <v>-8.3333333333333329E-2</v>
      </c>
      <c r="O46" s="9">
        <f ca="1">AVERAGE(I46:N46)</f>
        <v>3.974398736693819E-2</v>
      </c>
    </row>
    <row r="47" spans="3:18" x14ac:dyDescent="0.2">
      <c r="I47" s="9">
        <f ca="1">(I35-H35)/H35</f>
        <v>0.13333333333333333</v>
      </c>
      <c r="J47" s="9">
        <f t="shared" ref="J47:N50" ca="1" si="18">(J35-I35)/I35</f>
        <v>-8.8235294117647058E-3</v>
      </c>
      <c r="K47" s="9">
        <f t="shared" ca="1" si="18"/>
        <v>0.13649851632047477</v>
      </c>
      <c r="L47" s="9">
        <f t="shared" ca="1" si="18"/>
        <v>2.6109660574412533E-3</v>
      </c>
      <c r="M47" s="9">
        <f t="shared" ca="1" si="18"/>
        <v>-5.208333333333333E-3</v>
      </c>
      <c r="N47" s="9">
        <f t="shared" ca="1" si="18"/>
        <v>3.4031413612565446E-2</v>
      </c>
      <c r="O47" s="9">
        <f t="shared" ref="O47:O50" ca="1" si="19">AVERAGE(I47:N47)</f>
        <v>4.8740394429786137E-2</v>
      </c>
    </row>
    <row r="48" spans="3:18" x14ac:dyDescent="0.2">
      <c r="I48" s="9">
        <f ca="1">(I36-H36)/H36</f>
        <v>0.24416666666666667</v>
      </c>
      <c r="J48" s="9">
        <f t="shared" ca="1" si="18"/>
        <v>7.5686537173476218E-2</v>
      </c>
      <c r="K48" s="9">
        <f t="shared" ca="1" si="18"/>
        <v>5.5417185554171855E-2</v>
      </c>
      <c r="L48" s="9">
        <f t="shared" ca="1" si="18"/>
        <v>5.663716814159292E-2</v>
      </c>
      <c r="M48" s="9">
        <f t="shared" ca="1" si="18"/>
        <v>5.5834729201563373E-3</v>
      </c>
      <c r="N48" s="9">
        <f t="shared" ca="1" si="18"/>
        <v>7.7179344808439757E-2</v>
      </c>
      <c r="O48" s="9">
        <f t="shared" ca="1" si="19"/>
        <v>8.5778395877417299E-2</v>
      </c>
    </row>
    <row r="49" spans="9:15" x14ac:dyDescent="0.2">
      <c r="I49" s="9">
        <f ca="1">(I37-H37)/H37</f>
        <v>0.18333333333333332</v>
      </c>
      <c r="J49" s="9">
        <f t="shared" ca="1" si="18"/>
        <v>8.7323943661971826E-2</v>
      </c>
      <c r="K49" s="9">
        <f t="shared" ca="1" si="18"/>
        <v>5.3540587219343697E-2</v>
      </c>
      <c r="L49" s="9">
        <f t="shared" ca="1" si="18"/>
        <v>4.1803278688524591E-2</v>
      </c>
      <c r="M49" s="9">
        <f t="shared" ca="1" si="18"/>
        <v>8.2612116443745082E-2</v>
      </c>
      <c r="N49" s="9">
        <f t="shared" ca="1" si="18"/>
        <v>0.17078488372093023</v>
      </c>
      <c r="O49" s="9">
        <f t="shared" ca="1" si="19"/>
        <v>0.10323302384464146</v>
      </c>
    </row>
    <row r="50" spans="9:15" x14ac:dyDescent="0.2">
      <c r="I50" s="9">
        <f ca="1">(I38-H38)/H38</f>
        <v>0.224</v>
      </c>
      <c r="J50" s="9">
        <f t="shared" ca="1" si="18"/>
        <v>-2.4509803921568627E-2</v>
      </c>
      <c r="K50" s="9">
        <f t="shared" ca="1" si="18"/>
        <v>8.3752093802345065E-2</v>
      </c>
      <c r="L50" s="9">
        <f t="shared" ca="1" si="18"/>
        <v>-6.1823802163833076E-2</v>
      </c>
      <c r="M50" s="9">
        <f t="shared" ca="1" si="18"/>
        <v>6.4250411861614495E-2</v>
      </c>
      <c r="N50" s="9">
        <f t="shared" ca="1" si="18"/>
        <v>1.5479876160990712E-2</v>
      </c>
      <c r="O50" s="9">
        <f t="shared" ca="1" si="19"/>
        <v>5.0191462623258097E-2</v>
      </c>
    </row>
    <row r="51" spans="9:15" x14ac:dyDescent="0.2">
      <c r="I51" s="9">
        <f t="shared" ref="I51:N51" ca="1" si="20">(I39-H39)/H39</f>
        <v>0.16</v>
      </c>
      <c r="J51" s="9">
        <f t="shared" ca="1" si="20"/>
        <v>8.6206896551724137E-3</v>
      </c>
      <c r="K51" s="9">
        <f t="shared" ca="1" si="20"/>
        <v>2.564102564102564E-2</v>
      </c>
      <c r="L51" s="9">
        <f t="shared" ca="1" si="20"/>
        <v>-6.6666666666666666E-2</v>
      </c>
      <c r="M51" s="9">
        <f t="shared" ca="1" si="20"/>
        <v>0.17857142857142858</v>
      </c>
      <c r="N51" s="9">
        <f t="shared" ca="1" si="20"/>
        <v>-2.2727272727272728E-2</v>
      </c>
      <c r="O51" s="9">
        <f t="shared" ref="O51:O56" ca="1" si="21">AVERAGE(I51:N51)</f>
        <v>4.72398674122812E-2</v>
      </c>
    </row>
    <row r="52" spans="9:15" x14ac:dyDescent="0.2">
      <c r="I52" s="9">
        <f t="shared" ref="I52:N52" ca="1" si="22">(I40-H40)/H40</f>
        <v>0.23666666666666666</v>
      </c>
      <c r="J52" s="9">
        <f t="shared" ca="1" si="22"/>
        <v>-1.8867924528301886E-2</v>
      </c>
      <c r="K52" s="9">
        <f t="shared" ca="1" si="22"/>
        <v>3.5714285714285712E-2</v>
      </c>
      <c r="L52" s="9">
        <f t="shared" ca="1" si="22"/>
        <v>9.8143236074270557E-2</v>
      </c>
      <c r="M52" s="9">
        <f t="shared" ca="1" si="22"/>
        <v>2.1739130434782608E-2</v>
      </c>
      <c r="N52" s="9">
        <f t="shared" ca="1" si="22"/>
        <v>2.8368794326241134E-2</v>
      </c>
      <c r="O52" s="9">
        <f t="shared" ca="1" si="21"/>
        <v>6.6960698114657463E-2</v>
      </c>
    </row>
    <row r="53" spans="9:15" x14ac:dyDescent="0.2">
      <c r="I53" s="9">
        <f t="shared" ref="I53:N53" ca="1" si="23">(I41-H41)/H41</f>
        <v>0.26333333333333331</v>
      </c>
      <c r="J53" s="9">
        <f t="shared" ca="1" si="23"/>
        <v>-1.3192612137203166E-3</v>
      </c>
      <c r="K53" s="9">
        <f t="shared" ca="1" si="23"/>
        <v>8.7186261558784672E-2</v>
      </c>
      <c r="L53" s="9">
        <f t="shared" ca="1" si="23"/>
        <v>5.0425273390036454E-2</v>
      </c>
      <c r="M53" s="9">
        <f t="shared" ca="1" si="23"/>
        <v>5.5523423944476576E-2</v>
      </c>
      <c r="N53" s="9">
        <f t="shared" ca="1" si="23"/>
        <v>0.18301369863013697</v>
      </c>
      <c r="O53" s="9">
        <f t="shared" ca="1" si="21"/>
        <v>0.10636045494050794</v>
      </c>
    </row>
    <row r="54" spans="9:15" x14ac:dyDescent="0.2">
      <c r="I54" s="9">
        <f t="shared" ref="I54:N54" ca="1" si="24">(I42-H42)/H42</f>
        <v>0.15666666666666668</v>
      </c>
      <c r="J54" s="9">
        <f t="shared" ca="1" si="24"/>
        <v>1.3448607108549471E-2</v>
      </c>
      <c r="K54" s="9">
        <f t="shared" ca="1" si="24"/>
        <v>0.15071090047393365</v>
      </c>
      <c r="L54" s="9">
        <f t="shared" ca="1" si="24"/>
        <v>1.5650741350906095E-2</v>
      </c>
      <c r="M54" s="9">
        <f t="shared" ca="1" si="24"/>
        <v>0.21816707218167072</v>
      </c>
      <c r="N54" s="9">
        <f t="shared" ca="1" si="24"/>
        <v>2.6631158455392809E-2</v>
      </c>
      <c r="O54" s="9">
        <f t="shared" ca="1" si="21"/>
        <v>9.6879191039519905E-2</v>
      </c>
    </row>
    <row r="55" spans="9:15" x14ac:dyDescent="0.2">
      <c r="I55" s="9">
        <f t="shared" ref="I55:N55" ca="1" si="25">(I43-H43)/H43</f>
        <v>0.23799999999999999</v>
      </c>
      <c r="J55" s="9">
        <f t="shared" ca="1" si="25"/>
        <v>6.462035541195477E-3</v>
      </c>
      <c r="K55" s="9">
        <f t="shared" ca="1" si="25"/>
        <v>5.2969502407704656E-2</v>
      </c>
      <c r="L55" s="9">
        <f t="shared" ca="1" si="25"/>
        <v>-5.6402439024390245E-2</v>
      </c>
      <c r="M55" s="9">
        <f t="shared" ca="1" si="25"/>
        <v>0.13731825525040386</v>
      </c>
      <c r="N55" s="9">
        <f t="shared" ca="1" si="25"/>
        <v>-4.5454545454545456E-2</v>
      </c>
      <c r="O55" s="9">
        <f t="shared" ca="1" si="21"/>
        <v>5.5482134786728053E-2</v>
      </c>
    </row>
    <row r="56" spans="9:15" x14ac:dyDescent="0.2">
      <c r="I56" s="9" t="e">
        <f t="shared" ref="I56:N56" si="26">(I44-H44)/H44</f>
        <v>#DIV/0!</v>
      </c>
      <c r="J56" s="9" t="e">
        <f t="shared" si="26"/>
        <v>#DIV/0!</v>
      </c>
      <c r="K56" s="9" t="e">
        <f t="shared" si="26"/>
        <v>#DIV/0!</v>
      </c>
      <c r="L56" s="9" t="e">
        <f t="shared" si="26"/>
        <v>#DIV/0!</v>
      </c>
      <c r="M56" s="9" t="e">
        <f t="shared" si="26"/>
        <v>#DIV/0!</v>
      </c>
      <c r="N56" s="9" t="e">
        <f t="shared" si="26"/>
        <v>#DIV/0!</v>
      </c>
      <c r="O56" s="9" t="e">
        <f t="shared" si="21"/>
        <v>#DIV/0!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CCD73568-B991-A04F-A79C-905F2C8BD7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Bar!D2:J2</xm:f>
              <xm:sqref>M2</xm:sqref>
            </x14:sparkline>
            <x14:sparkline>
              <xm:f>Bar!D3:J3</xm:f>
              <xm:sqref>M3</xm:sqref>
            </x14:sparkline>
            <x14:sparkline>
              <xm:f>Bar!D4:J4</xm:f>
              <xm:sqref>M4</xm:sqref>
            </x14:sparkline>
            <x14:sparkline>
              <xm:f>Bar!D5:J5</xm:f>
              <xm:sqref>M5</xm:sqref>
            </x14:sparkline>
            <x14:sparkline>
              <xm:f>Bar!D6:J6</xm:f>
              <xm:sqref>M6</xm:sqref>
            </x14:sparkline>
            <x14:sparkline>
              <xm:f>Bar!D7:J7</xm:f>
              <xm:sqref>M7</xm:sqref>
            </x14:sparkline>
            <x14:sparkline>
              <xm:f>Bar!D8:J8</xm:f>
              <xm:sqref>M8</xm:sqref>
            </x14:sparkline>
            <x14:sparkline>
              <xm:f>Bar!D9:J9</xm:f>
              <xm:sqref>M9</xm:sqref>
            </x14:sparkline>
            <x14:sparkline>
              <xm:f>Bar!D10:J10</xm:f>
              <xm:sqref>M10</xm:sqref>
            </x14:sparkline>
            <x14:sparkline>
              <xm:f>Bar!D11:J11</xm:f>
              <xm:sqref>M11</xm:sqref>
            </x14:sparkline>
            <x14:sparkline>
              <xm:f>Bar!D12:J12</xm:f>
              <xm:sqref>M12</xm:sqref>
            </x14:sparkline>
            <x14:sparkline>
              <xm:f>Bar!D13:J13</xm:f>
              <xm:sqref>M13</xm:sqref>
            </x14:sparkline>
            <x14:sparkline>
              <xm:f>Bar!D14:J14</xm:f>
              <xm:sqref>M14</xm:sqref>
            </x14:sparkline>
            <x14:sparkline>
              <xm:f>Bar!D15:J15</xm:f>
              <xm:sqref>M15</xm:sqref>
            </x14:sparkline>
            <x14:sparkline>
              <xm:f>Bar!D16:J16</xm:f>
              <xm:sqref>M16</xm:sqref>
            </x14:sparkline>
            <x14:sparkline>
              <xm:f>Bar!D17:J17</xm:f>
              <xm:sqref>M17</xm:sqref>
            </x14:sparkline>
            <x14:sparkline>
              <xm:f>Bar!D18:J18</xm:f>
              <xm:sqref>M18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8C6C8-BE8D-4142-9418-000A01E1985D}">
  <dimension ref="A1:L63"/>
  <sheetViews>
    <sheetView workbookViewId="0">
      <selection activeCell="E12" sqref="E12"/>
    </sheetView>
  </sheetViews>
  <sheetFormatPr baseColWidth="10" defaultRowHeight="16" x14ac:dyDescent="0.2"/>
  <cols>
    <col min="5" max="5" width="12.5" bestFit="1" customWidth="1"/>
    <col min="10" max="10" width="13.1640625" customWidth="1"/>
    <col min="12" max="12" width="50" customWidth="1"/>
    <col min="13" max="13" width="26.1640625" customWidth="1"/>
  </cols>
  <sheetData>
    <row r="1" spans="1:12" x14ac:dyDescent="0.2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3">
        <f>Table17[[#This Row],[Base]]/4</f>
        <v>75.75</v>
      </c>
      <c r="B2" s="1">
        <f t="shared" ref="B2:B51" si="0">CHOOSE( MOD(ROW(A1), 5)+1, 0, 0.2, 0.4, 0.6, 0.8, 1)</f>
        <v>0.2</v>
      </c>
      <c r="C2" s="2">
        <v>303</v>
      </c>
      <c r="D2" s="3">
        <f ca="1">ROUND(((RIGHT(D$1,1)-1) * ($B2/6) * $C2 + $C2) + (RAND()-0.5)*$A2,0)</f>
        <v>321</v>
      </c>
      <c r="E2" s="3">
        <f t="shared" ref="E2:J17" ca="1" si="1">ROUND(((RIGHT(E$1,1)-1) * ($B2/6) * $C2 + $C2) + (RAND()-0.5)*$A2,0)</f>
        <v>346</v>
      </c>
      <c r="F2" s="3">
        <f t="shared" ca="1" si="1"/>
        <v>358</v>
      </c>
      <c r="G2" s="3">
        <f t="shared" ca="1" si="1"/>
        <v>357</v>
      </c>
      <c r="H2" s="3">
        <f t="shared" ca="1" si="1"/>
        <v>337</v>
      </c>
      <c r="I2" s="3">
        <f t="shared" ca="1" si="1"/>
        <v>359</v>
      </c>
      <c r="J2" s="3">
        <f t="shared" ca="1" si="1"/>
        <v>378</v>
      </c>
      <c r="K2" t="str">
        <f t="shared" ref="K2:K51" si="2">"d"&amp;ROW(A1)</f>
        <v>d1</v>
      </c>
      <c r="L2" t="str">
        <f t="shared" ref="L2:L51" ca="1" si="3">K2&amp;": [" &amp; D2 &amp; ", " &amp; E2 &amp;", " &amp; F2 &amp;", " &amp; G2 &amp; ", "&amp; H2 &amp; ", " &amp; I2 &amp; ", "&amp; J2 &amp; "],"</f>
        <v>d1: [321, 346, 358, 357, 337, 359, 378],</v>
      </c>
    </row>
    <row r="3" spans="1:12" x14ac:dyDescent="0.2">
      <c r="A3" s="3">
        <f>Table17[[#This Row],[Base]]/4</f>
        <v>51.25</v>
      </c>
      <c r="B3" s="1">
        <f t="shared" si="0"/>
        <v>0.4</v>
      </c>
      <c r="C3" s="2">
        <v>205</v>
      </c>
      <c r="D3" s="3">
        <f t="shared" ref="D3:J51" ca="1" si="4">ROUND(((RIGHT(D$1,1)-1) * ($B3/6) * $C3 + $C3) + (RAND()-0.5)*$A3,0)</f>
        <v>182</v>
      </c>
      <c r="E3" s="3">
        <f t="shared" ca="1" si="1"/>
        <v>210</v>
      </c>
      <c r="F3" s="3">
        <f t="shared" ca="1" si="1"/>
        <v>253</v>
      </c>
      <c r="G3" s="3">
        <f t="shared" ca="1" si="1"/>
        <v>223</v>
      </c>
      <c r="H3" s="3">
        <f t="shared" ca="1" si="1"/>
        <v>245</v>
      </c>
      <c r="I3" s="3">
        <f t="shared" ca="1" si="1"/>
        <v>255</v>
      </c>
      <c r="J3" s="3">
        <f t="shared" ca="1" si="1"/>
        <v>306</v>
      </c>
      <c r="K3" t="str">
        <f t="shared" si="2"/>
        <v>d2</v>
      </c>
      <c r="L3" t="str">
        <f t="shared" ca="1" si="3"/>
        <v>d2: [182, 210, 253, 223, 245, 255, 306],</v>
      </c>
    </row>
    <row r="4" spans="1:12" x14ac:dyDescent="0.2">
      <c r="A4" s="3">
        <f>Table17[[#This Row],[Base]]/4</f>
        <v>95</v>
      </c>
      <c r="B4" s="1">
        <f t="shared" si="0"/>
        <v>0.6</v>
      </c>
      <c r="C4" s="2">
        <v>380</v>
      </c>
      <c r="D4" s="3">
        <f t="shared" ca="1" si="4"/>
        <v>414</v>
      </c>
      <c r="E4" s="3">
        <f t="shared" ca="1" si="1"/>
        <v>443</v>
      </c>
      <c r="F4" s="3">
        <f t="shared" ca="1" si="1"/>
        <v>474</v>
      </c>
      <c r="G4" s="3">
        <f t="shared" ca="1" si="1"/>
        <v>454</v>
      </c>
      <c r="H4" s="3">
        <f t="shared" ca="1" si="1"/>
        <v>573</v>
      </c>
      <c r="I4" s="3">
        <f t="shared" ca="1" si="1"/>
        <v>558</v>
      </c>
      <c r="J4" s="3">
        <f t="shared" ca="1" si="1"/>
        <v>647</v>
      </c>
      <c r="K4" t="str">
        <f t="shared" si="2"/>
        <v>d3</v>
      </c>
      <c r="L4" t="str">
        <f t="shared" ca="1" si="3"/>
        <v>d3: [414, 443, 474, 454, 573, 558, 647],</v>
      </c>
    </row>
    <row r="5" spans="1:12" x14ac:dyDescent="0.2">
      <c r="A5" s="3">
        <f>Table17[[#This Row],[Base]]/4</f>
        <v>72</v>
      </c>
      <c r="B5" s="1">
        <f t="shared" si="0"/>
        <v>0.8</v>
      </c>
      <c r="C5" s="2">
        <v>288</v>
      </c>
      <c r="D5" s="3">
        <f t="shared" ca="1" si="4"/>
        <v>261</v>
      </c>
      <c r="E5" s="3">
        <f t="shared" ca="1" si="1"/>
        <v>326</v>
      </c>
      <c r="F5" s="3">
        <f t="shared" ca="1" si="1"/>
        <v>346</v>
      </c>
      <c r="G5" s="3">
        <f t="shared" ca="1" si="1"/>
        <v>380</v>
      </c>
      <c r="H5" s="3">
        <f t="shared" ca="1" si="1"/>
        <v>456</v>
      </c>
      <c r="I5" s="3">
        <f t="shared" ca="1" si="1"/>
        <v>460</v>
      </c>
      <c r="J5" s="3">
        <f t="shared" ca="1" si="1"/>
        <v>542</v>
      </c>
      <c r="K5" t="str">
        <f t="shared" si="2"/>
        <v>d4</v>
      </c>
      <c r="L5" t="str">
        <f t="shared" ca="1" si="3"/>
        <v>d4: [261, 326, 346, 380, 456, 460, 542],</v>
      </c>
    </row>
    <row r="6" spans="1:12" x14ac:dyDescent="0.2">
      <c r="A6" s="3">
        <f>Table17[[#This Row],[Base]]/4</f>
        <v>88.75</v>
      </c>
      <c r="B6" s="1">
        <f t="shared" si="0"/>
        <v>0</v>
      </c>
      <c r="C6" s="2">
        <v>355</v>
      </c>
      <c r="D6" s="3">
        <f t="shared" ca="1" si="4"/>
        <v>327</v>
      </c>
      <c r="E6" s="3">
        <f t="shared" ca="1" si="1"/>
        <v>364</v>
      </c>
      <c r="F6" s="3">
        <f t="shared" ca="1" si="1"/>
        <v>350</v>
      </c>
      <c r="G6" s="3">
        <f t="shared" ca="1" si="1"/>
        <v>344</v>
      </c>
      <c r="H6" s="3">
        <f t="shared" ca="1" si="1"/>
        <v>342</v>
      </c>
      <c r="I6" s="3">
        <f t="shared" ca="1" si="1"/>
        <v>328</v>
      </c>
      <c r="J6" s="3">
        <f t="shared" ca="1" si="1"/>
        <v>323</v>
      </c>
      <c r="K6" t="str">
        <f t="shared" si="2"/>
        <v>d5</v>
      </c>
      <c r="L6" t="str">
        <f t="shared" ca="1" si="3"/>
        <v>d5: [327, 364, 350, 344, 342, 328, 323],</v>
      </c>
    </row>
    <row r="7" spans="1:12" x14ac:dyDescent="0.2">
      <c r="A7" s="3">
        <f>Table17[[#This Row],[Base]]/4</f>
        <v>92.25</v>
      </c>
      <c r="B7" s="1">
        <f t="shared" si="0"/>
        <v>0.2</v>
      </c>
      <c r="C7" s="2">
        <v>369</v>
      </c>
      <c r="D7" s="3">
        <f t="shared" ca="1" si="4"/>
        <v>380</v>
      </c>
      <c r="E7" s="3">
        <f t="shared" ca="1" si="1"/>
        <v>380</v>
      </c>
      <c r="F7" s="3">
        <f t="shared" ca="1" si="1"/>
        <v>416</v>
      </c>
      <c r="G7" s="3">
        <f t="shared" ca="1" si="1"/>
        <v>379</v>
      </c>
      <c r="H7" s="3">
        <f t="shared" ca="1" si="1"/>
        <v>404</v>
      </c>
      <c r="I7" s="3">
        <f t="shared" ca="1" si="1"/>
        <v>431</v>
      </c>
      <c r="J7" s="3">
        <f t="shared" ca="1" si="1"/>
        <v>408</v>
      </c>
      <c r="K7" t="str">
        <f t="shared" si="2"/>
        <v>d6</v>
      </c>
      <c r="L7" t="str">
        <f t="shared" ca="1" si="3"/>
        <v>d6: [380, 380, 416, 379, 404, 431, 408],</v>
      </c>
    </row>
    <row r="8" spans="1:12" x14ac:dyDescent="0.2">
      <c r="A8" s="3">
        <f>Table17[[#This Row],[Base]]/4</f>
        <v>86.75</v>
      </c>
      <c r="B8" s="1">
        <f t="shared" si="0"/>
        <v>0.4</v>
      </c>
      <c r="C8" s="2">
        <v>347</v>
      </c>
      <c r="D8" s="3">
        <f t="shared" ca="1" si="4"/>
        <v>346</v>
      </c>
      <c r="E8" s="3">
        <f t="shared" ca="1" si="1"/>
        <v>349</v>
      </c>
      <c r="F8" s="3">
        <f t="shared" ca="1" si="1"/>
        <v>362</v>
      </c>
      <c r="G8" s="3">
        <f t="shared" ca="1" si="1"/>
        <v>434</v>
      </c>
      <c r="H8" s="3">
        <f t="shared" ca="1" si="1"/>
        <v>409</v>
      </c>
      <c r="I8" s="3">
        <f t="shared" ca="1" si="1"/>
        <v>429</v>
      </c>
      <c r="J8" s="3">
        <f t="shared" ca="1" si="1"/>
        <v>492</v>
      </c>
      <c r="K8" t="str">
        <f t="shared" si="2"/>
        <v>d7</v>
      </c>
      <c r="L8" t="str">
        <f t="shared" ca="1" si="3"/>
        <v>d7: [346, 349, 362, 434, 409, 429, 492],</v>
      </c>
    </row>
    <row r="9" spans="1:12" x14ac:dyDescent="0.2">
      <c r="A9" s="3">
        <f>Table17[[#This Row],[Base]]/4</f>
        <v>85.5</v>
      </c>
      <c r="B9" s="1">
        <f t="shared" si="0"/>
        <v>0.6</v>
      </c>
      <c r="C9" s="2">
        <v>342</v>
      </c>
      <c r="D9" s="3">
        <f t="shared" ca="1" si="4"/>
        <v>347</v>
      </c>
      <c r="E9" s="3">
        <f t="shared" ca="1" si="1"/>
        <v>344</v>
      </c>
      <c r="F9" s="3">
        <f t="shared" ca="1" si="1"/>
        <v>446</v>
      </c>
      <c r="G9" s="3">
        <f t="shared" ca="1" si="1"/>
        <v>483</v>
      </c>
      <c r="H9" s="3">
        <f t="shared" ca="1" si="1"/>
        <v>467</v>
      </c>
      <c r="I9" s="3">
        <f t="shared" ca="1" si="1"/>
        <v>475</v>
      </c>
      <c r="J9" s="3">
        <f t="shared" ca="1" si="1"/>
        <v>579</v>
      </c>
      <c r="K9" t="str">
        <f t="shared" si="2"/>
        <v>d8</v>
      </c>
      <c r="L9" t="str">
        <f t="shared" ca="1" si="3"/>
        <v>d8: [347, 344, 446, 483, 467, 475, 579],</v>
      </c>
    </row>
    <row r="10" spans="1:12" x14ac:dyDescent="0.2">
      <c r="A10" s="3">
        <f>Table17[[#This Row],[Base]]/4</f>
        <v>90.5</v>
      </c>
      <c r="B10" s="1">
        <f t="shared" si="0"/>
        <v>0.8</v>
      </c>
      <c r="C10" s="2">
        <v>362</v>
      </c>
      <c r="D10" s="3">
        <f t="shared" ca="1" si="4"/>
        <v>380</v>
      </c>
      <c r="E10" s="3">
        <f t="shared" ca="1" si="1"/>
        <v>397</v>
      </c>
      <c r="F10" s="3">
        <f t="shared" ca="1" si="1"/>
        <v>501</v>
      </c>
      <c r="G10" s="3">
        <f t="shared" ca="1" si="1"/>
        <v>473</v>
      </c>
      <c r="H10" s="3">
        <f t="shared" ca="1" si="1"/>
        <v>541</v>
      </c>
      <c r="I10" s="3">
        <f t="shared" ca="1" si="1"/>
        <v>567</v>
      </c>
      <c r="J10" s="3">
        <f t="shared" ca="1" si="1"/>
        <v>621</v>
      </c>
      <c r="K10" t="str">
        <f t="shared" si="2"/>
        <v>d9</v>
      </c>
      <c r="L10" t="str">
        <f t="shared" ca="1" si="3"/>
        <v>d9: [380, 397, 501, 473, 541, 567, 621],</v>
      </c>
    </row>
    <row r="11" spans="1:12" x14ac:dyDescent="0.2">
      <c r="A11" s="3">
        <f>Table17[[#This Row],[Base]]/4</f>
        <v>45.25</v>
      </c>
      <c r="B11" s="1">
        <f t="shared" si="0"/>
        <v>0</v>
      </c>
      <c r="C11" s="2">
        <v>181</v>
      </c>
      <c r="D11" s="3">
        <f t="shared" ca="1" si="4"/>
        <v>180</v>
      </c>
      <c r="E11" s="3">
        <f t="shared" ca="1" si="1"/>
        <v>167</v>
      </c>
      <c r="F11" s="3">
        <f t="shared" ca="1" si="1"/>
        <v>181</v>
      </c>
      <c r="G11" s="3">
        <f t="shared" ca="1" si="1"/>
        <v>188</v>
      </c>
      <c r="H11" s="3">
        <f t="shared" ca="1" si="1"/>
        <v>181</v>
      </c>
      <c r="I11" s="3">
        <f t="shared" ca="1" si="1"/>
        <v>178</v>
      </c>
      <c r="J11" s="3">
        <f t="shared" ca="1" si="1"/>
        <v>164</v>
      </c>
      <c r="K11" t="str">
        <f t="shared" si="2"/>
        <v>d10</v>
      </c>
      <c r="L11" t="str">
        <f t="shared" ca="1" si="3"/>
        <v>d10: [180, 167, 181, 188, 181, 178, 164],</v>
      </c>
    </row>
    <row r="12" spans="1:12" x14ac:dyDescent="0.2">
      <c r="A12" s="3">
        <f>Table17[[#This Row],[Base]]/4</f>
        <v>67.5</v>
      </c>
      <c r="B12" s="1">
        <f t="shared" si="0"/>
        <v>0.2</v>
      </c>
      <c r="C12" s="2">
        <v>270</v>
      </c>
      <c r="D12" s="3">
        <f t="shared" ca="1" si="4"/>
        <v>242</v>
      </c>
      <c r="E12" s="3">
        <f t="shared" ca="1" si="1"/>
        <v>311</v>
      </c>
      <c r="F12" s="3">
        <f t="shared" ca="1" si="1"/>
        <v>269</v>
      </c>
      <c r="G12" s="3">
        <f t="shared" ca="1" si="1"/>
        <v>296</v>
      </c>
      <c r="H12" s="3">
        <f t="shared" ca="1" si="1"/>
        <v>306</v>
      </c>
      <c r="I12" s="3">
        <f t="shared" ca="1" si="1"/>
        <v>335</v>
      </c>
      <c r="J12" s="3">
        <f t="shared" ca="1" si="1"/>
        <v>296</v>
      </c>
      <c r="K12" t="str">
        <f t="shared" si="2"/>
        <v>d11</v>
      </c>
      <c r="L12" t="str">
        <f t="shared" ca="1" si="3"/>
        <v>d11: [242, 311, 269, 296, 306, 335, 296],</v>
      </c>
    </row>
    <row r="13" spans="1:12" x14ac:dyDescent="0.2">
      <c r="A13" s="3">
        <f>Table17[[#This Row],[Base]]/4</f>
        <v>85.25</v>
      </c>
      <c r="B13" s="1">
        <f t="shared" si="0"/>
        <v>0.4</v>
      </c>
      <c r="C13" s="2">
        <v>341</v>
      </c>
      <c r="D13" s="3">
        <f t="shared" ca="1" si="4"/>
        <v>312</v>
      </c>
      <c r="E13" s="3">
        <f t="shared" ca="1" si="1"/>
        <v>352</v>
      </c>
      <c r="F13" s="3">
        <f t="shared" ca="1" si="1"/>
        <v>395</v>
      </c>
      <c r="G13" s="3">
        <f t="shared" ca="1" si="1"/>
        <v>394</v>
      </c>
      <c r="H13" s="3">
        <f t="shared" ca="1" si="1"/>
        <v>425</v>
      </c>
      <c r="I13" s="3">
        <f t="shared" ca="1" si="1"/>
        <v>485</v>
      </c>
      <c r="J13" s="3">
        <f t="shared" ca="1" si="1"/>
        <v>500</v>
      </c>
      <c r="K13" t="str">
        <f t="shared" si="2"/>
        <v>d12</v>
      </c>
      <c r="L13" t="str">
        <f t="shared" ca="1" si="3"/>
        <v>d12: [312, 352, 395, 394, 425, 485, 500],</v>
      </c>
    </row>
    <row r="14" spans="1:12" x14ac:dyDescent="0.2">
      <c r="A14" s="3">
        <f>Table17[[#This Row],[Base]]/4</f>
        <v>107</v>
      </c>
      <c r="B14" s="1">
        <f t="shared" si="0"/>
        <v>0.6</v>
      </c>
      <c r="C14" s="2">
        <v>428</v>
      </c>
      <c r="D14" s="3">
        <f t="shared" ca="1" si="4"/>
        <v>428</v>
      </c>
      <c r="E14" s="3">
        <f t="shared" ca="1" si="1"/>
        <v>472</v>
      </c>
      <c r="F14" s="3">
        <f t="shared" ca="1" si="1"/>
        <v>489</v>
      </c>
      <c r="G14" s="3">
        <f t="shared" ca="1" si="1"/>
        <v>600</v>
      </c>
      <c r="H14" s="3">
        <f t="shared" ca="1" si="1"/>
        <v>640</v>
      </c>
      <c r="I14" s="3">
        <f t="shared" ca="1" si="1"/>
        <v>610</v>
      </c>
      <c r="J14" s="3">
        <f t="shared" ca="1" si="1"/>
        <v>719</v>
      </c>
      <c r="K14" t="str">
        <f t="shared" si="2"/>
        <v>d13</v>
      </c>
      <c r="L14" t="str">
        <f t="shared" ca="1" si="3"/>
        <v>d13: [428, 472, 489, 600, 640, 610, 719],</v>
      </c>
    </row>
    <row r="15" spans="1:12" x14ac:dyDescent="0.2">
      <c r="A15" s="3">
        <f>Table17[[#This Row],[Base]]/4</f>
        <v>37.25</v>
      </c>
      <c r="B15" s="1">
        <f t="shared" si="0"/>
        <v>0.8</v>
      </c>
      <c r="C15" s="2">
        <v>149</v>
      </c>
      <c r="D15" s="3">
        <f t="shared" ca="1" si="4"/>
        <v>131</v>
      </c>
      <c r="E15" s="3">
        <f t="shared" ca="1" si="1"/>
        <v>162</v>
      </c>
      <c r="F15" s="3">
        <f t="shared" ca="1" si="1"/>
        <v>171</v>
      </c>
      <c r="G15" s="3">
        <f t="shared" ca="1" si="1"/>
        <v>217</v>
      </c>
      <c r="H15" s="3">
        <f t="shared" ca="1" si="1"/>
        <v>243</v>
      </c>
      <c r="I15" s="3">
        <f t="shared" ca="1" si="1"/>
        <v>235</v>
      </c>
      <c r="J15" s="3">
        <f t="shared" ca="1" si="1"/>
        <v>254</v>
      </c>
      <c r="K15" t="str">
        <f t="shared" si="2"/>
        <v>d14</v>
      </c>
      <c r="L15" t="str">
        <f t="shared" ca="1" si="3"/>
        <v>d14: [131, 162, 171, 217, 243, 235, 254],</v>
      </c>
    </row>
    <row r="16" spans="1:12" x14ac:dyDescent="0.2">
      <c r="A16" s="3">
        <f>Table17[[#This Row],[Base]]/4</f>
        <v>86</v>
      </c>
      <c r="B16" s="1">
        <f t="shared" si="0"/>
        <v>0</v>
      </c>
      <c r="C16" s="2">
        <v>344</v>
      </c>
      <c r="D16" s="3">
        <f t="shared" ca="1" si="4"/>
        <v>331</v>
      </c>
      <c r="E16" s="3">
        <f t="shared" ca="1" si="1"/>
        <v>322</v>
      </c>
      <c r="F16" s="3">
        <f t="shared" ca="1" si="1"/>
        <v>385</v>
      </c>
      <c r="G16" s="3">
        <f t="shared" ca="1" si="1"/>
        <v>383</v>
      </c>
      <c r="H16" s="3">
        <f t="shared" ca="1" si="1"/>
        <v>383</v>
      </c>
      <c r="I16" s="3">
        <f t="shared" ca="1" si="1"/>
        <v>314</v>
      </c>
      <c r="J16" s="3">
        <f t="shared" ca="1" si="1"/>
        <v>381</v>
      </c>
      <c r="K16" t="str">
        <f t="shared" si="2"/>
        <v>d15</v>
      </c>
      <c r="L16" t="str">
        <f t="shared" ca="1" si="3"/>
        <v>d15: [331, 322, 385, 383, 383, 314, 381],</v>
      </c>
    </row>
    <row r="17" spans="1:12" x14ac:dyDescent="0.2">
      <c r="A17" s="3">
        <f>Table17[[#This Row],[Base]]/4</f>
        <v>55.5</v>
      </c>
      <c r="B17" s="1">
        <f t="shared" si="0"/>
        <v>0.2</v>
      </c>
      <c r="C17" s="2">
        <v>222</v>
      </c>
      <c r="D17" s="3">
        <f t="shared" ca="1" si="4"/>
        <v>233</v>
      </c>
      <c r="E17" s="3">
        <f t="shared" ca="1" si="1"/>
        <v>250</v>
      </c>
      <c r="F17" s="3">
        <f t="shared" ca="1" si="1"/>
        <v>250</v>
      </c>
      <c r="G17" s="3">
        <f t="shared" ca="1" si="1"/>
        <v>272</v>
      </c>
      <c r="H17" s="3">
        <f t="shared" ca="1" si="1"/>
        <v>268</v>
      </c>
      <c r="I17" s="3">
        <f t="shared" ca="1" si="1"/>
        <v>249</v>
      </c>
      <c r="J17" s="3">
        <f t="shared" ca="1" si="1"/>
        <v>278</v>
      </c>
      <c r="K17" t="str">
        <f t="shared" si="2"/>
        <v>d16</v>
      </c>
      <c r="L17" t="str">
        <f t="shared" ca="1" si="3"/>
        <v>d16: [233, 250, 250, 272, 268, 249, 278],</v>
      </c>
    </row>
    <row r="18" spans="1:12" x14ac:dyDescent="0.2">
      <c r="A18" s="3">
        <f>Table17[[#This Row],[Base]]/4</f>
        <v>70</v>
      </c>
      <c r="B18" s="1">
        <f t="shared" si="0"/>
        <v>0.4</v>
      </c>
      <c r="C18" s="2">
        <v>280</v>
      </c>
      <c r="D18" s="3">
        <f t="shared" ca="1" si="4"/>
        <v>247</v>
      </c>
      <c r="E18" s="3">
        <f t="shared" ca="1" si="4"/>
        <v>302</v>
      </c>
      <c r="F18" s="3">
        <f t="shared" ca="1" si="4"/>
        <v>329</v>
      </c>
      <c r="G18" s="3">
        <f t="shared" ca="1" si="4"/>
        <v>343</v>
      </c>
      <c r="H18" s="3">
        <f t="shared" ca="1" si="4"/>
        <v>342</v>
      </c>
      <c r="I18" s="3">
        <f t="shared" ca="1" si="4"/>
        <v>339</v>
      </c>
      <c r="J18" s="3">
        <f t="shared" ca="1" si="4"/>
        <v>383</v>
      </c>
      <c r="K18" t="str">
        <f t="shared" si="2"/>
        <v>d17</v>
      </c>
      <c r="L18" t="str">
        <f t="shared" ca="1" si="3"/>
        <v>d17: [247, 302, 329, 343, 342, 339, 383],</v>
      </c>
    </row>
    <row r="19" spans="1:12" x14ac:dyDescent="0.2">
      <c r="A19" s="3">
        <f>Table17[[#This Row],[Base]]/4</f>
        <v>79.5</v>
      </c>
      <c r="B19" s="1">
        <f t="shared" si="0"/>
        <v>0.6</v>
      </c>
      <c r="C19" s="2">
        <v>318</v>
      </c>
      <c r="D19" s="3">
        <f t="shared" ca="1" si="4"/>
        <v>307</v>
      </c>
      <c r="E19" s="3">
        <f t="shared" ca="1" si="4"/>
        <v>324</v>
      </c>
      <c r="F19" s="3">
        <f t="shared" ca="1" si="4"/>
        <v>385</v>
      </c>
      <c r="G19" s="3">
        <f t="shared" ca="1" si="4"/>
        <v>446</v>
      </c>
      <c r="H19" s="3">
        <f t="shared" ca="1" si="4"/>
        <v>472</v>
      </c>
      <c r="I19" s="3">
        <f t="shared" ca="1" si="4"/>
        <v>443</v>
      </c>
      <c r="J19" s="3">
        <f t="shared" ca="1" si="4"/>
        <v>489</v>
      </c>
      <c r="K19" t="str">
        <f t="shared" si="2"/>
        <v>d18</v>
      </c>
      <c r="L19" t="str">
        <f t="shared" ca="1" si="3"/>
        <v>d18: [307, 324, 385, 446, 472, 443, 489],</v>
      </c>
    </row>
    <row r="20" spans="1:12" x14ac:dyDescent="0.2">
      <c r="A20" s="3">
        <f>Table17[[#This Row],[Base]]/4</f>
        <v>84.25</v>
      </c>
      <c r="B20" s="1">
        <f t="shared" si="0"/>
        <v>0.8</v>
      </c>
      <c r="C20" s="2">
        <v>337</v>
      </c>
      <c r="D20" s="3">
        <f t="shared" ca="1" si="4"/>
        <v>322</v>
      </c>
      <c r="E20" s="3">
        <f t="shared" ca="1" si="4"/>
        <v>369</v>
      </c>
      <c r="F20" s="3">
        <f t="shared" ca="1" si="4"/>
        <v>452</v>
      </c>
      <c r="G20" s="3">
        <f t="shared" ca="1" si="4"/>
        <v>473</v>
      </c>
      <c r="H20" s="3">
        <f t="shared" ca="1" si="4"/>
        <v>491</v>
      </c>
      <c r="I20" s="3">
        <f t="shared" ca="1" si="4"/>
        <v>569</v>
      </c>
      <c r="J20" s="3">
        <f t="shared" ca="1" si="4"/>
        <v>646</v>
      </c>
      <c r="K20" t="str">
        <f t="shared" si="2"/>
        <v>d19</v>
      </c>
      <c r="L20" t="str">
        <f t="shared" ca="1" si="3"/>
        <v>d19: [322, 369, 452, 473, 491, 569, 646],</v>
      </c>
    </row>
    <row r="21" spans="1:12" x14ac:dyDescent="0.2">
      <c r="A21" s="3">
        <f>Table17[[#This Row],[Base]]/4</f>
        <v>106.75</v>
      </c>
      <c r="B21" s="1">
        <f t="shared" si="0"/>
        <v>0</v>
      </c>
      <c r="C21" s="2">
        <v>427</v>
      </c>
      <c r="D21" s="3">
        <f t="shared" ca="1" si="4"/>
        <v>461</v>
      </c>
      <c r="E21" s="3">
        <f t="shared" ca="1" si="4"/>
        <v>397</v>
      </c>
      <c r="F21" s="3">
        <f t="shared" ca="1" si="4"/>
        <v>475</v>
      </c>
      <c r="G21" s="3">
        <f t="shared" ca="1" si="4"/>
        <v>384</v>
      </c>
      <c r="H21" s="3">
        <f t="shared" ca="1" si="4"/>
        <v>386</v>
      </c>
      <c r="I21" s="3">
        <f t="shared" ca="1" si="4"/>
        <v>428</v>
      </c>
      <c r="J21" s="3">
        <f t="shared" ca="1" si="4"/>
        <v>454</v>
      </c>
      <c r="K21" t="str">
        <f t="shared" si="2"/>
        <v>d20</v>
      </c>
      <c r="L21" t="str">
        <f t="shared" ca="1" si="3"/>
        <v>d20: [461, 397, 475, 384, 386, 428, 454],</v>
      </c>
    </row>
    <row r="22" spans="1:12" x14ac:dyDescent="0.2">
      <c r="A22" s="3">
        <f>Table17[[#This Row],[Base]]/4</f>
        <v>68</v>
      </c>
      <c r="B22" s="1">
        <f t="shared" si="0"/>
        <v>0.2</v>
      </c>
      <c r="C22" s="2">
        <v>272</v>
      </c>
      <c r="D22" s="3">
        <f t="shared" ca="1" si="4"/>
        <v>251</v>
      </c>
      <c r="E22" s="3">
        <f t="shared" ca="1" si="4"/>
        <v>272</v>
      </c>
      <c r="F22" s="3">
        <f t="shared" ca="1" si="4"/>
        <v>272</v>
      </c>
      <c r="G22" s="3">
        <f t="shared" ca="1" si="4"/>
        <v>282</v>
      </c>
      <c r="H22" s="3">
        <f t="shared" ca="1" si="4"/>
        <v>298</v>
      </c>
      <c r="I22" s="3">
        <f t="shared" ca="1" si="4"/>
        <v>347</v>
      </c>
      <c r="J22" s="3">
        <f t="shared" ca="1" si="4"/>
        <v>327</v>
      </c>
      <c r="K22" t="str">
        <f t="shared" si="2"/>
        <v>d21</v>
      </c>
      <c r="L22" t="str">
        <f t="shared" ca="1" si="3"/>
        <v>d21: [251, 272, 272, 282, 298, 347, 327],</v>
      </c>
    </row>
    <row r="23" spans="1:12" x14ac:dyDescent="0.2">
      <c r="A23" s="3">
        <f>Table17[[#This Row],[Base]]/4</f>
        <v>117.5</v>
      </c>
      <c r="B23" s="1">
        <f t="shared" si="0"/>
        <v>0.4</v>
      </c>
      <c r="C23" s="2">
        <v>470</v>
      </c>
      <c r="D23" s="3">
        <f t="shared" ca="1" si="4"/>
        <v>502</v>
      </c>
      <c r="E23" s="3">
        <f t="shared" ca="1" si="4"/>
        <v>542</v>
      </c>
      <c r="F23" s="3">
        <f t="shared" ca="1" si="4"/>
        <v>528</v>
      </c>
      <c r="G23" s="3">
        <f t="shared" ca="1" si="4"/>
        <v>507</v>
      </c>
      <c r="H23" s="3">
        <f t="shared" ca="1" si="4"/>
        <v>574</v>
      </c>
      <c r="I23" s="3">
        <f t="shared" ca="1" si="4"/>
        <v>646</v>
      </c>
      <c r="J23" s="3">
        <f t="shared" ca="1" si="4"/>
        <v>614</v>
      </c>
      <c r="K23" t="str">
        <f t="shared" si="2"/>
        <v>d22</v>
      </c>
      <c r="L23" t="str">
        <f t="shared" ca="1" si="3"/>
        <v>d22: [502, 542, 528, 507, 574, 646, 614],</v>
      </c>
    </row>
    <row r="24" spans="1:12" x14ac:dyDescent="0.2">
      <c r="A24" s="3">
        <f>Table17[[#This Row],[Base]]/4</f>
        <v>57.5</v>
      </c>
      <c r="B24" s="1">
        <f t="shared" si="0"/>
        <v>0.6</v>
      </c>
      <c r="C24" s="2">
        <v>230</v>
      </c>
      <c r="D24" s="3">
        <f t="shared" ca="1" si="4"/>
        <v>215</v>
      </c>
      <c r="E24" s="3">
        <f t="shared" ca="1" si="4"/>
        <v>279</v>
      </c>
      <c r="F24" s="3">
        <f t="shared" ca="1" si="4"/>
        <v>257</v>
      </c>
      <c r="G24" s="3">
        <f t="shared" ca="1" si="4"/>
        <v>271</v>
      </c>
      <c r="H24" s="3">
        <f t="shared" ca="1" si="4"/>
        <v>311</v>
      </c>
      <c r="I24" s="3">
        <f t="shared" ca="1" si="4"/>
        <v>317</v>
      </c>
      <c r="J24" s="3">
        <f t="shared" ca="1" si="4"/>
        <v>387</v>
      </c>
      <c r="K24" t="str">
        <f t="shared" si="2"/>
        <v>d23</v>
      </c>
      <c r="L24" t="str">
        <f t="shared" ca="1" si="3"/>
        <v>d23: [215, 279, 257, 271, 311, 317, 387],</v>
      </c>
    </row>
    <row r="25" spans="1:12" x14ac:dyDescent="0.2">
      <c r="A25" s="3">
        <f>Table17[[#This Row],[Base]]/4</f>
        <v>90.25</v>
      </c>
      <c r="B25" s="1">
        <f t="shared" si="0"/>
        <v>0.8</v>
      </c>
      <c r="C25" s="2">
        <v>361</v>
      </c>
      <c r="D25" s="3">
        <f t="shared" ca="1" si="4"/>
        <v>330</v>
      </c>
      <c r="E25" s="3">
        <f t="shared" ca="1" si="4"/>
        <v>403</v>
      </c>
      <c r="F25" s="3">
        <f t="shared" ca="1" si="4"/>
        <v>440</v>
      </c>
      <c r="G25" s="3">
        <f t="shared" ca="1" si="4"/>
        <v>536</v>
      </c>
      <c r="H25" s="3">
        <f t="shared" ca="1" si="4"/>
        <v>557</v>
      </c>
      <c r="I25" s="3">
        <f t="shared" ca="1" si="4"/>
        <v>617</v>
      </c>
      <c r="J25" s="3">
        <f t="shared" ca="1" si="4"/>
        <v>668</v>
      </c>
      <c r="K25" t="str">
        <f t="shared" si="2"/>
        <v>d24</v>
      </c>
      <c r="L25" t="str">
        <f t="shared" ca="1" si="3"/>
        <v>d24: [330, 403, 440, 536, 557, 617, 668],</v>
      </c>
    </row>
    <row r="26" spans="1:12" x14ac:dyDescent="0.2">
      <c r="A26" s="3">
        <f>Table17[[#This Row],[Base]]/4</f>
        <v>53</v>
      </c>
      <c r="B26" s="1">
        <f t="shared" si="0"/>
        <v>0</v>
      </c>
      <c r="C26" s="2">
        <v>212</v>
      </c>
      <c r="D26" s="3">
        <f t="shared" ca="1" si="4"/>
        <v>196</v>
      </c>
      <c r="E26" s="3">
        <f t="shared" ca="1" si="4"/>
        <v>203</v>
      </c>
      <c r="F26" s="3">
        <f t="shared" ca="1" si="4"/>
        <v>193</v>
      </c>
      <c r="G26" s="3">
        <f t="shared" ca="1" si="4"/>
        <v>202</v>
      </c>
      <c r="H26" s="3">
        <f t="shared" ca="1" si="4"/>
        <v>222</v>
      </c>
      <c r="I26" s="3">
        <f t="shared" ca="1" si="4"/>
        <v>213</v>
      </c>
      <c r="J26" s="3">
        <f t="shared" ca="1" si="4"/>
        <v>227</v>
      </c>
      <c r="K26" t="str">
        <f t="shared" si="2"/>
        <v>d25</v>
      </c>
      <c r="L26" t="str">
        <f t="shared" ca="1" si="3"/>
        <v>d25: [196, 203, 193, 202, 222, 213, 227],</v>
      </c>
    </row>
    <row r="27" spans="1:12" x14ac:dyDescent="0.2">
      <c r="A27" s="3">
        <f>Table17[[#This Row],[Base]]/4</f>
        <v>94.25</v>
      </c>
      <c r="B27" s="1">
        <f t="shared" si="0"/>
        <v>0.2</v>
      </c>
      <c r="C27" s="2">
        <v>377</v>
      </c>
      <c r="D27" s="3">
        <f t="shared" ca="1" si="4"/>
        <v>361</v>
      </c>
      <c r="E27" s="3">
        <f t="shared" ca="1" si="4"/>
        <v>359</v>
      </c>
      <c r="F27" s="3">
        <f t="shared" ca="1" si="4"/>
        <v>423</v>
      </c>
      <c r="G27" s="3">
        <f t="shared" ca="1" si="4"/>
        <v>400</v>
      </c>
      <c r="H27" s="3">
        <f t="shared" ca="1" si="4"/>
        <v>383</v>
      </c>
      <c r="I27" s="3">
        <f t="shared" ca="1" si="4"/>
        <v>406</v>
      </c>
      <c r="J27" s="3">
        <f t="shared" ca="1" si="4"/>
        <v>484</v>
      </c>
      <c r="K27" t="str">
        <f t="shared" si="2"/>
        <v>d26</v>
      </c>
      <c r="L27" t="str">
        <f t="shared" ca="1" si="3"/>
        <v>d26: [361, 359, 423, 400, 383, 406, 484],</v>
      </c>
    </row>
    <row r="28" spans="1:12" x14ac:dyDescent="0.2">
      <c r="A28" s="3">
        <f>Table17[[#This Row],[Base]]/4</f>
        <v>58.5</v>
      </c>
      <c r="B28" s="1">
        <f t="shared" si="0"/>
        <v>0.4</v>
      </c>
      <c r="C28" s="2">
        <v>234</v>
      </c>
      <c r="D28" s="3">
        <f t="shared" ca="1" si="4"/>
        <v>218</v>
      </c>
      <c r="E28" s="3">
        <f t="shared" ca="1" si="4"/>
        <v>225</v>
      </c>
      <c r="F28" s="3">
        <f t="shared" ca="1" si="4"/>
        <v>275</v>
      </c>
      <c r="G28" s="3">
        <f t="shared" ca="1" si="4"/>
        <v>310</v>
      </c>
      <c r="H28" s="3">
        <f t="shared" ca="1" si="4"/>
        <v>271</v>
      </c>
      <c r="I28" s="3">
        <f t="shared" ca="1" si="4"/>
        <v>341</v>
      </c>
      <c r="J28" s="3">
        <f t="shared" ca="1" si="4"/>
        <v>332</v>
      </c>
      <c r="K28" t="str">
        <f t="shared" si="2"/>
        <v>d27</v>
      </c>
      <c r="L28" t="str">
        <f t="shared" ca="1" si="3"/>
        <v>d27: [218, 225, 275, 310, 271, 341, 332],</v>
      </c>
    </row>
    <row r="29" spans="1:12" x14ac:dyDescent="0.2">
      <c r="A29" s="3">
        <f>Table17[[#This Row],[Base]]/4</f>
        <v>106.75</v>
      </c>
      <c r="B29" s="1">
        <f t="shared" si="0"/>
        <v>0.6</v>
      </c>
      <c r="C29" s="2">
        <v>427</v>
      </c>
      <c r="D29" s="3">
        <f t="shared" ca="1" si="4"/>
        <v>459</v>
      </c>
      <c r="E29" s="3">
        <f t="shared" ca="1" si="4"/>
        <v>469</v>
      </c>
      <c r="F29" s="3">
        <f t="shared" ca="1" si="4"/>
        <v>464</v>
      </c>
      <c r="G29" s="3">
        <f t="shared" ca="1" si="4"/>
        <v>561</v>
      </c>
      <c r="H29" s="3">
        <f t="shared" ca="1" si="4"/>
        <v>632</v>
      </c>
      <c r="I29" s="3">
        <f t="shared" ca="1" si="4"/>
        <v>635</v>
      </c>
      <c r="J29" s="3">
        <f t="shared" ca="1" si="4"/>
        <v>671</v>
      </c>
      <c r="K29" t="str">
        <f t="shared" si="2"/>
        <v>d28</v>
      </c>
      <c r="L29" t="str">
        <f t="shared" ca="1" si="3"/>
        <v>d28: [459, 469, 464, 561, 632, 635, 671],</v>
      </c>
    </row>
    <row r="30" spans="1:12" x14ac:dyDescent="0.2">
      <c r="A30" s="3">
        <f>Table17[[#This Row],[Base]]/4</f>
        <v>61.25</v>
      </c>
      <c r="B30" s="1">
        <f t="shared" si="0"/>
        <v>0.8</v>
      </c>
      <c r="C30" s="2">
        <v>245</v>
      </c>
      <c r="D30" s="3">
        <f t="shared" ca="1" si="4"/>
        <v>238</v>
      </c>
      <c r="E30" s="3">
        <f t="shared" ca="1" si="4"/>
        <v>265</v>
      </c>
      <c r="F30" s="3">
        <f t="shared" ca="1" si="4"/>
        <v>298</v>
      </c>
      <c r="G30" s="3">
        <f t="shared" ca="1" si="4"/>
        <v>324</v>
      </c>
      <c r="H30" s="3">
        <f t="shared" ca="1" si="4"/>
        <v>397</v>
      </c>
      <c r="I30" s="3">
        <f t="shared" ca="1" si="4"/>
        <v>428</v>
      </c>
      <c r="J30" s="3">
        <f t="shared" ca="1" si="4"/>
        <v>449</v>
      </c>
      <c r="K30" t="str">
        <f t="shared" si="2"/>
        <v>d29</v>
      </c>
      <c r="L30" t="str">
        <f t="shared" ca="1" si="3"/>
        <v>d29: [238, 265, 298, 324, 397, 428, 449],</v>
      </c>
    </row>
    <row r="31" spans="1:12" x14ac:dyDescent="0.2">
      <c r="A31" s="3">
        <f>Table17[[#This Row],[Base]]/4</f>
        <v>28.25</v>
      </c>
      <c r="B31" s="1">
        <f t="shared" si="0"/>
        <v>0</v>
      </c>
      <c r="C31" s="2">
        <v>113</v>
      </c>
      <c r="D31" s="3">
        <f t="shared" ca="1" si="4"/>
        <v>100</v>
      </c>
      <c r="E31" s="3">
        <f t="shared" ca="1" si="4"/>
        <v>120</v>
      </c>
      <c r="F31" s="3">
        <f t="shared" ca="1" si="4"/>
        <v>125</v>
      </c>
      <c r="G31" s="3">
        <f t="shared" ca="1" si="4"/>
        <v>110</v>
      </c>
      <c r="H31" s="3">
        <f t="shared" ca="1" si="4"/>
        <v>107</v>
      </c>
      <c r="I31" s="3">
        <f t="shared" ca="1" si="4"/>
        <v>119</v>
      </c>
      <c r="J31" s="3">
        <f t="shared" ca="1" si="4"/>
        <v>119</v>
      </c>
      <c r="K31" t="str">
        <f t="shared" si="2"/>
        <v>d30</v>
      </c>
      <c r="L31" t="str">
        <f t="shared" ca="1" si="3"/>
        <v>d30: [100, 120, 125, 110, 107, 119, 119],</v>
      </c>
    </row>
    <row r="32" spans="1:12" x14ac:dyDescent="0.2">
      <c r="A32" s="3">
        <f>Table17[[#This Row],[Base]]/4</f>
        <v>29.75</v>
      </c>
      <c r="B32" s="1">
        <f t="shared" si="0"/>
        <v>0.2</v>
      </c>
      <c r="C32" s="2">
        <v>119</v>
      </c>
      <c r="D32" s="3">
        <f t="shared" ca="1" si="4"/>
        <v>127</v>
      </c>
      <c r="E32" s="3">
        <f t="shared" ca="1" si="4"/>
        <v>111</v>
      </c>
      <c r="F32" s="3">
        <f t="shared" ca="1" si="4"/>
        <v>126</v>
      </c>
      <c r="G32" s="3">
        <f t="shared" ca="1" si="4"/>
        <v>144</v>
      </c>
      <c r="H32" s="3">
        <f t="shared" ca="1" si="4"/>
        <v>134</v>
      </c>
      <c r="I32" s="3">
        <f t="shared" ca="1" si="4"/>
        <v>128</v>
      </c>
      <c r="J32" s="3">
        <f t="shared" ca="1" si="4"/>
        <v>154</v>
      </c>
      <c r="K32" t="str">
        <f t="shared" si="2"/>
        <v>d31</v>
      </c>
      <c r="L32" t="str">
        <f t="shared" ca="1" si="3"/>
        <v>d31: [127, 111, 126, 144, 134, 128, 154],</v>
      </c>
    </row>
    <row r="33" spans="1:12" x14ac:dyDescent="0.2">
      <c r="A33" s="3">
        <f>Table17[[#This Row],[Base]]/4</f>
        <v>101.5</v>
      </c>
      <c r="B33" s="1">
        <f t="shared" si="0"/>
        <v>0.4</v>
      </c>
      <c r="C33" s="2">
        <v>406</v>
      </c>
      <c r="D33" s="3">
        <f t="shared" ca="1" si="4"/>
        <v>380</v>
      </c>
      <c r="E33" s="3">
        <f t="shared" ca="1" si="4"/>
        <v>392</v>
      </c>
      <c r="F33" s="3">
        <f t="shared" ca="1" si="4"/>
        <v>471</v>
      </c>
      <c r="G33" s="3">
        <f t="shared" ca="1" si="4"/>
        <v>482</v>
      </c>
      <c r="H33" s="3">
        <f t="shared" ca="1" si="4"/>
        <v>503</v>
      </c>
      <c r="I33" s="3">
        <f t="shared" ca="1" si="4"/>
        <v>585</v>
      </c>
      <c r="J33" s="3">
        <f t="shared" ca="1" si="4"/>
        <v>543</v>
      </c>
      <c r="K33" t="str">
        <f t="shared" si="2"/>
        <v>d32</v>
      </c>
      <c r="L33" t="str">
        <f t="shared" ca="1" si="3"/>
        <v>d32: [380, 392, 471, 482, 503, 585, 543],</v>
      </c>
    </row>
    <row r="34" spans="1:12" x14ac:dyDescent="0.2">
      <c r="A34" s="3">
        <f>Table17[[#This Row],[Base]]/4</f>
        <v>49.75</v>
      </c>
      <c r="B34" s="1">
        <f t="shared" si="0"/>
        <v>0.6</v>
      </c>
      <c r="C34" s="2">
        <v>199</v>
      </c>
      <c r="D34" s="3">
        <f t="shared" ca="1" si="4"/>
        <v>190</v>
      </c>
      <c r="E34" s="3">
        <f t="shared" ca="1" si="4"/>
        <v>223</v>
      </c>
      <c r="F34" s="3">
        <f t="shared" ca="1" si="4"/>
        <v>238</v>
      </c>
      <c r="G34" s="3">
        <f t="shared" ca="1" si="4"/>
        <v>234</v>
      </c>
      <c r="H34" s="3">
        <f t="shared" ca="1" si="4"/>
        <v>255</v>
      </c>
      <c r="I34" s="3">
        <f t="shared" ca="1" si="4"/>
        <v>303</v>
      </c>
      <c r="J34" s="3">
        <f t="shared" ca="1" si="4"/>
        <v>321</v>
      </c>
      <c r="K34" t="str">
        <f t="shared" si="2"/>
        <v>d33</v>
      </c>
      <c r="L34" t="str">
        <f t="shared" ca="1" si="3"/>
        <v>d33: [190, 223, 238, 234, 255, 303, 321],</v>
      </c>
    </row>
    <row r="35" spans="1:12" x14ac:dyDescent="0.2">
      <c r="A35" s="3">
        <f>Table17[[#This Row],[Base]]/4</f>
        <v>107</v>
      </c>
      <c r="B35" s="1">
        <f t="shared" si="0"/>
        <v>0.8</v>
      </c>
      <c r="C35" s="2">
        <v>428</v>
      </c>
      <c r="D35" s="3">
        <f t="shared" ca="1" si="4"/>
        <v>475</v>
      </c>
      <c r="E35" s="3">
        <f t="shared" ca="1" si="4"/>
        <v>437</v>
      </c>
      <c r="F35" s="3">
        <f t="shared" ca="1" si="4"/>
        <v>551</v>
      </c>
      <c r="G35" s="3">
        <f t="shared" ca="1" si="4"/>
        <v>550</v>
      </c>
      <c r="H35" s="3">
        <f t="shared" ca="1" si="4"/>
        <v>672</v>
      </c>
      <c r="I35" s="3">
        <f t="shared" ca="1" si="4"/>
        <v>721</v>
      </c>
      <c r="J35" s="3">
        <f t="shared" ca="1" si="4"/>
        <v>779</v>
      </c>
      <c r="K35" t="str">
        <f t="shared" si="2"/>
        <v>d34</v>
      </c>
      <c r="L35" t="str">
        <f t="shared" ca="1" si="3"/>
        <v>d34: [475, 437, 551, 550, 672, 721, 779],</v>
      </c>
    </row>
    <row r="36" spans="1:12" x14ac:dyDescent="0.2">
      <c r="A36" s="3">
        <f>Table17[[#This Row],[Base]]/4</f>
        <v>41</v>
      </c>
      <c r="B36" s="1">
        <f t="shared" si="0"/>
        <v>0</v>
      </c>
      <c r="C36" s="2">
        <v>164</v>
      </c>
      <c r="D36" s="3">
        <f t="shared" ca="1" si="4"/>
        <v>178</v>
      </c>
      <c r="E36" s="3">
        <f t="shared" ca="1" si="4"/>
        <v>151</v>
      </c>
      <c r="F36" s="3">
        <f t="shared" ca="1" si="4"/>
        <v>152</v>
      </c>
      <c r="G36" s="3">
        <f t="shared" ca="1" si="4"/>
        <v>171</v>
      </c>
      <c r="H36" s="3">
        <f t="shared" ca="1" si="4"/>
        <v>150</v>
      </c>
      <c r="I36" s="3">
        <f t="shared" ca="1" si="4"/>
        <v>156</v>
      </c>
      <c r="J36" s="3">
        <f t="shared" ca="1" si="4"/>
        <v>147</v>
      </c>
      <c r="K36" t="str">
        <f t="shared" si="2"/>
        <v>d35</v>
      </c>
      <c r="L36" t="str">
        <f t="shared" ca="1" si="3"/>
        <v>d35: [178, 151, 152, 171, 150, 156, 147],</v>
      </c>
    </row>
    <row r="37" spans="1:12" x14ac:dyDescent="0.2">
      <c r="A37" s="3">
        <f>Table17[[#This Row],[Base]]/4</f>
        <v>107</v>
      </c>
      <c r="B37" s="1">
        <f t="shared" si="0"/>
        <v>0.2</v>
      </c>
      <c r="C37" s="2">
        <v>428</v>
      </c>
      <c r="D37" s="3">
        <f t="shared" ca="1" si="4"/>
        <v>391</v>
      </c>
      <c r="E37" s="3">
        <f t="shared" ca="1" si="4"/>
        <v>433</v>
      </c>
      <c r="F37" s="3">
        <f t="shared" ca="1" si="4"/>
        <v>475</v>
      </c>
      <c r="G37" s="3">
        <f t="shared" ca="1" si="4"/>
        <v>436</v>
      </c>
      <c r="H37" s="3">
        <f t="shared" ca="1" si="4"/>
        <v>501</v>
      </c>
      <c r="I37" s="3">
        <f t="shared" ca="1" si="4"/>
        <v>448</v>
      </c>
      <c r="J37" s="3">
        <f t="shared" ca="1" si="4"/>
        <v>515</v>
      </c>
      <c r="K37" t="str">
        <f t="shared" si="2"/>
        <v>d36</v>
      </c>
      <c r="L37" t="str">
        <f t="shared" ca="1" si="3"/>
        <v>d36: [391, 433, 475, 436, 501, 448, 515],</v>
      </c>
    </row>
    <row r="38" spans="1:12" x14ac:dyDescent="0.2">
      <c r="A38" s="3">
        <f>Table17[[#This Row],[Base]]/4</f>
        <v>91.5</v>
      </c>
      <c r="B38" s="1">
        <f t="shared" si="0"/>
        <v>0.4</v>
      </c>
      <c r="C38" s="2">
        <v>366</v>
      </c>
      <c r="D38" s="3">
        <f t="shared" ca="1" si="4"/>
        <v>322</v>
      </c>
      <c r="E38" s="3">
        <f t="shared" ca="1" si="4"/>
        <v>405</v>
      </c>
      <c r="F38" s="3">
        <f t="shared" ca="1" si="4"/>
        <v>416</v>
      </c>
      <c r="G38" s="3">
        <f t="shared" ca="1" si="4"/>
        <v>468</v>
      </c>
      <c r="H38" s="3">
        <f t="shared" ca="1" si="4"/>
        <v>451</v>
      </c>
      <c r="I38" s="3">
        <f t="shared" ca="1" si="4"/>
        <v>449</v>
      </c>
      <c r="J38" s="3">
        <f t="shared" ca="1" si="4"/>
        <v>513</v>
      </c>
      <c r="K38" t="str">
        <f t="shared" si="2"/>
        <v>d37</v>
      </c>
      <c r="L38" t="str">
        <f t="shared" ca="1" si="3"/>
        <v>d37: [322, 405, 416, 468, 451, 449, 513],</v>
      </c>
    </row>
    <row r="39" spans="1:12" x14ac:dyDescent="0.2">
      <c r="A39" s="3">
        <f>Table17[[#This Row],[Base]]/4</f>
        <v>42.5</v>
      </c>
      <c r="B39" s="1">
        <f t="shared" si="0"/>
        <v>0.6</v>
      </c>
      <c r="C39" s="2">
        <v>170</v>
      </c>
      <c r="D39" s="3">
        <f t="shared" ca="1" si="4"/>
        <v>178</v>
      </c>
      <c r="E39" s="3">
        <f t="shared" ca="1" si="4"/>
        <v>193</v>
      </c>
      <c r="F39" s="3">
        <f t="shared" ca="1" si="4"/>
        <v>225</v>
      </c>
      <c r="G39" s="3">
        <f t="shared" ca="1" si="4"/>
        <v>233</v>
      </c>
      <c r="H39" s="3">
        <f t="shared" ca="1" si="4"/>
        <v>239</v>
      </c>
      <c r="I39" s="3">
        <f t="shared" ca="1" si="4"/>
        <v>258</v>
      </c>
      <c r="J39" s="3">
        <f t="shared" ca="1" si="4"/>
        <v>260</v>
      </c>
      <c r="K39" t="str">
        <f t="shared" si="2"/>
        <v>d38</v>
      </c>
      <c r="L39" t="str">
        <f t="shared" ca="1" si="3"/>
        <v>d38: [178, 193, 225, 233, 239, 258, 260],</v>
      </c>
    </row>
    <row r="40" spans="1:12" x14ac:dyDescent="0.2">
      <c r="A40" s="3">
        <f>Table17[[#This Row],[Base]]/4</f>
        <v>92.75</v>
      </c>
      <c r="B40" s="1">
        <f t="shared" si="0"/>
        <v>0.8</v>
      </c>
      <c r="C40" s="2">
        <v>371</v>
      </c>
      <c r="D40" s="3">
        <f t="shared" ca="1" si="4"/>
        <v>358</v>
      </c>
      <c r="E40" s="3">
        <f t="shared" ca="1" si="4"/>
        <v>450</v>
      </c>
      <c r="F40" s="3">
        <f t="shared" ca="1" si="4"/>
        <v>488</v>
      </c>
      <c r="G40" s="3">
        <f t="shared" ca="1" si="4"/>
        <v>496</v>
      </c>
      <c r="H40" s="3">
        <f t="shared" ca="1" si="4"/>
        <v>551</v>
      </c>
      <c r="I40" s="3">
        <f t="shared" ca="1" si="4"/>
        <v>638</v>
      </c>
      <c r="J40" s="3">
        <f t="shared" ca="1" si="4"/>
        <v>641</v>
      </c>
      <c r="K40" t="str">
        <f t="shared" si="2"/>
        <v>d39</v>
      </c>
      <c r="L40" t="str">
        <f t="shared" ca="1" si="3"/>
        <v>d39: [358, 450, 488, 496, 551, 638, 641],</v>
      </c>
    </row>
    <row r="41" spans="1:12" x14ac:dyDescent="0.2">
      <c r="A41" s="3">
        <f>Table17[[#This Row],[Base]]/4</f>
        <v>118</v>
      </c>
      <c r="B41" s="1">
        <f t="shared" si="0"/>
        <v>0</v>
      </c>
      <c r="C41" s="2">
        <v>472</v>
      </c>
      <c r="D41" s="3">
        <f t="shared" ca="1" si="4"/>
        <v>458</v>
      </c>
      <c r="E41" s="3">
        <f t="shared" ca="1" si="4"/>
        <v>514</v>
      </c>
      <c r="F41" s="3">
        <f t="shared" ca="1" si="4"/>
        <v>498</v>
      </c>
      <c r="G41" s="3">
        <f t="shared" ca="1" si="4"/>
        <v>448</v>
      </c>
      <c r="H41" s="3">
        <f t="shared" ca="1" si="4"/>
        <v>448</v>
      </c>
      <c r="I41" s="3">
        <f t="shared" ca="1" si="4"/>
        <v>458</v>
      </c>
      <c r="J41" s="3">
        <f t="shared" ca="1" si="4"/>
        <v>463</v>
      </c>
      <c r="K41" t="str">
        <f t="shared" si="2"/>
        <v>d40</v>
      </c>
      <c r="L41" t="str">
        <f t="shared" ca="1" si="3"/>
        <v>d40: [458, 514, 498, 448, 448, 458, 463],</v>
      </c>
    </row>
    <row r="42" spans="1:12" x14ac:dyDescent="0.2">
      <c r="A42" s="3">
        <f>Table17[[#This Row],[Base]]/4</f>
        <v>64.5</v>
      </c>
      <c r="B42" s="1">
        <f t="shared" si="0"/>
        <v>0.2</v>
      </c>
      <c r="C42" s="2">
        <v>258</v>
      </c>
      <c r="D42" s="3">
        <f t="shared" ca="1" si="4"/>
        <v>262</v>
      </c>
      <c r="E42" s="3">
        <f t="shared" ca="1" si="4"/>
        <v>251</v>
      </c>
      <c r="F42" s="3">
        <f t="shared" ca="1" si="4"/>
        <v>255</v>
      </c>
      <c r="G42" s="3">
        <f t="shared" ca="1" si="4"/>
        <v>300</v>
      </c>
      <c r="H42" s="3">
        <f t="shared" ca="1" si="4"/>
        <v>315</v>
      </c>
      <c r="I42" s="3">
        <f t="shared" ca="1" si="4"/>
        <v>301</v>
      </c>
      <c r="J42" s="3">
        <f t="shared" ca="1" si="4"/>
        <v>285</v>
      </c>
      <c r="K42" t="str">
        <f t="shared" si="2"/>
        <v>d41</v>
      </c>
      <c r="L42" t="str">
        <f t="shared" ca="1" si="3"/>
        <v>d41: [262, 251, 255, 300, 315, 301, 285],</v>
      </c>
    </row>
    <row r="43" spans="1:12" x14ac:dyDescent="0.2">
      <c r="A43" s="3">
        <f>Table17[[#This Row],[Base]]/4</f>
        <v>110</v>
      </c>
      <c r="B43" s="1">
        <f t="shared" si="0"/>
        <v>0.4</v>
      </c>
      <c r="C43" s="2">
        <v>440</v>
      </c>
      <c r="D43" s="3">
        <f t="shared" ca="1" si="4"/>
        <v>462</v>
      </c>
      <c r="E43" s="3">
        <f t="shared" ca="1" si="4"/>
        <v>471</v>
      </c>
      <c r="F43" s="3">
        <f t="shared" ca="1" si="4"/>
        <v>453</v>
      </c>
      <c r="G43" s="3">
        <f t="shared" ca="1" si="4"/>
        <v>482</v>
      </c>
      <c r="H43" s="3">
        <f t="shared" ca="1" si="4"/>
        <v>557</v>
      </c>
      <c r="I43" s="3">
        <f t="shared" ca="1" si="4"/>
        <v>571</v>
      </c>
      <c r="J43" s="3">
        <f t="shared" ca="1" si="4"/>
        <v>564</v>
      </c>
      <c r="K43" t="str">
        <f t="shared" si="2"/>
        <v>d42</v>
      </c>
      <c r="L43" t="str">
        <f t="shared" ca="1" si="3"/>
        <v>d42: [462, 471, 453, 482, 557, 571, 564],</v>
      </c>
    </row>
    <row r="44" spans="1:12" x14ac:dyDescent="0.2">
      <c r="A44" s="3">
        <f>Table17[[#This Row],[Base]]/4</f>
        <v>92.5</v>
      </c>
      <c r="B44" s="1">
        <f t="shared" si="0"/>
        <v>0.6</v>
      </c>
      <c r="C44" s="2">
        <v>370</v>
      </c>
      <c r="D44" s="3">
        <f t="shared" ca="1" si="4"/>
        <v>396</v>
      </c>
      <c r="E44" s="3">
        <f t="shared" ca="1" si="4"/>
        <v>400</v>
      </c>
      <c r="F44" s="3">
        <f t="shared" ca="1" si="4"/>
        <v>439</v>
      </c>
      <c r="G44" s="3">
        <f t="shared" ca="1" si="4"/>
        <v>471</v>
      </c>
      <c r="H44" s="3">
        <f t="shared" ca="1" si="4"/>
        <v>527</v>
      </c>
      <c r="I44" s="3">
        <f t="shared" ca="1" si="4"/>
        <v>533</v>
      </c>
      <c r="J44" s="3">
        <f t="shared" ca="1" si="4"/>
        <v>600</v>
      </c>
      <c r="K44" t="str">
        <f t="shared" si="2"/>
        <v>d43</v>
      </c>
      <c r="L44" t="str">
        <f t="shared" ca="1" si="3"/>
        <v>d43: [396, 400, 439, 471, 527, 533, 600],</v>
      </c>
    </row>
    <row r="45" spans="1:12" x14ac:dyDescent="0.2">
      <c r="A45" s="3">
        <f>Table17[[#This Row],[Base]]/4</f>
        <v>85</v>
      </c>
      <c r="B45" s="1">
        <f t="shared" si="0"/>
        <v>0.8</v>
      </c>
      <c r="C45" s="2">
        <v>340</v>
      </c>
      <c r="D45" s="3">
        <f t="shared" ca="1" si="4"/>
        <v>306</v>
      </c>
      <c r="E45" s="3">
        <f t="shared" ca="1" si="4"/>
        <v>377</v>
      </c>
      <c r="F45" s="3">
        <f t="shared" ca="1" si="4"/>
        <v>458</v>
      </c>
      <c r="G45" s="3">
        <f t="shared" ca="1" si="4"/>
        <v>515</v>
      </c>
      <c r="H45" s="3">
        <f t="shared" ca="1" si="4"/>
        <v>500</v>
      </c>
      <c r="I45" s="3">
        <f t="shared" ca="1" si="4"/>
        <v>554</v>
      </c>
      <c r="J45" s="3">
        <f t="shared" ca="1" si="4"/>
        <v>588</v>
      </c>
      <c r="K45" t="str">
        <f t="shared" si="2"/>
        <v>d44</v>
      </c>
      <c r="L45" t="str">
        <f t="shared" ca="1" si="3"/>
        <v>d44: [306, 377, 458, 515, 500, 554, 588],</v>
      </c>
    </row>
    <row r="46" spans="1:12" x14ac:dyDescent="0.2">
      <c r="A46" s="3">
        <f>Table17[[#This Row],[Base]]/4</f>
        <v>60.25</v>
      </c>
      <c r="B46" s="1">
        <f t="shared" si="0"/>
        <v>0</v>
      </c>
      <c r="C46" s="2">
        <v>241</v>
      </c>
      <c r="D46" s="3">
        <f t="shared" ca="1" si="4"/>
        <v>253</v>
      </c>
      <c r="E46" s="3">
        <f t="shared" ca="1" si="4"/>
        <v>245</v>
      </c>
      <c r="F46" s="3">
        <f t="shared" ca="1" si="4"/>
        <v>217</v>
      </c>
      <c r="G46" s="3">
        <f t="shared" ca="1" si="4"/>
        <v>230</v>
      </c>
      <c r="H46" s="3">
        <f t="shared" ca="1" si="4"/>
        <v>227</v>
      </c>
      <c r="I46" s="3">
        <f t="shared" ca="1" si="4"/>
        <v>258</v>
      </c>
      <c r="J46" s="3">
        <f t="shared" ca="1" si="4"/>
        <v>251</v>
      </c>
      <c r="K46" t="str">
        <f t="shared" si="2"/>
        <v>d45</v>
      </c>
      <c r="L46" t="str">
        <f t="shared" ca="1" si="3"/>
        <v>d45: [253, 245, 217, 230, 227, 258, 251],</v>
      </c>
    </row>
    <row r="47" spans="1:12" x14ac:dyDescent="0.2">
      <c r="A47" s="3">
        <f>Table17[[#This Row],[Base]]/4</f>
        <v>102</v>
      </c>
      <c r="B47" s="1">
        <f t="shared" si="0"/>
        <v>0.2</v>
      </c>
      <c r="C47" s="2">
        <v>408</v>
      </c>
      <c r="D47" s="3">
        <f t="shared" ca="1" si="4"/>
        <v>400</v>
      </c>
      <c r="E47" s="3">
        <f t="shared" ca="1" si="4"/>
        <v>419</v>
      </c>
      <c r="F47" s="3">
        <f t="shared" ca="1" si="4"/>
        <v>475</v>
      </c>
      <c r="G47" s="3">
        <f t="shared" ca="1" si="4"/>
        <v>424</v>
      </c>
      <c r="H47" s="3">
        <f t="shared" ca="1" si="4"/>
        <v>439</v>
      </c>
      <c r="I47" s="3">
        <f t="shared" ca="1" si="4"/>
        <v>490</v>
      </c>
      <c r="J47" s="3">
        <f t="shared" ca="1" si="4"/>
        <v>456</v>
      </c>
      <c r="K47" t="str">
        <f t="shared" si="2"/>
        <v>d46</v>
      </c>
      <c r="L47" t="str">
        <f t="shared" ca="1" si="3"/>
        <v>d46: [400, 419, 475, 424, 439, 490, 456],</v>
      </c>
    </row>
    <row r="48" spans="1:12" x14ac:dyDescent="0.2">
      <c r="A48" s="3">
        <f>Table17[[#This Row],[Base]]/4</f>
        <v>74.25</v>
      </c>
      <c r="B48" s="1">
        <f t="shared" si="0"/>
        <v>0.4</v>
      </c>
      <c r="C48" s="2">
        <v>297</v>
      </c>
      <c r="D48" s="3">
        <f t="shared" ca="1" si="4"/>
        <v>314</v>
      </c>
      <c r="E48" s="3">
        <f t="shared" ca="1" si="4"/>
        <v>285</v>
      </c>
      <c r="F48" s="3">
        <f t="shared" ca="1" si="4"/>
        <v>303</v>
      </c>
      <c r="G48" s="3">
        <f t="shared" ca="1" si="4"/>
        <v>347</v>
      </c>
      <c r="H48" s="3">
        <f t="shared" ca="1" si="4"/>
        <v>406</v>
      </c>
      <c r="I48" s="3">
        <f t="shared" ca="1" si="4"/>
        <v>423</v>
      </c>
      <c r="J48" s="3">
        <f t="shared" ca="1" si="4"/>
        <v>449</v>
      </c>
      <c r="K48" t="str">
        <f t="shared" si="2"/>
        <v>d47</v>
      </c>
      <c r="L48" t="str">
        <f t="shared" ca="1" si="3"/>
        <v>d47: [314, 285, 303, 347, 406, 423, 449],</v>
      </c>
    </row>
    <row r="49" spans="1:12" x14ac:dyDescent="0.2">
      <c r="A49" s="3">
        <f>Table17[[#This Row],[Base]]/4</f>
        <v>30.5</v>
      </c>
      <c r="B49" s="1">
        <f t="shared" si="0"/>
        <v>0.6</v>
      </c>
      <c r="C49" s="2">
        <v>122</v>
      </c>
      <c r="D49" s="3">
        <f t="shared" ca="1" si="4"/>
        <v>111</v>
      </c>
      <c r="E49" s="3">
        <f t="shared" ca="1" si="4"/>
        <v>146</v>
      </c>
      <c r="F49" s="3">
        <f t="shared" ca="1" si="4"/>
        <v>135</v>
      </c>
      <c r="G49" s="3">
        <f t="shared" ca="1" si="4"/>
        <v>162</v>
      </c>
      <c r="H49" s="3">
        <f t="shared" ca="1" si="4"/>
        <v>173</v>
      </c>
      <c r="I49" s="3">
        <f t="shared" ca="1" si="4"/>
        <v>173</v>
      </c>
      <c r="J49" s="3">
        <f t="shared" ca="1" si="4"/>
        <v>206</v>
      </c>
      <c r="K49" t="str">
        <f t="shared" si="2"/>
        <v>d48</v>
      </c>
      <c r="L49" t="str">
        <f t="shared" ca="1" si="3"/>
        <v>d48: [111, 146, 135, 162, 173, 173, 206],</v>
      </c>
    </row>
    <row r="50" spans="1:12" x14ac:dyDescent="0.2">
      <c r="A50" s="3">
        <f>Table17[[#This Row],[Base]]/4</f>
        <v>124</v>
      </c>
      <c r="B50" s="1">
        <f t="shared" si="0"/>
        <v>0.8</v>
      </c>
      <c r="C50" s="2">
        <v>496</v>
      </c>
      <c r="D50" s="3">
        <f t="shared" ca="1" si="4"/>
        <v>549</v>
      </c>
      <c r="E50" s="3">
        <f t="shared" ca="1" si="4"/>
        <v>586</v>
      </c>
      <c r="F50" s="3">
        <f t="shared" ca="1" si="4"/>
        <v>598</v>
      </c>
      <c r="G50" s="3">
        <f t="shared" ca="1" si="4"/>
        <v>713</v>
      </c>
      <c r="H50" s="3">
        <f t="shared" ca="1" si="4"/>
        <v>770</v>
      </c>
      <c r="I50" s="3">
        <f t="shared" ca="1" si="4"/>
        <v>845</v>
      </c>
      <c r="J50" s="3">
        <f t="shared" ca="1" si="4"/>
        <v>917</v>
      </c>
      <c r="K50" t="str">
        <f t="shared" si="2"/>
        <v>d49</v>
      </c>
      <c r="L50" t="str">
        <f t="shared" ca="1" si="3"/>
        <v>d49: [549, 586, 598, 713, 770, 845, 917],</v>
      </c>
    </row>
    <row r="51" spans="1:12" x14ac:dyDescent="0.2">
      <c r="A51" s="3">
        <f>Table17[[#This Row],[Base]]/4</f>
        <v>62.25</v>
      </c>
      <c r="B51" s="1">
        <f t="shared" si="0"/>
        <v>0</v>
      </c>
      <c r="C51" s="2">
        <v>249</v>
      </c>
      <c r="D51" s="3">
        <f t="shared" ca="1" si="4"/>
        <v>265</v>
      </c>
      <c r="E51" s="3">
        <f t="shared" ca="1" si="4"/>
        <v>252</v>
      </c>
      <c r="F51" s="3">
        <f t="shared" ca="1" si="4"/>
        <v>252</v>
      </c>
      <c r="G51" s="3">
        <f t="shared" ca="1" si="4"/>
        <v>226</v>
      </c>
      <c r="H51" s="3">
        <f t="shared" ca="1" si="4"/>
        <v>254</v>
      </c>
      <c r="I51" s="3">
        <f t="shared" ca="1" si="4"/>
        <v>227</v>
      </c>
      <c r="J51" s="3">
        <f t="shared" ca="1" si="4"/>
        <v>276</v>
      </c>
      <c r="K51" t="str">
        <f t="shared" si="2"/>
        <v>d50</v>
      </c>
      <c r="L51" t="str">
        <f t="shared" ca="1" si="3"/>
        <v>d50: [265, 252, 252, 226, 254, 227, 276],</v>
      </c>
    </row>
    <row r="55" spans="1:12" x14ac:dyDescent="0.2">
      <c r="L55" t="s">
        <v>13</v>
      </c>
    </row>
    <row r="59" spans="1:12" x14ac:dyDescent="0.2">
      <c r="H59">
        <v>300</v>
      </c>
    </row>
    <row r="60" spans="1:12" x14ac:dyDescent="0.2">
      <c r="D60">
        <v>500</v>
      </c>
      <c r="E60" s="4">
        <v>70000</v>
      </c>
      <c r="H60">
        <f>356-300</f>
        <v>56</v>
      </c>
    </row>
    <row r="61" spans="1:12" x14ac:dyDescent="0.2">
      <c r="D61">
        <v>12</v>
      </c>
      <c r="E61" s="1">
        <v>0.04</v>
      </c>
      <c r="H61">
        <f>H60/H59</f>
        <v>0.18666666666666668</v>
      </c>
    </row>
    <row r="62" spans="1:12" x14ac:dyDescent="0.2">
      <c r="D62">
        <f>D61*D60</f>
        <v>6000</v>
      </c>
      <c r="E62" s="5">
        <f>E61*E60</f>
        <v>2800</v>
      </c>
      <c r="F62" s="5">
        <f>D62-E62</f>
        <v>3200</v>
      </c>
    </row>
    <row r="63" spans="1:12" x14ac:dyDescent="0.2">
      <c r="F63" s="6">
        <f>F62/E60</f>
        <v>4.5714285714285714E-2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minAxisType="group" maxAxisType="group" xr2:uid="{D3825068-DD1A-4546-B87F-732CD8D5DE4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StackedBar!D2:J2</xm:f>
              <xm:sqref>M2</xm:sqref>
            </x14:sparkline>
            <x14:sparkline>
              <xm:f>StackedBar!D3:J3</xm:f>
              <xm:sqref>M3</xm:sqref>
            </x14:sparkline>
            <x14:sparkline>
              <xm:f>StackedBar!D4:J4</xm:f>
              <xm:sqref>M4</xm:sqref>
            </x14:sparkline>
            <x14:sparkline>
              <xm:f>StackedBar!D5:J5</xm:f>
              <xm:sqref>M5</xm:sqref>
            </x14:sparkline>
            <x14:sparkline>
              <xm:f>StackedBar!D6:J6</xm:f>
              <xm:sqref>M6</xm:sqref>
            </x14:sparkline>
            <x14:sparkline>
              <xm:f>StackedBar!D7:J7</xm:f>
              <xm:sqref>M7</xm:sqref>
            </x14:sparkline>
            <x14:sparkline>
              <xm:f>StackedBar!D8:J8</xm:f>
              <xm:sqref>M8</xm:sqref>
            </x14:sparkline>
            <x14:sparkline>
              <xm:f>StackedBar!D9:J9</xm:f>
              <xm:sqref>M9</xm:sqref>
            </x14:sparkline>
            <x14:sparkline>
              <xm:f>StackedBar!D10:J10</xm:f>
              <xm:sqref>M10</xm:sqref>
            </x14:sparkline>
            <x14:sparkline>
              <xm:f>StackedBar!D11:J11</xm:f>
              <xm:sqref>M11</xm:sqref>
            </x14:sparkline>
            <x14:sparkline>
              <xm:f>StackedBar!D12:J12</xm:f>
              <xm:sqref>M12</xm:sqref>
            </x14:sparkline>
            <x14:sparkline>
              <xm:f>StackedBar!D13:J13</xm:f>
              <xm:sqref>M13</xm:sqref>
            </x14:sparkline>
            <x14:sparkline>
              <xm:f>StackedBar!D14:J14</xm:f>
              <xm:sqref>M14</xm:sqref>
            </x14:sparkline>
            <x14:sparkline>
              <xm:f>StackedBar!D15:J15</xm:f>
              <xm:sqref>M15</xm:sqref>
            </x14:sparkline>
            <x14:sparkline>
              <xm:f>StackedBar!D16:J16</xm:f>
              <xm:sqref>M16</xm:sqref>
            </x14:sparkline>
            <x14:sparkline>
              <xm:f>StackedBar!D17:J17</xm:f>
              <xm:sqref>M17</xm:sqref>
            </x14:sparkline>
            <x14:sparkline>
              <xm:f>StackedBar!D18:J18</xm:f>
              <xm:sqref>M18</xm:sqref>
            </x14:sparkline>
            <x14:sparkline>
              <xm:f>StackedBar!D19:J19</xm:f>
              <xm:sqref>M19</xm:sqref>
            </x14:sparkline>
            <x14:sparkline>
              <xm:f>StackedBar!D20:J20</xm:f>
              <xm:sqref>M20</xm:sqref>
            </x14:sparkline>
            <x14:sparkline>
              <xm:f>StackedBar!D21:J21</xm:f>
              <xm:sqref>M21</xm:sqref>
            </x14:sparkline>
            <x14:sparkline>
              <xm:f>StackedBar!D22:J22</xm:f>
              <xm:sqref>M22</xm:sqref>
            </x14:sparkline>
            <x14:sparkline>
              <xm:f>StackedBar!D23:J23</xm:f>
              <xm:sqref>M23</xm:sqref>
            </x14:sparkline>
            <x14:sparkline>
              <xm:f>StackedBar!D24:J24</xm:f>
              <xm:sqref>M24</xm:sqref>
            </x14:sparkline>
            <x14:sparkline>
              <xm:f>StackedBar!D25:J25</xm:f>
              <xm:sqref>M25</xm:sqref>
            </x14:sparkline>
            <x14:sparkline>
              <xm:f>StackedBar!D26:J26</xm:f>
              <xm:sqref>M26</xm:sqref>
            </x14:sparkline>
            <x14:sparkline>
              <xm:f>StackedBar!D27:J27</xm:f>
              <xm:sqref>M27</xm:sqref>
            </x14:sparkline>
            <x14:sparkline>
              <xm:f>StackedBar!D28:J28</xm:f>
              <xm:sqref>M28</xm:sqref>
            </x14:sparkline>
            <x14:sparkline>
              <xm:f>StackedBar!D29:J29</xm:f>
              <xm:sqref>M29</xm:sqref>
            </x14:sparkline>
            <x14:sparkline>
              <xm:f>StackedBar!D30:J30</xm:f>
              <xm:sqref>M30</xm:sqref>
            </x14:sparkline>
            <x14:sparkline>
              <xm:f>StackedBar!D31:J31</xm:f>
              <xm:sqref>M31</xm:sqref>
            </x14:sparkline>
            <x14:sparkline>
              <xm:f>StackedBar!D32:J32</xm:f>
              <xm:sqref>M32</xm:sqref>
            </x14:sparkline>
            <x14:sparkline>
              <xm:f>StackedBar!D33:J33</xm:f>
              <xm:sqref>M33</xm:sqref>
            </x14:sparkline>
            <x14:sparkline>
              <xm:f>StackedBar!D34:J34</xm:f>
              <xm:sqref>M34</xm:sqref>
            </x14:sparkline>
            <x14:sparkline>
              <xm:f>StackedBar!D35:J35</xm:f>
              <xm:sqref>M35</xm:sqref>
            </x14:sparkline>
            <x14:sparkline>
              <xm:f>StackedBar!D36:J36</xm:f>
              <xm:sqref>M36</xm:sqref>
            </x14:sparkline>
            <x14:sparkline>
              <xm:f>StackedBar!D37:J37</xm:f>
              <xm:sqref>M37</xm:sqref>
            </x14:sparkline>
            <x14:sparkline>
              <xm:f>StackedBar!D38:J38</xm:f>
              <xm:sqref>M38</xm:sqref>
            </x14:sparkline>
            <x14:sparkline>
              <xm:f>StackedBar!D39:J39</xm:f>
              <xm:sqref>M39</xm:sqref>
            </x14:sparkline>
            <x14:sparkline>
              <xm:f>StackedBar!D40:J40</xm:f>
              <xm:sqref>M40</xm:sqref>
            </x14:sparkline>
            <x14:sparkline>
              <xm:f>StackedBar!D41:J41</xm:f>
              <xm:sqref>M41</xm:sqref>
            </x14:sparkline>
            <x14:sparkline>
              <xm:f>StackedBar!D42:J42</xm:f>
              <xm:sqref>M42</xm:sqref>
            </x14:sparkline>
            <x14:sparkline>
              <xm:f>StackedBar!D43:J43</xm:f>
              <xm:sqref>M43</xm:sqref>
            </x14:sparkline>
            <x14:sparkline>
              <xm:f>StackedBar!D44:J44</xm:f>
              <xm:sqref>M44</xm:sqref>
            </x14:sparkline>
            <x14:sparkline>
              <xm:f>StackedBar!D45:J45</xm:f>
              <xm:sqref>M45</xm:sqref>
            </x14:sparkline>
            <x14:sparkline>
              <xm:f>StackedBar!D46:J46</xm:f>
              <xm:sqref>M46</xm:sqref>
            </x14:sparkline>
            <x14:sparkline>
              <xm:f>StackedBar!D47:J47</xm:f>
              <xm:sqref>M47</xm:sqref>
            </x14:sparkline>
            <x14:sparkline>
              <xm:f>StackedBar!D48:J48</xm:f>
              <xm:sqref>M48</xm:sqref>
            </x14:sparkline>
            <x14:sparkline>
              <xm:f>StackedBar!D49:J49</xm:f>
              <xm:sqref>M49</xm:sqref>
            </x14:sparkline>
            <x14:sparkline>
              <xm:f>StackedBar!D50:J50</xm:f>
              <xm:sqref>M50</xm:sqref>
            </x14:sparkline>
            <x14:sparkline>
              <xm:f>StackedBar!D51:J51</xm:f>
              <xm:sqref>M51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39C0-34F5-3A45-A01A-EBEB5A005EB7}">
  <dimension ref="A1:S39"/>
  <sheetViews>
    <sheetView tabSelected="1" workbookViewId="0">
      <selection activeCell="P37" sqref="P37"/>
    </sheetView>
  </sheetViews>
  <sheetFormatPr baseColWidth="10" defaultRowHeight="16" x14ac:dyDescent="0.2"/>
  <cols>
    <col min="4" max="4" width="13.83203125" customWidth="1"/>
    <col min="13" max="13" width="38.1640625" customWidth="1"/>
    <col min="14" max="14" width="13.1640625" customWidth="1"/>
    <col min="15" max="15" width="23.33203125" customWidth="1"/>
    <col min="16" max="16" width="48.5" customWidth="1"/>
  </cols>
  <sheetData>
    <row r="1" spans="1:15" x14ac:dyDescent="0.2">
      <c r="A1" t="s">
        <v>11</v>
      </c>
      <c r="B1" t="s">
        <v>14</v>
      </c>
      <c r="C1" t="s">
        <v>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12</v>
      </c>
      <c r="N1" t="s">
        <v>10</v>
      </c>
    </row>
    <row r="2" spans="1:15" x14ac:dyDescent="0.2">
      <c r="A2" t="str">
        <f t="shared" ref="A2:A11" si="0">"d"&amp; FLOOR(ROW(D2)/2, 1)</f>
        <v>d1</v>
      </c>
      <c r="B2" t="str">
        <f t="shared" ref="B2:B11" si="1">CHOOSE(MOD(ROW(D2),2)+1, """SP500""", """Company""")</f>
        <v>"SP500"</v>
      </c>
      <c r="C2" s="2">
        <v>100</v>
      </c>
      <c r="D2">
        <f t="shared" ref="D2:D11" si="2">CHOOSE(MOD(ROW(F2),2)+1, 5, 20)</f>
        <v>5</v>
      </c>
      <c r="E2" s="1">
        <v>0.1</v>
      </c>
      <c r="F2" s="3">
        <f>100</f>
        <v>100</v>
      </c>
      <c r="G2" s="3">
        <f t="shared" ref="F2:L11" ca="1" si="3">ROUND(((RIGHT(G$1,1)-1) * ($E2/6) * $C2 + $C2) + (RAND()-0.5)*$D2,0)</f>
        <v>102</v>
      </c>
      <c r="H2" s="3">
        <f t="shared" ca="1" si="3"/>
        <v>101</v>
      </c>
      <c r="I2" s="3">
        <f t="shared" ca="1" si="3"/>
        <v>103</v>
      </c>
      <c r="J2" s="3">
        <f t="shared" ca="1" si="3"/>
        <v>109</v>
      </c>
      <c r="K2" s="3">
        <f t="shared" ca="1" si="3"/>
        <v>111</v>
      </c>
      <c r="L2" s="3">
        <f t="shared" ca="1" si="3"/>
        <v>112</v>
      </c>
      <c r="M2" t="str">
        <f t="shared" ref="M2:M11" ca="1" si="4">B2&amp;": [" &amp; F2 &amp; ", " &amp; G2 &amp;", " &amp; H2 &amp;", " &amp; I2 &amp; ", "&amp; J2 &amp; ", " &amp; K2 &amp; ", "&amp; L2 &amp; "]"</f>
        <v>"SP500": [100, 102, 101, 103, 109, 111, 112]</v>
      </c>
      <c r="N2" s="3" t="str">
        <f t="shared" ref="N2:N10" ca="1" si="5">IF( MOD(ROW(A2),2) = 1, " ", A2&amp;": {"&amp;M2&amp;", "&amp;M3&amp;"},")</f>
        <v>d1: {"SP500": [100, 102, 101, 103, 109, 111, 112], "Company": [100, 93, 112, 105, 97, 99, 103]},</v>
      </c>
    </row>
    <row r="3" spans="1:15" x14ac:dyDescent="0.2">
      <c r="A3" t="str">
        <f t="shared" si="0"/>
        <v>d1</v>
      </c>
      <c r="B3" t="str">
        <f t="shared" si="1"/>
        <v>"Company"</v>
      </c>
      <c r="C3" s="2">
        <v>100</v>
      </c>
      <c r="D3">
        <f t="shared" si="2"/>
        <v>20</v>
      </c>
      <c r="E3" s="1">
        <v>0.1</v>
      </c>
      <c r="F3" s="3">
        <f>100</f>
        <v>100</v>
      </c>
      <c r="G3" s="3">
        <f t="shared" ca="1" si="3"/>
        <v>93</v>
      </c>
      <c r="H3" s="3">
        <f t="shared" ca="1" si="3"/>
        <v>112</v>
      </c>
      <c r="I3" s="3">
        <f t="shared" ca="1" si="3"/>
        <v>105</v>
      </c>
      <c r="J3" s="3">
        <f t="shared" ca="1" si="3"/>
        <v>97</v>
      </c>
      <c r="K3" s="3">
        <f t="shared" ca="1" si="3"/>
        <v>99</v>
      </c>
      <c r="L3" s="3">
        <f t="shared" ca="1" si="3"/>
        <v>103</v>
      </c>
      <c r="M3" t="str">
        <f t="shared" ca="1" si="4"/>
        <v>"Company": [100, 93, 112, 105, 97, 99, 103]</v>
      </c>
      <c r="N3" s="3" t="str">
        <f t="shared" si="5"/>
        <v xml:space="preserve"> </v>
      </c>
    </row>
    <row r="4" spans="1:15" x14ac:dyDescent="0.2">
      <c r="A4" t="str">
        <f t="shared" si="0"/>
        <v>d2</v>
      </c>
      <c r="B4" t="str">
        <f t="shared" si="1"/>
        <v>"SP500"</v>
      </c>
      <c r="C4" s="2">
        <v>100</v>
      </c>
      <c r="D4">
        <f t="shared" si="2"/>
        <v>5</v>
      </c>
      <c r="E4" s="1">
        <v>0.1</v>
      </c>
      <c r="F4" s="3">
        <f>100</f>
        <v>100</v>
      </c>
      <c r="G4" s="3">
        <f t="shared" ca="1" si="3"/>
        <v>103</v>
      </c>
      <c r="H4" s="3">
        <f t="shared" ca="1" si="3"/>
        <v>105</v>
      </c>
      <c r="I4" s="3">
        <f t="shared" ca="1" si="3"/>
        <v>107</v>
      </c>
      <c r="J4" s="3">
        <f t="shared" ca="1" si="3"/>
        <v>108</v>
      </c>
      <c r="K4" s="3">
        <f t="shared" ca="1" si="3"/>
        <v>110</v>
      </c>
      <c r="L4" s="3">
        <f t="shared" ca="1" si="3"/>
        <v>112</v>
      </c>
      <c r="M4" t="str">
        <f t="shared" ca="1" si="4"/>
        <v>"SP500": [100, 103, 105, 107, 108, 110, 112]</v>
      </c>
      <c r="N4" s="3" t="str">
        <f t="shared" ca="1" si="5"/>
        <v>d2: {"SP500": [100, 103, 105, 107, 108, 110, 112], "Company": [100, 113, 117, 116, 111, 127, 128]},</v>
      </c>
    </row>
    <row r="5" spans="1:15" x14ac:dyDescent="0.2">
      <c r="A5" t="str">
        <f t="shared" si="0"/>
        <v>d2</v>
      </c>
      <c r="B5" t="str">
        <f t="shared" si="1"/>
        <v>"Company"</v>
      </c>
      <c r="C5" s="2">
        <v>100</v>
      </c>
      <c r="D5">
        <f t="shared" si="2"/>
        <v>20</v>
      </c>
      <c r="E5" s="1">
        <v>0.3</v>
      </c>
      <c r="F5" s="3">
        <f>100</f>
        <v>100</v>
      </c>
      <c r="G5" s="3">
        <f t="shared" ca="1" si="3"/>
        <v>113</v>
      </c>
      <c r="H5" s="3">
        <f t="shared" ca="1" si="3"/>
        <v>117</v>
      </c>
      <c r="I5" s="3">
        <f t="shared" ca="1" si="3"/>
        <v>116</v>
      </c>
      <c r="J5" s="3">
        <f t="shared" ca="1" si="3"/>
        <v>111</v>
      </c>
      <c r="K5" s="3">
        <f t="shared" ca="1" si="3"/>
        <v>127</v>
      </c>
      <c r="L5" s="3">
        <f t="shared" ca="1" si="3"/>
        <v>128</v>
      </c>
      <c r="M5" t="str">
        <f t="shared" ca="1" si="4"/>
        <v>"Company": [100, 113, 117, 116, 111, 127, 128]</v>
      </c>
      <c r="N5" s="3" t="str">
        <f t="shared" si="5"/>
        <v xml:space="preserve"> </v>
      </c>
    </row>
    <row r="6" spans="1:15" x14ac:dyDescent="0.2">
      <c r="A6" t="str">
        <f t="shared" si="0"/>
        <v>d3</v>
      </c>
      <c r="B6" t="str">
        <f t="shared" si="1"/>
        <v>"SP500"</v>
      </c>
      <c r="C6" s="2">
        <v>100</v>
      </c>
      <c r="D6">
        <f t="shared" si="2"/>
        <v>5</v>
      </c>
      <c r="E6" s="1">
        <v>0.1</v>
      </c>
      <c r="F6" s="3">
        <f>100</f>
        <v>100</v>
      </c>
      <c r="G6" s="3">
        <f t="shared" ca="1" si="3"/>
        <v>104</v>
      </c>
      <c r="H6" s="3">
        <f t="shared" ca="1" si="3"/>
        <v>101</v>
      </c>
      <c r="I6" s="3">
        <f t="shared" ca="1" si="3"/>
        <v>107</v>
      </c>
      <c r="J6" s="3">
        <f t="shared" ca="1" si="3"/>
        <v>109</v>
      </c>
      <c r="K6" s="3">
        <f t="shared" ca="1" si="3"/>
        <v>106</v>
      </c>
      <c r="L6" s="3">
        <f t="shared" ca="1" si="3"/>
        <v>111</v>
      </c>
      <c r="M6" t="str">
        <f t="shared" ca="1" si="4"/>
        <v>"SP500": [100, 104, 101, 107, 109, 106, 111]</v>
      </c>
      <c r="N6" s="3" t="str">
        <f t="shared" ca="1" si="5"/>
        <v>d3: {"SP500": [100, 104, 101, 107, 109, 106, 111], "Company": [100, 99, 119, 107, 122, 129, 140]},</v>
      </c>
    </row>
    <row r="7" spans="1:15" x14ac:dyDescent="0.2">
      <c r="A7" t="str">
        <f t="shared" si="0"/>
        <v>d3</v>
      </c>
      <c r="B7" t="str">
        <f t="shared" si="1"/>
        <v>"Company"</v>
      </c>
      <c r="C7" s="2">
        <v>100</v>
      </c>
      <c r="D7">
        <f t="shared" si="2"/>
        <v>20</v>
      </c>
      <c r="E7" s="1">
        <v>0.3</v>
      </c>
      <c r="F7" s="3">
        <f>100</f>
        <v>100</v>
      </c>
      <c r="G7" s="3">
        <f t="shared" ca="1" si="3"/>
        <v>99</v>
      </c>
      <c r="H7" s="3">
        <f t="shared" ca="1" si="3"/>
        <v>119</v>
      </c>
      <c r="I7" s="3">
        <f t="shared" ca="1" si="3"/>
        <v>107</v>
      </c>
      <c r="J7" s="3">
        <f t="shared" ca="1" si="3"/>
        <v>122</v>
      </c>
      <c r="K7" s="3">
        <f t="shared" ca="1" si="3"/>
        <v>129</v>
      </c>
      <c r="L7" s="3">
        <f t="shared" ca="1" si="3"/>
        <v>140</v>
      </c>
      <c r="M7" t="str">
        <f t="shared" ca="1" si="4"/>
        <v>"Company": [100, 99, 119, 107, 122, 129, 140]</v>
      </c>
      <c r="N7" s="3" t="str">
        <f t="shared" si="5"/>
        <v xml:space="preserve"> </v>
      </c>
    </row>
    <row r="8" spans="1:15" x14ac:dyDescent="0.2">
      <c r="A8" t="str">
        <f t="shared" si="0"/>
        <v>d4</v>
      </c>
      <c r="B8" t="str">
        <f t="shared" si="1"/>
        <v>"SP500"</v>
      </c>
      <c r="C8" s="2">
        <v>100</v>
      </c>
      <c r="D8">
        <f t="shared" si="2"/>
        <v>5</v>
      </c>
      <c r="E8" s="1">
        <v>0.1</v>
      </c>
      <c r="F8" s="3">
        <f>100</f>
        <v>100</v>
      </c>
      <c r="G8" s="3">
        <f t="shared" ca="1" si="3"/>
        <v>102</v>
      </c>
      <c r="H8" s="3">
        <f t="shared" ca="1" si="3"/>
        <v>102</v>
      </c>
      <c r="I8" s="3">
        <f t="shared" ca="1" si="3"/>
        <v>103</v>
      </c>
      <c r="J8" s="3">
        <f t="shared" ca="1" si="3"/>
        <v>104</v>
      </c>
      <c r="K8" s="3">
        <f t="shared" ca="1" si="3"/>
        <v>108</v>
      </c>
      <c r="L8" s="3">
        <f t="shared" ca="1" si="3"/>
        <v>109</v>
      </c>
      <c r="M8" t="str">
        <f t="shared" ca="1" si="4"/>
        <v>"SP500": [100, 102, 102, 103, 104, 108, 109]</v>
      </c>
      <c r="N8" s="3" t="str">
        <f t="shared" ca="1" si="5"/>
        <v>d4: {"SP500": [100, 102, 102, 103, 104, 108, 109], "Company": [100, 106, 110, 126, 142, 150, 147]},</v>
      </c>
    </row>
    <row r="9" spans="1:15" x14ac:dyDescent="0.2">
      <c r="A9" t="str">
        <f t="shared" si="0"/>
        <v>d4</v>
      </c>
      <c r="B9" t="str">
        <f t="shared" si="1"/>
        <v>"Company"</v>
      </c>
      <c r="C9" s="2">
        <v>100</v>
      </c>
      <c r="D9">
        <f t="shared" si="2"/>
        <v>20</v>
      </c>
      <c r="E9" s="1">
        <v>0.5</v>
      </c>
      <c r="F9" s="3">
        <f>100</f>
        <v>100</v>
      </c>
      <c r="G9" s="3">
        <f t="shared" ca="1" si="3"/>
        <v>106</v>
      </c>
      <c r="H9" s="3">
        <f t="shared" ca="1" si="3"/>
        <v>110</v>
      </c>
      <c r="I9" s="3">
        <f t="shared" ca="1" si="3"/>
        <v>126</v>
      </c>
      <c r="J9" s="3">
        <f t="shared" ca="1" si="3"/>
        <v>142</v>
      </c>
      <c r="K9" s="3">
        <f t="shared" ca="1" si="3"/>
        <v>150</v>
      </c>
      <c r="L9" s="3">
        <f t="shared" ca="1" si="3"/>
        <v>147</v>
      </c>
      <c r="M9" t="str">
        <f t="shared" ca="1" si="4"/>
        <v>"Company": [100, 106, 110, 126, 142, 150, 147]</v>
      </c>
      <c r="N9" s="3" t="str">
        <f t="shared" si="5"/>
        <v xml:space="preserve"> </v>
      </c>
    </row>
    <row r="10" spans="1:15" x14ac:dyDescent="0.2">
      <c r="A10" t="str">
        <f t="shared" si="0"/>
        <v>d5</v>
      </c>
      <c r="B10" t="str">
        <f t="shared" si="1"/>
        <v>"SP500"</v>
      </c>
      <c r="C10" s="2">
        <v>100</v>
      </c>
      <c r="D10">
        <f t="shared" si="2"/>
        <v>5</v>
      </c>
      <c r="E10" s="1">
        <v>0.1</v>
      </c>
      <c r="F10" s="3">
        <f>100</f>
        <v>100</v>
      </c>
      <c r="G10" s="3">
        <f t="shared" ca="1" si="3"/>
        <v>100</v>
      </c>
      <c r="H10" s="3">
        <f t="shared" ca="1" si="3"/>
        <v>104</v>
      </c>
      <c r="I10" s="3">
        <f t="shared" ca="1" si="3"/>
        <v>105</v>
      </c>
      <c r="J10" s="3">
        <f t="shared" ca="1" si="3"/>
        <v>108</v>
      </c>
      <c r="K10" s="3">
        <f t="shared" ca="1" si="3"/>
        <v>108</v>
      </c>
      <c r="L10" s="3">
        <f t="shared" ca="1" si="3"/>
        <v>111</v>
      </c>
      <c r="M10" t="str">
        <f t="shared" ca="1" si="4"/>
        <v>"SP500": [100, 100, 104, 105, 108, 108, 111]</v>
      </c>
      <c r="N10" s="3" t="str">
        <f t="shared" ca="1" si="5"/>
        <v>d5: {"SP500": [100, 100, 104, 105, 108, 108, 111], "Company": [100, 109, 122, 131, 134, 140, 147]},</v>
      </c>
    </row>
    <row r="11" spans="1:15" x14ac:dyDescent="0.2">
      <c r="A11" t="str">
        <f t="shared" si="0"/>
        <v>d5</v>
      </c>
      <c r="B11" t="str">
        <f t="shared" si="1"/>
        <v>"Company"</v>
      </c>
      <c r="C11" s="2">
        <v>100</v>
      </c>
      <c r="D11">
        <f t="shared" si="2"/>
        <v>20</v>
      </c>
      <c r="E11" s="1">
        <v>0.5</v>
      </c>
      <c r="F11" s="3">
        <f>100</f>
        <v>100</v>
      </c>
      <c r="G11" s="3">
        <f t="shared" ca="1" si="3"/>
        <v>109</v>
      </c>
      <c r="H11" s="3">
        <f t="shared" ca="1" si="3"/>
        <v>122</v>
      </c>
      <c r="I11" s="3">
        <f t="shared" ca="1" si="3"/>
        <v>131</v>
      </c>
      <c r="J11" s="3">
        <f t="shared" ca="1" si="3"/>
        <v>134</v>
      </c>
      <c r="K11" s="3">
        <f t="shared" ca="1" si="3"/>
        <v>140</v>
      </c>
      <c r="L11" s="3">
        <f t="shared" ca="1" si="3"/>
        <v>147</v>
      </c>
      <c r="M11" t="str">
        <f t="shared" ca="1" si="4"/>
        <v>"Company": [100, 109, 122, 131, 134, 140, 147]</v>
      </c>
      <c r="N11" s="3" t="str">
        <f>IF( MOD(ROW(A11),2) = 1, " ", A11&amp;": {"&amp;M11&amp;", "&amp;#REF!&amp;"},")</f>
        <v xml:space="preserve"> </v>
      </c>
    </row>
    <row r="15" spans="1:15" x14ac:dyDescent="0.2">
      <c r="J15">
        <v>1</v>
      </c>
      <c r="K15">
        <v>2</v>
      </c>
      <c r="L15">
        <v>3</v>
      </c>
      <c r="M15">
        <v>4</v>
      </c>
      <c r="N15">
        <v>5</v>
      </c>
      <c r="O15">
        <v>6</v>
      </c>
    </row>
    <row r="16" spans="1:15" x14ac:dyDescent="0.2">
      <c r="E16" t="s">
        <v>27</v>
      </c>
      <c r="F16" t="s">
        <v>28</v>
      </c>
      <c r="G16" t="s">
        <v>33</v>
      </c>
      <c r="H16" t="s">
        <v>31</v>
      </c>
      <c r="I16" t="s">
        <v>32</v>
      </c>
      <c r="J16">
        <f>J15/6</f>
        <v>0.16666666666666666</v>
      </c>
      <c r="K16">
        <f t="shared" ref="K16:O16" si="6">K15/6</f>
        <v>0.33333333333333331</v>
      </c>
      <c r="L16">
        <f t="shared" si="6"/>
        <v>0.5</v>
      </c>
      <c r="M16">
        <f t="shared" si="6"/>
        <v>0.66666666666666663</v>
      </c>
      <c r="N16">
        <f t="shared" si="6"/>
        <v>0.83333333333333337</v>
      </c>
      <c r="O16">
        <f t="shared" si="6"/>
        <v>1</v>
      </c>
    </row>
    <row r="17" spans="4:19" x14ac:dyDescent="0.2">
      <c r="D17">
        <v>1</v>
      </c>
      <c r="G17" s="1">
        <v>0.15</v>
      </c>
      <c r="H17">
        <f>0.2*I17</f>
        <v>20</v>
      </c>
      <c r="I17" s="10">
        <v>100</v>
      </c>
      <c r="J17" s="10">
        <v>101</v>
      </c>
      <c r="K17" s="10">
        <v>103</v>
      </c>
      <c r="L17" s="10">
        <v>106</v>
      </c>
      <c r="M17" s="10">
        <v>105</v>
      </c>
      <c r="N17" s="10">
        <v>109</v>
      </c>
      <c r="O17" s="10">
        <v>108</v>
      </c>
      <c r="Q17" s="7" t="s">
        <v>16</v>
      </c>
      <c r="R17" s="7"/>
      <c r="S17" s="7" t="str">
        <f>Q17&amp;": [" &amp; J17 &amp; ", " &amp; K17 &amp;", " &amp; L17 &amp;", " &amp; M17 &amp; ", "&amp; N17 &amp; ", " &amp; O17 &amp; "],"</f>
        <v>d1: [101, 103, 106, 105, 109, 108],</v>
      </c>
    </row>
    <row r="18" spans="4:19" x14ac:dyDescent="0.2">
      <c r="D18">
        <v>2</v>
      </c>
      <c r="E18" t="s">
        <v>29</v>
      </c>
      <c r="G18" s="1">
        <v>0.3</v>
      </c>
      <c r="H18">
        <f t="shared" ref="H18:H26" si="7">0.2*I18</f>
        <v>20</v>
      </c>
      <c r="I18" s="11">
        <v>100</v>
      </c>
      <c r="J18" s="11">
        <v>107</v>
      </c>
      <c r="K18" s="11">
        <v>103</v>
      </c>
      <c r="L18" s="11">
        <v>112</v>
      </c>
      <c r="M18" s="11">
        <v>111</v>
      </c>
      <c r="N18" s="11">
        <v>107</v>
      </c>
      <c r="O18" s="11">
        <v>117</v>
      </c>
      <c r="Q18" s="7" t="s">
        <v>19</v>
      </c>
      <c r="R18" s="7"/>
      <c r="S18" s="7" t="str">
        <f t="shared" ref="S18:S26" si="8">Q18&amp;": [" &amp; J18 &amp; ", " &amp; K18 &amp;", " &amp; L18 &amp;", " &amp; M18 &amp; ", "&amp; N18 &amp; ", " &amp; O18 &amp; "],"</f>
        <v>d2: [107, 103, 112, 111, 107, 117],</v>
      </c>
    </row>
    <row r="19" spans="4:19" x14ac:dyDescent="0.2">
      <c r="D19">
        <v>3</v>
      </c>
      <c r="F19" t="s">
        <v>29</v>
      </c>
      <c r="G19" s="1">
        <v>0.6</v>
      </c>
      <c r="H19">
        <f t="shared" si="7"/>
        <v>20</v>
      </c>
      <c r="I19" s="10">
        <v>100</v>
      </c>
      <c r="J19" s="10">
        <v>103</v>
      </c>
      <c r="K19" s="10">
        <v>101</v>
      </c>
      <c r="L19" s="10">
        <v>106</v>
      </c>
      <c r="M19" s="10">
        <v>109</v>
      </c>
      <c r="N19" s="10">
        <v>109</v>
      </c>
      <c r="O19" s="10">
        <v>110</v>
      </c>
      <c r="Q19" s="7" t="s">
        <v>20</v>
      </c>
      <c r="R19" s="7"/>
      <c r="S19" s="7" t="str">
        <f t="shared" si="8"/>
        <v>d3: [103, 101, 106, 109, 109, 110],</v>
      </c>
    </row>
    <row r="20" spans="4:19" x14ac:dyDescent="0.2">
      <c r="D20">
        <v>4</v>
      </c>
      <c r="E20" t="s">
        <v>30</v>
      </c>
      <c r="G20" s="1">
        <v>0.6</v>
      </c>
      <c r="H20">
        <f t="shared" si="7"/>
        <v>20</v>
      </c>
      <c r="I20" s="11">
        <v>100</v>
      </c>
      <c r="J20" s="11">
        <v>103</v>
      </c>
      <c r="K20" s="11">
        <v>103</v>
      </c>
      <c r="L20" s="11">
        <v>117</v>
      </c>
      <c r="M20" s="11">
        <v>126</v>
      </c>
      <c r="N20" s="11">
        <v>134</v>
      </c>
      <c r="O20" s="11">
        <v>140</v>
      </c>
      <c r="Q20" s="7" t="s">
        <v>21</v>
      </c>
      <c r="R20" s="7"/>
      <c r="S20" s="7" t="str">
        <f t="shared" si="8"/>
        <v>d4: [103, 103, 117, 126, 134, 140],</v>
      </c>
    </row>
    <row r="21" spans="4:19" x14ac:dyDescent="0.2">
      <c r="D21">
        <v>5</v>
      </c>
      <c r="F21" t="s">
        <v>30</v>
      </c>
      <c r="G21" s="1">
        <v>0.3</v>
      </c>
      <c r="H21">
        <f t="shared" si="7"/>
        <v>20</v>
      </c>
      <c r="I21" s="10">
        <v>100</v>
      </c>
      <c r="J21" s="10">
        <v>102</v>
      </c>
      <c r="K21" s="10">
        <v>104</v>
      </c>
      <c r="L21" s="10">
        <v>103</v>
      </c>
      <c r="M21" s="10">
        <v>105</v>
      </c>
      <c r="N21" s="10">
        <v>108</v>
      </c>
      <c r="O21" s="10">
        <v>108</v>
      </c>
      <c r="Q21" s="7" t="s">
        <v>22</v>
      </c>
      <c r="R21" s="7"/>
      <c r="S21" s="7" t="str">
        <f t="shared" si="8"/>
        <v>d5: [102, 104, 103, 105, 108, 108],</v>
      </c>
    </row>
    <row r="22" spans="4:19" x14ac:dyDescent="0.2">
      <c r="D22">
        <v>6</v>
      </c>
      <c r="G22" s="1">
        <v>0.15</v>
      </c>
      <c r="H22">
        <f>0.2*I22</f>
        <v>20</v>
      </c>
      <c r="I22" s="11">
        <v>100</v>
      </c>
      <c r="J22" s="11">
        <v>107</v>
      </c>
      <c r="K22" s="11">
        <v>112</v>
      </c>
      <c r="L22" s="11">
        <v>114</v>
      </c>
      <c r="M22" s="11">
        <v>120</v>
      </c>
      <c r="N22" s="11">
        <v>125</v>
      </c>
      <c r="O22" s="11">
        <v>130</v>
      </c>
      <c r="Q22" s="7" t="s">
        <v>23</v>
      </c>
      <c r="R22" s="7"/>
      <c r="S22" s="7" t="str">
        <f t="shared" si="8"/>
        <v>d6: [107, 112, 114, 120, 125, 130],</v>
      </c>
    </row>
    <row r="23" spans="4:19" x14ac:dyDescent="0.2">
      <c r="D23">
        <v>7</v>
      </c>
      <c r="E23" t="s">
        <v>29</v>
      </c>
      <c r="G23" s="1">
        <v>0.3</v>
      </c>
      <c r="H23">
        <f t="shared" si="7"/>
        <v>20</v>
      </c>
      <c r="I23" s="10">
        <v>100</v>
      </c>
      <c r="J23" s="10">
        <v>103</v>
      </c>
      <c r="K23" s="10">
        <v>102</v>
      </c>
      <c r="L23" s="10">
        <v>103</v>
      </c>
      <c r="M23" s="10">
        <v>105</v>
      </c>
      <c r="N23" s="10">
        <v>110</v>
      </c>
      <c r="O23" s="10">
        <v>111</v>
      </c>
      <c r="Q23" s="7" t="s">
        <v>24</v>
      </c>
      <c r="R23" s="7"/>
      <c r="S23" s="7" t="str">
        <f t="shared" si="8"/>
        <v>d7: [103, 102, 103, 105, 110, 111],</v>
      </c>
    </row>
    <row r="24" spans="4:19" x14ac:dyDescent="0.2">
      <c r="D24">
        <v>8</v>
      </c>
      <c r="F24" t="s">
        <v>29</v>
      </c>
      <c r="G24" s="1">
        <v>0.6</v>
      </c>
      <c r="H24">
        <f t="shared" si="7"/>
        <v>20</v>
      </c>
      <c r="I24" s="11">
        <v>100</v>
      </c>
      <c r="J24" s="11">
        <v>110</v>
      </c>
      <c r="K24" s="11">
        <v>120</v>
      </c>
      <c r="L24" s="11">
        <v>116</v>
      </c>
      <c r="M24" s="11">
        <v>125</v>
      </c>
      <c r="N24" s="11">
        <v>138</v>
      </c>
      <c r="O24" s="11">
        <v>152</v>
      </c>
      <c r="Q24" s="7" t="s">
        <v>25</v>
      </c>
      <c r="R24" s="7"/>
      <c r="S24" s="7" t="str">
        <f t="shared" si="8"/>
        <v>d8: [110, 120, 116, 125, 138, 152],</v>
      </c>
    </row>
    <row r="25" spans="4:19" x14ac:dyDescent="0.2">
      <c r="D25">
        <v>9</v>
      </c>
      <c r="E25" t="s">
        <v>30</v>
      </c>
      <c r="G25" s="1">
        <v>0.6</v>
      </c>
      <c r="H25">
        <f t="shared" si="7"/>
        <v>20</v>
      </c>
      <c r="I25" s="10">
        <v>100</v>
      </c>
      <c r="J25" s="10">
        <v>100</v>
      </c>
      <c r="K25" s="10">
        <v>102</v>
      </c>
      <c r="L25" s="10">
        <v>105</v>
      </c>
      <c r="M25" s="10">
        <v>105</v>
      </c>
      <c r="N25" s="10">
        <v>107</v>
      </c>
      <c r="O25" s="10">
        <v>111</v>
      </c>
      <c r="Q25" s="7" t="s">
        <v>26</v>
      </c>
      <c r="R25" s="7"/>
      <c r="S25" s="7" t="str">
        <f t="shared" si="8"/>
        <v>d9: [100, 102, 105, 105, 107, 111],</v>
      </c>
    </row>
    <row r="26" spans="4:19" x14ac:dyDescent="0.2">
      <c r="D26">
        <v>10</v>
      </c>
      <c r="F26" t="s">
        <v>30</v>
      </c>
      <c r="G26" s="1">
        <v>0.3</v>
      </c>
      <c r="H26">
        <f t="shared" si="7"/>
        <v>20</v>
      </c>
      <c r="I26" s="11">
        <v>100</v>
      </c>
      <c r="J26" s="11">
        <v>99</v>
      </c>
      <c r="K26" s="11">
        <v>122</v>
      </c>
      <c r="L26" s="11">
        <v>128</v>
      </c>
      <c r="M26" s="11">
        <v>129</v>
      </c>
      <c r="N26" s="11">
        <v>151</v>
      </c>
      <c r="O26" s="11">
        <v>149</v>
      </c>
      <c r="Q26" s="7" t="s">
        <v>34</v>
      </c>
      <c r="R26" s="7"/>
      <c r="S26" s="7" t="str">
        <f t="shared" si="8"/>
        <v>d10: [99, 122, 128, 129, 151, 149],</v>
      </c>
    </row>
    <row r="29" spans="4:19" x14ac:dyDescent="0.2">
      <c r="J29" s="9">
        <f>(J17-I17)/I17</f>
        <v>0.01</v>
      </c>
      <c r="K29" s="9">
        <f>(K17-J17)/J17</f>
        <v>1.9801980198019802E-2</v>
      </c>
      <c r="L29" s="9">
        <f t="shared" ref="K29:O33" si="9">(L17-K17)/K17</f>
        <v>2.9126213592233011E-2</v>
      </c>
      <c r="M29" s="9">
        <f t="shared" si="9"/>
        <v>-9.433962264150943E-3</v>
      </c>
      <c r="N29" s="9">
        <f t="shared" si="9"/>
        <v>3.8095238095238099E-2</v>
      </c>
      <c r="O29" s="9">
        <f t="shared" si="9"/>
        <v>-9.1743119266055051E-3</v>
      </c>
      <c r="P29" s="9">
        <f>AVERAGE(J29:O29)</f>
        <v>1.3069192949122411E-2</v>
      </c>
      <c r="Q29" s="9">
        <f>SUM(J29:P29)</f>
        <v>9.1484350643856877E-2</v>
      </c>
      <c r="R29" s="1">
        <f>E2</f>
        <v>0.1</v>
      </c>
    </row>
    <row r="30" spans="4:19" x14ac:dyDescent="0.2">
      <c r="J30" s="9">
        <f>(J18-I18)/I18</f>
        <v>7.0000000000000007E-2</v>
      </c>
      <c r="K30" s="9">
        <f t="shared" si="9"/>
        <v>-3.7383177570093455E-2</v>
      </c>
      <c r="L30" s="9">
        <f t="shared" si="9"/>
        <v>8.7378640776699032E-2</v>
      </c>
      <c r="M30" s="9">
        <f t="shared" si="9"/>
        <v>-8.9285714285714281E-3</v>
      </c>
      <c r="N30" s="9">
        <f t="shared" si="9"/>
        <v>-3.6036036036036036E-2</v>
      </c>
      <c r="O30" s="9">
        <f t="shared" si="9"/>
        <v>9.3457943925233641E-2</v>
      </c>
      <c r="P30" s="9">
        <f t="shared" ref="P30:P39" si="10">AVERAGE(J30:O30)</f>
        <v>2.8081466611205298E-2</v>
      </c>
      <c r="Q30" s="9">
        <f t="shared" ref="Q30:Q39" si="11">SUM(J30:P30)</f>
        <v>0.1965702662784371</v>
      </c>
      <c r="R30" s="1">
        <f t="shared" ref="R30:R38" si="12">E3</f>
        <v>0.1</v>
      </c>
    </row>
    <row r="31" spans="4:19" x14ac:dyDescent="0.2">
      <c r="J31" s="9">
        <f>(J19-I19)/I19</f>
        <v>0.03</v>
      </c>
      <c r="K31" s="9">
        <f t="shared" si="9"/>
        <v>-1.9417475728155338E-2</v>
      </c>
      <c r="L31" s="9">
        <f t="shared" si="9"/>
        <v>4.9504950495049507E-2</v>
      </c>
      <c r="M31" s="9">
        <f t="shared" si="9"/>
        <v>2.8301886792452831E-2</v>
      </c>
      <c r="N31" s="9">
        <f t="shared" si="9"/>
        <v>0</v>
      </c>
      <c r="O31" s="9">
        <f t="shared" si="9"/>
        <v>9.1743119266055051E-3</v>
      </c>
      <c r="P31" s="9">
        <f t="shared" si="10"/>
        <v>1.6260612247658752E-2</v>
      </c>
      <c r="Q31" s="9">
        <f t="shared" si="11"/>
        <v>0.11382428573361125</v>
      </c>
      <c r="R31" s="1">
        <f t="shared" si="12"/>
        <v>0.1</v>
      </c>
    </row>
    <row r="32" spans="4:19" x14ac:dyDescent="0.2">
      <c r="J32" s="9">
        <f>(J20-I20)/I20</f>
        <v>0.03</v>
      </c>
      <c r="K32" s="9">
        <f t="shared" si="9"/>
        <v>0</v>
      </c>
      <c r="L32" s="9">
        <f t="shared" si="9"/>
        <v>0.13592233009708737</v>
      </c>
      <c r="M32" s="9">
        <f t="shared" si="9"/>
        <v>7.6923076923076927E-2</v>
      </c>
      <c r="N32" s="9">
        <f t="shared" si="9"/>
        <v>6.3492063492063489E-2</v>
      </c>
      <c r="O32" s="9">
        <f t="shared" si="9"/>
        <v>4.4776119402985072E-2</v>
      </c>
      <c r="P32" s="9">
        <f t="shared" si="10"/>
        <v>5.8518931652535487E-2</v>
      </c>
      <c r="Q32" s="9">
        <f t="shared" si="11"/>
        <v>0.40963252156774838</v>
      </c>
      <c r="R32" s="1">
        <f t="shared" si="12"/>
        <v>0.3</v>
      </c>
    </row>
    <row r="33" spans="10:18" x14ac:dyDescent="0.2">
      <c r="J33" s="9">
        <f>(J21-I21)/I21</f>
        <v>0.02</v>
      </c>
      <c r="K33" s="9">
        <f t="shared" si="9"/>
        <v>1.9607843137254902E-2</v>
      </c>
      <c r="L33" s="9">
        <f t="shared" si="9"/>
        <v>-9.6153846153846159E-3</v>
      </c>
      <c r="M33" s="9">
        <f t="shared" si="9"/>
        <v>1.9417475728155338E-2</v>
      </c>
      <c r="N33" s="9">
        <f t="shared" si="9"/>
        <v>2.8571428571428571E-2</v>
      </c>
      <c r="O33" s="9">
        <f t="shared" si="9"/>
        <v>0</v>
      </c>
      <c r="P33" s="9">
        <f t="shared" si="10"/>
        <v>1.29968938035757E-2</v>
      </c>
      <c r="Q33" s="9">
        <f t="shared" si="11"/>
        <v>9.0978256625029896E-2</v>
      </c>
      <c r="R33" s="1">
        <f t="shared" si="12"/>
        <v>0.1</v>
      </c>
    </row>
    <row r="34" spans="10:18" x14ac:dyDescent="0.2">
      <c r="J34" s="9">
        <f t="shared" ref="J34:O39" si="13">(J22-I22)/I22</f>
        <v>7.0000000000000007E-2</v>
      </c>
      <c r="K34" s="9">
        <f t="shared" si="13"/>
        <v>4.6728971962616821E-2</v>
      </c>
      <c r="L34" s="9">
        <f t="shared" si="13"/>
        <v>1.7857142857142856E-2</v>
      </c>
      <c r="M34" s="9">
        <f t="shared" si="13"/>
        <v>5.2631578947368418E-2</v>
      </c>
      <c r="N34" s="9">
        <f t="shared" si="13"/>
        <v>4.1666666666666664E-2</v>
      </c>
      <c r="O34" s="9">
        <f t="shared" si="13"/>
        <v>0.04</v>
      </c>
      <c r="P34" s="9">
        <f t="shared" si="10"/>
        <v>4.4814060072299128E-2</v>
      </c>
      <c r="Q34" s="9">
        <f t="shared" si="11"/>
        <v>0.31369842050609387</v>
      </c>
      <c r="R34" s="1">
        <f t="shared" si="12"/>
        <v>0.3</v>
      </c>
    </row>
    <row r="35" spans="10:18" x14ac:dyDescent="0.2">
      <c r="J35" s="9">
        <f t="shared" si="13"/>
        <v>0.03</v>
      </c>
      <c r="K35" s="9">
        <f t="shared" si="13"/>
        <v>-9.7087378640776691E-3</v>
      </c>
      <c r="L35" s="9">
        <f t="shared" si="13"/>
        <v>9.8039215686274508E-3</v>
      </c>
      <c r="M35" s="9">
        <f t="shared" si="13"/>
        <v>1.9417475728155338E-2</v>
      </c>
      <c r="N35" s="9">
        <f t="shared" si="13"/>
        <v>4.7619047619047616E-2</v>
      </c>
      <c r="O35" s="9">
        <f t="shared" si="13"/>
        <v>9.0909090909090905E-3</v>
      </c>
      <c r="P35" s="9">
        <f t="shared" si="10"/>
        <v>1.7703769357110304E-2</v>
      </c>
      <c r="Q35" s="9">
        <f t="shared" si="11"/>
        <v>0.12392638549977214</v>
      </c>
      <c r="R35" s="1">
        <f t="shared" si="12"/>
        <v>0.1</v>
      </c>
    </row>
    <row r="36" spans="10:18" x14ac:dyDescent="0.2">
      <c r="J36" s="9">
        <f t="shared" si="13"/>
        <v>0.1</v>
      </c>
      <c r="K36" s="9">
        <f t="shared" si="13"/>
        <v>9.0909090909090912E-2</v>
      </c>
      <c r="L36" s="9">
        <f t="shared" si="13"/>
        <v>-3.3333333333333333E-2</v>
      </c>
      <c r="M36" s="9">
        <f t="shared" si="13"/>
        <v>7.7586206896551727E-2</v>
      </c>
      <c r="N36" s="9">
        <f t="shared" si="13"/>
        <v>0.104</v>
      </c>
      <c r="O36" s="9">
        <f t="shared" si="13"/>
        <v>0.10144927536231885</v>
      </c>
      <c r="P36" s="9">
        <f t="shared" si="10"/>
        <v>7.3435206639104689E-2</v>
      </c>
      <c r="Q36" s="9">
        <f t="shared" si="11"/>
        <v>0.51404644647373288</v>
      </c>
      <c r="R36" s="1">
        <f t="shared" si="12"/>
        <v>0.5</v>
      </c>
    </row>
    <row r="37" spans="10:18" x14ac:dyDescent="0.2">
      <c r="J37" s="9">
        <f t="shared" si="13"/>
        <v>0</v>
      </c>
      <c r="K37" s="9">
        <f t="shared" si="13"/>
        <v>0.02</v>
      </c>
      <c r="L37" s="9">
        <f t="shared" si="13"/>
        <v>2.9411764705882353E-2</v>
      </c>
      <c r="M37" s="9">
        <f t="shared" si="13"/>
        <v>0</v>
      </c>
      <c r="N37" s="9">
        <f t="shared" si="13"/>
        <v>1.9047619047619049E-2</v>
      </c>
      <c r="O37" s="9">
        <f t="shared" si="13"/>
        <v>3.7383177570093455E-2</v>
      </c>
      <c r="P37" s="9">
        <f t="shared" si="10"/>
        <v>1.7640426887265807E-2</v>
      </c>
      <c r="Q37" s="9">
        <f t="shared" si="11"/>
        <v>0.12348298821086065</v>
      </c>
      <c r="R37" s="1">
        <f t="shared" si="12"/>
        <v>0.1</v>
      </c>
    </row>
    <row r="38" spans="10:18" x14ac:dyDescent="0.2">
      <c r="J38" s="9">
        <f t="shared" si="13"/>
        <v>-0.01</v>
      </c>
      <c r="K38" s="9">
        <f t="shared" si="13"/>
        <v>0.23232323232323232</v>
      </c>
      <c r="L38" s="9">
        <f t="shared" si="13"/>
        <v>4.9180327868852458E-2</v>
      </c>
      <c r="M38" s="9">
        <f t="shared" si="13"/>
        <v>7.8125E-3</v>
      </c>
      <c r="N38" s="9">
        <f t="shared" si="13"/>
        <v>0.17054263565891473</v>
      </c>
      <c r="O38" s="9">
        <f t="shared" si="13"/>
        <v>-1.3245033112582781E-2</v>
      </c>
      <c r="P38" s="9">
        <f t="shared" si="10"/>
        <v>7.2768943789736112E-2</v>
      </c>
      <c r="Q38" s="9">
        <f t="shared" si="11"/>
        <v>0.50938260652815281</v>
      </c>
      <c r="R38" s="1">
        <f t="shared" si="12"/>
        <v>0.5</v>
      </c>
    </row>
    <row r="39" spans="10:18" x14ac:dyDescent="0.2">
      <c r="J39" s="9"/>
      <c r="K39" s="9"/>
      <c r="L39" s="9"/>
      <c r="M39" s="9"/>
      <c r="N39" s="9"/>
      <c r="O39" s="9"/>
      <c r="P39" s="9"/>
      <c r="Q39" s="9"/>
    </row>
  </sheetData>
  <pageMargins left="0.7" right="0.7" top="0.75" bottom="0.75" header="0.3" footer="0.3"/>
  <pageSetup orientation="landscape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0469-2827-1445-A075-EE4BCF725A47}">
  <dimension ref="C19:F112"/>
  <sheetViews>
    <sheetView topLeftCell="A62" workbookViewId="0">
      <selection activeCell="C71" sqref="C71"/>
    </sheetView>
  </sheetViews>
  <sheetFormatPr baseColWidth="10" defaultRowHeight="16" x14ac:dyDescent="0.2"/>
  <cols>
    <col min="8" max="8" width="13.1640625" customWidth="1"/>
    <col min="9" max="9" width="41.6640625" customWidth="1"/>
    <col min="10" max="10" width="50" customWidth="1"/>
    <col min="11" max="11" width="26.1640625" customWidth="1"/>
  </cols>
  <sheetData>
    <row r="19" spans="3:4" x14ac:dyDescent="0.2">
      <c r="C19" t="s">
        <v>35</v>
      </c>
      <c r="D19">
        <v>12.3</v>
      </c>
    </row>
    <row r="20" spans="3:4" x14ac:dyDescent="0.2">
      <c r="C20" t="s">
        <v>36</v>
      </c>
      <c r="D20">
        <v>36.6</v>
      </c>
    </row>
    <row r="21" spans="3:4" x14ac:dyDescent="0.2">
      <c r="C21" t="s">
        <v>37</v>
      </c>
      <c r="D21">
        <v>24.3</v>
      </c>
    </row>
    <row r="22" spans="3:4" x14ac:dyDescent="0.2">
      <c r="C22" t="s">
        <v>38</v>
      </c>
      <c r="D22">
        <v>26.8</v>
      </c>
    </row>
    <row r="28" spans="3:4" x14ac:dyDescent="0.2">
      <c r="C28" t="s">
        <v>39</v>
      </c>
      <c r="D28">
        <v>31</v>
      </c>
    </row>
    <row r="29" spans="3:4" x14ac:dyDescent="0.2">
      <c r="C29" t="s">
        <v>40</v>
      </c>
      <c r="D29">
        <v>21</v>
      </c>
    </row>
    <row r="30" spans="3:4" x14ac:dyDescent="0.2">
      <c r="C30" t="s">
        <v>41</v>
      </c>
      <c r="D30">
        <v>27</v>
      </c>
    </row>
    <row r="31" spans="3:4" x14ac:dyDescent="0.2">
      <c r="C31" t="s">
        <v>42</v>
      </c>
      <c r="D31">
        <v>21</v>
      </c>
    </row>
    <row r="54" spans="3:5" x14ac:dyDescent="0.2">
      <c r="C54" t="str">
        <f>D54</f>
        <v>Group A</v>
      </c>
      <c r="D54" t="s">
        <v>43</v>
      </c>
      <c r="E54">
        <v>16</v>
      </c>
    </row>
    <row r="55" spans="3:5" x14ac:dyDescent="0.2">
      <c r="C55" t="str">
        <f t="shared" ref="C55:C58" si="0">D55</f>
        <v>Group B</v>
      </c>
      <c r="D55" t="s">
        <v>44</v>
      </c>
      <c r="E55">
        <v>20</v>
      </c>
    </row>
    <row r="56" spans="3:5" x14ac:dyDescent="0.2">
      <c r="C56" t="str">
        <f t="shared" si="0"/>
        <v>Group C</v>
      </c>
      <c r="D56" t="s">
        <v>45</v>
      </c>
      <c r="E56">
        <v>25</v>
      </c>
    </row>
    <row r="57" spans="3:5" x14ac:dyDescent="0.2">
      <c r="C57" t="str">
        <f t="shared" si="0"/>
        <v>Group D</v>
      </c>
      <c r="D57" t="s">
        <v>46</v>
      </c>
      <c r="E57">
        <v>14</v>
      </c>
    </row>
    <row r="58" spans="3:5" x14ac:dyDescent="0.2">
      <c r="C58" t="str">
        <f t="shared" si="0"/>
        <v>Group E</v>
      </c>
      <c r="D58" t="s">
        <v>47</v>
      </c>
      <c r="E58">
        <v>25</v>
      </c>
    </row>
    <row r="79" spans="3:5" x14ac:dyDescent="0.2">
      <c r="C79" t="str">
        <f>D79</f>
        <v>Area 1</v>
      </c>
      <c r="D79" t="s">
        <v>48</v>
      </c>
      <c r="E79">
        <v>18</v>
      </c>
    </row>
    <row r="80" spans="3:5" x14ac:dyDescent="0.2">
      <c r="C80" t="str">
        <f t="shared" ref="C80:C81" si="1">D80</f>
        <v>Area 2</v>
      </c>
      <c r="D80" t="s">
        <v>49</v>
      </c>
      <c r="E80">
        <v>7</v>
      </c>
    </row>
    <row r="81" spans="3:5" x14ac:dyDescent="0.2">
      <c r="C81" t="str">
        <f t="shared" si="1"/>
        <v>Area 3</v>
      </c>
      <c r="D81" t="s">
        <v>50</v>
      </c>
      <c r="E81">
        <v>75</v>
      </c>
    </row>
    <row r="109" spans="5:6" x14ac:dyDescent="0.2">
      <c r="E109" t="s">
        <v>51</v>
      </c>
      <c r="F109">
        <v>38</v>
      </c>
    </row>
    <row r="110" spans="5:6" x14ac:dyDescent="0.2">
      <c r="E110" t="s">
        <v>52</v>
      </c>
      <c r="F110">
        <v>28</v>
      </c>
    </row>
    <row r="111" spans="5:6" x14ac:dyDescent="0.2">
      <c r="E111" t="s">
        <v>53</v>
      </c>
      <c r="F111">
        <v>10</v>
      </c>
    </row>
    <row r="112" spans="5:6" x14ac:dyDescent="0.2">
      <c r="E112" t="s">
        <v>54</v>
      </c>
      <c r="F112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9EB1-CA60-5C4B-BBB5-4B8DDF5C8DDC}">
  <dimension ref="A1:L20"/>
  <sheetViews>
    <sheetView workbookViewId="0">
      <selection activeCell="D5" sqref="D5"/>
    </sheetView>
  </sheetViews>
  <sheetFormatPr baseColWidth="10" defaultRowHeight="16" x14ac:dyDescent="0.2"/>
  <cols>
    <col min="10" max="10" width="13.1640625" customWidth="1"/>
    <col min="11" max="11" width="47.5" customWidth="1"/>
    <col min="12" max="12" width="50" customWidth="1"/>
    <col min="13" max="13" width="26.1640625" customWidth="1"/>
  </cols>
  <sheetData>
    <row r="1" spans="1:12" x14ac:dyDescent="0.2">
      <c r="A1" t="s">
        <v>9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15</v>
      </c>
      <c r="J1" t="s">
        <v>11</v>
      </c>
      <c r="K1" t="s">
        <v>12</v>
      </c>
      <c r="L1" t="s">
        <v>10</v>
      </c>
    </row>
    <row r="2" spans="1:12" x14ac:dyDescent="0.2">
      <c r="A2" s="2">
        <v>100</v>
      </c>
      <c r="B2" s="3">
        <v>9422</v>
      </c>
      <c r="C2" s="3">
        <v>417</v>
      </c>
      <c r="D2" s="3">
        <v>217</v>
      </c>
      <c r="E2" s="3">
        <v>-1218</v>
      </c>
      <c r="F2" s="3">
        <v>-710</v>
      </c>
      <c r="G2" s="3">
        <v>-856</v>
      </c>
      <c r="H2" s="3">
        <v>-13</v>
      </c>
      <c r="I2" s="3">
        <f>SUM(Table15[[#This Row],[Y1]:[Y7]])</f>
        <v>7259</v>
      </c>
      <c r="J2" t="s">
        <v>16</v>
      </c>
      <c r="K2" t="str">
        <f t="shared" ref="K2:K10" si="0">J2&amp;": [" &amp; B2 &amp; ", " &amp; C2 &amp;", " &amp; D2 &amp;", " &amp; E2 &amp; ", "&amp; F2 &amp; ", " &amp; G2 &amp; ", "&amp; H2 &amp;", "&amp;I2 &amp;"],"</f>
        <v>d1: [9422, 417, 217, -1218, -710, -856, -13, 7259],</v>
      </c>
      <c r="L2" s="3" t="s">
        <v>17</v>
      </c>
    </row>
    <row r="3" spans="1:12" x14ac:dyDescent="0.2">
      <c r="A3" s="2">
        <v>300</v>
      </c>
      <c r="B3" s="3">
        <v>741</v>
      </c>
      <c r="C3" s="3">
        <v>558</v>
      </c>
      <c r="D3" s="3">
        <v>168</v>
      </c>
      <c r="E3" s="3">
        <v>102</v>
      </c>
      <c r="F3" s="3">
        <v>-21</v>
      </c>
      <c r="G3" s="3">
        <v>-450</v>
      </c>
      <c r="H3" s="3">
        <v>48</v>
      </c>
      <c r="I3" s="3">
        <f>SUM(Table15[[#This Row],[Y1]:[Y7]])</f>
        <v>1146</v>
      </c>
      <c r="J3" t="s">
        <v>19</v>
      </c>
      <c r="K3" t="str">
        <f t="shared" si="0"/>
        <v>d2: [741, 558, 168, 102, -21, -450, 48, 1146],</v>
      </c>
      <c r="L3" s="3" t="s">
        <v>18</v>
      </c>
    </row>
    <row r="4" spans="1:12" x14ac:dyDescent="0.2">
      <c r="A4" s="2">
        <v>500</v>
      </c>
      <c r="B4" s="3">
        <f ca="1">Table15[[#This Row],[Base]]*(1+RANDBETWEEN(1,3)/10)</f>
        <v>600</v>
      </c>
      <c r="C4" s="3">
        <f t="shared" ref="C4:H10" ca="1" si="1">$B4*(RANDBETWEEN(8,14)/100)</f>
        <v>66</v>
      </c>
      <c r="D4" s="3">
        <f t="shared" ca="1" si="1"/>
        <v>60</v>
      </c>
      <c r="E4" s="3">
        <f t="shared" ca="1" si="1"/>
        <v>72</v>
      </c>
      <c r="F4" s="3">
        <f t="shared" ca="1" si="1"/>
        <v>60</v>
      </c>
      <c r="G4" s="3">
        <f t="shared" ca="1" si="1"/>
        <v>72</v>
      </c>
      <c r="H4" s="3">
        <f t="shared" ca="1" si="1"/>
        <v>66</v>
      </c>
      <c r="I4" s="3">
        <f ca="1">SUM(Table15[[#This Row],[Y1]:[Y7]])</f>
        <v>996</v>
      </c>
      <c r="J4" t="s">
        <v>20</v>
      </c>
      <c r="K4" t="str">
        <f t="shared" ca="1" si="0"/>
        <v>d3: [600, 66, 60, 72, 60, 72, 66, 996],</v>
      </c>
      <c r="L4" s="3"/>
    </row>
    <row r="5" spans="1:12" x14ac:dyDescent="0.2">
      <c r="A5" s="2">
        <v>800</v>
      </c>
      <c r="B5" s="3">
        <f ca="1">Table15[[#This Row],[Base]]*(1+RANDBETWEEN(1,3)/10)</f>
        <v>960</v>
      </c>
      <c r="C5" s="3">
        <f t="shared" ca="1" si="1"/>
        <v>76.8</v>
      </c>
      <c r="D5" s="3">
        <f t="shared" ca="1" si="1"/>
        <v>124.80000000000001</v>
      </c>
      <c r="E5" s="3">
        <f t="shared" ca="1" si="1"/>
        <v>96</v>
      </c>
      <c r="F5" s="3">
        <f t="shared" ca="1" si="1"/>
        <v>105.6</v>
      </c>
      <c r="G5" s="3">
        <f t="shared" ca="1" si="1"/>
        <v>76.8</v>
      </c>
      <c r="H5" s="3">
        <f t="shared" ca="1" si="1"/>
        <v>86.399999999999991</v>
      </c>
      <c r="I5" s="3">
        <f ca="1">SUM(Table15[[#This Row],[Y1]:[Y7]])</f>
        <v>1526.3999999999999</v>
      </c>
      <c r="J5" t="s">
        <v>21</v>
      </c>
      <c r="K5" t="str">
        <f t="shared" ca="1" si="0"/>
        <v>d4: [960, 76.8, 124.8, 96, 105.6, 76.8, 86.4, 1526.4],</v>
      </c>
      <c r="L5" s="3"/>
    </row>
    <row r="6" spans="1:12" x14ac:dyDescent="0.2">
      <c r="A6" s="2">
        <v>900</v>
      </c>
      <c r="B6" s="3">
        <f ca="1">Table15[[#This Row],[Base]]*(1+RANDBETWEEN(1,3)/10)</f>
        <v>990.00000000000011</v>
      </c>
      <c r="C6" s="3">
        <f t="shared" ca="1" si="1"/>
        <v>138.60000000000002</v>
      </c>
      <c r="D6" s="3">
        <f t="shared" ca="1" si="1"/>
        <v>79.200000000000017</v>
      </c>
      <c r="E6" s="3">
        <f t="shared" ca="1" si="1"/>
        <v>138.60000000000002</v>
      </c>
      <c r="F6" s="3">
        <f t="shared" ca="1" si="1"/>
        <v>79.200000000000017</v>
      </c>
      <c r="G6" s="3">
        <f t="shared" ca="1" si="1"/>
        <v>138.60000000000002</v>
      </c>
      <c r="H6" s="3">
        <f t="shared" ca="1" si="1"/>
        <v>128.70000000000002</v>
      </c>
      <c r="I6" s="3">
        <f ca="1">SUM(Table15[[#This Row],[Y1]:[Y7]])</f>
        <v>1692.9000000000003</v>
      </c>
      <c r="J6" t="s">
        <v>22</v>
      </c>
      <c r="K6" t="str">
        <f t="shared" ca="1" si="0"/>
        <v>d5: [990, 138.6, 79.2, 138.6, 79.2, 138.6, 128.7, 1692.9],</v>
      </c>
      <c r="L6" s="3"/>
    </row>
    <row r="7" spans="1:12" x14ac:dyDescent="0.2">
      <c r="A7" s="2">
        <v>8927</v>
      </c>
      <c r="B7" s="3">
        <f ca="1">Table15[[#This Row],[Base]]*(1+RANDBETWEEN(1,3)/10)</f>
        <v>10712.4</v>
      </c>
      <c r="C7" s="3">
        <f t="shared" ca="1" si="1"/>
        <v>1499.7360000000001</v>
      </c>
      <c r="D7" s="3">
        <f t="shared" ca="1" si="1"/>
        <v>856.99199999999996</v>
      </c>
      <c r="E7" s="3">
        <f t="shared" ca="1" si="1"/>
        <v>964.11599999999999</v>
      </c>
      <c r="F7" s="3">
        <f t="shared" ca="1" si="1"/>
        <v>964.11599999999999</v>
      </c>
      <c r="G7" s="3">
        <f t="shared" ca="1" si="1"/>
        <v>1285.4879999999998</v>
      </c>
      <c r="H7" s="3">
        <f t="shared" ca="1" si="1"/>
        <v>1499.7360000000001</v>
      </c>
      <c r="I7" s="3">
        <f ca="1">SUM(Table15[[#This Row],[Y1]:[Y7]])</f>
        <v>17782.583999999999</v>
      </c>
      <c r="J7" t="s">
        <v>23</v>
      </c>
      <c r="K7" t="str">
        <f t="shared" ca="1" si="0"/>
        <v>d6: [10712.4, 1499.736, 856.992, 964.116, 964.116, 1285.488, 1499.736, 17782.584],</v>
      </c>
      <c r="L7" s="3"/>
    </row>
    <row r="8" spans="1:12" x14ac:dyDescent="0.2">
      <c r="A8" s="2">
        <v>1765</v>
      </c>
      <c r="B8" s="3">
        <f ca="1">Table15[[#This Row],[Base]]*(1+RANDBETWEEN(1,3)/10)</f>
        <v>2118</v>
      </c>
      <c r="C8" s="3">
        <f t="shared" ca="1" si="1"/>
        <v>232.98</v>
      </c>
      <c r="D8" s="3">
        <f t="shared" ca="1" si="1"/>
        <v>211.8</v>
      </c>
      <c r="E8" s="3">
        <f t="shared" ca="1" si="1"/>
        <v>275.34000000000003</v>
      </c>
      <c r="F8" s="3">
        <f t="shared" ca="1" si="1"/>
        <v>190.62</v>
      </c>
      <c r="G8" s="3">
        <f t="shared" ca="1" si="1"/>
        <v>211.8</v>
      </c>
      <c r="H8" s="3">
        <f t="shared" ca="1" si="1"/>
        <v>296.52000000000004</v>
      </c>
      <c r="I8" s="3">
        <f ca="1">SUM(Table15[[#This Row],[Y1]:[Y7]])</f>
        <v>3537.0600000000004</v>
      </c>
      <c r="J8" t="s">
        <v>24</v>
      </c>
      <c r="K8" t="str">
        <f t="shared" ca="1" si="0"/>
        <v>d7: [2118, 232.98, 211.8, 275.34, 190.62, 211.8, 296.52, 3537.06],</v>
      </c>
      <c r="L8" s="3"/>
    </row>
    <row r="9" spans="1:12" x14ac:dyDescent="0.2">
      <c r="A9" s="2">
        <v>9791</v>
      </c>
      <c r="B9" s="3">
        <f ca="1">Table15[[#This Row],[Base]]*(1+RANDBETWEEN(1,3)/10)</f>
        <v>12728.300000000001</v>
      </c>
      <c r="C9" s="3">
        <f t="shared" ca="1" si="1"/>
        <v>1527.3960000000002</v>
      </c>
      <c r="D9" s="3">
        <f t="shared" ca="1" si="1"/>
        <v>1654.6790000000001</v>
      </c>
      <c r="E9" s="3">
        <f t="shared" ca="1" si="1"/>
        <v>1272.8300000000002</v>
      </c>
      <c r="F9" s="3">
        <f t="shared" ca="1" si="1"/>
        <v>1527.3960000000002</v>
      </c>
      <c r="G9" s="3">
        <f t="shared" ca="1" si="1"/>
        <v>1654.6790000000001</v>
      </c>
      <c r="H9" s="3">
        <f t="shared" ca="1" si="1"/>
        <v>1018.2640000000001</v>
      </c>
      <c r="I9" s="3">
        <f ca="1">SUM(Table15[[#This Row],[Y1]:[Y7]])</f>
        <v>21383.544000000002</v>
      </c>
      <c r="J9" t="s">
        <v>25</v>
      </c>
      <c r="K9" t="str">
        <f t="shared" ca="1" si="0"/>
        <v>d8: [12728.3, 1527.396, 1654.679, 1272.83, 1527.396, 1654.679, 1018.264, 21383.544],</v>
      </c>
      <c r="L9" s="3"/>
    </row>
    <row r="10" spans="1:12" x14ac:dyDescent="0.2">
      <c r="A10" s="2">
        <v>8150</v>
      </c>
      <c r="B10" s="3">
        <f ca="1">Table15[[#This Row],[Base]]*(1+RANDBETWEEN(1,3)/10)</f>
        <v>10595</v>
      </c>
      <c r="C10" s="3">
        <f t="shared" ca="1" si="1"/>
        <v>1059.5</v>
      </c>
      <c r="D10" s="3">
        <f t="shared" ca="1" si="1"/>
        <v>1271.3999999999999</v>
      </c>
      <c r="E10" s="3">
        <f t="shared" ca="1" si="1"/>
        <v>953.55</v>
      </c>
      <c r="F10" s="3">
        <f t="shared" ca="1" si="1"/>
        <v>1271.3999999999999</v>
      </c>
      <c r="G10" s="3">
        <f t="shared" ca="1" si="1"/>
        <v>1483.3000000000002</v>
      </c>
      <c r="H10" s="3">
        <f t="shared" ca="1" si="1"/>
        <v>953.55</v>
      </c>
      <c r="I10" s="3">
        <f ca="1">SUM(Table15[[#This Row],[Y1]:[Y7]])</f>
        <v>17587.699999999997</v>
      </c>
      <c r="J10" t="s">
        <v>26</v>
      </c>
      <c r="K10" t="str">
        <f t="shared" ca="1" si="0"/>
        <v>d9: [10595, 1059.5, 1271.4, 953.55, 1271.4, 1483.3, 953.55, 17587.7],</v>
      </c>
      <c r="L10" s="3"/>
    </row>
    <row r="14" spans="1:12" x14ac:dyDescent="0.2">
      <c r="D14">
        <v>1</v>
      </c>
    </row>
    <row r="15" spans="1:12" x14ac:dyDescent="0.2">
      <c r="D15">
        <v>13</v>
      </c>
    </row>
    <row r="16" spans="1:12" x14ac:dyDescent="0.2">
      <c r="D16">
        <v>12</v>
      </c>
    </row>
    <row r="17" spans="4:8" x14ac:dyDescent="0.2">
      <c r="D17">
        <v>4</v>
      </c>
    </row>
    <row r="18" spans="4:8" x14ac:dyDescent="0.2">
      <c r="D18">
        <v>11</v>
      </c>
      <c r="H18">
        <v>300</v>
      </c>
    </row>
    <row r="19" spans="4:8" x14ac:dyDescent="0.2">
      <c r="H19">
        <f>356-300</f>
        <v>56</v>
      </c>
    </row>
    <row r="20" spans="4:8" x14ac:dyDescent="0.2">
      <c r="H20">
        <f>H19/H18</f>
        <v>0.18666666666666668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</vt:lpstr>
      <vt:lpstr>StackedBar</vt:lpstr>
      <vt:lpstr>Line</vt:lpstr>
      <vt:lpstr>pie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2019-09-18T20:24:29Z</dcterms:created>
  <dcterms:modified xsi:type="dcterms:W3CDTF">2019-10-02T21:21:13Z</dcterms:modified>
</cp:coreProperties>
</file>