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SP\Desktop\Curso CDB EDUC\Excel\"/>
    </mc:Choice>
  </mc:AlternateContent>
  <xr:revisionPtr revIDLastSave="0" documentId="8_{AC143234-2AB8-4777-81A8-84507EFA22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Planilha1" sheetId="2" r:id="rId2"/>
  </sheets>
  <definedNames>
    <definedName name="SegmentaçãodeDados_Coluna3">#N/A</definedName>
    <definedName name="SegmentaçãodeDados_Rede_Social">#N/A</definedName>
  </definedNames>
  <calcPr calcId="191029"/>
  <pivotCaches>
    <pivotCache cacheId="7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M24" i="1"/>
  <c r="M8" i="1"/>
</calcChain>
</file>

<file path=xl/sharedStrings.xml><?xml version="1.0" encoding="utf-8"?>
<sst xmlns="http://schemas.openxmlformats.org/spreadsheetml/2006/main" count="93" uniqueCount="29">
  <si>
    <t>Titulo da Aula</t>
  </si>
  <si>
    <t>Visualizações</t>
  </si>
  <si>
    <t>Monetização (R$)</t>
  </si>
  <si>
    <t>Rede Social</t>
  </si>
  <si>
    <t>Power BI</t>
  </si>
  <si>
    <t>Excel</t>
  </si>
  <si>
    <t>Tableau</t>
  </si>
  <si>
    <t>Looker</t>
  </si>
  <si>
    <t>YouTube</t>
  </si>
  <si>
    <t>TikTok</t>
  </si>
  <si>
    <t>Instagram</t>
  </si>
  <si>
    <t>Rótulos de Linha</t>
  </si>
  <si>
    <t>Total Geral</t>
  </si>
  <si>
    <t>Soma de Visualizações</t>
  </si>
  <si>
    <t>Visões:</t>
  </si>
  <si>
    <t>Visualização</t>
  </si>
  <si>
    <t>Total de Visualizações por Rede Social</t>
  </si>
  <si>
    <t>Horarios de visualização no Geral (usar somente a hora)</t>
  </si>
  <si>
    <t>Coluna1</t>
  </si>
  <si>
    <t>Coluna2</t>
  </si>
  <si>
    <t>Coluna3</t>
  </si>
  <si>
    <t>dom</t>
  </si>
  <si>
    <t>seg</t>
  </si>
  <si>
    <t>ter</t>
  </si>
  <si>
    <t>qua</t>
  </si>
  <si>
    <t>qui</t>
  </si>
  <si>
    <t>sex</t>
  </si>
  <si>
    <t>sáb</t>
  </si>
  <si>
    <t>Soma de Monetização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</si>
</sst>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4" fontId="3" fillId="0" borderId="0" xfId="1" applyFont="1"/>
  </cellXfs>
  <cellStyles count="2">
    <cellStyle name="Moeda" xfId="1" builtinId="4"/>
    <cellStyle name="Normal" xfId="0" builtinId="0"/>
  </cellStyles>
  <dxfs count="6">
    <dxf>
      <numFmt numFmtId="164" formatCode="&quot;R$&quot;\ #,##0.00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[Plan_Dashboard_Proposta_Atividade.xlsx]Sheet1!Tabela dinâmica5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277777777777776"/>
              <c:y val="-0.40614100320793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8680664916885389E-2"/>
              <c:y val="-2.3375619714202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401356080489938E-3"/>
              <c:y val="0.157465004374453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8680664916885389E-2"/>
              <c:y val="-2.3375619714202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401356080489938E-3"/>
              <c:y val="0.157465004374453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277777777777776"/>
              <c:y val="-0.40614100320793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8680664916885389E-2"/>
              <c:y val="-2.3375619714202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401356080489938E-3"/>
              <c:y val="0.157465004374453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277777777777776"/>
              <c:y val="-0.40614100320793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8680664916885389E-2"/>
              <c:y val="-2.3375619714202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401356080489938E-3"/>
              <c:y val="0.157465004374453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277777777777776"/>
              <c:y val="-0.40614100320793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8680664916885389E-2"/>
              <c:y val="-2.3375619714202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401356080489938E-3"/>
              <c:y val="0.157465004374453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277777777777776"/>
              <c:y val="-0.40614100320793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Sheet1!$L$27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27-4991-8323-E8B06A13B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27-4991-8323-E8B06A13BF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27-4991-8323-E8B06A13BF5A}"/>
              </c:ext>
            </c:extLst>
          </c:dPt>
          <c:dLbls>
            <c:dLbl>
              <c:idx val="0"/>
              <c:layout>
                <c:manualLayout>
                  <c:x val="2.8680664916885389E-2"/>
                  <c:y val="-2.3375619714202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7-4991-8323-E8B06A13BF5A}"/>
                </c:ext>
              </c:extLst>
            </c:dLbl>
            <c:dLbl>
              <c:idx val="1"/>
              <c:layout>
                <c:manualLayout>
                  <c:x val="2.5401356080489938E-3"/>
                  <c:y val="0.15746500437445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7-4991-8323-E8B06A13BF5A}"/>
                </c:ext>
              </c:extLst>
            </c:dLbl>
            <c:dLbl>
              <c:idx val="2"/>
              <c:layout>
                <c:manualLayout>
                  <c:x val="0.10277777777777776"/>
                  <c:y val="-0.40614100320793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7-4991-8323-E8B06A13B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Sheet1!$K$28:$K$31</c:f>
              <c:strCache>
                <c:ptCount val="3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</c:strCache>
            </c:strRef>
          </c:cat>
          <c:val>
            <c:numRef>
              <c:f>Sheet1!$L$28:$L$31</c:f>
              <c:numCache>
                <c:formatCode>"R$"\ #,##0.00</c:formatCode>
                <c:ptCount val="3"/>
                <c:pt idx="0">
                  <c:v>1455.13</c:v>
                </c:pt>
                <c:pt idx="1">
                  <c:v>2185.17</c:v>
                </c:pt>
                <c:pt idx="2">
                  <c:v>4085.12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7-4991-8323-E8B06A13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[Plan_Dashboard_Proposta_Atividade.xlsx]Sheet1!Tabela dinâmica1</c:name>
    <c:fmtId val="11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8.070175438596478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0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6.1728395061728274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0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8.070175438596478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6.1728395061728274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0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8.070175438596478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6.1728395061728274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0.05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8.0701754385964788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6.1728395061728274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.0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07017543859647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172839506172827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0A-4DCB-B5CB-32DF8DA2F6EF}"/>
                </c:ext>
              </c:extLst>
            </c:dLbl>
            <c:dLbl>
              <c:idx val="1"/>
              <c:layout>
                <c:manualLayout>
                  <c:x val="8.07017543859647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0A-4DCB-B5CB-32DF8DA2F6EF}"/>
                </c:ext>
              </c:extLst>
            </c:dLbl>
            <c:dLbl>
              <c:idx val="2"/>
              <c:layout>
                <c:manualLayout>
                  <c:x val="6.17283950617282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0A-4DCB-B5CB-32DF8DA2F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Sheet1!$K$5:$K$8</c:f>
              <c:strCache>
                <c:ptCount val="3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3"/>
                <c:pt idx="0">
                  <c:v>20805</c:v>
                </c:pt>
                <c:pt idx="1">
                  <c:v>27507</c:v>
                </c:pt>
                <c:pt idx="2">
                  <c:v>38612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700A-4DCB-B5CB-32DF8DA2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gapDepth val="82"/>
        <c:shape val="box"/>
        <c:axId val="1689384383"/>
        <c:axId val="1689395423"/>
        <c:axId val="0"/>
      </c:bar3DChart>
      <c:catAx>
        <c:axId val="168938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395423"/>
        <c:crosses val="autoZero"/>
        <c:auto val="1"/>
        <c:lblAlgn val="ctr"/>
        <c:lblOffset val="100"/>
        <c:noMultiLvlLbl val="0"/>
      </c:catAx>
      <c:valAx>
        <c:axId val="1689395423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938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[Plan_Dashboard_Proposta_Atividade.xlsx]Sheet1!Tabela dinâmica4</c:name>
    <c:fmtId val="1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"/>
              <c:y val="-3.6390101892285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44024184476938"/>
          <c:y val="0.15842693833886878"/>
          <c:w val="0.85395399793775773"/>
          <c:h val="0.77149598006410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0"/>
                  <c:y val="-3.6390101892285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B2-47CD-BA22-600ED5E67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Sheet1!$K$17:$K$24</c:f>
              <c:strCache>
                <c:ptCount val="7"/>
                <c:pt idx="0">
                  <c:v>sex</c:v>
                </c:pt>
                <c:pt idx="1">
                  <c:v>ter</c:v>
                </c:pt>
                <c:pt idx="2">
                  <c:v>qui</c:v>
                </c:pt>
                <c:pt idx="3">
                  <c:v>qua</c:v>
                </c:pt>
                <c:pt idx="4">
                  <c:v>sáb</c:v>
                </c:pt>
                <c:pt idx="5">
                  <c:v>seg</c:v>
                </c:pt>
                <c:pt idx="6">
                  <c:v>dom</c:v>
                </c:pt>
              </c:strCache>
            </c:strRef>
          </c:cat>
          <c:val>
            <c:numRef>
              <c:f>Sheet1!$L$17:$L$24</c:f>
              <c:numCache>
                <c:formatCode>"R$"\ #,##0.00</c:formatCode>
                <c:ptCount val="7"/>
                <c:pt idx="0">
                  <c:v>2319.14</c:v>
                </c:pt>
                <c:pt idx="1">
                  <c:v>1841.9099999999999</c:v>
                </c:pt>
                <c:pt idx="2">
                  <c:v>1385.82</c:v>
                </c:pt>
                <c:pt idx="3">
                  <c:v>947.94999999999993</c:v>
                </c:pt>
                <c:pt idx="4">
                  <c:v>644.32999999999993</c:v>
                </c:pt>
                <c:pt idx="5">
                  <c:v>320.82</c:v>
                </c:pt>
                <c:pt idx="6">
                  <c:v>265.45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7CD-BA22-600ED5E6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3065167"/>
        <c:axId val="1923062767"/>
      </c:barChart>
      <c:catAx>
        <c:axId val="19230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62767"/>
        <c:crosses val="autoZero"/>
        <c:auto val="1"/>
        <c:lblAlgn val="ctr"/>
        <c:lblOffset val="100"/>
        <c:noMultiLvlLbl val="0"/>
      </c:catAx>
      <c:valAx>
        <c:axId val="192306276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92306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accent5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8</xdr:row>
      <xdr:rowOff>160020</xdr:rowOff>
    </xdr:from>
    <xdr:to>
      <xdr:col>11</xdr:col>
      <xdr:colOff>144780</xdr:colOff>
      <xdr:row>12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de Social">
              <a:extLst>
                <a:ext uri="{FF2B5EF4-FFF2-40B4-BE49-F238E27FC236}">
                  <a16:creationId xmlns:a16="http://schemas.microsoft.com/office/drawing/2014/main" id="{374B7950-F10E-42A7-B5A4-052B33E58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de So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2760" y="1623060"/>
              <a:ext cx="3817620" cy="632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579120</xdr:colOff>
      <xdr:row>8</xdr:row>
      <xdr:rowOff>144781</xdr:rowOff>
    </xdr:from>
    <xdr:to>
      <xdr:col>21</xdr:col>
      <xdr:colOff>106680</xdr:colOff>
      <xdr:row>12</xdr:row>
      <xdr:rowOff>91441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luna3">
              <a:extLst>
                <a:ext uri="{FF2B5EF4-FFF2-40B4-BE49-F238E27FC236}">
                  <a16:creationId xmlns:a16="http://schemas.microsoft.com/office/drawing/2014/main" id="{F348F76B-2C34-4800-B209-4D3B4D908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720" y="1607821"/>
              <a:ext cx="5623560" cy="67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13</xdr:row>
      <xdr:rowOff>137160</xdr:rowOff>
    </xdr:from>
    <xdr:to>
      <xdr:col>11</xdr:col>
      <xdr:colOff>68580</xdr:colOff>
      <xdr:row>23</xdr:row>
      <xdr:rowOff>129540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02C3CD7-8A0E-2BBD-2B14-732354F612DA}"/>
            </a:ext>
          </a:extLst>
        </xdr:cNvPr>
        <xdr:cNvSpPr/>
      </xdr:nvSpPr>
      <xdr:spPr>
        <a:xfrm>
          <a:off x="3086100" y="2514600"/>
          <a:ext cx="3688080" cy="1821180"/>
        </a:xfrm>
        <a:prstGeom prst="roundRect">
          <a:avLst>
            <a:gd name="adj" fmla="val 634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114300</xdr:colOff>
      <xdr:row>15</xdr:row>
      <xdr:rowOff>15240</xdr:rowOff>
    </xdr:from>
    <xdr:to>
      <xdr:col>11</xdr:col>
      <xdr:colOff>7620</xdr:colOff>
      <xdr:row>24</xdr:row>
      <xdr:rowOff>91440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1B1F65-FE3E-4BB8-9DC1-4B425BAAD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12</xdr:row>
      <xdr:rowOff>160020</xdr:rowOff>
    </xdr:from>
    <xdr:to>
      <xdr:col>10</xdr:col>
      <xdr:colOff>388620</xdr:colOff>
      <xdr:row>14</xdr:row>
      <xdr:rowOff>45720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885A3A93-452D-4E3E-882C-105ED7CD37DE}"/>
            </a:ext>
          </a:extLst>
        </xdr:cNvPr>
        <xdr:cNvSpPr/>
      </xdr:nvSpPr>
      <xdr:spPr>
        <a:xfrm>
          <a:off x="3192780" y="2354580"/>
          <a:ext cx="3291840" cy="251460"/>
        </a:xfrm>
        <a:prstGeom prst="roundRect">
          <a:avLst>
            <a:gd name="adj" fmla="val 6343"/>
          </a:avLst>
        </a:prstGeom>
        <a:solidFill>
          <a:schemeClr val="tx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Distribuicão  de Receitas por Rede</a:t>
          </a:r>
          <a:endParaRPr lang="pt-BR" sz="1200">
            <a:solidFill>
              <a:schemeClr val="bg1"/>
            </a:solidFill>
            <a:effectLst/>
            <a:latin typeface="Abadi" panose="020B0604020104020204" pitchFamily="34" charset="0"/>
          </a:endParaRPr>
        </a:p>
        <a:p>
          <a:pPr algn="l"/>
          <a:endParaRPr lang="pt-BR" sz="12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5</xdr:col>
      <xdr:colOff>7620</xdr:colOff>
      <xdr:row>25</xdr:row>
      <xdr:rowOff>68580</xdr:rowOff>
    </xdr:from>
    <xdr:to>
      <xdr:col>11</xdr:col>
      <xdr:colOff>60960</xdr:colOff>
      <xdr:row>36</xdr:row>
      <xdr:rowOff>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F6AC37F-FA97-4979-81E2-4EAC20DC4B94}"/>
            </a:ext>
          </a:extLst>
        </xdr:cNvPr>
        <xdr:cNvSpPr/>
      </xdr:nvSpPr>
      <xdr:spPr>
        <a:xfrm>
          <a:off x="3055620" y="4640580"/>
          <a:ext cx="3710940" cy="1943100"/>
        </a:xfrm>
        <a:prstGeom prst="roundRect">
          <a:avLst>
            <a:gd name="adj" fmla="val 634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114300</xdr:colOff>
      <xdr:row>24</xdr:row>
      <xdr:rowOff>91440</xdr:rowOff>
    </xdr:from>
    <xdr:to>
      <xdr:col>10</xdr:col>
      <xdr:colOff>358140</xdr:colOff>
      <xdr:row>25</xdr:row>
      <xdr:rowOff>160020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DA355D3-14E2-44C7-AFF0-BC2F2B5204D4}"/>
            </a:ext>
          </a:extLst>
        </xdr:cNvPr>
        <xdr:cNvSpPr/>
      </xdr:nvSpPr>
      <xdr:spPr>
        <a:xfrm>
          <a:off x="3162300" y="4480560"/>
          <a:ext cx="3291840" cy="251460"/>
        </a:xfrm>
        <a:prstGeom prst="roundRect">
          <a:avLst>
            <a:gd name="adj" fmla="val 6343"/>
          </a:avLst>
        </a:prstGeom>
        <a:solidFill>
          <a:schemeClr val="tx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en-US" sz="1200" b="0" i="0" baseline="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Visualizações por REDE</a:t>
          </a:r>
          <a:endParaRPr lang="pt-BR" sz="1200" b="0" i="0" baseline="0">
            <a:solidFill>
              <a:schemeClr val="bg1"/>
            </a:solidFill>
            <a:effectLst/>
            <a:latin typeface="Abadi" panose="020B0604020104020204" pitchFamily="34" charset="0"/>
            <a:ea typeface="+mn-ea"/>
            <a:cs typeface="+mn-cs"/>
          </a:endParaRPr>
        </a:p>
        <a:p>
          <a:pPr algn="l"/>
          <a:endParaRPr lang="pt-BR" sz="12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5</xdr:col>
      <xdr:colOff>106680</xdr:colOff>
      <xdr:row>25</xdr:row>
      <xdr:rowOff>167640</xdr:rowOff>
    </xdr:from>
    <xdr:to>
      <xdr:col>10</xdr:col>
      <xdr:colOff>525780</xdr:colOff>
      <xdr:row>35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B5D034D-DF6E-43B2-971E-A7CA5E6EC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13</xdr:row>
      <xdr:rowOff>45720</xdr:rowOff>
    </xdr:from>
    <xdr:to>
      <xdr:col>4</xdr:col>
      <xdr:colOff>441960</xdr:colOff>
      <xdr:row>36</xdr:row>
      <xdr:rowOff>7620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265AFB59-D685-4FEB-8B2C-909258D43F3E}"/>
            </a:ext>
          </a:extLst>
        </xdr:cNvPr>
        <xdr:cNvSpPr/>
      </xdr:nvSpPr>
      <xdr:spPr>
        <a:xfrm>
          <a:off x="129540" y="2423160"/>
          <a:ext cx="2750820" cy="4168140"/>
        </a:xfrm>
        <a:prstGeom prst="roundRect">
          <a:avLst>
            <a:gd name="adj" fmla="val 6343"/>
          </a:avLst>
        </a:prstGeom>
        <a:solidFill>
          <a:schemeClr val="accent5">
            <a:lumMod val="5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381000</xdr:colOff>
      <xdr:row>26</xdr:row>
      <xdr:rowOff>106680</xdr:rowOff>
    </xdr:from>
    <xdr:to>
      <xdr:col>4</xdr:col>
      <xdr:colOff>15240</xdr:colOff>
      <xdr:row>31</xdr:row>
      <xdr:rowOff>114300</xdr:rowOff>
    </xdr:to>
    <xdr:sp macro="" textlink="Sheet1!M8">
      <xdr:nvSpPr>
        <xdr:cNvPr id="19" name="CaixaDeTexto 18">
          <a:extLst>
            <a:ext uri="{FF2B5EF4-FFF2-40B4-BE49-F238E27FC236}">
              <a16:creationId xmlns:a16="http://schemas.microsoft.com/office/drawing/2014/main" id="{EC120304-CEB0-4ACA-ABD4-6791B17FAC80}"/>
            </a:ext>
          </a:extLst>
        </xdr:cNvPr>
        <xdr:cNvSpPr txBox="1"/>
      </xdr:nvSpPr>
      <xdr:spPr>
        <a:xfrm>
          <a:off x="381000" y="4861560"/>
          <a:ext cx="207264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75CF0B-3147-40AB-98C1-139EEA0D2F0E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t>86924</a:t>
          </a:fld>
          <a:endParaRPr lang="pt-BR" sz="34400"/>
        </a:p>
      </xdr:txBody>
    </xdr:sp>
    <xdr:clientData/>
  </xdr:twoCellAnchor>
  <xdr:twoCellAnchor>
    <xdr:from>
      <xdr:col>0</xdr:col>
      <xdr:colOff>373380</xdr:colOff>
      <xdr:row>15</xdr:row>
      <xdr:rowOff>83820</xdr:rowOff>
    </xdr:from>
    <xdr:to>
      <xdr:col>4</xdr:col>
      <xdr:colOff>7620</xdr:colOff>
      <xdr:row>20</xdr:row>
      <xdr:rowOff>91440</xdr:rowOff>
    </xdr:to>
    <xdr:sp macro="" textlink="Sheet1!$M$24">
      <xdr:nvSpPr>
        <xdr:cNvPr id="20" name="CaixaDeTexto 19">
          <a:extLst>
            <a:ext uri="{FF2B5EF4-FFF2-40B4-BE49-F238E27FC236}">
              <a16:creationId xmlns:a16="http://schemas.microsoft.com/office/drawing/2014/main" id="{A8F682F2-6549-41B3-AE2A-BCFAAC236469}"/>
            </a:ext>
          </a:extLst>
        </xdr:cNvPr>
        <xdr:cNvSpPr txBox="1"/>
      </xdr:nvSpPr>
      <xdr:spPr>
        <a:xfrm>
          <a:off x="373380" y="2827020"/>
          <a:ext cx="207264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47F314-FE05-418C-9DB6-FDF4658A20F7}" type="TxLink">
            <a:rPr lang="en-US" sz="2800" b="0" i="0" u="none" strike="noStrike">
              <a:solidFill>
                <a:srgbClr val="000000"/>
              </a:solidFill>
              <a:latin typeface="Calibri"/>
              <a:cs typeface="Calibri"/>
            </a:rPr>
            <a:t> R$ 7.725,42 </a:t>
          </a:fld>
          <a:endParaRPr lang="pt-BR" sz="8800"/>
        </a:p>
      </xdr:txBody>
    </xdr:sp>
    <xdr:clientData/>
  </xdr:twoCellAnchor>
  <xdr:twoCellAnchor>
    <xdr:from>
      <xdr:col>0</xdr:col>
      <xdr:colOff>358140</xdr:colOff>
      <xdr:row>14</xdr:row>
      <xdr:rowOff>76200</xdr:rowOff>
    </xdr:from>
    <xdr:to>
      <xdr:col>4</xdr:col>
      <xdr:colOff>30480</xdr:colOff>
      <xdr:row>15</xdr:row>
      <xdr:rowOff>144780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15F2C9CA-7C9D-4CE1-8AC3-C2B7AB6741AF}"/>
            </a:ext>
          </a:extLst>
        </xdr:cNvPr>
        <xdr:cNvSpPr/>
      </xdr:nvSpPr>
      <xdr:spPr>
        <a:xfrm>
          <a:off x="358140" y="2636520"/>
          <a:ext cx="2110740" cy="251460"/>
        </a:xfrm>
        <a:prstGeom prst="roundRect">
          <a:avLst>
            <a:gd name="adj" fmla="val 6343"/>
          </a:avLst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RECEITAS</a:t>
          </a:r>
          <a:endParaRPr lang="pt-BR" sz="12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381000</xdr:colOff>
      <xdr:row>25</xdr:row>
      <xdr:rowOff>30480</xdr:rowOff>
    </xdr:from>
    <xdr:to>
      <xdr:col>4</xdr:col>
      <xdr:colOff>53340</xdr:colOff>
      <xdr:row>26</xdr:row>
      <xdr:rowOff>99060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4DED215B-C6D7-432E-8712-E08F638C001E}"/>
            </a:ext>
          </a:extLst>
        </xdr:cNvPr>
        <xdr:cNvSpPr/>
      </xdr:nvSpPr>
      <xdr:spPr>
        <a:xfrm>
          <a:off x="381000" y="4602480"/>
          <a:ext cx="2110740" cy="251460"/>
        </a:xfrm>
        <a:prstGeom prst="roundRect">
          <a:avLst>
            <a:gd name="adj" fmla="val 6343"/>
          </a:avLst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VISUALIZAÇÕES</a:t>
          </a:r>
          <a:endParaRPr lang="pt-BR" sz="12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11</xdr:col>
      <xdr:colOff>533400</xdr:colOff>
      <xdr:row>13</xdr:row>
      <xdr:rowOff>144780</xdr:rowOff>
    </xdr:from>
    <xdr:to>
      <xdr:col>21</xdr:col>
      <xdr:colOff>312420</xdr:colOff>
      <xdr:row>34</xdr:row>
      <xdr:rowOff>152400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14B6A609-E559-4104-883D-4BB9CF775279}"/>
            </a:ext>
          </a:extLst>
        </xdr:cNvPr>
        <xdr:cNvSpPr/>
      </xdr:nvSpPr>
      <xdr:spPr>
        <a:xfrm>
          <a:off x="7239000" y="2522220"/>
          <a:ext cx="5875020" cy="3848100"/>
        </a:xfrm>
        <a:prstGeom prst="roundRect">
          <a:avLst>
            <a:gd name="adj" fmla="val 634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586740</xdr:colOff>
      <xdr:row>14</xdr:row>
      <xdr:rowOff>160020</xdr:rowOff>
    </xdr:from>
    <xdr:to>
      <xdr:col>21</xdr:col>
      <xdr:colOff>53340</xdr:colOff>
      <xdr:row>34</xdr:row>
      <xdr:rowOff>22860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84FC7B6-FCAC-4185-BD2B-CB364D9D1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129540</xdr:colOff>
      <xdr:row>12</xdr:row>
      <xdr:rowOff>167640</xdr:rowOff>
    </xdr:from>
    <xdr:to>
      <xdr:col>17</xdr:col>
      <xdr:colOff>373380</xdr:colOff>
      <xdr:row>14</xdr:row>
      <xdr:rowOff>53340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E380526A-FF80-46AC-9D48-22DDFFBA4CB1}"/>
            </a:ext>
          </a:extLst>
        </xdr:cNvPr>
        <xdr:cNvSpPr/>
      </xdr:nvSpPr>
      <xdr:spPr>
        <a:xfrm>
          <a:off x="7444740" y="2362200"/>
          <a:ext cx="3291840" cy="251460"/>
        </a:xfrm>
        <a:prstGeom prst="roundRect">
          <a:avLst>
            <a:gd name="adj" fmla="val 6343"/>
          </a:avLst>
        </a:prstGeom>
        <a:solidFill>
          <a:schemeClr val="tx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en-US" sz="1200" b="0" i="0" baseline="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Receitas por dia da Semana</a:t>
          </a:r>
          <a:endParaRPr lang="pt-BR" sz="1200" b="0" i="0" baseline="0">
            <a:solidFill>
              <a:schemeClr val="bg1"/>
            </a:solidFill>
            <a:effectLst/>
            <a:latin typeface="Abadi" panose="020B0604020104020204" pitchFamily="34" charset="0"/>
            <a:ea typeface="+mn-ea"/>
            <a:cs typeface="+mn-cs"/>
          </a:endParaRPr>
        </a:p>
        <a:p>
          <a:pPr algn="l"/>
          <a:endParaRPr lang="pt-BR" sz="12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P" refreshedDate="45898.871405092592" createdVersion="8" refreshedVersion="8" minRefreshableVersion="3" recordCount="30" xr:uid="{1B860FCD-ED05-4CDF-80BB-F91996F5A4B2}">
  <cacheSource type="worksheet">
    <worksheetSource name="Tabela1"/>
  </cacheSource>
  <cacheFields count="8">
    <cacheField name="Titulo da Aula" numFmtId="0">
      <sharedItems/>
    </cacheField>
    <cacheField name="Visualizações" numFmtId="0">
      <sharedItems containsSemiMixedTypes="0" containsString="0" containsNumber="1" containsInteger="1" minValue="475" maxValue="4977"/>
    </cacheField>
    <cacheField name="Visualização" numFmtId="14">
      <sharedItems containsSemiMixedTypes="0" containsNonDate="0" containsDate="1" containsString="0" minDate="2025-07-30T00:00:00" maxDate="2025-08-30T00:00:00"/>
    </cacheField>
    <cacheField name="Coluna3" numFmtId="14">
      <sharedItems count="7">
        <s v="sex"/>
        <s v="qui"/>
        <s v="qua"/>
        <s v="ter"/>
        <s v="dom"/>
        <s v="sáb"/>
        <s v="seg"/>
      </sharedItems>
    </cacheField>
    <cacheField name="Coluna2" numFmtId="21">
      <sharedItems containsSemiMixedTypes="0" containsNonDate="0" containsDate="1" containsString="0" minDate="1899-12-30T00:01:49" maxDate="1899-12-30T23:41:49"/>
    </cacheField>
    <cacheField name="Coluna1" numFmtId="0">
      <sharedItems/>
    </cacheField>
    <cacheField name="Monetização (R$)" numFmtId="164">
      <sharedItems containsSemiMixedTypes="0" containsString="0" containsNumber="1" minValue="23.05" maxValue="495.57"/>
    </cacheField>
    <cacheField name="Rede Social" numFmtId="0">
      <sharedItems containsBlank="1" count="4">
        <s v="YouTube"/>
        <s v="TikTok"/>
        <s v="Instagram"/>
        <m u="1"/>
      </sharedItems>
    </cacheField>
  </cacheFields>
  <extLst>
    <ext xmlns:x14="http://schemas.microsoft.com/office/spreadsheetml/2009/9/main" uri="{725AE2AE-9491-48be-B2B4-4EB974FC3084}">
      <x14:pivotCacheDefinition pivotCacheId="1501425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Power BI"/>
    <n v="4916"/>
    <d v="2025-08-15T00:00:00"/>
    <x v="0"/>
    <d v="1899-12-30T11:10:49"/>
    <s v="11"/>
    <n v="82.01"/>
    <x v="0"/>
  </r>
  <r>
    <s v="Excel"/>
    <n v="1119"/>
    <d v="2025-08-07T00:00:00"/>
    <x v="1"/>
    <d v="1899-12-30T23:26:49"/>
    <s v="23"/>
    <n v="416.65"/>
    <x v="1"/>
  </r>
  <r>
    <s v="Excel"/>
    <n v="2934"/>
    <d v="2025-08-29T00:00:00"/>
    <x v="0"/>
    <d v="1899-12-30T20:38:49"/>
    <s v="20"/>
    <n v="111.06"/>
    <x v="1"/>
  </r>
  <r>
    <s v="Tableau"/>
    <n v="3911"/>
    <d v="2025-07-30T00:00:00"/>
    <x v="2"/>
    <d v="1899-12-30T08:52:49"/>
    <s v="08"/>
    <n v="25.76"/>
    <x v="0"/>
  </r>
  <r>
    <s v="Power BI"/>
    <n v="4494"/>
    <d v="2025-08-29T00:00:00"/>
    <x v="0"/>
    <d v="1899-12-30T03:02:49"/>
    <s v="03"/>
    <n v="399.22"/>
    <x v="2"/>
  </r>
  <r>
    <s v="Looker"/>
    <n v="4341"/>
    <d v="2025-08-20T00:00:00"/>
    <x v="2"/>
    <d v="1899-12-30T01:47:49"/>
    <s v="01"/>
    <n v="194.4"/>
    <x v="2"/>
  </r>
  <r>
    <s v="Looker"/>
    <n v="1736"/>
    <d v="2025-08-08T00:00:00"/>
    <x v="0"/>
    <d v="1899-12-30T20:21:49"/>
    <s v="20"/>
    <n v="405.72"/>
    <x v="0"/>
  </r>
  <r>
    <s v="Tableau"/>
    <n v="3664"/>
    <d v="2025-08-19T00:00:00"/>
    <x v="3"/>
    <d v="1899-12-30T14:52:49"/>
    <s v="14"/>
    <n v="495.57"/>
    <x v="1"/>
  </r>
  <r>
    <s v="Power BI"/>
    <n v="475"/>
    <d v="2025-08-08T00:00:00"/>
    <x v="0"/>
    <d v="1899-12-30T21:38:49"/>
    <s v="21"/>
    <n v="401.64"/>
    <x v="0"/>
  </r>
  <r>
    <s v="Excel"/>
    <n v="1839"/>
    <d v="2025-08-27T00:00:00"/>
    <x v="2"/>
    <d v="1899-12-30T00:01:49"/>
    <s v="00"/>
    <n v="54.88"/>
    <x v="0"/>
  </r>
  <r>
    <s v="Power BI"/>
    <n v="2620"/>
    <d v="2025-08-24T00:00:00"/>
    <x v="4"/>
    <d v="1899-12-30T03:35:49"/>
    <s v="03"/>
    <n v="66.47"/>
    <x v="2"/>
  </r>
  <r>
    <s v="Looker"/>
    <n v="2298"/>
    <d v="2025-08-08T00:00:00"/>
    <x v="0"/>
    <d v="1899-12-30T08:00:49"/>
    <s v="08"/>
    <n v="424.29"/>
    <x v="0"/>
  </r>
  <r>
    <s v="Looker"/>
    <n v="2657"/>
    <d v="2025-08-27T00:00:00"/>
    <x v="2"/>
    <d v="1899-12-30T21:31:49"/>
    <s v="21"/>
    <n v="368.45"/>
    <x v="0"/>
  </r>
  <r>
    <s v="Excel"/>
    <n v="2721"/>
    <d v="2025-08-09T00:00:00"/>
    <x v="5"/>
    <d v="1899-12-30T09:42:49"/>
    <s v="09"/>
    <n v="43.99"/>
    <x v="1"/>
  </r>
  <r>
    <s v="Looker"/>
    <n v="4347"/>
    <d v="2025-08-28T00:00:00"/>
    <x v="1"/>
    <d v="1899-12-30T17:26:49"/>
    <s v="17"/>
    <n v="301.48"/>
    <x v="0"/>
  </r>
  <r>
    <s v="Excel"/>
    <n v="1669"/>
    <d v="2025-08-06T00:00:00"/>
    <x v="2"/>
    <d v="1899-12-30T08:12:49"/>
    <s v="08"/>
    <n v="202.82"/>
    <x v="0"/>
  </r>
  <r>
    <s v="Excel"/>
    <n v="1744"/>
    <d v="2025-08-07T00:00:00"/>
    <x v="1"/>
    <d v="1899-12-30T13:09:49"/>
    <s v="13"/>
    <n v="115.41"/>
    <x v="0"/>
  </r>
  <r>
    <s v="Tableau"/>
    <n v="4284"/>
    <d v="2025-08-02T00:00:00"/>
    <x v="5"/>
    <d v="1899-12-30T22:48:49"/>
    <s v="22"/>
    <n v="446.7"/>
    <x v="0"/>
  </r>
  <r>
    <s v="Tableau"/>
    <n v="4030"/>
    <d v="2025-08-22T00:00:00"/>
    <x v="0"/>
    <d v="1899-12-30T09:55:49"/>
    <s v="09"/>
    <n v="495.2"/>
    <x v="1"/>
  </r>
  <r>
    <s v="Excel"/>
    <n v="1264"/>
    <d v="2025-08-26T00:00:00"/>
    <x v="3"/>
    <d v="1899-12-30T18:07:49"/>
    <s v="18"/>
    <n v="373.53"/>
    <x v="0"/>
  </r>
  <r>
    <s v="Power BI"/>
    <n v="4064"/>
    <d v="2025-08-28T00:00:00"/>
    <x v="1"/>
    <d v="1899-12-30T22:33:49"/>
    <s v="22"/>
    <n v="166.6"/>
    <x v="2"/>
  </r>
  <r>
    <s v="Excel"/>
    <n v="4487"/>
    <d v="2025-08-26T00:00:00"/>
    <x v="3"/>
    <d v="1899-12-30T06:05:49"/>
    <s v="06"/>
    <n v="474.8"/>
    <x v="2"/>
  </r>
  <r>
    <s v="Tableau"/>
    <n v="962"/>
    <d v="2025-08-12T00:00:00"/>
    <x v="3"/>
    <d v="1899-12-30T05:12:49"/>
    <s v="05"/>
    <n v="179.19"/>
    <x v="1"/>
  </r>
  <r>
    <s v="Tableau"/>
    <n v="3335"/>
    <d v="2025-08-03T00:00:00"/>
    <x v="4"/>
    <d v="1899-12-30T13:25:49"/>
    <s v="13"/>
    <n v="198.98"/>
    <x v="0"/>
  </r>
  <r>
    <s v="Looker"/>
    <n v="4977"/>
    <d v="2025-08-12T00:00:00"/>
    <x v="3"/>
    <d v="1899-12-30T06:22:49"/>
    <s v="06"/>
    <n v="318.82"/>
    <x v="1"/>
  </r>
  <r>
    <s v="Excel"/>
    <n v="1411"/>
    <d v="2025-08-18T00:00:00"/>
    <x v="6"/>
    <d v="1899-12-30T23:41:49"/>
    <s v="23"/>
    <n v="320.82"/>
    <x v="0"/>
  </r>
  <r>
    <s v="Power BI"/>
    <n v="2726"/>
    <d v="2025-08-07T00:00:00"/>
    <x v="1"/>
    <d v="1899-12-30T11:46:49"/>
    <s v="11"/>
    <n v="362.63"/>
    <x v="0"/>
  </r>
  <r>
    <s v="Excel"/>
    <n v="799"/>
    <d v="2025-08-02T00:00:00"/>
    <x v="5"/>
    <d v="1899-12-30T05:58:49"/>
    <s v="05"/>
    <n v="153.63999999999999"/>
    <x v="2"/>
  </r>
  <r>
    <s v="Tableau"/>
    <n v="2202"/>
    <d v="2025-08-28T00:00:00"/>
    <x v="1"/>
    <d v="1899-12-30T15:41:49"/>
    <s v="15"/>
    <n v="23.05"/>
    <x v="1"/>
  </r>
  <r>
    <s v="Tableau"/>
    <n v="4898"/>
    <d v="2025-08-27T00:00:00"/>
    <x v="2"/>
    <d v="1899-12-30T13:15:49"/>
    <s v="13"/>
    <n v="101.6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8F641-1426-4A47-AAF5-AA0AD848BFB0}" name="Tabela dinâmica5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K27:L31" firstHeaderRow="1" firstDataRow="1" firstDataCol="1"/>
  <pivotFields count="8">
    <pivotField showAll="0"/>
    <pivotField showAll="0"/>
    <pivotField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/>
    <pivotField showAll="0"/>
    <pivotField dataField="1" showAll="0"/>
    <pivotField axis="axisRow" showAll="0">
      <items count="5">
        <item x="2"/>
        <item x="1"/>
        <item x="0"/>
        <item m="1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onetização (R$)" fld="6" baseField="7" baseItem="0" numFmtId="164"/>
  </dataFields>
  <chartFormats count="4"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758DA-87D3-4D00-99D5-D7C1102F6AE1}" name="Tabela dinâmica4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K16:L24" firstHeaderRow="1" firstDataRow="1" firstDataCol="1"/>
  <pivotFields count="8">
    <pivotField showAll="0"/>
    <pivotField showAll="0"/>
    <pivotField showAll="0"/>
    <pivotField axis="axisRow" showAll="0" sortType="descending">
      <items count="8">
        <item x="4"/>
        <item x="6"/>
        <item x="3"/>
        <item x="2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5">
        <item x="2"/>
        <item x="1"/>
        <item x="0"/>
        <item m="1" x="3"/>
        <item t="default"/>
      </items>
    </pivotField>
  </pivotFields>
  <rowFields count="1">
    <field x="3"/>
  </rowFields>
  <rowItems count="8">
    <i>
      <x v="5"/>
    </i>
    <i>
      <x v="2"/>
    </i>
    <i>
      <x v="4"/>
    </i>
    <i>
      <x v="3"/>
    </i>
    <i>
      <x v="6"/>
    </i>
    <i>
      <x v="1"/>
    </i>
    <i>
      <x/>
    </i>
    <i t="grand">
      <x/>
    </i>
  </rowItems>
  <colItems count="1">
    <i/>
  </colItems>
  <dataFields count="1">
    <dataField name="Soma de Monetização (R$)" fld="6" baseField="3" baseItem="5" numFmtId="164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1C65-990C-4624-838D-5EA09DD5E110}" name="Tabela dinâmica1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K4:L8" firstHeaderRow="1" firstDataRow="1" firstDataCol="1"/>
  <pivotFields count="8">
    <pivotField showAll="0"/>
    <pivotField dataField="1" showAll="0"/>
    <pivotField showAll="0"/>
    <pivotField showAll="0">
      <items count="8">
        <item x="4"/>
        <item x="6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m="1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isualizações" fld="1" baseField="7" baseItem="0"/>
  </dataFields>
  <chartFormats count="4"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de_Social" xr10:uid="{5C2E5F14-F00A-43EB-B5B1-4B8A78EC16AE}" sourceName="Rede Social">
  <pivotTables>
    <pivotTable tabId="1" name="Tabela dinâmica1"/>
    <pivotTable tabId="1" name="Tabela dinâmica4"/>
    <pivotTable tabId="1" name="Tabela dinâmica5"/>
  </pivotTables>
  <data>
    <tabular pivotCacheId="1501425367">
      <items count="4">
        <i x="2" s="1"/>
        <i x="1" s="1"/>
        <i x="0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3" xr10:uid="{AB595123-1508-4DAA-85FE-D28C7F947061}" sourceName="Coluna3">
  <pivotTables>
    <pivotTable tabId="1" name="Tabela dinâmica4"/>
    <pivotTable tabId="1" name="Tabela dinâmica1"/>
    <pivotTable tabId="1" name="Tabela dinâmica5"/>
  </pivotTables>
  <data>
    <tabular pivotCacheId="1501425367">
      <items count="7">
        <i x="4" s="1"/>
        <i x="6" s="1"/>
        <i x="3" s="1"/>
        <i x="2" s="1"/>
        <i x="1" s="1"/>
        <i x="0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de Social" xr10:uid="{0D67BEA1-41DE-47BE-9B30-E7C82E9BDC93}" cache="SegmentaçãodeDados_Rede_Social" caption="Rede Social" columnCount="3" style="SlicerStyleDark4" rowHeight="234950"/>
  <slicer name="Coluna3" xr10:uid="{A91BB07B-7B8F-4465-8B43-D4E2816139BC}" cache="SegmentaçãodeDados_Coluna3" caption="Dias da Semana" columnCount="7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704F5-BFD6-44C2-83F5-10E0B38C3079}" name="Tabela1" displayName="Tabela1" ref="A1:H31" totalsRowShown="0" headerRowDxfId="3" headerRowBorderDxfId="4" tableBorderDxfId="5">
  <autoFilter ref="A1:H31" xr:uid="{6CB704F5-BFD6-44C2-83F5-10E0B38C3079}"/>
  <tableColumns count="8">
    <tableColumn id="1" xr3:uid="{0EEEF157-33FE-43B7-837E-D58A6CB65252}" name="Titulo da Aula"/>
    <tableColumn id="2" xr3:uid="{C0F2B2EA-D58F-4DFA-9643-36547B16C130}" name="Visualizações"/>
    <tableColumn id="3" xr3:uid="{5758CF94-BCBA-41A0-8060-A220A0A4DEF8}" name="Visualização"/>
    <tableColumn id="8" xr3:uid="{ABC8802E-479C-40C5-8F6E-E6C64AC5DB56}" name="Coluna3" dataDxfId="1">
      <calculatedColumnFormula>TEXT(Tabela1[[#This Row],[Visualização]],"ddd")</calculatedColumnFormula>
    </tableColumn>
    <tableColumn id="7" xr3:uid="{20A17748-36C2-42DC-91B1-0D097137085C}" name="Coluna2"/>
    <tableColumn id="6" xr3:uid="{8B257677-3303-4E5D-BD4D-0268477611C8}" name="Coluna1" dataDxfId="2">
      <calculatedColumnFormula>TEXT(Tabela1[[#This Row],[Coluna2]],"hh")</calculatedColumnFormula>
    </tableColumn>
    <tableColumn id="4" xr3:uid="{83517228-AF2A-4F1E-AC39-968FDD7B23EC}" name="Monetização (R$)" dataDxfId="0"/>
    <tableColumn id="5" xr3:uid="{00D7DAF9-5F46-45C3-B8FF-CE2D75A058CE}" name="Rede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C1" workbookViewId="0">
      <selection activeCell="K10" sqref="K10:K13"/>
    </sheetView>
  </sheetViews>
  <sheetFormatPr defaultRowHeight="14.4" x14ac:dyDescent="0.3"/>
  <cols>
    <col min="1" max="1" width="14.44140625" customWidth="1"/>
    <col min="2" max="2" width="13.88671875" customWidth="1"/>
    <col min="3" max="6" width="22.33203125" customWidth="1"/>
    <col min="7" max="7" width="17.6640625" style="8" customWidth="1"/>
    <col min="8" max="8" width="12.44140625" customWidth="1"/>
    <col min="11" max="11" width="17.21875" bestFit="1" customWidth="1"/>
    <col min="12" max="12" width="23.88671875" bestFit="1" customWidth="1"/>
    <col min="13" max="13" width="19.21875" bestFit="1" customWidth="1"/>
  </cols>
  <sheetData>
    <row r="1" spans="1:13" x14ac:dyDescent="0.3">
      <c r="A1" s="1" t="s">
        <v>0</v>
      </c>
      <c r="B1" s="1" t="s">
        <v>1</v>
      </c>
      <c r="C1" s="1" t="s">
        <v>15</v>
      </c>
      <c r="D1" s="1" t="s">
        <v>20</v>
      </c>
      <c r="E1" s="1" t="s">
        <v>19</v>
      </c>
      <c r="F1" s="1" t="s">
        <v>18</v>
      </c>
      <c r="G1" s="7" t="s">
        <v>2</v>
      </c>
      <c r="H1" s="1" t="s">
        <v>3</v>
      </c>
    </row>
    <row r="2" spans="1:13" x14ac:dyDescent="0.3">
      <c r="A2" t="s">
        <v>4</v>
      </c>
      <c r="B2">
        <v>4916</v>
      </c>
      <c r="C2" s="5">
        <v>45884</v>
      </c>
      <c r="D2" s="5" t="str">
        <f>TEXT(Tabela1[[#This Row],[Visualização]],"ddd")</f>
        <v>sex</v>
      </c>
      <c r="E2" s="6">
        <v>0.46584490740740742</v>
      </c>
      <c r="F2" t="str">
        <f>TEXT(Tabela1[[#This Row],[Coluna2]],"hh")</f>
        <v>11</v>
      </c>
      <c r="G2" s="8">
        <v>82.01</v>
      </c>
      <c r="H2" t="s">
        <v>8</v>
      </c>
    </row>
    <row r="3" spans="1:13" x14ac:dyDescent="0.3">
      <c r="A3" t="s">
        <v>5</v>
      </c>
      <c r="B3">
        <v>1119</v>
      </c>
      <c r="C3" s="5">
        <v>45876</v>
      </c>
      <c r="D3" s="5" t="str">
        <f>TEXT(Tabela1[[#This Row],[Visualização]],"ddd")</f>
        <v>qui</v>
      </c>
      <c r="E3" s="6">
        <v>0.97695601851851854</v>
      </c>
      <c r="F3" t="str">
        <f>TEXT(Tabela1[[#This Row],[Coluna2]],"hh")</f>
        <v>23</v>
      </c>
      <c r="G3" s="8">
        <v>416.65</v>
      </c>
      <c r="H3" t="s">
        <v>9</v>
      </c>
    </row>
    <row r="4" spans="1:13" x14ac:dyDescent="0.3">
      <c r="A4" t="s">
        <v>5</v>
      </c>
      <c r="B4">
        <v>2934</v>
      </c>
      <c r="C4" s="5">
        <v>45898</v>
      </c>
      <c r="D4" s="5" t="str">
        <f>TEXT(Tabela1[[#This Row],[Visualização]],"ddd")</f>
        <v>sex</v>
      </c>
      <c r="E4" s="6">
        <v>0.86028935185185185</v>
      </c>
      <c r="F4" t="str">
        <f>TEXT(Tabela1[[#This Row],[Coluna2]],"hh")</f>
        <v>20</v>
      </c>
      <c r="G4" s="8">
        <v>111.06</v>
      </c>
      <c r="H4" t="s">
        <v>9</v>
      </c>
      <c r="K4" s="2" t="s">
        <v>11</v>
      </c>
      <c r="L4" t="s">
        <v>13</v>
      </c>
    </row>
    <row r="5" spans="1:13" x14ac:dyDescent="0.3">
      <c r="A5" t="s">
        <v>6</v>
      </c>
      <c r="B5">
        <v>3911</v>
      </c>
      <c r="C5" s="5">
        <v>45868</v>
      </c>
      <c r="D5" s="5" t="str">
        <f>TEXT(Tabela1[[#This Row],[Visualização]],"ddd")</f>
        <v>qua</v>
      </c>
      <c r="E5" s="6">
        <v>0.37001157407407409</v>
      </c>
      <c r="F5" t="str">
        <f>TEXT(Tabela1[[#This Row],[Coluna2]],"hh")</f>
        <v>08</v>
      </c>
      <c r="G5" s="8">
        <v>25.76</v>
      </c>
      <c r="H5" t="s">
        <v>8</v>
      </c>
      <c r="K5" s="3" t="s">
        <v>10</v>
      </c>
      <c r="L5" s="4">
        <v>20805</v>
      </c>
    </row>
    <row r="6" spans="1:13" x14ac:dyDescent="0.3">
      <c r="A6" t="s">
        <v>4</v>
      </c>
      <c r="B6">
        <v>4494</v>
      </c>
      <c r="C6" s="5">
        <v>45898</v>
      </c>
      <c r="D6" s="5" t="str">
        <f>TEXT(Tabela1[[#This Row],[Visualização]],"ddd")</f>
        <v>sex</v>
      </c>
      <c r="E6" s="6">
        <v>0.12695601851851851</v>
      </c>
      <c r="F6" t="str">
        <f>TEXT(Tabela1[[#This Row],[Coluna2]],"hh")</f>
        <v>03</v>
      </c>
      <c r="G6" s="8">
        <v>399.22</v>
      </c>
      <c r="H6" t="s">
        <v>10</v>
      </c>
      <c r="K6" s="3" t="s">
        <v>9</v>
      </c>
      <c r="L6" s="4">
        <v>27507</v>
      </c>
    </row>
    <row r="7" spans="1:13" x14ac:dyDescent="0.3">
      <c r="A7" t="s">
        <v>7</v>
      </c>
      <c r="B7">
        <v>4341</v>
      </c>
      <c r="C7" s="5">
        <v>45889</v>
      </c>
      <c r="D7" s="5" t="str">
        <f>TEXT(Tabela1[[#This Row],[Visualização]],"ddd")</f>
        <v>qua</v>
      </c>
      <c r="E7" s="6">
        <v>7.4872685185185181E-2</v>
      </c>
      <c r="F7" t="str">
        <f>TEXT(Tabela1[[#This Row],[Coluna2]],"hh")</f>
        <v>01</v>
      </c>
      <c r="G7" s="8">
        <v>194.4</v>
      </c>
      <c r="H7" t="s">
        <v>10</v>
      </c>
      <c r="K7" s="3" t="s">
        <v>8</v>
      </c>
      <c r="L7" s="4">
        <v>38612</v>
      </c>
    </row>
    <row r="8" spans="1:13" x14ac:dyDescent="0.3">
      <c r="A8" t="s">
        <v>7</v>
      </c>
      <c r="B8">
        <v>1736</v>
      </c>
      <c r="C8" s="5">
        <v>45877</v>
      </c>
      <c r="D8" s="5" t="str">
        <f>TEXT(Tabela1[[#This Row],[Visualização]],"ddd")</f>
        <v>sex</v>
      </c>
      <c r="E8" s="6">
        <v>0.84848379629629633</v>
      </c>
      <c r="F8" t="str">
        <f>TEXT(Tabela1[[#This Row],[Coluna2]],"hh")</f>
        <v>20</v>
      </c>
      <c r="G8" s="8">
        <v>405.72</v>
      </c>
      <c r="H8" t="s">
        <v>8</v>
      </c>
      <c r="K8" s="3" t="s">
        <v>12</v>
      </c>
      <c r="L8" s="4">
        <v>86924</v>
      </c>
      <c r="M8">
        <f>GETPIVOTDATA("Visualizações",$K$4)</f>
        <v>86924</v>
      </c>
    </row>
    <row r="9" spans="1:13" x14ac:dyDescent="0.3">
      <c r="A9" t="s">
        <v>6</v>
      </c>
      <c r="B9">
        <v>3664</v>
      </c>
      <c r="C9" s="5">
        <v>45888</v>
      </c>
      <c r="D9" s="5" t="str">
        <f>TEXT(Tabela1[[#This Row],[Visualização]],"ddd")</f>
        <v>ter</v>
      </c>
      <c r="E9" s="6">
        <v>0.62001157407407403</v>
      </c>
      <c r="F9" t="str">
        <f>TEXT(Tabela1[[#This Row],[Coluna2]],"hh")</f>
        <v>14</v>
      </c>
      <c r="G9" s="8">
        <v>495.57</v>
      </c>
      <c r="H9" t="s">
        <v>9</v>
      </c>
    </row>
    <row r="10" spans="1:13" x14ac:dyDescent="0.3">
      <c r="A10" t="s">
        <v>4</v>
      </c>
      <c r="B10">
        <v>475</v>
      </c>
      <c r="C10" s="5">
        <v>45877</v>
      </c>
      <c r="D10" s="5" t="str">
        <f>TEXT(Tabela1[[#This Row],[Visualização]],"ddd")</f>
        <v>sex</v>
      </c>
      <c r="E10" s="6">
        <v>0.90195601851851848</v>
      </c>
      <c r="F10" t="str">
        <f>TEXT(Tabela1[[#This Row],[Coluna2]],"hh")</f>
        <v>21</v>
      </c>
      <c r="G10" s="8">
        <v>401.64</v>
      </c>
      <c r="H10" t="s">
        <v>8</v>
      </c>
      <c r="K10" s="3" t="s">
        <v>14</v>
      </c>
    </row>
    <row r="11" spans="1:13" x14ac:dyDescent="0.3">
      <c r="A11" t="s">
        <v>5</v>
      </c>
      <c r="B11">
        <v>1839</v>
      </c>
      <c r="C11" s="5">
        <v>45896</v>
      </c>
      <c r="D11" s="5" t="str">
        <f>TEXT(Tabela1[[#This Row],[Visualização]],"ddd")</f>
        <v>qua</v>
      </c>
      <c r="E11" s="6">
        <v>1.261574074074074E-3</v>
      </c>
      <c r="F11" t="str">
        <f>TEXT(Tabela1[[#This Row],[Coluna2]],"hh")</f>
        <v>00</v>
      </c>
      <c r="G11" s="8">
        <v>54.88</v>
      </c>
      <c r="H11" t="s">
        <v>8</v>
      </c>
    </row>
    <row r="12" spans="1:13" x14ac:dyDescent="0.3">
      <c r="A12" t="s">
        <v>4</v>
      </c>
      <c r="B12">
        <v>2620</v>
      </c>
      <c r="C12" s="5">
        <v>45893</v>
      </c>
      <c r="D12" s="5" t="str">
        <f>TEXT(Tabela1[[#This Row],[Visualização]],"ddd")</f>
        <v>dom</v>
      </c>
      <c r="E12" s="6">
        <v>0.14987268518518518</v>
      </c>
      <c r="F12" t="str">
        <f>TEXT(Tabela1[[#This Row],[Coluna2]],"hh")</f>
        <v>03</v>
      </c>
      <c r="G12" s="8">
        <v>66.47</v>
      </c>
      <c r="H12" t="s">
        <v>10</v>
      </c>
      <c r="K12" t="s">
        <v>16</v>
      </c>
    </row>
    <row r="13" spans="1:13" x14ac:dyDescent="0.3">
      <c r="A13" t="s">
        <v>7</v>
      </c>
      <c r="B13">
        <v>2298</v>
      </c>
      <c r="C13" s="5">
        <v>45877</v>
      </c>
      <c r="D13" s="5" t="str">
        <f>TEXT(Tabela1[[#This Row],[Visualização]],"ddd")</f>
        <v>sex</v>
      </c>
      <c r="E13" s="6">
        <v>0.33390046296296294</v>
      </c>
      <c r="F13" t="str">
        <f>TEXT(Tabela1[[#This Row],[Coluna2]],"hh")</f>
        <v>08</v>
      </c>
      <c r="G13" s="8">
        <v>424.29</v>
      </c>
      <c r="H13" t="s">
        <v>8</v>
      </c>
      <c r="K13" t="s">
        <v>17</v>
      </c>
    </row>
    <row r="14" spans="1:13" x14ac:dyDescent="0.3">
      <c r="A14" t="s">
        <v>7</v>
      </c>
      <c r="B14">
        <v>2657</v>
      </c>
      <c r="C14" s="5">
        <v>45896</v>
      </c>
      <c r="D14" s="5" t="str">
        <f>TEXT(Tabela1[[#This Row],[Visualização]],"ddd")</f>
        <v>qua</v>
      </c>
      <c r="E14" s="6">
        <v>0.89709490740740738</v>
      </c>
      <c r="F14" t="str">
        <f>TEXT(Tabela1[[#This Row],[Coluna2]],"hh")</f>
        <v>21</v>
      </c>
      <c r="G14" s="8">
        <v>368.45</v>
      </c>
      <c r="H14" t="s">
        <v>8</v>
      </c>
    </row>
    <row r="15" spans="1:13" x14ac:dyDescent="0.3">
      <c r="A15" t="s">
        <v>5</v>
      </c>
      <c r="B15">
        <v>2721</v>
      </c>
      <c r="C15" s="5">
        <v>45878</v>
      </c>
      <c r="D15" s="5" t="str">
        <f>TEXT(Tabela1[[#This Row],[Visualização]],"ddd")</f>
        <v>sáb</v>
      </c>
      <c r="E15" s="6">
        <v>0.4047337962962963</v>
      </c>
      <c r="F15" t="str">
        <f>TEXT(Tabela1[[#This Row],[Coluna2]],"hh")</f>
        <v>09</v>
      </c>
      <c r="G15" s="8">
        <v>43.99</v>
      </c>
      <c r="H15" t="s">
        <v>9</v>
      </c>
    </row>
    <row r="16" spans="1:13" x14ac:dyDescent="0.3">
      <c r="A16" t="s">
        <v>7</v>
      </c>
      <c r="B16">
        <v>4347</v>
      </c>
      <c r="C16" s="5">
        <v>45897</v>
      </c>
      <c r="D16" s="5" t="str">
        <f>TEXT(Tabela1[[#This Row],[Visualização]],"ddd")</f>
        <v>qui</v>
      </c>
      <c r="E16" s="6">
        <v>0.72695601851851854</v>
      </c>
      <c r="F16" t="str">
        <f>TEXT(Tabela1[[#This Row],[Coluna2]],"hh")</f>
        <v>17</v>
      </c>
      <c r="G16" s="8">
        <v>301.48</v>
      </c>
      <c r="H16" t="s">
        <v>8</v>
      </c>
      <c r="K16" s="2" t="s">
        <v>11</v>
      </c>
      <c r="L16" t="s">
        <v>28</v>
      </c>
    </row>
    <row r="17" spans="1:13" x14ac:dyDescent="0.3">
      <c r="A17" t="s">
        <v>5</v>
      </c>
      <c r="B17">
        <v>1669</v>
      </c>
      <c r="C17" s="5">
        <v>45875</v>
      </c>
      <c r="D17" s="5" t="str">
        <f>TEXT(Tabela1[[#This Row],[Visualização]],"ddd")</f>
        <v>qua</v>
      </c>
      <c r="E17" s="6">
        <v>0.3422337962962963</v>
      </c>
      <c r="F17" t="str">
        <f>TEXT(Tabela1[[#This Row],[Coluna2]],"hh")</f>
        <v>08</v>
      </c>
      <c r="G17" s="8">
        <v>202.82</v>
      </c>
      <c r="H17" t="s">
        <v>8</v>
      </c>
      <c r="K17" s="3" t="s">
        <v>26</v>
      </c>
      <c r="L17" s="8">
        <v>2319.14</v>
      </c>
    </row>
    <row r="18" spans="1:13" x14ac:dyDescent="0.3">
      <c r="A18" t="s">
        <v>5</v>
      </c>
      <c r="B18">
        <v>1744</v>
      </c>
      <c r="C18" s="5">
        <v>45876</v>
      </c>
      <c r="D18" s="5" t="str">
        <f>TEXT(Tabela1[[#This Row],[Visualização]],"ddd")</f>
        <v>qui</v>
      </c>
      <c r="E18" s="6">
        <v>0.54848379629629629</v>
      </c>
      <c r="F18" t="str">
        <f>TEXT(Tabela1[[#This Row],[Coluna2]],"hh")</f>
        <v>13</v>
      </c>
      <c r="G18" s="8">
        <v>115.41</v>
      </c>
      <c r="H18" t="s">
        <v>8</v>
      </c>
      <c r="K18" s="3" t="s">
        <v>23</v>
      </c>
      <c r="L18" s="8">
        <v>1841.9099999999999</v>
      </c>
    </row>
    <row r="19" spans="1:13" x14ac:dyDescent="0.3">
      <c r="A19" t="s">
        <v>6</v>
      </c>
      <c r="B19">
        <v>4284</v>
      </c>
      <c r="C19" s="5">
        <v>45871</v>
      </c>
      <c r="D19" s="5" t="str">
        <f>TEXT(Tabela1[[#This Row],[Visualização]],"ddd")</f>
        <v>sáb</v>
      </c>
      <c r="E19" s="6">
        <v>0.95056712962962964</v>
      </c>
      <c r="F19" t="str">
        <f>TEXT(Tabela1[[#This Row],[Coluna2]],"hh")</f>
        <v>22</v>
      </c>
      <c r="G19" s="8">
        <v>446.7</v>
      </c>
      <c r="H19" t="s">
        <v>8</v>
      </c>
      <c r="K19" s="3" t="s">
        <v>25</v>
      </c>
      <c r="L19" s="8">
        <v>1385.82</v>
      </c>
    </row>
    <row r="20" spans="1:13" x14ac:dyDescent="0.3">
      <c r="A20" t="s">
        <v>6</v>
      </c>
      <c r="B20">
        <v>4030</v>
      </c>
      <c r="C20" s="5">
        <v>45891</v>
      </c>
      <c r="D20" s="5" t="str">
        <f>TEXT(Tabela1[[#This Row],[Visualização]],"ddd")</f>
        <v>sex</v>
      </c>
      <c r="E20" s="6">
        <v>0.4137615740740741</v>
      </c>
      <c r="F20" t="str">
        <f>TEXT(Tabela1[[#This Row],[Coluna2]],"hh")</f>
        <v>09</v>
      </c>
      <c r="G20" s="8">
        <v>495.2</v>
      </c>
      <c r="H20" t="s">
        <v>9</v>
      </c>
      <c r="K20" s="3" t="s">
        <v>24</v>
      </c>
      <c r="L20" s="8">
        <v>947.94999999999993</v>
      </c>
    </row>
    <row r="21" spans="1:13" x14ac:dyDescent="0.3">
      <c r="A21" t="s">
        <v>5</v>
      </c>
      <c r="B21">
        <v>1264</v>
      </c>
      <c r="C21" s="5">
        <v>45895</v>
      </c>
      <c r="D21" s="5" t="str">
        <f>TEXT(Tabela1[[#This Row],[Visualização]],"ddd")</f>
        <v>ter</v>
      </c>
      <c r="E21" s="6">
        <v>0.75542824074074078</v>
      </c>
      <c r="F21" t="str">
        <f>TEXT(Tabela1[[#This Row],[Coluna2]],"hh")</f>
        <v>18</v>
      </c>
      <c r="G21" s="8">
        <v>373.53</v>
      </c>
      <c r="H21" t="s">
        <v>8</v>
      </c>
      <c r="K21" s="3" t="s">
        <v>27</v>
      </c>
      <c r="L21" s="8">
        <v>644.32999999999993</v>
      </c>
    </row>
    <row r="22" spans="1:13" x14ac:dyDescent="0.3">
      <c r="A22" t="s">
        <v>4</v>
      </c>
      <c r="B22">
        <v>4064</v>
      </c>
      <c r="C22" s="5">
        <v>45897</v>
      </c>
      <c r="D22" s="5" t="str">
        <f>TEXT(Tabela1[[#This Row],[Visualização]],"ddd")</f>
        <v>qui</v>
      </c>
      <c r="E22" s="6">
        <v>0.94015046296296301</v>
      </c>
      <c r="F22" t="str">
        <f>TEXT(Tabela1[[#This Row],[Coluna2]],"hh")</f>
        <v>22</v>
      </c>
      <c r="G22" s="8">
        <v>166.6</v>
      </c>
      <c r="H22" t="s">
        <v>10</v>
      </c>
      <c r="K22" s="3" t="s">
        <v>22</v>
      </c>
      <c r="L22" s="8">
        <v>320.82</v>
      </c>
    </row>
    <row r="23" spans="1:13" x14ac:dyDescent="0.3">
      <c r="A23" t="s">
        <v>5</v>
      </c>
      <c r="B23">
        <v>4487</v>
      </c>
      <c r="C23" s="5">
        <v>45895</v>
      </c>
      <c r="D23" s="5" t="str">
        <f>TEXT(Tabela1[[#This Row],[Visualização]],"ddd")</f>
        <v>ter</v>
      </c>
      <c r="E23" s="6">
        <v>0.25403935185185184</v>
      </c>
      <c r="F23" t="str">
        <f>TEXT(Tabela1[[#This Row],[Coluna2]],"hh")</f>
        <v>06</v>
      </c>
      <c r="G23" s="8">
        <v>474.8</v>
      </c>
      <c r="H23" t="s">
        <v>10</v>
      </c>
      <c r="K23" s="3" t="s">
        <v>21</v>
      </c>
      <c r="L23" s="8">
        <v>265.45</v>
      </c>
    </row>
    <row r="24" spans="1:13" ht="21" x14ac:dyDescent="0.4">
      <c r="A24" t="s">
        <v>6</v>
      </c>
      <c r="B24">
        <v>962</v>
      </c>
      <c r="C24" s="5">
        <v>45881</v>
      </c>
      <c r="D24" s="5" t="str">
        <f>TEXT(Tabela1[[#This Row],[Visualização]],"ddd")</f>
        <v>ter</v>
      </c>
      <c r="E24" s="6">
        <v>0.2172337962962963</v>
      </c>
      <c r="F24" t="str">
        <f>TEXT(Tabela1[[#This Row],[Coluna2]],"hh")</f>
        <v>05</v>
      </c>
      <c r="G24" s="8">
        <v>179.19</v>
      </c>
      <c r="H24" t="s">
        <v>9</v>
      </c>
      <c r="K24" s="3" t="s">
        <v>12</v>
      </c>
      <c r="L24" s="8">
        <v>7725.42</v>
      </c>
      <c r="M24" s="9">
        <f>GETPIVOTDATA("Monetização (R$)",$K$16)</f>
        <v>7725.42</v>
      </c>
    </row>
    <row r="25" spans="1:13" x14ac:dyDescent="0.3">
      <c r="A25" t="s">
        <v>6</v>
      </c>
      <c r="B25">
        <v>3335</v>
      </c>
      <c r="C25" s="5">
        <v>45872</v>
      </c>
      <c r="D25" s="5" t="str">
        <f>TEXT(Tabela1[[#This Row],[Visualização]],"ddd")</f>
        <v>dom</v>
      </c>
      <c r="E25" s="6">
        <v>0.55959490740740736</v>
      </c>
      <c r="F25" t="str">
        <f>TEXT(Tabela1[[#This Row],[Coluna2]],"hh")</f>
        <v>13</v>
      </c>
      <c r="G25" s="8">
        <v>198.98</v>
      </c>
      <c r="H25" t="s">
        <v>8</v>
      </c>
    </row>
    <row r="26" spans="1:13" x14ac:dyDescent="0.3">
      <c r="A26" t="s">
        <v>7</v>
      </c>
      <c r="B26">
        <v>4977</v>
      </c>
      <c r="C26" s="5">
        <v>45881</v>
      </c>
      <c r="D26" s="5" t="str">
        <f>TEXT(Tabela1[[#This Row],[Visualização]],"ddd")</f>
        <v>ter</v>
      </c>
      <c r="E26" s="6">
        <v>0.2658449074074074</v>
      </c>
      <c r="F26" t="str">
        <f>TEXT(Tabela1[[#This Row],[Coluna2]],"hh")</f>
        <v>06</v>
      </c>
      <c r="G26" s="8">
        <v>318.82</v>
      </c>
      <c r="H26" t="s">
        <v>9</v>
      </c>
    </row>
    <row r="27" spans="1:13" x14ac:dyDescent="0.3">
      <c r="A27" t="s">
        <v>5</v>
      </c>
      <c r="B27">
        <v>1411</v>
      </c>
      <c r="C27" s="5">
        <v>45887</v>
      </c>
      <c r="D27" s="5" t="str">
        <f>TEXT(Tabela1[[#This Row],[Visualização]],"ddd")</f>
        <v>seg</v>
      </c>
      <c r="E27" s="6">
        <v>0.98737268518518517</v>
      </c>
      <c r="F27" t="str">
        <f>TEXT(Tabela1[[#This Row],[Coluna2]],"hh")</f>
        <v>23</v>
      </c>
      <c r="G27" s="8">
        <v>320.82</v>
      </c>
      <c r="H27" t="s">
        <v>8</v>
      </c>
      <c r="K27" s="2" t="s">
        <v>11</v>
      </c>
      <c r="L27" t="s">
        <v>28</v>
      </c>
    </row>
    <row r="28" spans="1:13" x14ac:dyDescent="0.3">
      <c r="A28" t="s">
        <v>4</v>
      </c>
      <c r="B28">
        <v>2726</v>
      </c>
      <c r="C28" s="5">
        <v>45876</v>
      </c>
      <c r="D28" s="5" t="str">
        <f>TEXT(Tabela1[[#This Row],[Visualização]],"ddd")</f>
        <v>qui</v>
      </c>
      <c r="E28" s="6">
        <v>0.49084490740740738</v>
      </c>
      <c r="F28" t="str">
        <f>TEXT(Tabela1[[#This Row],[Coluna2]],"hh")</f>
        <v>11</v>
      </c>
      <c r="G28" s="8">
        <v>362.63</v>
      </c>
      <c r="H28" t="s">
        <v>8</v>
      </c>
      <c r="K28" s="3" t="s">
        <v>10</v>
      </c>
      <c r="L28" s="8">
        <v>1455.13</v>
      </c>
    </row>
    <row r="29" spans="1:13" x14ac:dyDescent="0.3">
      <c r="A29" t="s">
        <v>5</v>
      </c>
      <c r="B29">
        <v>799</v>
      </c>
      <c r="C29" s="5">
        <v>45871</v>
      </c>
      <c r="D29" s="5" t="str">
        <f>TEXT(Tabela1[[#This Row],[Visualização]],"ddd")</f>
        <v>sáb</v>
      </c>
      <c r="E29" s="6">
        <v>0.24917824074074074</v>
      </c>
      <c r="F29" t="str">
        <f>TEXT(Tabela1[[#This Row],[Coluna2]],"hh")</f>
        <v>05</v>
      </c>
      <c r="G29" s="8">
        <v>153.63999999999999</v>
      </c>
      <c r="H29" t="s">
        <v>10</v>
      </c>
      <c r="K29" s="3" t="s">
        <v>9</v>
      </c>
      <c r="L29" s="8">
        <v>2185.17</v>
      </c>
    </row>
    <row r="30" spans="1:13" x14ac:dyDescent="0.3">
      <c r="A30" t="s">
        <v>6</v>
      </c>
      <c r="B30">
        <v>2202</v>
      </c>
      <c r="C30" s="5">
        <v>45897</v>
      </c>
      <c r="D30" s="5" t="str">
        <f>TEXT(Tabela1[[#This Row],[Visualização]],"ddd")</f>
        <v>qui</v>
      </c>
      <c r="E30" s="6">
        <v>0.6540393518518518</v>
      </c>
      <c r="F30" t="str">
        <f>TEXT(Tabela1[[#This Row],[Coluna2]],"hh")</f>
        <v>15</v>
      </c>
      <c r="G30" s="8">
        <v>23.05</v>
      </c>
      <c r="H30" t="s">
        <v>9</v>
      </c>
      <c r="K30" s="3" t="s">
        <v>8</v>
      </c>
      <c r="L30" s="8">
        <v>4085.12</v>
      </c>
    </row>
    <row r="31" spans="1:13" x14ac:dyDescent="0.3">
      <c r="A31" t="s">
        <v>6</v>
      </c>
      <c r="B31">
        <v>4898</v>
      </c>
      <c r="C31" s="5">
        <v>45896</v>
      </c>
      <c r="D31" s="5" t="str">
        <f>TEXT(Tabela1[[#This Row],[Visualização]],"ddd")</f>
        <v>qua</v>
      </c>
      <c r="E31" s="6">
        <v>0.55265046296296294</v>
      </c>
      <c r="F31" t="str">
        <f>TEXT(Tabela1[[#This Row],[Coluna2]],"hh")</f>
        <v>13</v>
      </c>
      <c r="G31" s="8">
        <v>101.64</v>
      </c>
      <c r="H31" t="s">
        <v>9</v>
      </c>
      <c r="K31" s="3" t="s">
        <v>12</v>
      </c>
      <c r="L31" s="8">
        <v>7725.42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8B90-8291-4AF8-B9CA-C23F343F4520}">
  <dimension ref="A1"/>
  <sheetViews>
    <sheetView showGridLines="0" topLeftCell="A9" workbookViewId="0">
      <selection activeCell="W37" sqref="W3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6 w d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N O s H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r B 1 b K I p H u A 4 A A A A R A A A A E w A c A E Z v c m 1 1 b G F z L 1 N l Y 3 R p b 2 4 x L m 0 g o h g A K K A U A A A A A A A A A A A A A A A A A A A A A A A A A A A A K 0 5 N L s n M z 1 M I h t C G 1 g B Q S w E C L Q A U A A I A C A D T r B 1 b Y y 6 w a q U A A A D 3 A A A A E g A A A A A A A A A A A A A A A A A A A A A A Q 2 9 u Z m l n L 1 B h Y 2 t h Z 2 U u e G 1 s U E s B A i 0 A F A A C A A g A 0 6 w d W w / K 6 a u k A A A A 6 Q A A A B M A A A A A A A A A A A A A A A A A 8 Q A A A F t D b 2 5 0 Z W 5 0 X 1 R 5 c G V z X S 5 4 b W x Q S w E C L Q A U A A I A C A D T r B 1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Q c l Y B Q n S U + K F x K 2 + 5 R i a w A A A A A C A A A A A A A Q Z g A A A A E A A C A A A A C 4 M 3 k H 8 5 E X u M p c S z 0 F l M w x j 2 4 F f d G W F S F A S k D z w G x v / A A A A A A O g A A A A A I A A C A A A A C f 0 A z V J y F Y z 4 f 6 d S f Q c d X m 6 D t t H x o u G A f T C A x N L z X 0 U 1 A A A A C U i 6 i m I V / x 9 7 D z Q t a L e n 5 v o z f i s A + v N C G / E A y c O u K T T v X G 1 2 2 k x c N W / H Y W V d w G M 1 P 1 t o n K S q t s h e k U W K 0 t P y D S P q P w s u j h v A 0 v m 9 S M O F 0 z 8 U A A A A A w E i s I t O K F n G x 8 g V M z 4 h G K P 4 / G x U 4 z r 6 R I 1 K s k c d x j u L w q f + V X w K E P P m X i o l e 5 v H j B B + b Y / 6 3 5 K 4 3 u r u 0 2 7 v O X < / D a t a M a s h u p > 
</file>

<file path=customXml/itemProps1.xml><?xml version="1.0" encoding="utf-8"?>
<ds:datastoreItem xmlns:ds="http://schemas.openxmlformats.org/officeDocument/2006/customXml" ds:itemID="{4726F335-51F6-416E-B759-061CEC20C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</dc:creator>
  <cp:lastModifiedBy>IVAN SP</cp:lastModifiedBy>
  <dcterms:created xsi:type="dcterms:W3CDTF">2025-08-29T23:16:02Z</dcterms:created>
  <dcterms:modified xsi:type="dcterms:W3CDTF">2025-08-30T01:29:41Z</dcterms:modified>
</cp:coreProperties>
</file>