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-15" yWindow="0" windowWidth="24120" windowHeight="18120" tabRatio="500" activeTab="4"/>
  </bookViews>
  <sheets>
    <sheet name="Hoja1" sheetId="6" r:id="rId1"/>
    <sheet name="Hoja2" sheetId="7" r:id="rId2"/>
    <sheet name="Hoja3" sheetId="8" r:id="rId3"/>
    <sheet name="Hoja4" sheetId="9" r:id="rId4"/>
    <sheet name="Exemplo 1" sheetId="1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/>
  <c r="C15"/>
  <c r="I4"/>
  <c r="F5"/>
  <c r="I5"/>
  <c r="F6"/>
  <c r="I6"/>
  <c r="F7"/>
  <c r="I7"/>
  <c r="F8"/>
  <c r="I8"/>
  <c r="F9"/>
  <c r="I9"/>
  <c r="F10"/>
  <c r="I10"/>
  <c r="F11"/>
  <c r="I11"/>
  <c r="F12"/>
  <c r="I12"/>
  <c r="F13"/>
  <c r="I13"/>
  <c r="F14"/>
  <c r="I14"/>
  <c r="F3"/>
  <c r="I3"/>
  <c r="H4"/>
  <c r="H5"/>
  <c r="H6"/>
  <c r="H7"/>
  <c r="H8"/>
  <c r="H9"/>
  <c r="H10"/>
  <c r="H11"/>
  <c r="H12"/>
  <c r="H13"/>
  <c r="H14"/>
  <c r="H3"/>
  <c r="G4"/>
  <c r="G5"/>
  <c r="G6"/>
  <c r="G7"/>
  <c r="G8"/>
  <c r="G9"/>
  <c r="G10"/>
  <c r="G11"/>
  <c r="G12"/>
  <c r="G13"/>
  <c r="G14"/>
  <c r="G3"/>
  <c r="F15"/>
  <c r="H15"/>
  <c r="N3"/>
  <c r="N4"/>
  <c r="N5"/>
  <c r="N6"/>
  <c r="N7"/>
  <c r="N8"/>
  <c r="N9"/>
  <c r="N10"/>
  <c r="N11"/>
  <c r="N12"/>
  <c r="N13"/>
  <c r="N14"/>
  <c r="N15"/>
  <c r="M3"/>
  <c r="M4"/>
  <c r="M5"/>
  <c r="M6"/>
  <c r="M7"/>
  <c r="M8"/>
  <c r="M9"/>
  <c r="M10"/>
  <c r="M11"/>
  <c r="M12"/>
  <c r="M13"/>
  <c r="M14"/>
  <c r="M15"/>
  <c r="L3"/>
  <c r="L4"/>
  <c r="L5"/>
  <c r="L6"/>
  <c r="L7"/>
  <c r="L8"/>
  <c r="L9"/>
  <c r="L10"/>
  <c r="L11"/>
  <c r="L12"/>
  <c r="L13"/>
  <c r="L14"/>
  <c r="L15"/>
  <c r="K3"/>
  <c r="K4"/>
  <c r="K5"/>
  <c r="K6"/>
  <c r="K7"/>
  <c r="K8"/>
  <c r="K9"/>
  <c r="K10"/>
  <c r="K11"/>
  <c r="K12"/>
  <c r="K13"/>
  <c r="K14"/>
  <c r="K15"/>
  <c r="J3"/>
  <c r="J4"/>
  <c r="J5"/>
  <c r="J6"/>
  <c r="J7"/>
  <c r="J8"/>
  <c r="J9"/>
  <c r="J10"/>
  <c r="J11"/>
  <c r="J12"/>
  <c r="J13"/>
  <c r="J14"/>
  <c r="J15"/>
  <c r="E15"/>
  <c r="D15"/>
  <c r="O3"/>
  <c r="O4"/>
  <c r="O5"/>
  <c r="O6"/>
  <c r="O7"/>
  <c r="O8"/>
  <c r="O9"/>
  <c r="O10"/>
  <c r="O11"/>
  <c r="O12"/>
  <c r="O13"/>
  <c r="O14"/>
  <c r="O15"/>
  <c r="I15"/>
  <c r="G15"/>
</calcChain>
</file>

<file path=xl/sharedStrings.xml><?xml version="1.0" encoding="utf-8"?>
<sst xmlns="http://schemas.openxmlformats.org/spreadsheetml/2006/main" count="155" uniqueCount="49">
  <si>
    <t>Amostra</t>
  </si>
  <si>
    <t>F</t>
  </si>
  <si>
    <t>Y</t>
  </si>
  <si>
    <t>Total</t>
  </si>
  <si>
    <t>Coeficientes</t>
  </si>
  <si>
    <t>X1</t>
  </si>
  <si>
    <t>X2</t>
  </si>
  <si>
    <t>Q(Kg)</t>
  </si>
  <si>
    <t>Preço(R$)</t>
  </si>
  <si>
    <t>Investimento</t>
  </si>
  <si>
    <t>media</t>
  </si>
  <si>
    <t>Y^2</t>
  </si>
  <si>
    <t>X1^2</t>
  </si>
  <si>
    <t>X2^2</t>
  </si>
  <si>
    <t>YX1</t>
  </si>
  <si>
    <t>X1X2</t>
  </si>
  <si>
    <t>YX2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</si>
  <si>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</si>
  <si>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</si>
  <si>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</si>
  <si>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</si>
  <si>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</si>
  <si>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</si>
  <si>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</si>
  <si>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</si>
  <si>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</si>
  <si>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</si>
  <si>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</si>
  <si>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</si>
  <si>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</si>
  <si>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</si>
  <si>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Valor crítico de F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</si>
  <si>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</si>
  <si>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</si>
  <si>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</si>
  <si>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</si>
  <si>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</si>
  <si>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</si>
  <si>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</si>
  <si>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</si>
  <si>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Q(Kg)</t>
  </si>
  <si>
    <t>Residuos estándares</t>
  </si>
  <si>
    <t>Resultados de datos de probabilidad</t>
  </si>
  <si>
    <t>Percentil</t>
  </si>
  <si>
    <t>Pronóstico Preço(R$)</t>
  </si>
  <si>
    <t>Ycal</t>
  </si>
  <si>
    <t>(Y-Ym)^2</t>
  </si>
  <si>
    <t>(Y-Yc)^2</t>
  </si>
  <si>
    <t>(Yc-Ym)^2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</si>
</sst>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Preço(R$) Gráfico de los residuales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'Exemplo 1'!$D$3:$D$14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</c:numCache>
            </c:numRef>
          </c:xVal>
          <c:yVal>
            <c:numRef>
              <c:f>Hoja1!$C$25:$C$36</c:f>
              <c:numCache>
                <c:formatCode>General</c:formatCode>
                <c:ptCount val="12"/>
                <c:pt idx="0">
                  <c:v>2.3333333333333428</c:v>
                </c:pt>
                <c:pt idx="1">
                  <c:v>1.5555555555555713</c:v>
                </c:pt>
                <c:pt idx="2">
                  <c:v>5.7777777777777715</c:v>
                </c:pt>
                <c:pt idx="3">
                  <c:v>0</c:v>
                </c:pt>
                <c:pt idx="4">
                  <c:v>-10</c:v>
                </c:pt>
                <c:pt idx="5">
                  <c:v>5</c:v>
                </c:pt>
                <c:pt idx="6">
                  <c:v>-20</c:v>
                </c:pt>
                <c:pt idx="7">
                  <c:v>2.1111111111111143</c:v>
                </c:pt>
                <c:pt idx="8">
                  <c:v>9.2222222222222143</c:v>
                </c:pt>
                <c:pt idx="9">
                  <c:v>-0.77777777777778567</c:v>
                </c:pt>
                <c:pt idx="10">
                  <c:v>6.3333333333333286</c:v>
                </c:pt>
                <c:pt idx="11">
                  <c:v>-1.5555555555555429</c:v>
                </c:pt>
              </c:numCache>
            </c:numRef>
          </c:yVal>
        </c:ser>
        <c:axId val="62290944"/>
        <c:axId val="128870272"/>
      </c:scatterChart>
      <c:valAx>
        <c:axId val="6229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Preço(R$)</a:t>
                </a:r>
              </a:p>
            </c:rich>
          </c:tx>
        </c:title>
        <c:numFmt formatCode="General" sourceLinked="1"/>
        <c:tickLblPos val="nextTo"/>
        <c:crossAx val="128870272"/>
        <c:crosses val="autoZero"/>
        <c:crossBetween val="midCat"/>
      </c:valAx>
      <c:valAx>
        <c:axId val="1288702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Residuos</a:t>
                </a:r>
              </a:p>
            </c:rich>
          </c:tx>
        </c:title>
        <c:numFmt formatCode="General" sourceLinked="1"/>
        <c:tickLblPos val="nextTo"/>
        <c:crossAx val="6229094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Preço(R$):residuos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'Exemplo 1'!$D$3:$D$14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</c:numCache>
            </c:numRef>
          </c:xVal>
          <c:yVal>
            <c:numRef>
              <c:f>Hoja4!$C$26:$C$37</c:f>
              <c:numCache>
                <c:formatCode>General</c:formatCode>
                <c:ptCount val="12"/>
                <c:pt idx="0">
                  <c:v>7.73399926008139</c:v>
                </c:pt>
                <c:pt idx="1">
                  <c:v>0.65544456776422066</c:v>
                </c:pt>
                <c:pt idx="2">
                  <c:v>-2.5482488592921442</c:v>
                </c:pt>
                <c:pt idx="3">
                  <c:v>-3.3754162042175295</c:v>
                </c:pt>
                <c:pt idx="4">
                  <c:v>-4.9368756936736844</c:v>
                </c:pt>
                <c:pt idx="5">
                  <c:v>-2.3134017758046497</c:v>
                </c:pt>
                <c:pt idx="6">
                  <c:v>-7.6234739178690205</c:v>
                </c:pt>
                <c:pt idx="7">
                  <c:v>-1.6018467135281753</c:v>
                </c:pt>
                <c:pt idx="8">
                  <c:v>2.9214453076828306</c:v>
                </c:pt>
                <c:pt idx="9">
                  <c:v>-0.32772228388209612</c:v>
                </c:pt>
                <c:pt idx="10">
                  <c:v>5.3207084720680768</c:v>
                </c:pt>
                <c:pt idx="11">
                  <c:v>6.0953878406708526</c:v>
                </c:pt>
              </c:numCache>
            </c:numRef>
          </c:yVal>
        </c:ser>
        <c:axId val="163817728"/>
        <c:axId val="163828096"/>
      </c:scatterChart>
      <c:valAx>
        <c:axId val="163817728"/>
        <c:scaling>
          <c:orientation val="minMax"/>
          <c:max val="110"/>
          <c:min val="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Preço(R$)</a:t>
                </a:r>
              </a:p>
            </c:rich>
          </c:tx>
        </c:title>
        <c:numFmt formatCode="General" sourceLinked="1"/>
        <c:tickLblPos val="nextTo"/>
        <c:crossAx val="163828096"/>
        <c:crosses val="autoZero"/>
        <c:crossBetween val="midCat"/>
      </c:valAx>
      <c:valAx>
        <c:axId val="1638280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Residuos</a:t>
                </a:r>
              </a:p>
            </c:rich>
          </c:tx>
        </c:title>
        <c:numFmt formatCode="General" sourceLinked="1"/>
        <c:tickLblPos val="nextTo"/>
        <c:crossAx val="16381772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Investimento: residuos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'Exemplo 1'!$E$3:$E$14</c:f>
              <c:numCache>
                <c:formatCode>General</c:formatCode>
                <c:ptCount val="12"/>
                <c:pt idx="0">
                  <c:v>550</c:v>
                </c:pt>
                <c:pt idx="1">
                  <c:v>630</c:v>
                </c:pt>
                <c:pt idx="2">
                  <c:v>720</c:v>
                </c:pt>
                <c:pt idx="3">
                  <c:v>700</c:v>
                </c:pt>
                <c:pt idx="4">
                  <c:v>625</c:v>
                </c:pt>
                <c:pt idx="5">
                  <c:v>735</c:v>
                </c:pt>
                <c:pt idx="6">
                  <c:v>560</c:v>
                </c:pt>
                <c:pt idx="7">
                  <c:v>715</c:v>
                </c:pt>
                <c:pt idx="8">
                  <c:v>750</c:v>
                </c:pt>
                <c:pt idx="9">
                  <c:v>690</c:v>
                </c:pt>
                <c:pt idx="10">
                  <c:v>715</c:v>
                </c:pt>
                <c:pt idx="11">
                  <c:v>650</c:v>
                </c:pt>
              </c:numCache>
            </c:numRef>
          </c:xVal>
          <c:yVal>
            <c:numRef>
              <c:f>Hoja4!$C$26:$C$37</c:f>
              <c:numCache>
                <c:formatCode>General</c:formatCode>
                <c:ptCount val="12"/>
                <c:pt idx="0">
                  <c:v>7.73399926008139</c:v>
                </c:pt>
                <c:pt idx="1">
                  <c:v>0.65544456776422066</c:v>
                </c:pt>
                <c:pt idx="2">
                  <c:v>-2.5482488592921442</c:v>
                </c:pt>
                <c:pt idx="3">
                  <c:v>-3.3754162042175295</c:v>
                </c:pt>
                <c:pt idx="4">
                  <c:v>-4.9368756936736844</c:v>
                </c:pt>
                <c:pt idx="5">
                  <c:v>-2.3134017758046497</c:v>
                </c:pt>
                <c:pt idx="6">
                  <c:v>-7.6234739178690205</c:v>
                </c:pt>
                <c:pt idx="7">
                  <c:v>-1.6018467135281753</c:v>
                </c:pt>
                <c:pt idx="8">
                  <c:v>2.9214453076828306</c:v>
                </c:pt>
                <c:pt idx="9">
                  <c:v>-0.32772228388209612</c:v>
                </c:pt>
                <c:pt idx="10">
                  <c:v>5.3207084720680768</c:v>
                </c:pt>
                <c:pt idx="11">
                  <c:v>6.0953878406708526</c:v>
                </c:pt>
              </c:numCache>
            </c:numRef>
          </c:yVal>
        </c:ser>
        <c:axId val="163844096"/>
        <c:axId val="163846016"/>
      </c:scatterChart>
      <c:valAx>
        <c:axId val="163844096"/>
        <c:scaling>
          <c:orientation val="minMax"/>
          <c:max val="8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Investimento</a:t>
                </a:r>
              </a:p>
            </c:rich>
          </c:tx>
        </c:title>
        <c:numFmt formatCode="General" sourceLinked="1"/>
        <c:tickLblPos val="nextTo"/>
        <c:crossAx val="163846016"/>
        <c:crosses val="autoZero"/>
        <c:crossBetween val="midCat"/>
      </c:valAx>
      <c:valAx>
        <c:axId val="163846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Residuos</a:t>
                </a:r>
              </a:p>
            </c:rich>
          </c:tx>
        </c:title>
        <c:numFmt formatCode="General" sourceLinked="1"/>
        <c:tickLblPos val="nextTo"/>
        <c:crossAx val="16384409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Preço(R$) Curva de regresión ajustada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Q(Kg)</c:v>
          </c:tx>
          <c:spPr>
            <a:ln w="28575">
              <a:noFill/>
            </a:ln>
          </c:spPr>
          <c:xVal>
            <c:numRef>
              <c:f>'Exemplo 1'!$D$3:$D$14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</c:numCache>
            </c:numRef>
          </c:xVal>
          <c:yVal>
            <c:numRef>
              <c:f>'Exemplo 1'!$C$3:$C$14</c:f>
              <c:numCache>
                <c:formatCode>General</c:formatCode>
                <c:ptCount val="12"/>
                <c:pt idx="0">
                  <c:v>55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90</c:v>
                </c:pt>
                <c:pt idx="5">
                  <c:v>105</c:v>
                </c:pt>
                <c:pt idx="6">
                  <c:v>80</c:v>
                </c:pt>
                <c:pt idx="7">
                  <c:v>110</c:v>
                </c:pt>
                <c:pt idx="8">
                  <c:v>125</c:v>
                </c:pt>
                <c:pt idx="9">
                  <c:v>115</c:v>
                </c:pt>
                <c:pt idx="10">
                  <c:v>130</c:v>
                </c:pt>
                <c:pt idx="11">
                  <c:v>130</c:v>
                </c:pt>
              </c:numCache>
            </c:numRef>
          </c:yVal>
        </c:ser>
        <c:ser>
          <c:idx val="1"/>
          <c:order val="1"/>
          <c:tx>
            <c:v>Pronóstico Q(Kg)</c:v>
          </c:tx>
          <c:spPr>
            <a:ln w="28575">
              <a:noFill/>
            </a:ln>
          </c:spPr>
          <c:xVal>
            <c:numRef>
              <c:f>'Exemplo 1'!$D$3:$D$14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</c:numCache>
            </c:numRef>
          </c:xVal>
          <c:yVal>
            <c:numRef>
              <c:f>Hoja4!$B$26:$B$37</c:f>
              <c:numCache>
                <c:formatCode>General</c:formatCode>
                <c:ptCount val="12"/>
                <c:pt idx="0">
                  <c:v>47.26600073991861</c:v>
                </c:pt>
                <c:pt idx="1">
                  <c:v>69.344555432235779</c:v>
                </c:pt>
                <c:pt idx="2">
                  <c:v>92.548248859292144</c:v>
                </c:pt>
                <c:pt idx="3">
                  <c:v>103.37541620421753</c:v>
                </c:pt>
                <c:pt idx="4">
                  <c:v>94.936875693673684</c:v>
                </c:pt>
                <c:pt idx="5">
                  <c:v>107.31340177580465</c:v>
                </c:pt>
                <c:pt idx="6">
                  <c:v>87.623473917869021</c:v>
                </c:pt>
                <c:pt idx="7">
                  <c:v>111.60184671352818</c:v>
                </c:pt>
                <c:pt idx="8">
                  <c:v>122.07855469231717</c:v>
                </c:pt>
                <c:pt idx="9">
                  <c:v>115.3277222838821</c:v>
                </c:pt>
                <c:pt idx="10">
                  <c:v>124.67929152793192</c:v>
                </c:pt>
                <c:pt idx="11">
                  <c:v>123.90461215932915</c:v>
                </c:pt>
              </c:numCache>
            </c:numRef>
          </c:yVal>
        </c:ser>
        <c:axId val="163854592"/>
        <c:axId val="163864960"/>
      </c:scatterChart>
      <c:valAx>
        <c:axId val="163854592"/>
        <c:scaling>
          <c:orientation val="minMax"/>
          <c:max val="110"/>
          <c:min val="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Preço(R$)</a:t>
                </a:r>
              </a:p>
            </c:rich>
          </c:tx>
        </c:title>
        <c:numFmt formatCode="General" sourceLinked="1"/>
        <c:tickLblPos val="nextTo"/>
        <c:crossAx val="163864960"/>
        <c:crosses val="autoZero"/>
        <c:crossBetween val="midCat"/>
      </c:valAx>
      <c:valAx>
        <c:axId val="1638649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Q(Kg)</a:t>
                </a:r>
              </a:p>
            </c:rich>
          </c:tx>
        </c:title>
        <c:numFmt formatCode="General" sourceLinked="1"/>
        <c:tickLblPos val="nextTo"/>
        <c:crossAx val="163854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Investimento Curva de regresión ajustada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Q(Kg)</c:v>
          </c:tx>
          <c:spPr>
            <a:ln w="28575">
              <a:noFill/>
            </a:ln>
          </c:spPr>
          <c:xVal>
            <c:numRef>
              <c:f>'Exemplo 1'!$E$3:$E$14</c:f>
              <c:numCache>
                <c:formatCode>General</c:formatCode>
                <c:ptCount val="12"/>
                <c:pt idx="0">
                  <c:v>550</c:v>
                </c:pt>
                <c:pt idx="1">
                  <c:v>630</c:v>
                </c:pt>
                <c:pt idx="2">
                  <c:v>720</c:v>
                </c:pt>
                <c:pt idx="3">
                  <c:v>700</c:v>
                </c:pt>
                <c:pt idx="4">
                  <c:v>625</c:v>
                </c:pt>
                <c:pt idx="5">
                  <c:v>735</c:v>
                </c:pt>
                <c:pt idx="6">
                  <c:v>560</c:v>
                </c:pt>
                <c:pt idx="7">
                  <c:v>715</c:v>
                </c:pt>
                <c:pt idx="8">
                  <c:v>750</c:v>
                </c:pt>
                <c:pt idx="9">
                  <c:v>690</c:v>
                </c:pt>
                <c:pt idx="10">
                  <c:v>715</c:v>
                </c:pt>
                <c:pt idx="11">
                  <c:v>650</c:v>
                </c:pt>
              </c:numCache>
            </c:numRef>
          </c:xVal>
          <c:yVal>
            <c:numRef>
              <c:f>'Exemplo 1'!$C$3:$C$14</c:f>
              <c:numCache>
                <c:formatCode>General</c:formatCode>
                <c:ptCount val="12"/>
                <c:pt idx="0">
                  <c:v>55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90</c:v>
                </c:pt>
                <c:pt idx="5">
                  <c:v>105</c:v>
                </c:pt>
                <c:pt idx="6">
                  <c:v>80</c:v>
                </c:pt>
                <c:pt idx="7">
                  <c:v>110</c:v>
                </c:pt>
                <c:pt idx="8">
                  <c:v>125</c:v>
                </c:pt>
                <c:pt idx="9">
                  <c:v>115</c:v>
                </c:pt>
                <c:pt idx="10">
                  <c:v>130</c:v>
                </c:pt>
                <c:pt idx="11">
                  <c:v>130</c:v>
                </c:pt>
              </c:numCache>
            </c:numRef>
          </c:yVal>
        </c:ser>
        <c:ser>
          <c:idx val="1"/>
          <c:order val="1"/>
          <c:tx>
            <c:v>Pronóstico Q(Kg)</c:v>
          </c:tx>
          <c:spPr>
            <a:ln w="28575">
              <a:noFill/>
            </a:ln>
          </c:spPr>
          <c:xVal>
            <c:numRef>
              <c:f>'Exemplo 1'!$E$3:$E$14</c:f>
              <c:numCache>
                <c:formatCode>General</c:formatCode>
                <c:ptCount val="12"/>
                <c:pt idx="0">
                  <c:v>550</c:v>
                </c:pt>
                <c:pt idx="1">
                  <c:v>630</c:v>
                </c:pt>
                <c:pt idx="2">
                  <c:v>720</c:v>
                </c:pt>
                <c:pt idx="3">
                  <c:v>700</c:v>
                </c:pt>
                <c:pt idx="4">
                  <c:v>625</c:v>
                </c:pt>
                <c:pt idx="5">
                  <c:v>735</c:v>
                </c:pt>
                <c:pt idx="6">
                  <c:v>560</c:v>
                </c:pt>
                <c:pt idx="7">
                  <c:v>715</c:v>
                </c:pt>
                <c:pt idx="8">
                  <c:v>750</c:v>
                </c:pt>
                <c:pt idx="9">
                  <c:v>690</c:v>
                </c:pt>
                <c:pt idx="10">
                  <c:v>715</c:v>
                </c:pt>
                <c:pt idx="11">
                  <c:v>650</c:v>
                </c:pt>
              </c:numCache>
            </c:numRef>
          </c:xVal>
          <c:yVal>
            <c:numRef>
              <c:f>Hoja4!$B$26:$B$37</c:f>
              <c:numCache>
                <c:formatCode>General</c:formatCode>
                <c:ptCount val="12"/>
                <c:pt idx="0">
                  <c:v>47.26600073991861</c:v>
                </c:pt>
                <c:pt idx="1">
                  <c:v>69.344555432235779</c:v>
                </c:pt>
                <c:pt idx="2">
                  <c:v>92.548248859292144</c:v>
                </c:pt>
                <c:pt idx="3">
                  <c:v>103.37541620421753</c:v>
                </c:pt>
                <c:pt idx="4">
                  <c:v>94.936875693673684</c:v>
                </c:pt>
                <c:pt idx="5">
                  <c:v>107.31340177580465</c:v>
                </c:pt>
                <c:pt idx="6">
                  <c:v>87.623473917869021</c:v>
                </c:pt>
                <c:pt idx="7">
                  <c:v>111.60184671352818</c:v>
                </c:pt>
                <c:pt idx="8">
                  <c:v>122.07855469231717</c:v>
                </c:pt>
                <c:pt idx="9">
                  <c:v>115.3277222838821</c:v>
                </c:pt>
                <c:pt idx="10">
                  <c:v>124.67929152793192</c:v>
                </c:pt>
                <c:pt idx="11">
                  <c:v>123.90461215932915</c:v>
                </c:pt>
              </c:numCache>
            </c:numRef>
          </c:yVal>
        </c:ser>
        <c:axId val="163873920"/>
        <c:axId val="163875840"/>
      </c:scatterChart>
      <c:valAx>
        <c:axId val="163873920"/>
        <c:scaling>
          <c:orientation val="minMax"/>
          <c:max val="800"/>
          <c:min val="4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Investimento</a:t>
                </a:r>
              </a:p>
            </c:rich>
          </c:tx>
        </c:title>
        <c:numFmt formatCode="General" sourceLinked="1"/>
        <c:tickLblPos val="nextTo"/>
        <c:crossAx val="163875840"/>
        <c:crosses val="autoZero"/>
        <c:crossBetween val="midCat"/>
      </c:valAx>
      <c:valAx>
        <c:axId val="163875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Q(Kg)</a:t>
                </a:r>
              </a:p>
            </c:rich>
          </c:tx>
        </c:title>
        <c:numFmt formatCode="General" sourceLinked="1"/>
        <c:tickLblPos val="nextTo"/>
        <c:crossAx val="163873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de probabilidad normal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Hoja4!$F$26:$F$37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Hoja4!$G$26:$G$37</c:f>
              <c:numCache>
                <c:formatCode>General</c:formatCode>
                <c:ptCount val="12"/>
                <c:pt idx="0">
                  <c:v>55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125</c:v>
                </c:pt>
                <c:pt idx="10">
                  <c:v>130</c:v>
                </c:pt>
                <c:pt idx="11">
                  <c:v>130</c:v>
                </c:pt>
              </c:numCache>
            </c:numRef>
          </c:yVal>
        </c:ser>
        <c:axId val="163900416"/>
        <c:axId val="163906688"/>
      </c:scatterChart>
      <c:valAx>
        <c:axId val="16390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Muestra percentil</a:t>
                </a:r>
              </a:p>
            </c:rich>
          </c:tx>
        </c:title>
        <c:numFmt formatCode="General" sourceLinked="1"/>
        <c:tickLblPos val="nextTo"/>
        <c:crossAx val="163906688"/>
        <c:crosses val="autoZero"/>
        <c:crossBetween val="midCat"/>
      </c:valAx>
      <c:valAx>
        <c:axId val="163906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Q(Kg)</a:t>
                </a:r>
              </a:p>
            </c:rich>
          </c:tx>
        </c:title>
        <c:numFmt formatCode="General" sourceLinked="1"/>
        <c:tickLblPos val="nextTo"/>
        <c:crossAx val="16390041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Preço(R$) Curva de regresión ajustada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Q(Kg)</c:v>
          </c:tx>
          <c:spPr>
            <a:ln w="28575">
              <a:noFill/>
            </a:ln>
          </c:spPr>
          <c:xVal>
            <c:numRef>
              <c:f>'Exemplo 1'!$D$3:$D$14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</c:numCache>
            </c:numRef>
          </c:xVal>
          <c:yVal>
            <c:numRef>
              <c:f>'Exemplo 1'!$C$3:$C$14</c:f>
              <c:numCache>
                <c:formatCode>General</c:formatCode>
                <c:ptCount val="12"/>
                <c:pt idx="0">
                  <c:v>55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90</c:v>
                </c:pt>
                <c:pt idx="5">
                  <c:v>105</c:v>
                </c:pt>
                <c:pt idx="6">
                  <c:v>80</c:v>
                </c:pt>
                <c:pt idx="7">
                  <c:v>110</c:v>
                </c:pt>
                <c:pt idx="8">
                  <c:v>125</c:v>
                </c:pt>
                <c:pt idx="9">
                  <c:v>115</c:v>
                </c:pt>
                <c:pt idx="10">
                  <c:v>130</c:v>
                </c:pt>
                <c:pt idx="11">
                  <c:v>130</c:v>
                </c:pt>
              </c:numCache>
            </c:numRef>
          </c:yVal>
        </c:ser>
        <c:ser>
          <c:idx val="1"/>
          <c:order val="1"/>
          <c:tx>
            <c:v>Pronóstico Q(Kg)</c:v>
          </c:tx>
          <c:spPr>
            <a:ln w="28575">
              <a:noFill/>
            </a:ln>
          </c:spPr>
          <c:xVal>
            <c:numRef>
              <c:f>'Exemplo 1'!$D$3:$D$14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</c:numCache>
            </c:numRef>
          </c:xVal>
          <c:yVal>
            <c:numRef>
              <c:f>Hoja1!$B$25:$B$36</c:f>
              <c:numCache>
                <c:formatCode>General</c:formatCode>
                <c:ptCount val="12"/>
                <c:pt idx="0">
                  <c:v>52.666666666666657</c:v>
                </c:pt>
                <c:pt idx="1">
                  <c:v>68.444444444444429</c:v>
                </c:pt>
                <c:pt idx="2">
                  <c:v>84.222222222222229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107.88888888888889</c:v>
                </c:pt>
                <c:pt idx="8">
                  <c:v>115.77777777777779</c:v>
                </c:pt>
                <c:pt idx="9">
                  <c:v>115.77777777777779</c:v>
                </c:pt>
                <c:pt idx="10">
                  <c:v>123.66666666666667</c:v>
                </c:pt>
                <c:pt idx="11">
                  <c:v>131.55555555555554</c:v>
                </c:pt>
              </c:numCache>
            </c:numRef>
          </c:yVal>
        </c:ser>
        <c:axId val="139938432"/>
        <c:axId val="140575488"/>
      </c:scatterChart>
      <c:valAx>
        <c:axId val="139938432"/>
        <c:scaling>
          <c:orientation val="minMax"/>
          <c:min val="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Preço(R$)</a:t>
                </a:r>
              </a:p>
            </c:rich>
          </c:tx>
        </c:title>
        <c:numFmt formatCode="General" sourceLinked="1"/>
        <c:tickLblPos val="nextTo"/>
        <c:crossAx val="140575488"/>
        <c:crosses val="autoZero"/>
        <c:crossBetween val="midCat"/>
      </c:valAx>
      <c:valAx>
        <c:axId val="140575488"/>
        <c:scaling>
          <c:orientation val="minMax"/>
          <c:max val="150"/>
          <c:min val="2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Q(Kg)</a:t>
                </a:r>
              </a:p>
            </c:rich>
          </c:tx>
        </c:title>
        <c:numFmt formatCode="General" sourceLinked="1"/>
        <c:tickLblPos val="nextTo"/>
        <c:crossAx val="139938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de probabilidad normal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Hoja1!$F$25:$F$36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Hoja1!$G$25:$G$36</c:f>
              <c:numCache>
                <c:formatCode>General</c:formatCode>
                <c:ptCount val="12"/>
                <c:pt idx="0">
                  <c:v>55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125</c:v>
                </c:pt>
                <c:pt idx="10">
                  <c:v>130</c:v>
                </c:pt>
                <c:pt idx="11">
                  <c:v>130</c:v>
                </c:pt>
              </c:numCache>
            </c:numRef>
          </c:yVal>
        </c:ser>
        <c:axId val="162597504"/>
        <c:axId val="164254464"/>
      </c:scatterChart>
      <c:valAx>
        <c:axId val="16259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Muestra percentil</a:t>
                </a:r>
              </a:p>
            </c:rich>
          </c:tx>
        </c:title>
        <c:numFmt formatCode="General" sourceLinked="1"/>
        <c:tickLblPos val="nextTo"/>
        <c:crossAx val="164254464"/>
        <c:crosses val="autoZero"/>
        <c:crossBetween val="midCat"/>
      </c:valAx>
      <c:valAx>
        <c:axId val="1642544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Q(Kg)</a:t>
                </a:r>
              </a:p>
            </c:rich>
          </c:tx>
        </c:title>
        <c:numFmt formatCode="General" sourceLinked="1"/>
        <c:tickLblPos val="nextTo"/>
        <c:crossAx val="16259750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Investimento Gráfico de los residuales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'Exemplo 1'!$E$3:$E$14</c:f>
              <c:numCache>
                <c:formatCode>General</c:formatCode>
                <c:ptCount val="12"/>
                <c:pt idx="0">
                  <c:v>550</c:v>
                </c:pt>
                <c:pt idx="1">
                  <c:v>630</c:v>
                </c:pt>
                <c:pt idx="2">
                  <c:v>720</c:v>
                </c:pt>
                <c:pt idx="3">
                  <c:v>700</c:v>
                </c:pt>
                <c:pt idx="4">
                  <c:v>625</c:v>
                </c:pt>
                <c:pt idx="5">
                  <c:v>735</c:v>
                </c:pt>
                <c:pt idx="6">
                  <c:v>560</c:v>
                </c:pt>
                <c:pt idx="7">
                  <c:v>715</c:v>
                </c:pt>
                <c:pt idx="8">
                  <c:v>750</c:v>
                </c:pt>
                <c:pt idx="9">
                  <c:v>690</c:v>
                </c:pt>
                <c:pt idx="10">
                  <c:v>715</c:v>
                </c:pt>
                <c:pt idx="11">
                  <c:v>650</c:v>
                </c:pt>
              </c:numCache>
            </c:numRef>
          </c:xVal>
          <c:yVal>
            <c:numRef>
              <c:f>Hoja2!$C$25:$C$36</c:f>
              <c:numCache>
                <c:formatCode>General</c:formatCode>
                <c:ptCount val="12"/>
                <c:pt idx="0">
                  <c:v>-14.204081632653072</c:v>
                </c:pt>
                <c:pt idx="1">
                  <c:v>-19.734693877551024</c:v>
                </c:pt>
                <c:pt idx="2">
                  <c:v>-22.831632653061234</c:v>
                </c:pt>
                <c:pt idx="3">
                  <c:v>-7.6989795918367463</c:v>
                </c:pt>
                <c:pt idx="4">
                  <c:v>1.548469387755091</c:v>
                </c:pt>
                <c:pt idx="5">
                  <c:v>-11.681122448979607</c:v>
                </c:pt>
                <c:pt idx="6">
                  <c:v>8.2295918367346985</c:v>
                </c:pt>
                <c:pt idx="7">
                  <c:v>-1.5484693877551194</c:v>
                </c:pt>
                <c:pt idx="8">
                  <c:v>4.4693877551020478</c:v>
                </c:pt>
                <c:pt idx="9">
                  <c:v>9.8673469387755119</c:v>
                </c:pt>
                <c:pt idx="10">
                  <c:v>18.451530612244881</c:v>
                </c:pt>
                <c:pt idx="11">
                  <c:v>35.132653061224488</c:v>
                </c:pt>
              </c:numCache>
            </c:numRef>
          </c:yVal>
        </c:ser>
        <c:axId val="164349440"/>
        <c:axId val="164587776"/>
      </c:scatterChart>
      <c:valAx>
        <c:axId val="164349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Investimento</a:t>
                </a:r>
              </a:p>
            </c:rich>
          </c:tx>
        </c:title>
        <c:numFmt formatCode="General" sourceLinked="1"/>
        <c:tickLblPos val="nextTo"/>
        <c:crossAx val="164587776"/>
        <c:crosses val="autoZero"/>
        <c:crossBetween val="midCat"/>
      </c:valAx>
      <c:valAx>
        <c:axId val="164587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Residuos</a:t>
                </a:r>
              </a:p>
            </c:rich>
          </c:tx>
        </c:title>
        <c:numFmt formatCode="General" sourceLinked="1"/>
        <c:tickLblPos val="nextTo"/>
        <c:crossAx val="16434944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Investimento Curva de regresión ajustada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Q(Kg)</c:v>
          </c:tx>
          <c:spPr>
            <a:ln w="28575">
              <a:noFill/>
            </a:ln>
          </c:spPr>
          <c:xVal>
            <c:numRef>
              <c:f>'Exemplo 1'!$E$3:$E$14</c:f>
              <c:numCache>
                <c:formatCode>General</c:formatCode>
                <c:ptCount val="12"/>
                <c:pt idx="0">
                  <c:v>550</c:v>
                </c:pt>
                <c:pt idx="1">
                  <c:v>630</c:v>
                </c:pt>
                <c:pt idx="2">
                  <c:v>720</c:v>
                </c:pt>
                <c:pt idx="3">
                  <c:v>700</c:v>
                </c:pt>
                <c:pt idx="4">
                  <c:v>625</c:v>
                </c:pt>
                <c:pt idx="5">
                  <c:v>735</c:v>
                </c:pt>
                <c:pt idx="6">
                  <c:v>560</c:v>
                </c:pt>
                <c:pt idx="7">
                  <c:v>715</c:v>
                </c:pt>
                <c:pt idx="8">
                  <c:v>750</c:v>
                </c:pt>
                <c:pt idx="9">
                  <c:v>690</c:v>
                </c:pt>
                <c:pt idx="10">
                  <c:v>715</c:v>
                </c:pt>
                <c:pt idx="11">
                  <c:v>650</c:v>
                </c:pt>
              </c:numCache>
            </c:numRef>
          </c:xVal>
          <c:yVal>
            <c:numRef>
              <c:f>'Exemplo 1'!$C$3:$C$14</c:f>
              <c:numCache>
                <c:formatCode>General</c:formatCode>
                <c:ptCount val="12"/>
                <c:pt idx="0">
                  <c:v>55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90</c:v>
                </c:pt>
                <c:pt idx="5">
                  <c:v>105</c:v>
                </c:pt>
                <c:pt idx="6">
                  <c:v>80</c:v>
                </c:pt>
                <c:pt idx="7">
                  <c:v>110</c:v>
                </c:pt>
                <c:pt idx="8">
                  <c:v>125</c:v>
                </c:pt>
                <c:pt idx="9">
                  <c:v>115</c:v>
                </c:pt>
                <c:pt idx="10">
                  <c:v>130</c:v>
                </c:pt>
                <c:pt idx="11">
                  <c:v>130</c:v>
                </c:pt>
              </c:numCache>
            </c:numRef>
          </c:yVal>
        </c:ser>
        <c:ser>
          <c:idx val="1"/>
          <c:order val="1"/>
          <c:tx>
            <c:v>Pronóstico Q(Kg)</c:v>
          </c:tx>
          <c:spPr>
            <a:ln w="28575">
              <a:noFill/>
            </a:ln>
          </c:spPr>
          <c:xVal>
            <c:numRef>
              <c:f>'Exemplo 1'!$E$3:$E$14</c:f>
              <c:numCache>
                <c:formatCode>General</c:formatCode>
                <c:ptCount val="12"/>
                <c:pt idx="0">
                  <c:v>550</c:v>
                </c:pt>
                <c:pt idx="1">
                  <c:v>630</c:v>
                </c:pt>
                <c:pt idx="2">
                  <c:v>720</c:v>
                </c:pt>
                <c:pt idx="3">
                  <c:v>700</c:v>
                </c:pt>
                <c:pt idx="4">
                  <c:v>625</c:v>
                </c:pt>
                <c:pt idx="5">
                  <c:v>735</c:v>
                </c:pt>
                <c:pt idx="6">
                  <c:v>560</c:v>
                </c:pt>
                <c:pt idx="7">
                  <c:v>715</c:v>
                </c:pt>
                <c:pt idx="8">
                  <c:v>750</c:v>
                </c:pt>
                <c:pt idx="9">
                  <c:v>690</c:v>
                </c:pt>
                <c:pt idx="10">
                  <c:v>715</c:v>
                </c:pt>
                <c:pt idx="11">
                  <c:v>650</c:v>
                </c:pt>
              </c:numCache>
            </c:numRef>
          </c:xVal>
          <c:yVal>
            <c:numRef>
              <c:f>Hoja2!$B$25:$B$36</c:f>
              <c:numCache>
                <c:formatCode>General</c:formatCode>
                <c:ptCount val="12"/>
                <c:pt idx="0">
                  <c:v>69.204081632653072</c:v>
                </c:pt>
                <c:pt idx="1">
                  <c:v>89.734693877551024</c:v>
                </c:pt>
                <c:pt idx="2">
                  <c:v>112.83163265306123</c:v>
                </c:pt>
                <c:pt idx="3">
                  <c:v>107.69897959183675</c:v>
                </c:pt>
                <c:pt idx="4">
                  <c:v>88.451530612244909</c:v>
                </c:pt>
                <c:pt idx="5">
                  <c:v>116.68112244897961</c:v>
                </c:pt>
                <c:pt idx="6">
                  <c:v>71.770408163265301</c:v>
                </c:pt>
                <c:pt idx="7">
                  <c:v>111.54846938775512</c:v>
                </c:pt>
                <c:pt idx="8">
                  <c:v>120.53061224489795</c:v>
                </c:pt>
                <c:pt idx="9">
                  <c:v>105.13265306122449</c:v>
                </c:pt>
                <c:pt idx="10">
                  <c:v>111.54846938775512</c:v>
                </c:pt>
                <c:pt idx="11">
                  <c:v>94.867346938775512</c:v>
                </c:pt>
              </c:numCache>
            </c:numRef>
          </c:yVal>
        </c:ser>
        <c:axId val="165878016"/>
        <c:axId val="166368000"/>
      </c:scatterChart>
      <c:valAx>
        <c:axId val="16587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Investimento</a:t>
                </a:r>
              </a:p>
            </c:rich>
          </c:tx>
        </c:title>
        <c:numFmt formatCode="General" sourceLinked="1"/>
        <c:tickLblPos val="nextTo"/>
        <c:crossAx val="166368000"/>
        <c:crosses val="autoZero"/>
        <c:crossBetween val="midCat"/>
      </c:valAx>
      <c:valAx>
        <c:axId val="166368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Q(Kg)</a:t>
                </a:r>
              </a:p>
            </c:rich>
          </c:tx>
        </c:title>
        <c:numFmt formatCode="General" sourceLinked="1"/>
        <c:tickLblPos val="nextTo"/>
        <c:crossAx val="165878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de probabilidad normal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Hoja2!$F$25:$F$36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Hoja2!$G$25:$G$36</c:f>
              <c:numCache>
                <c:formatCode>General</c:formatCode>
                <c:ptCount val="12"/>
                <c:pt idx="0">
                  <c:v>55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125</c:v>
                </c:pt>
                <c:pt idx="10">
                  <c:v>130</c:v>
                </c:pt>
                <c:pt idx="11">
                  <c:v>130</c:v>
                </c:pt>
              </c:numCache>
            </c:numRef>
          </c:yVal>
        </c:ser>
        <c:axId val="168962688"/>
        <c:axId val="176855296"/>
      </c:scatterChart>
      <c:valAx>
        <c:axId val="168962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Muestra percentil</a:t>
                </a:r>
              </a:p>
            </c:rich>
          </c:tx>
        </c:title>
        <c:numFmt formatCode="General" sourceLinked="1"/>
        <c:tickLblPos val="nextTo"/>
        <c:crossAx val="176855296"/>
        <c:crosses val="autoZero"/>
        <c:crossBetween val="midCat"/>
      </c:valAx>
      <c:valAx>
        <c:axId val="1768552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Q(Kg)</a:t>
                </a:r>
              </a:p>
            </c:rich>
          </c:tx>
        </c:title>
        <c:numFmt formatCode="General" sourceLinked="1"/>
        <c:tickLblPos val="nextTo"/>
        <c:crossAx val="16896268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Investimento Gráfico de los residuales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'Exemplo 1'!$E$3:$E$14</c:f>
              <c:numCache>
                <c:formatCode>General</c:formatCode>
                <c:ptCount val="12"/>
                <c:pt idx="0">
                  <c:v>550</c:v>
                </c:pt>
                <c:pt idx="1">
                  <c:v>630</c:v>
                </c:pt>
                <c:pt idx="2">
                  <c:v>720</c:v>
                </c:pt>
                <c:pt idx="3">
                  <c:v>700</c:v>
                </c:pt>
                <c:pt idx="4">
                  <c:v>625</c:v>
                </c:pt>
                <c:pt idx="5">
                  <c:v>735</c:v>
                </c:pt>
                <c:pt idx="6">
                  <c:v>560</c:v>
                </c:pt>
                <c:pt idx="7">
                  <c:v>715</c:v>
                </c:pt>
                <c:pt idx="8">
                  <c:v>750</c:v>
                </c:pt>
                <c:pt idx="9">
                  <c:v>690</c:v>
                </c:pt>
                <c:pt idx="10">
                  <c:v>715</c:v>
                </c:pt>
                <c:pt idx="11">
                  <c:v>650</c:v>
                </c:pt>
              </c:numCache>
            </c:numRef>
          </c:xVal>
          <c:yVal>
            <c:numRef>
              <c:f>Hoja3!$C$25:$C$36</c:f>
              <c:numCache>
                <c:formatCode>General</c:formatCode>
                <c:ptCount val="12"/>
                <c:pt idx="0">
                  <c:v>16.775510204081655</c:v>
                </c:pt>
                <c:pt idx="1">
                  <c:v>15.591836734693885</c:v>
                </c:pt>
                <c:pt idx="2">
                  <c:v>15.510204081632665</c:v>
                </c:pt>
                <c:pt idx="3">
                  <c:v>3.3061224489796075</c:v>
                </c:pt>
                <c:pt idx="4">
                  <c:v>-4.9591836734693686</c:v>
                </c:pt>
                <c:pt idx="5">
                  <c:v>7.1632653061224545</c:v>
                </c:pt>
                <c:pt idx="6">
                  <c:v>-12.122448979591823</c:v>
                </c:pt>
                <c:pt idx="7">
                  <c:v>-4.0816326530602964E-2</c:v>
                </c:pt>
                <c:pt idx="8">
                  <c:v>-1.1836734693877418</c:v>
                </c:pt>
                <c:pt idx="9">
                  <c:v>-7.7959183673469283</c:v>
                </c:pt>
                <c:pt idx="10">
                  <c:v>-10.040816326530603</c:v>
                </c:pt>
                <c:pt idx="11">
                  <c:v>-22.204081632653043</c:v>
                </c:pt>
              </c:numCache>
            </c:numRef>
          </c:yVal>
        </c:ser>
        <c:axId val="161304576"/>
        <c:axId val="161306496"/>
      </c:scatterChart>
      <c:valAx>
        <c:axId val="16130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Investimento</a:t>
                </a:r>
              </a:p>
            </c:rich>
          </c:tx>
        </c:title>
        <c:numFmt formatCode="General" sourceLinked="1"/>
        <c:tickLblPos val="nextTo"/>
        <c:crossAx val="161306496"/>
        <c:crosses val="autoZero"/>
        <c:crossBetween val="midCat"/>
      </c:valAx>
      <c:valAx>
        <c:axId val="1613064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Residuos</a:t>
                </a:r>
              </a:p>
            </c:rich>
          </c:tx>
        </c:title>
        <c:numFmt formatCode="General" sourceLinked="1"/>
        <c:tickLblPos val="nextTo"/>
        <c:crossAx val="16130457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Investimento Curva de regresión ajustada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Preço(R$)</c:v>
          </c:tx>
          <c:spPr>
            <a:ln w="28575">
              <a:noFill/>
            </a:ln>
          </c:spPr>
          <c:xVal>
            <c:numRef>
              <c:f>'Exemplo 1'!$E$3:$E$14</c:f>
              <c:numCache>
                <c:formatCode>General</c:formatCode>
                <c:ptCount val="12"/>
                <c:pt idx="0">
                  <c:v>550</c:v>
                </c:pt>
                <c:pt idx="1">
                  <c:v>630</c:v>
                </c:pt>
                <c:pt idx="2">
                  <c:v>720</c:v>
                </c:pt>
                <c:pt idx="3">
                  <c:v>700</c:v>
                </c:pt>
                <c:pt idx="4">
                  <c:v>625</c:v>
                </c:pt>
                <c:pt idx="5">
                  <c:v>735</c:v>
                </c:pt>
                <c:pt idx="6">
                  <c:v>560</c:v>
                </c:pt>
                <c:pt idx="7">
                  <c:v>715</c:v>
                </c:pt>
                <c:pt idx="8">
                  <c:v>750</c:v>
                </c:pt>
                <c:pt idx="9">
                  <c:v>690</c:v>
                </c:pt>
                <c:pt idx="10">
                  <c:v>715</c:v>
                </c:pt>
                <c:pt idx="11">
                  <c:v>650</c:v>
                </c:pt>
              </c:numCache>
            </c:numRef>
          </c:xVal>
          <c:yVal>
            <c:numRef>
              <c:f>'Exemplo 1'!$D$3:$D$14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</c:numCache>
            </c:numRef>
          </c:yVal>
        </c:ser>
        <c:ser>
          <c:idx val="1"/>
          <c:order val="1"/>
          <c:tx>
            <c:v>Pronóstico Preço(R$)</c:v>
          </c:tx>
          <c:spPr>
            <a:ln w="28575">
              <a:noFill/>
            </a:ln>
          </c:spPr>
          <c:xVal>
            <c:numRef>
              <c:f>'Exemplo 1'!$E$3:$E$14</c:f>
              <c:numCache>
                <c:formatCode>General</c:formatCode>
                <c:ptCount val="12"/>
                <c:pt idx="0">
                  <c:v>550</c:v>
                </c:pt>
                <c:pt idx="1">
                  <c:v>630</c:v>
                </c:pt>
                <c:pt idx="2">
                  <c:v>720</c:v>
                </c:pt>
                <c:pt idx="3">
                  <c:v>700</c:v>
                </c:pt>
                <c:pt idx="4">
                  <c:v>625</c:v>
                </c:pt>
                <c:pt idx="5">
                  <c:v>735</c:v>
                </c:pt>
                <c:pt idx="6">
                  <c:v>560</c:v>
                </c:pt>
                <c:pt idx="7">
                  <c:v>715</c:v>
                </c:pt>
                <c:pt idx="8">
                  <c:v>750</c:v>
                </c:pt>
                <c:pt idx="9">
                  <c:v>690</c:v>
                </c:pt>
                <c:pt idx="10">
                  <c:v>715</c:v>
                </c:pt>
                <c:pt idx="11">
                  <c:v>650</c:v>
                </c:pt>
              </c:numCache>
            </c:numRef>
          </c:xVal>
          <c:yVal>
            <c:numRef>
              <c:f>Hoja3!$B$25:$B$36</c:f>
              <c:numCache>
                <c:formatCode>General</c:formatCode>
                <c:ptCount val="12"/>
                <c:pt idx="0">
                  <c:v>83.224489795918345</c:v>
                </c:pt>
                <c:pt idx="1">
                  <c:v>74.408163265306115</c:v>
                </c:pt>
                <c:pt idx="2">
                  <c:v>64.489795918367335</c:v>
                </c:pt>
                <c:pt idx="3">
                  <c:v>66.693877551020393</c:v>
                </c:pt>
                <c:pt idx="4">
                  <c:v>74.959183673469369</c:v>
                </c:pt>
                <c:pt idx="5">
                  <c:v>62.836734693877546</c:v>
                </c:pt>
                <c:pt idx="6">
                  <c:v>82.122448979591823</c:v>
                </c:pt>
                <c:pt idx="7">
                  <c:v>65.040816326530603</c:v>
                </c:pt>
                <c:pt idx="8">
                  <c:v>61.183673469387742</c:v>
                </c:pt>
                <c:pt idx="9">
                  <c:v>67.795918367346928</c:v>
                </c:pt>
                <c:pt idx="10">
                  <c:v>65.040816326530603</c:v>
                </c:pt>
                <c:pt idx="11">
                  <c:v>72.204081632653043</c:v>
                </c:pt>
              </c:numCache>
            </c:numRef>
          </c:yVal>
        </c:ser>
        <c:axId val="161339648"/>
        <c:axId val="163709312"/>
      </c:scatterChart>
      <c:valAx>
        <c:axId val="16133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Investimento</a:t>
                </a:r>
              </a:p>
            </c:rich>
          </c:tx>
        </c:title>
        <c:numFmt formatCode="General" sourceLinked="1"/>
        <c:tickLblPos val="nextTo"/>
        <c:crossAx val="163709312"/>
        <c:crosses val="autoZero"/>
        <c:crossBetween val="midCat"/>
      </c:valAx>
      <c:valAx>
        <c:axId val="163709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Preço(R$)</a:t>
                </a:r>
              </a:p>
            </c:rich>
          </c:tx>
        </c:title>
        <c:numFmt formatCode="General" sourceLinked="1"/>
        <c:tickLblPos val="nextTo"/>
        <c:crossAx val="161339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de probabilidad normal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Hoja3!$F$25:$F$36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Hoja3!$G$25:$G$36</c:f>
              <c:numCache>
                <c:formatCode>General</c:formatCode>
                <c:ptCount val="1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yVal>
        </c:ser>
        <c:axId val="163721600"/>
        <c:axId val="163723520"/>
      </c:scatterChart>
      <c:valAx>
        <c:axId val="16372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Muestra percentil</a:t>
                </a:r>
              </a:p>
            </c:rich>
          </c:tx>
        </c:title>
        <c:numFmt formatCode="General" sourceLinked="1"/>
        <c:tickLblPos val="nextTo"/>
        <c:crossAx val="163723520"/>
        <c:crosses val="autoZero"/>
        <c:crossBetween val="midCat"/>
      </c:valAx>
      <c:valAx>
        <c:axId val="1637235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Preço(R$)</a:t>
                </a:r>
              </a:p>
            </c:rich>
          </c:tx>
        </c:title>
        <c:numFmt formatCode="General" sourceLinked="1"/>
        <c:tickLblPos val="nextTo"/>
        <c:crossAx val="16372160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104776</xdr:rowOff>
    </xdr:from>
    <xdr:to>
      <xdr:col>15</xdr:col>
      <xdr:colOff>9525</xdr:colOff>
      <xdr:row>16</xdr:row>
      <xdr:rowOff>95251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17</xdr:row>
      <xdr:rowOff>114300</xdr:rowOff>
    </xdr:from>
    <xdr:to>
      <xdr:col>14</xdr:col>
      <xdr:colOff>819150</xdr:colOff>
      <xdr:row>27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27</xdr:row>
      <xdr:rowOff>190501</xdr:rowOff>
    </xdr:from>
    <xdr:to>
      <xdr:col>15</xdr:col>
      <xdr:colOff>0</xdr:colOff>
      <xdr:row>38</xdr:row>
      <xdr:rowOff>9526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6</xdr:row>
      <xdr:rowOff>171451</xdr:rowOff>
    </xdr:from>
    <xdr:to>
      <xdr:col>15</xdr:col>
      <xdr:colOff>57150</xdr:colOff>
      <xdr:row>16</xdr:row>
      <xdr:rowOff>161926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17</xdr:row>
      <xdr:rowOff>171450</xdr:rowOff>
    </xdr:from>
    <xdr:to>
      <xdr:col>15</xdr:col>
      <xdr:colOff>38100</xdr:colOff>
      <xdr:row>27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29</xdr:row>
      <xdr:rowOff>47626</xdr:rowOff>
    </xdr:from>
    <xdr:to>
      <xdr:col>15</xdr:col>
      <xdr:colOff>76200</xdr:colOff>
      <xdr:row>39</xdr:row>
      <xdr:rowOff>66676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4</xdr:row>
      <xdr:rowOff>152401</xdr:rowOff>
    </xdr:from>
    <xdr:to>
      <xdr:col>15</xdr:col>
      <xdr:colOff>57150</xdr:colOff>
      <xdr:row>14</xdr:row>
      <xdr:rowOff>152401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16</xdr:row>
      <xdr:rowOff>28575</xdr:rowOff>
    </xdr:from>
    <xdr:to>
      <xdr:col>15</xdr:col>
      <xdr:colOff>57150</xdr:colOff>
      <xdr:row>26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28</xdr:row>
      <xdr:rowOff>57151</xdr:rowOff>
    </xdr:from>
    <xdr:to>
      <xdr:col>15</xdr:col>
      <xdr:colOff>47625</xdr:colOff>
      <xdr:row>38</xdr:row>
      <xdr:rowOff>76201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11</xdr:row>
      <xdr:rowOff>180976</xdr:rowOff>
    </xdr:from>
    <xdr:to>
      <xdr:col>17</xdr:col>
      <xdr:colOff>685800</xdr:colOff>
      <xdr:row>21</xdr:row>
      <xdr:rowOff>180976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11</xdr:row>
      <xdr:rowOff>171450</xdr:rowOff>
    </xdr:from>
    <xdr:to>
      <xdr:col>13</xdr:col>
      <xdr:colOff>295275</xdr:colOff>
      <xdr:row>21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95251</xdr:rowOff>
    </xdr:from>
    <xdr:to>
      <xdr:col>15</xdr:col>
      <xdr:colOff>161925</xdr:colOff>
      <xdr:row>11</xdr:row>
      <xdr:rowOff>95251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22</xdr:row>
      <xdr:rowOff>76200</xdr:rowOff>
    </xdr:from>
    <xdr:to>
      <xdr:col>15</xdr:col>
      <xdr:colOff>142875</xdr:colOff>
      <xdr:row>32</xdr:row>
      <xdr:rowOff>104775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95250</xdr:colOff>
      <xdr:row>32</xdr:row>
      <xdr:rowOff>171451</xdr:rowOff>
    </xdr:from>
    <xdr:to>
      <xdr:col>15</xdr:col>
      <xdr:colOff>95250</xdr:colOff>
      <xdr:row>42</xdr:row>
      <xdr:rowOff>190501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A21" sqref="A21"/>
    </sheetView>
  </sheetViews>
  <sheetFormatPr baseColWidth="10" defaultRowHeight="15.75"/>
  <sheetData>
    <row r="1" spans="1:9">
      <c r="A1" t="s">
        <v>17</v>
      </c>
    </row>
    <row r="2" spans="1:9" ht="16.5" thickBot="1"/>
    <row r="3" spans="1:9">
      <c r="A3" s="6" t="s">
        <v>18</v>
      </c>
      <c r="B3" s="6"/>
    </row>
    <row r="4" spans="1:9">
      <c r="A4" s="3" t="s">
        <v>19</v>
      </c>
      <c r="B4" s="3">
        <v>0.9429025695860217</v>
      </c>
    </row>
    <row r="5" spans="1:9">
      <c r="A5" s="3" t="s">
        <v>20</v>
      </c>
      <c r="B5" s="3">
        <v>0.88906525573192241</v>
      </c>
    </row>
    <row r="6" spans="1:9">
      <c r="A6" s="3" t="s">
        <v>21</v>
      </c>
      <c r="B6" s="3">
        <v>0.87797178130511466</v>
      </c>
    </row>
    <row r="7" spans="1:9">
      <c r="A7" s="3" t="s">
        <v>22</v>
      </c>
      <c r="B7" s="3">
        <v>8.3599574693229677</v>
      </c>
    </row>
    <row r="8" spans="1:9" ht="16.5" thickBot="1">
      <c r="A8" s="4" t="s">
        <v>23</v>
      </c>
      <c r="B8" s="4">
        <v>12</v>
      </c>
    </row>
    <row r="10" spans="1:9" ht="16.5" thickBot="1">
      <c r="A10" t="s">
        <v>24</v>
      </c>
    </row>
    <row r="11" spans="1:9">
      <c r="A11" s="5"/>
      <c r="B11" s="5" t="s">
        <v>28</v>
      </c>
      <c r="C11" s="5" t="s">
        <v>29</v>
      </c>
      <c r="D11" s="5" t="s">
        <v>30</v>
      </c>
      <c r="E11" s="5" t="s">
        <v>1</v>
      </c>
      <c r="F11" s="5" t="s">
        <v>31</v>
      </c>
    </row>
    <row r="12" spans="1:9">
      <c r="A12" s="3" t="s">
        <v>25</v>
      </c>
      <c r="B12" s="3">
        <v>1</v>
      </c>
      <c r="C12" s="3">
        <v>5601.1111111111113</v>
      </c>
      <c r="D12" s="3">
        <v>5601.1111111111113</v>
      </c>
      <c r="E12" s="3">
        <v>80.143084260731328</v>
      </c>
      <c r="F12" s="3">
        <v>4.340599230151167E-6</v>
      </c>
    </row>
    <row r="13" spans="1:9">
      <c r="A13" s="3" t="s">
        <v>26</v>
      </c>
      <c r="B13" s="3">
        <v>10</v>
      </c>
      <c r="C13" s="3">
        <v>698.8888888888888</v>
      </c>
      <c r="D13" s="3">
        <v>69.888888888888886</v>
      </c>
      <c r="E13" s="3"/>
      <c r="F13" s="3"/>
    </row>
    <row r="14" spans="1:9" ht="16.5" thickBot="1">
      <c r="A14" s="4" t="s">
        <v>3</v>
      </c>
      <c r="B14" s="4">
        <v>11</v>
      </c>
      <c r="C14" s="4">
        <v>6300</v>
      </c>
      <c r="D14" s="4"/>
      <c r="E14" s="4"/>
      <c r="F14" s="4"/>
    </row>
    <row r="15" spans="1:9" ht="16.5" thickBot="1"/>
    <row r="16" spans="1:9">
      <c r="A16" s="5"/>
      <c r="B16" s="5" t="s">
        <v>4</v>
      </c>
      <c r="C16" s="5" t="s">
        <v>22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>
      <c r="A17" s="3" t="s">
        <v>27</v>
      </c>
      <c r="B17" s="3">
        <v>210.44444444444446</v>
      </c>
      <c r="C17" s="3">
        <v>12.570860877834761</v>
      </c>
      <c r="D17" s="3">
        <v>16.740654955103757</v>
      </c>
      <c r="E17" s="3">
        <v>1.212195774075888E-8</v>
      </c>
      <c r="F17" s="3">
        <v>182.43482103980909</v>
      </c>
      <c r="G17" s="3">
        <v>238.45406784907982</v>
      </c>
      <c r="H17" s="3">
        <v>182.43482103980909</v>
      </c>
      <c r="I17" s="3">
        <v>238.45406784907982</v>
      </c>
    </row>
    <row r="18" spans="1:9" ht="16.5" thickBot="1">
      <c r="A18" s="4" t="s">
        <v>8</v>
      </c>
      <c r="B18" s="4">
        <v>-1.5777777777777779</v>
      </c>
      <c r="C18" s="4">
        <v>0.17624337830131867</v>
      </c>
      <c r="D18" s="4">
        <v>-8.9522669900272387</v>
      </c>
      <c r="E18" s="4">
        <v>4.340599230151167E-6</v>
      </c>
      <c r="F18" s="4">
        <v>-1.9704724946913026</v>
      </c>
      <c r="G18" s="4">
        <v>-1.1850830608642533</v>
      </c>
      <c r="H18" s="4">
        <v>-1.9704724946913026</v>
      </c>
      <c r="I18" s="4">
        <v>-1.1850830608642533</v>
      </c>
    </row>
    <row r="22" spans="1:9">
      <c r="A22" t="s">
        <v>38</v>
      </c>
      <c r="F22" t="s">
        <v>42</v>
      </c>
    </row>
    <row r="23" spans="1:9" ht="16.5" thickBot="1"/>
    <row r="24" spans="1:9">
      <c r="A24" s="5" t="s">
        <v>39</v>
      </c>
      <c r="B24" s="5" t="s">
        <v>40</v>
      </c>
      <c r="C24" s="5" t="s">
        <v>26</v>
      </c>
      <c r="D24" s="5" t="s">
        <v>41</v>
      </c>
      <c r="F24" s="5" t="s">
        <v>43</v>
      </c>
      <c r="G24" s="5" t="s">
        <v>7</v>
      </c>
    </row>
    <row r="25" spans="1:9">
      <c r="A25" s="3">
        <v>1</v>
      </c>
      <c r="B25" s="3">
        <v>52.666666666666657</v>
      </c>
      <c r="C25" s="3">
        <v>2.3333333333333428</v>
      </c>
      <c r="D25" s="3">
        <v>0.29273123155356823</v>
      </c>
      <c r="F25" s="3">
        <v>4.166666666666667</v>
      </c>
      <c r="G25" s="3">
        <v>55</v>
      </c>
    </row>
    <row r="26" spans="1:9">
      <c r="A26" s="3">
        <v>2</v>
      </c>
      <c r="B26" s="3">
        <v>68.444444444444429</v>
      </c>
      <c r="C26" s="3">
        <v>1.5555555555555713</v>
      </c>
      <c r="D26" s="3">
        <v>0.19515415436904665</v>
      </c>
      <c r="F26" s="3">
        <v>12.5</v>
      </c>
      <c r="G26" s="3">
        <v>70</v>
      </c>
    </row>
    <row r="27" spans="1:9">
      <c r="A27" s="3">
        <v>3</v>
      </c>
      <c r="B27" s="3">
        <v>84.222222222222229</v>
      </c>
      <c r="C27" s="3">
        <v>5.7777777777777715</v>
      </c>
      <c r="D27" s="3">
        <v>0.72485828765645088</v>
      </c>
      <c r="F27" s="3">
        <v>20.833333333333336</v>
      </c>
      <c r="G27" s="3">
        <v>80</v>
      </c>
    </row>
    <row r="28" spans="1:9">
      <c r="A28" s="3">
        <v>4</v>
      </c>
      <c r="B28" s="3">
        <v>100</v>
      </c>
      <c r="C28" s="3">
        <v>0</v>
      </c>
      <c r="D28" s="3">
        <v>0</v>
      </c>
      <c r="F28" s="3">
        <v>29.166666666666668</v>
      </c>
      <c r="G28" s="3">
        <v>90</v>
      </c>
    </row>
    <row r="29" spans="1:9">
      <c r="A29" s="3">
        <v>5</v>
      </c>
      <c r="B29" s="3">
        <v>100</v>
      </c>
      <c r="C29" s="3">
        <v>-10</v>
      </c>
      <c r="D29" s="3">
        <v>-1.2545624209438586</v>
      </c>
      <c r="F29" s="3">
        <v>37.5</v>
      </c>
      <c r="G29" s="3">
        <v>90</v>
      </c>
    </row>
    <row r="30" spans="1:9">
      <c r="A30" s="3">
        <v>6</v>
      </c>
      <c r="B30" s="3">
        <v>100</v>
      </c>
      <c r="C30" s="3">
        <v>5</v>
      </c>
      <c r="D30" s="3">
        <v>0.62728121047192931</v>
      </c>
      <c r="F30" s="3">
        <v>45.833333333333336</v>
      </c>
      <c r="G30" s="3">
        <v>100</v>
      </c>
    </row>
    <row r="31" spans="1:9">
      <c r="A31" s="3">
        <v>7</v>
      </c>
      <c r="B31" s="3">
        <v>100</v>
      </c>
      <c r="C31" s="3">
        <v>-20</v>
      </c>
      <c r="D31" s="3">
        <v>-2.5091248418877172</v>
      </c>
      <c r="F31" s="3">
        <v>54.166666666666664</v>
      </c>
      <c r="G31" s="3">
        <v>105</v>
      </c>
    </row>
    <row r="32" spans="1:9">
      <c r="A32" s="3">
        <v>8</v>
      </c>
      <c r="B32" s="3">
        <v>107.88888888888889</v>
      </c>
      <c r="C32" s="3">
        <v>2.1111111111111143</v>
      </c>
      <c r="D32" s="3">
        <v>0.26485206664370387</v>
      </c>
      <c r="F32" s="3">
        <v>62.5</v>
      </c>
      <c r="G32" s="3">
        <v>110</v>
      </c>
    </row>
    <row r="33" spans="1:7">
      <c r="A33" s="3">
        <v>9</v>
      </c>
      <c r="B33" s="3">
        <v>115.77777777777779</v>
      </c>
      <c r="C33" s="3">
        <v>9.2222222222222143</v>
      </c>
      <c r="D33" s="3">
        <v>1.1569853437593354</v>
      </c>
      <c r="F33" s="3">
        <v>70.833333333333343</v>
      </c>
      <c r="G33" s="3">
        <v>115</v>
      </c>
    </row>
    <row r="34" spans="1:7">
      <c r="A34" s="3">
        <v>10</v>
      </c>
      <c r="B34" s="3">
        <v>115.77777777777779</v>
      </c>
      <c r="C34" s="3">
        <v>-0.77777777777778567</v>
      </c>
      <c r="D34" s="3">
        <v>-9.7577077184523325E-2</v>
      </c>
      <c r="F34" s="3">
        <v>79.166666666666671</v>
      </c>
      <c r="G34" s="3">
        <v>125</v>
      </c>
    </row>
    <row r="35" spans="1:7">
      <c r="A35" s="3">
        <v>11</v>
      </c>
      <c r="B35" s="3">
        <v>123.66666666666667</v>
      </c>
      <c r="C35" s="3">
        <v>6.3333333333333286</v>
      </c>
      <c r="D35" s="3">
        <v>0.79455619993110993</v>
      </c>
      <c r="F35" s="3">
        <v>87.500000000000014</v>
      </c>
      <c r="G35" s="3">
        <v>130</v>
      </c>
    </row>
    <row r="36" spans="1:7" ht="16.5" thickBot="1">
      <c r="A36" s="4">
        <v>12</v>
      </c>
      <c r="B36" s="4">
        <v>131.55555555555554</v>
      </c>
      <c r="C36" s="4">
        <v>-1.5555555555555429</v>
      </c>
      <c r="D36" s="4">
        <v>-0.1951541543690431</v>
      </c>
      <c r="F36" s="4">
        <v>95.833333333333343</v>
      </c>
      <c r="G36" s="4">
        <v>130</v>
      </c>
    </row>
  </sheetData>
  <sortState ref="G25:G36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A21" sqref="A21"/>
    </sheetView>
  </sheetViews>
  <sheetFormatPr baseColWidth="10" defaultRowHeight="15.75"/>
  <sheetData>
    <row r="1" spans="1:9">
      <c r="A1" t="s">
        <v>17</v>
      </c>
    </row>
    <row r="2" spans="1:9" ht="16.5" thickBot="1"/>
    <row r="3" spans="1:9">
      <c r="A3" s="6" t="s">
        <v>18</v>
      </c>
      <c r="B3" s="6"/>
    </row>
    <row r="4" spans="1:9">
      <c r="A4" s="3" t="s">
        <v>19</v>
      </c>
      <c r="B4" s="3">
        <v>0.71571427439904756</v>
      </c>
    </row>
    <row r="5" spans="1:9">
      <c r="A5" s="3" t="s">
        <v>20</v>
      </c>
      <c r="B5" s="3">
        <v>0.51224692257855509</v>
      </c>
    </row>
    <row r="6" spans="1:9">
      <c r="A6" s="3" t="s">
        <v>21</v>
      </c>
      <c r="B6" s="3">
        <v>0.46347161483641058</v>
      </c>
    </row>
    <row r="7" spans="1:9">
      <c r="A7" s="3" t="s">
        <v>22</v>
      </c>
      <c r="B7" s="3">
        <v>17.529530477896728</v>
      </c>
    </row>
    <row r="8" spans="1:9" ht="16.5" thickBot="1">
      <c r="A8" s="4" t="s">
        <v>23</v>
      </c>
      <c r="B8" s="4">
        <v>12</v>
      </c>
    </row>
    <row r="10" spans="1:9" ht="16.5" thickBot="1">
      <c r="A10" t="s">
        <v>24</v>
      </c>
    </row>
    <row r="11" spans="1:9">
      <c r="A11" s="5"/>
      <c r="B11" s="5" t="s">
        <v>28</v>
      </c>
      <c r="C11" s="5" t="s">
        <v>29</v>
      </c>
      <c r="D11" s="5" t="s">
        <v>30</v>
      </c>
      <c r="E11" s="5" t="s">
        <v>1</v>
      </c>
      <c r="F11" s="5" t="s">
        <v>31</v>
      </c>
    </row>
    <row r="12" spans="1:9">
      <c r="A12" s="3" t="s">
        <v>25</v>
      </c>
      <c r="B12" s="3">
        <v>1</v>
      </c>
      <c r="C12" s="3">
        <v>3227.1556122448974</v>
      </c>
      <c r="D12" s="3">
        <v>3227.1556122448974</v>
      </c>
      <c r="E12" s="3">
        <v>10.50217715255841</v>
      </c>
      <c r="F12" s="3">
        <v>8.8588131708587509E-3</v>
      </c>
    </row>
    <row r="13" spans="1:9">
      <c r="A13" s="3" t="s">
        <v>26</v>
      </c>
      <c r="B13" s="3">
        <v>10</v>
      </c>
      <c r="C13" s="3">
        <v>3072.8443877551026</v>
      </c>
      <c r="D13" s="3">
        <v>307.28443877551024</v>
      </c>
      <c r="E13" s="3"/>
      <c r="F13" s="3"/>
    </row>
    <row r="14" spans="1:9" ht="16.5" thickBot="1">
      <c r="A14" s="4" t="s">
        <v>3</v>
      </c>
      <c r="B14" s="4">
        <v>11</v>
      </c>
      <c r="C14" s="4">
        <v>6300</v>
      </c>
      <c r="D14" s="4"/>
      <c r="E14" s="4"/>
      <c r="F14" s="4"/>
    </row>
    <row r="15" spans="1:9" ht="16.5" thickBot="1"/>
    <row r="16" spans="1:9">
      <c r="A16" s="5"/>
      <c r="B16" s="5" t="s">
        <v>4</v>
      </c>
      <c r="C16" s="5" t="s">
        <v>22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>
      <c r="A17" s="3" t="s">
        <v>27</v>
      </c>
      <c r="B17" s="3">
        <v>-71.943877551020421</v>
      </c>
      <c r="C17" s="3">
        <v>53.29829980785528</v>
      </c>
      <c r="D17" s="3">
        <v>-1.3498343814039842</v>
      </c>
      <c r="E17" s="3">
        <v>0.20683044050454147</v>
      </c>
      <c r="F17" s="3">
        <v>-190.69988958816197</v>
      </c>
      <c r="G17" s="3">
        <v>46.81213448612111</v>
      </c>
      <c r="H17" s="3">
        <v>-190.69988958816197</v>
      </c>
      <c r="I17" s="3">
        <v>46.81213448612111</v>
      </c>
    </row>
    <row r="18" spans="1:9" ht="16.5" thickBot="1">
      <c r="A18" s="4" t="s">
        <v>9</v>
      </c>
      <c r="B18" s="4">
        <v>0.25663265306122451</v>
      </c>
      <c r="C18" s="4">
        <v>7.9190346604990802E-2</v>
      </c>
      <c r="D18" s="4">
        <v>3.2407062737246664</v>
      </c>
      <c r="E18" s="4">
        <v>8.8588131708587509E-3</v>
      </c>
      <c r="F18" s="4">
        <v>8.0185565845477036E-2</v>
      </c>
      <c r="G18" s="4">
        <v>0.43307974027697199</v>
      </c>
      <c r="H18" s="4">
        <v>8.0185565845477036E-2</v>
      </c>
      <c r="I18" s="4">
        <v>0.43307974027697199</v>
      </c>
    </row>
    <row r="22" spans="1:9">
      <c r="A22" t="s">
        <v>38</v>
      </c>
      <c r="F22" t="s">
        <v>42</v>
      </c>
    </row>
    <row r="23" spans="1:9" ht="16.5" thickBot="1"/>
    <row r="24" spans="1:9">
      <c r="A24" s="5" t="s">
        <v>39</v>
      </c>
      <c r="B24" s="5" t="s">
        <v>40</v>
      </c>
      <c r="C24" s="5" t="s">
        <v>26</v>
      </c>
      <c r="D24" s="5" t="s">
        <v>41</v>
      </c>
      <c r="F24" s="5" t="s">
        <v>43</v>
      </c>
      <c r="G24" s="5" t="s">
        <v>7</v>
      </c>
    </row>
    <row r="25" spans="1:9">
      <c r="A25" s="3">
        <v>1</v>
      </c>
      <c r="B25" s="3">
        <v>69.204081632653072</v>
      </c>
      <c r="C25" s="3">
        <v>-14.204081632653072</v>
      </c>
      <c r="D25" s="3">
        <v>-0.84984401123817932</v>
      </c>
      <c r="F25" s="3">
        <v>4.166666666666667</v>
      </c>
      <c r="G25" s="3">
        <v>55</v>
      </c>
    </row>
    <row r="26" spans="1:9">
      <c r="A26" s="3">
        <v>2</v>
      </c>
      <c r="B26" s="3">
        <v>89.734693877551024</v>
      </c>
      <c r="C26" s="3">
        <v>-19.734693877551024</v>
      </c>
      <c r="D26" s="3">
        <v>-1.1807459179128146</v>
      </c>
      <c r="F26" s="3">
        <v>12.5</v>
      </c>
      <c r="G26" s="3">
        <v>70</v>
      </c>
    </row>
    <row r="27" spans="1:9">
      <c r="A27" s="3">
        <v>3</v>
      </c>
      <c r="B27" s="3">
        <v>112.83163265306123</v>
      </c>
      <c r="C27" s="3">
        <v>-22.831632653061234</v>
      </c>
      <c r="D27" s="3">
        <v>-1.3660387752481506</v>
      </c>
      <c r="F27" s="3">
        <v>20.833333333333336</v>
      </c>
      <c r="G27" s="3">
        <v>80</v>
      </c>
    </row>
    <row r="28" spans="1:9">
      <c r="A28" s="3">
        <v>4</v>
      </c>
      <c r="B28" s="3">
        <v>107.69897959183675</v>
      </c>
      <c r="C28" s="3">
        <v>-7.6989795918367463</v>
      </c>
      <c r="D28" s="3">
        <v>-0.46063743281552211</v>
      </c>
      <c r="F28" s="3">
        <v>29.166666666666668</v>
      </c>
      <c r="G28" s="3">
        <v>90</v>
      </c>
    </row>
    <row r="29" spans="1:9">
      <c r="A29" s="3">
        <v>5</v>
      </c>
      <c r="B29" s="3">
        <v>88.451530612244909</v>
      </c>
      <c r="C29" s="3">
        <v>1.548469387755091</v>
      </c>
      <c r="D29" s="3">
        <v>9.2646428667667174E-2</v>
      </c>
      <c r="F29" s="3">
        <v>37.5</v>
      </c>
      <c r="G29" s="3">
        <v>90</v>
      </c>
    </row>
    <row r="30" spans="1:9">
      <c r="A30" s="3">
        <v>6</v>
      </c>
      <c r="B30" s="3">
        <v>116.68112244897961</v>
      </c>
      <c r="C30" s="3">
        <v>-11.681122448979607</v>
      </c>
      <c r="D30" s="3">
        <v>-0.69889291082249017</v>
      </c>
      <c r="F30" s="3">
        <v>45.833333333333336</v>
      </c>
      <c r="G30" s="3">
        <v>100</v>
      </c>
    </row>
    <row r="31" spans="1:9">
      <c r="A31" s="3">
        <v>7</v>
      </c>
      <c r="B31" s="3">
        <v>71.770408163265301</v>
      </c>
      <c r="C31" s="3">
        <v>8.2295918367346985</v>
      </c>
      <c r="D31" s="3">
        <v>0.49238447921235023</v>
      </c>
      <c r="F31" s="3">
        <v>54.166666666666664</v>
      </c>
      <c r="G31" s="3">
        <v>105</v>
      </c>
    </row>
    <row r="32" spans="1:9">
      <c r="A32" s="3">
        <v>8</v>
      </c>
      <c r="B32" s="3">
        <v>111.54846938775512</v>
      </c>
      <c r="C32" s="3">
        <v>-1.5484693877551194</v>
      </c>
      <c r="D32" s="3">
        <v>-9.2646428667668868E-2</v>
      </c>
      <c r="F32" s="3">
        <v>62.5</v>
      </c>
      <c r="G32" s="3">
        <v>110</v>
      </c>
    </row>
    <row r="33" spans="1:7">
      <c r="A33" s="3">
        <v>9</v>
      </c>
      <c r="B33" s="3">
        <v>120.53061224489795</v>
      </c>
      <c r="C33" s="3">
        <v>4.4693877551020478</v>
      </c>
      <c r="D33" s="3">
        <v>0.26740781388097906</v>
      </c>
      <c r="F33" s="3">
        <v>70.833333333333343</v>
      </c>
      <c r="G33" s="3">
        <v>115</v>
      </c>
    </row>
    <row r="34" spans="1:7">
      <c r="A34" s="3">
        <v>10</v>
      </c>
      <c r="B34" s="3">
        <v>105.13265306122449</v>
      </c>
      <c r="C34" s="3">
        <v>9.8673469387755119</v>
      </c>
      <c r="D34" s="3">
        <v>0.59037295895640729</v>
      </c>
      <c r="F34" s="3">
        <v>79.166666666666671</v>
      </c>
      <c r="G34" s="3">
        <v>125</v>
      </c>
    </row>
    <row r="35" spans="1:7">
      <c r="A35" s="3">
        <v>11</v>
      </c>
      <c r="B35" s="3">
        <v>111.54846938775512</v>
      </c>
      <c r="C35" s="3">
        <v>18.451530612244881</v>
      </c>
      <c r="D35" s="3">
        <v>1.1039730124435598</v>
      </c>
      <c r="F35" s="3">
        <v>87.500000000000014</v>
      </c>
      <c r="G35" s="3">
        <v>130</v>
      </c>
    </row>
    <row r="36" spans="1:7" ht="16.5" thickBot="1">
      <c r="A36" s="4">
        <v>12</v>
      </c>
      <c r="B36" s="4">
        <v>94.867346938775512</v>
      </c>
      <c r="C36" s="4">
        <v>35.132653061224488</v>
      </c>
      <c r="D36" s="4">
        <v>2.1020207835438569</v>
      </c>
      <c r="F36" s="4">
        <v>95.833333333333343</v>
      </c>
      <c r="G36" s="4">
        <v>130</v>
      </c>
    </row>
  </sheetData>
  <sortState ref="G25:G36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A20" sqref="A20"/>
    </sheetView>
  </sheetViews>
  <sheetFormatPr baseColWidth="10" defaultRowHeight="15.75"/>
  <sheetData>
    <row r="1" spans="1:9">
      <c r="A1" t="s">
        <v>17</v>
      </c>
    </row>
    <row r="2" spans="1:9" ht="16.5" thickBot="1"/>
    <row r="3" spans="1:9">
      <c r="A3" s="6" t="s">
        <v>18</v>
      </c>
      <c r="B3" s="6"/>
    </row>
    <row r="4" spans="1:9">
      <c r="A4" s="3" t="s">
        <v>19</v>
      </c>
      <c r="B4" s="3">
        <v>0.51428571428571435</v>
      </c>
    </row>
    <row r="5" spans="1:9">
      <c r="A5" s="3" t="s">
        <v>20</v>
      </c>
      <c r="B5" s="3">
        <v>0.26448979591836747</v>
      </c>
    </row>
    <row r="6" spans="1:9">
      <c r="A6" s="3" t="s">
        <v>21</v>
      </c>
      <c r="B6" s="3">
        <v>0.19093877551020419</v>
      </c>
    </row>
    <row r="7" spans="1:9">
      <c r="A7" s="3" t="s">
        <v>22</v>
      </c>
      <c r="B7" s="3">
        <v>12.864283731260256</v>
      </c>
    </row>
    <row r="8" spans="1:9" ht="16.5" thickBot="1">
      <c r="A8" s="4" t="s">
        <v>23</v>
      </c>
      <c r="B8" s="4">
        <v>12</v>
      </c>
    </row>
    <row r="10" spans="1:9" ht="16.5" thickBot="1">
      <c r="A10" t="s">
        <v>24</v>
      </c>
    </row>
    <row r="11" spans="1:9">
      <c r="A11" s="5"/>
      <c r="B11" s="5" t="s">
        <v>28</v>
      </c>
      <c r="C11" s="5" t="s">
        <v>29</v>
      </c>
      <c r="D11" s="5" t="s">
        <v>30</v>
      </c>
      <c r="E11" s="5" t="s">
        <v>1</v>
      </c>
      <c r="F11" s="5" t="s">
        <v>31</v>
      </c>
    </row>
    <row r="12" spans="1:9">
      <c r="A12" s="3" t="s">
        <v>25</v>
      </c>
      <c r="B12" s="3">
        <v>1</v>
      </c>
      <c r="C12" s="3">
        <v>595.10204081632673</v>
      </c>
      <c r="D12" s="3">
        <v>595.10204081632673</v>
      </c>
      <c r="E12" s="3">
        <v>3.5960044395116557</v>
      </c>
      <c r="F12" s="3">
        <v>8.7150583449933955E-2</v>
      </c>
    </row>
    <row r="13" spans="1:9">
      <c r="A13" s="3" t="s">
        <v>26</v>
      </c>
      <c r="B13" s="3">
        <v>10</v>
      </c>
      <c r="C13" s="3">
        <v>1654.8979591836733</v>
      </c>
      <c r="D13" s="3">
        <v>165.48979591836732</v>
      </c>
      <c r="E13" s="3"/>
      <c r="F13" s="3"/>
    </row>
    <row r="14" spans="1:9" ht="16.5" thickBot="1">
      <c r="A14" s="4" t="s">
        <v>3</v>
      </c>
      <c r="B14" s="4">
        <v>11</v>
      </c>
      <c r="C14" s="4">
        <v>2250</v>
      </c>
      <c r="D14" s="4"/>
      <c r="E14" s="4"/>
      <c r="F14" s="4"/>
    </row>
    <row r="15" spans="1:9" ht="16.5" thickBot="1"/>
    <row r="16" spans="1:9">
      <c r="A16" s="5"/>
      <c r="B16" s="5" t="s">
        <v>4</v>
      </c>
      <c r="C16" s="5" t="s">
        <v>22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>
      <c r="A17" s="3" t="s">
        <v>27</v>
      </c>
      <c r="B17" s="3">
        <v>143.83673469387753</v>
      </c>
      <c r="C17" s="3">
        <v>39.113680311435878</v>
      </c>
      <c r="D17" s="3">
        <v>3.6774022170402412</v>
      </c>
      <c r="E17" s="3">
        <v>4.2646385399540115E-3</v>
      </c>
      <c r="F17" s="3">
        <v>56.686024321739325</v>
      </c>
      <c r="G17" s="3">
        <v>230.98744506601574</v>
      </c>
      <c r="H17" s="3">
        <v>56.686024321739325</v>
      </c>
      <c r="I17" s="3">
        <v>230.98744506601574</v>
      </c>
    </row>
    <row r="18" spans="1:9" ht="16.5" thickBot="1">
      <c r="A18" s="4" t="s">
        <v>9</v>
      </c>
      <c r="B18" s="4">
        <v>-0.11020408163265305</v>
      </c>
      <c r="C18" s="4">
        <v>5.8114910082045487E-2</v>
      </c>
      <c r="D18" s="4">
        <v>-1.8963133811455459</v>
      </c>
      <c r="E18" s="4">
        <v>8.7150583449934052E-2</v>
      </c>
      <c r="F18" s="4">
        <v>-0.23969217011054531</v>
      </c>
      <c r="G18" s="4">
        <v>1.9284006845239204E-2</v>
      </c>
      <c r="H18" s="4">
        <v>-0.23969217011054531</v>
      </c>
      <c r="I18" s="4">
        <v>1.9284006845239204E-2</v>
      </c>
    </row>
    <row r="22" spans="1:9">
      <c r="A22" t="s">
        <v>38</v>
      </c>
      <c r="F22" t="s">
        <v>42</v>
      </c>
    </row>
    <row r="23" spans="1:9" ht="16.5" thickBot="1"/>
    <row r="24" spans="1:9">
      <c r="A24" s="5" t="s">
        <v>39</v>
      </c>
      <c r="B24" s="5" t="s">
        <v>44</v>
      </c>
      <c r="C24" s="5" t="s">
        <v>26</v>
      </c>
      <c r="D24" s="5" t="s">
        <v>41</v>
      </c>
      <c r="F24" s="5" t="s">
        <v>43</v>
      </c>
      <c r="G24" s="5" t="s">
        <v>8</v>
      </c>
    </row>
    <row r="25" spans="1:9">
      <c r="A25" s="3">
        <v>1</v>
      </c>
      <c r="B25" s="3">
        <v>83.224489795918345</v>
      </c>
      <c r="C25" s="3">
        <v>16.775510204081655</v>
      </c>
      <c r="D25" s="3">
        <v>1.3676862157397291</v>
      </c>
      <c r="F25" s="3">
        <v>4.166666666666667</v>
      </c>
      <c r="G25" s="3">
        <v>50</v>
      </c>
    </row>
    <row r="26" spans="1:9">
      <c r="A26" s="3">
        <v>2</v>
      </c>
      <c r="B26" s="3">
        <v>74.408163265306115</v>
      </c>
      <c r="C26" s="3">
        <v>15.591836734693885</v>
      </c>
      <c r="D26" s="3">
        <v>1.2711828087897228</v>
      </c>
      <c r="F26" s="3">
        <v>12.5</v>
      </c>
      <c r="G26" s="3">
        <v>55</v>
      </c>
    </row>
    <row r="27" spans="1:9">
      <c r="A27" s="3">
        <v>3</v>
      </c>
      <c r="B27" s="3">
        <v>64.489795918367335</v>
      </c>
      <c r="C27" s="3">
        <v>15.510204081632665</v>
      </c>
      <c r="D27" s="3">
        <v>1.2645274014138608</v>
      </c>
      <c r="F27" s="3">
        <v>20.833333333333336</v>
      </c>
      <c r="G27" s="3">
        <v>60</v>
      </c>
    </row>
    <row r="28" spans="1:9">
      <c r="A28" s="3">
        <v>4</v>
      </c>
      <c r="B28" s="3">
        <v>66.693877551020393</v>
      </c>
      <c r="C28" s="3">
        <v>3.3061224489796075</v>
      </c>
      <c r="D28" s="3">
        <v>0.26954399872242929</v>
      </c>
      <c r="F28" s="3">
        <v>29.166666666666668</v>
      </c>
      <c r="G28" s="3">
        <v>60</v>
      </c>
    </row>
    <row r="29" spans="1:9">
      <c r="A29" s="3">
        <v>5</v>
      </c>
      <c r="B29" s="3">
        <v>74.959183673469369</v>
      </c>
      <c r="C29" s="3">
        <v>-4.9591836734693686</v>
      </c>
      <c r="D29" s="3">
        <v>-0.40431599808364044</v>
      </c>
      <c r="F29" s="3">
        <v>37.5</v>
      </c>
      <c r="G29" s="3">
        <v>65</v>
      </c>
    </row>
    <row r="30" spans="1:9">
      <c r="A30" s="3">
        <v>6</v>
      </c>
      <c r="B30" s="3">
        <v>62.836734693877546</v>
      </c>
      <c r="C30" s="3">
        <v>7.1632653061224545</v>
      </c>
      <c r="D30" s="3">
        <v>0.58401199723192776</v>
      </c>
      <c r="F30" s="3">
        <v>45.833333333333336</v>
      </c>
      <c r="G30" s="3">
        <v>70</v>
      </c>
    </row>
    <row r="31" spans="1:9">
      <c r="A31" s="3">
        <v>7</v>
      </c>
      <c r="B31" s="3">
        <v>82.122448979591823</v>
      </c>
      <c r="C31" s="3">
        <v>-12.122448979591823</v>
      </c>
      <c r="D31" s="3">
        <v>-0.98832799531556825</v>
      </c>
      <c r="F31" s="3">
        <v>54.166666666666664</v>
      </c>
      <c r="G31" s="3">
        <v>70</v>
      </c>
    </row>
    <row r="32" spans="1:9">
      <c r="A32" s="3">
        <v>8</v>
      </c>
      <c r="B32" s="3">
        <v>65.040816326530603</v>
      </c>
      <c r="C32" s="3">
        <v>-4.0816326530602964E-2</v>
      </c>
      <c r="D32" s="3">
        <v>-3.3277036879304535E-3</v>
      </c>
      <c r="F32" s="3">
        <v>62.5</v>
      </c>
      <c r="G32" s="3">
        <v>70</v>
      </c>
    </row>
    <row r="33" spans="1:7">
      <c r="A33" s="3">
        <v>9</v>
      </c>
      <c r="B33" s="3">
        <v>61.183673469387742</v>
      </c>
      <c r="C33" s="3">
        <v>-1.1836734693877418</v>
      </c>
      <c r="D33" s="3">
        <v>-9.6503406950004006E-2</v>
      </c>
      <c r="F33" s="3">
        <v>70.833333333333343</v>
      </c>
      <c r="G33" s="3">
        <v>70</v>
      </c>
    </row>
    <row r="34" spans="1:7">
      <c r="A34" s="3">
        <v>10</v>
      </c>
      <c r="B34" s="3">
        <v>67.795918367346928</v>
      </c>
      <c r="C34" s="3">
        <v>-7.7959183673469283</v>
      </c>
      <c r="D34" s="3">
        <v>-0.63559140439486028</v>
      </c>
      <c r="F34" s="3">
        <v>79.166666666666671</v>
      </c>
      <c r="G34" s="3">
        <v>80</v>
      </c>
    </row>
    <row r="35" spans="1:7">
      <c r="A35" s="3">
        <v>11</v>
      </c>
      <c r="B35" s="3">
        <v>65.040816326530603</v>
      </c>
      <c r="C35" s="3">
        <v>-10.040816326530603</v>
      </c>
      <c r="D35" s="3">
        <v>-0.81861510723107689</v>
      </c>
      <c r="F35" s="3">
        <v>87.500000000000014</v>
      </c>
      <c r="G35" s="3">
        <v>90</v>
      </c>
    </row>
    <row r="36" spans="1:7" ht="16.5" thickBot="1">
      <c r="A36" s="4">
        <v>12</v>
      </c>
      <c r="B36" s="4">
        <v>72.204081632653043</v>
      </c>
      <c r="C36" s="4">
        <v>-22.204081632653043</v>
      </c>
      <c r="D36" s="4">
        <v>-1.8102708062345767</v>
      </c>
      <c r="F36" s="4">
        <v>95.833333333333343</v>
      </c>
      <c r="G36" s="4">
        <v>100</v>
      </c>
    </row>
  </sheetData>
  <sortState ref="G25:G36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20" sqref="I20"/>
    </sheetView>
  </sheetViews>
  <sheetFormatPr baseColWidth="10" defaultRowHeight="15.75"/>
  <sheetData>
    <row r="1" spans="1:9">
      <c r="A1" t="s">
        <v>17</v>
      </c>
    </row>
    <row r="2" spans="1:9" ht="16.5" thickBot="1"/>
    <row r="3" spans="1:9">
      <c r="A3" s="6" t="s">
        <v>18</v>
      </c>
      <c r="B3" s="6"/>
    </row>
    <row r="4" spans="1:9">
      <c r="A4" s="3" t="s">
        <v>19</v>
      </c>
      <c r="B4" s="3">
        <v>0.98055336401959003</v>
      </c>
    </row>
    <row r="5" spans="1:9">
      <c r="A5" s="3" t="s">
        <v>20</v>
      </c>
      <c r="B5" s="3">
        <v>0.96148489969013462</v>
      </c>
    </row>
    <row r="6" spans="1:9">
      <c r="A6" s="3" t="s">
        <v>21</v>
      </c>
      <c r="B6" s="3">
        <v>0.95292598851016441</v>
      </c>
    </row>
    <row r="7" spans="1:9">
      <c r="A7" s="3" t="s">
        <v>22</v>
      </c>
      <c r="B7" s="3">
        <v>5.1923569038448951</v>
      </c>
    </row>
    <row r="8" spans="1:9" ht="16.5" thickBot="1">
      <c r="A8" s="4" t="s">
        <v>23</v>
      </c>
      <c r="B8" s="4">
        <v>12</v>
      </c>
    </row>
    <row r="10" spans="1:9" ht="16.5" thickBot="1">
      <c r="A10" t="s">
        <v>24</v>
      </c>
    </row>
    <row r="11" spans="1:9">
      <c r="A11" s="5"/>
      <c r="B11" s="5" t="s">
        <v>28</v>
      </c>
      <c r="C11" s="5" t="s">
        <v>29</v>
      </c>
      <c r="D11" s="5" t="s">
        <v>30</v>
      </c>
      <c r="E11" s="5" t="s">
        <v>1</v>
      </c>
      <c r="F11" s="5" t="s">
        <v>31</v>
      </c>
    </row>
    <row r="12" spans="1:9">
      <c r="A12" s="3" t="s">
        <v>25</v>
      </c>
      <c r="B12" s="3">
        <v>2</v>
      </c>
      <c r="C12" s="3">
        <v>6057.354868047848</v>
      </c>
      <c r="D12" s="3">
        <v>3028.677434023924</v>
      </c>
      <c r="E12" s="3">
        <v>112.33729144663187</v>
      </c>
      <c r="F12" s="3">
        <v>4.3185668806782749E-7</v>
      </c>
    </row>
    <row r="13" spans="1:9">
      <c r="A13" s="3" t="s">
        <v>26</v>
      </c>
      <c r="B13" s="3">
        <v>9</v>
      </c>
      <c r="C13" s="3">
        <v>242.64513195215173</v>
      </c>
      <c r="D13" s="3">
        <v>26.960570216905747</v>
      </c>
      <c r="E13" s="3"/>
      <c r="F13" s="3"/>
    </row>
    <row r="14" spans="1:9" ht="16.5" thickBot="1">
      <c r="A14" s="4" t="s">
        <v>3</v>
      </c>
      <c r="B14" s="4">
        <v>11</v>
      </c>
      <c r="C14" s="4">
        <v>6300</v>
      </c>
      <c r="D14" s="4"/>
      <c r="E14" s="4"/>
      <c r="F14" s="4"/>
    </row>
    <row r="15" spans="1:9" ht="16.5" thickBot="1"/>
    <row r="16" spans="1:9">
      <c r="A16" s="5"/>
      <c r="B16" s="5" t="s">
        <v>4</v>
      </c>
      <c r="C16" s="5" t="s">
        <v>22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>
      <c r="A17" s="3" t="s">
        <v>27</v>
      </c>
      <c r="B17" s="3">
        <v>116.15781847330123</v>
      </c>
      <c r="C17" s="3">
        <v>24.213446609146917</v>
      </c>
      <c r="D17" s="3">
        <v>4.7972442894363185</v>
      </c>
      <c r="E17" s="3">
        <v>9.7746781910484524E-4</v>
      </c>
      <c r="F17" s="3">
        <v>61.383196902365668</v>
      </c>
      <c r="G17" s="3">
        <v>170.93244004423678</v>
      </c>
      <c r="H17" s="3">
        <v>61.383196902365668</v>
      </c>
      <c r="I17" s="3">
        <v>170.93244004423678</v>
      </c>
    </row>
    <row r="18" spans="1:9">
      <c r="A18" s="3" t="s">
        <v>8</v>
      </c>
      <c r="B18" s="3">
        <v>-1.3077444814403749</v>
      </c>
      <c r="C18" s="3">
        <v>0.12763768728724395</v>
      </c>
      <c r="D18" s="3">
        <v>-10.245755068386218</v>
      </c>
      <c r="E18" s="3">
        <v>2.9224584746452137E-6</v>
      </c>
      <c r="F18" s="3">
        <v>-1.5964809893899352</v>
      </c>
      <c r="G18" s="3">
        <v>-1.0190079734908146</v>
      </c>
      <c r="H18" s="3">
        <v>-1.5964809893899352</v>
      </c>
      <c r="I18" s="3">
        <v>-1.0190079734908146</v>
      </c>
    </row>
    <row r="19" spans="1:9" ht="16.5" thickBot="1">
      <c r="A19" s="4" t="s">
        <v>9</v>
      </c>
      <c r="B19" s="4">
        <v>0.11251387347391792</v>
      </c>
      <c r="C19" s="4">
        <v>2.7350932990123707E-2</v>
      </c>
      <c r="D19" s="4">
        <v>4.1137124468311974</v>
      </c>
      <c r="E19" s="4">
        <v>2.6224350044525709E-3</v>
      </c>
      <c r="F19" s="4">
        <v>5.0641764627583581E-2</v>
      </c>
      <c r="G19" s="4">
        <v>0.17438598232025226</v>
      </c>
      <c r="H19" s="4">
        <v>5.0641764627583581E-2</v>
      </c>
      <c r="I19" s="4">
        <v>0.17438598232025226</v>
      </c>
    </row>
    <row r="23" spans="1:9">
      <c r="A23" t="s">
        <v>38</v>
      </c>
      <c r="F23" t="s">
        <v>42</v>
      </c>
    </row>
    <row r="24" spans="1:9" ht="16.5" thickBot="1"/>
    <row r="25" spans="1:9">
      <c r="A25" s="5" t="s">
        <v>39</v>
      </c>
      <c r="B25" s="5" t="s">
        <v>40</v>
      </c>
      <c r="C25" s="5" t="s">
        <v>26</v>
      </c>
      <c r="D25" s="5" t="s">
        <v>41</v>
      </c>
      <c r="F25" s="5" t="s">
        <v>43</v>
      </c>
      <c r="G25" s="5" t="s">
        <v>7</v>
      </c>
    </row>
    <row r="26" spans="1:9">
      <c r="A26" s="3">
        <v>1</v>
      </c>
      <c r="B26" s="3">
        <v>47.26600073991861</v>
      </c>
      <c r="C26" s="3">
        <v>7.73399926008139</v>
      </c>
      <c r="D26" s="3">
        <v>1.6467007276009922</v>
      </c>
      <c r="F26" s="3">
        <v>4.166666666666667</v>
      </c>
      <c r="G26" s="3">
        <v>55</v>
      </c>
    </row>
    <row r="27" spans="1:9">
      <c r="A27" s="3">
        <v>2</v>
      </c>
      <c r="B27" s="3">
        <v>69.344555432235779</v>
      </c>
      <c r="C27" s="3">
        <v>0.65544456776422066</v>
      </c>
      <c r="D27" s="3">
        <v>0.13955535943872091</v>
      </c>
      <c r="F27" s="3">
        <v>12.5</v>
      </c>
      <c r="G27" s="3">
        <v>70</v>
      </c>
    </row>
    <row r="28" spans="1:9">
      <c r="A28" s="3">
        <v>3</v>
      </c>
      <c r="B28" s="3">
        <v>92.548248859292144</v>
      </c>
      <c r="C28" s="3">
        <v>-2.5482488592921442</v>
      </c>
      <c r="D28" s="3">
        <v>-0.54256576831643144</v>
      </c>
      <c r="F28" s="3">
        <v>20.833333333333336</v>
      </c>
      <c r="G28" s="3">
        <v>80</v>
      </c>
    </row>
    <row r="29" spans="1:9">
      <c r="A29" s="3">
        <v>4</v>
      </c>
      <c r="B29" s="3">
        <v>103.37541620421753</v>
      </c>
      <c r="C29" s="3">
        <v>-3.3754162042175295</v>
      </c>
      <c r="D29" s="3">
        <v>-0.71868384422145537</v>
      </c>
      <c r="F29" s="3">
        <v>29.166666666666668</v>
      </c>
      <c r="G29" s="3">
        <v>90</v>
      </c>
    </row>
    <row r="30" spans="1:9">
      <c r="A30" s="3">
        <v>5</v>
      </c>
      <c r="B30" s="3">
        <v>94.936875693673684</v>
      </c>
      <c r="C30" s="3">
        <v>-4.9368756936736844</v>
      </c>
      <c r="D30" s="3">
        <v>-1.0511452772963616</v>
      </c>
      <c r="F30" s="3">
        <v>37.5</v>
      </c>
      <c r="G30" s="3">
        <v>90</v>
      </c>
    </row>
    <row r="31" spans="1:9">
      <c r="A31" s="3">
        <v>6</v>
      </c>
      <c r="B31" s="3">
        <v>107.31340177580465</v>
      </c>
      <c r="C31" s="3">
        <v>-2.3134017758046497</v>
      </c>
      <c r="D31" s="3">
        <v>-0.49256280733221253</v>
      </c>
      <c r="F31" s="3">
        <v>45.833333333333336</v>
      </c>
      <c r="G31" s="3">
        <v>100</v>
      </c>
    </row>
    <row r="32" spans="1:9">
      <c r="A32" s="3">
        <v>7</v>
      </c>
      <c r="B32" s="3">
        <v>87.623473917869021</v>
      </c>
      <c r="C32" s="3">
        <v>-7.6234739178690205</v>
      </c>
      <c r="D32" s="3">
        <v>-1.6231679917784207</v>
      </c>
      <c r="F32" s="3">
        <v>54.166666666666664</v>
      </c>
      <c r="G32" s="3">
        <v>105</v>
      </c>
    </row>
    <row r="33" spans="1:7">
      <c r="A33" s="3">
        <v>8</v>
      </c>
      <c r="B33" s="3">
        <v>111.60184671352818</v>
      </c>
      <c r="C33" s="3">
        <v>-1.6018467135281753</v>
      </c>
      <c r="D33" s="3">
        <v>-0.34106056387757472</v>
      </c>
      <c r="F33" s="3">
        <v>62.5</v>
      </c>
      <c r="G33" s="3">
        <v>110</v>
      </c>
    </row>
    <row r="34" spans="1:7">
      <c r="A34" s="3">
        <v>9</v>
      </c>
      <c r="B34" s="3">
        <v>122.07855469231717</v>
      </c>
      <c r="C34" s="3">
        <v>2.9214453076828306</v>
      </c>
      <c r="D34" s="3">
        <v>0.62202567546627807</v>
      </c>
      <c r="F34" s="3">
        <v>70.833333333333343</v>
      </c>
      <c r="G34" s="3">
        <v>115</v>
      </c>
    </row>
    <row r="35" spans="1:7">
      <c r="A35" s="3">
        <v>10</v>
      </c>
      <c r="B35" s="3">
        <v>115.3277222838821</v>
      </c>
      <c r="C35" s="3">
        <v>-0.32772228388209612</v>
      </c>
      <c r="D35" s="3">
        <v>-6.977767971935743E-2</v>
      </c>
      <c r="F35" s="3">
        <v>79.166666666666671</v>
      </c>
      <c r="G35" s="3">
        <v>125</v>
      </c>
    </row>
    <row r="36" spans="1:7">
      <c r="A36" s="3">
        <v>11</v>
      </c>
      <c r="B36" s="3">
        <v>124.67929152793192</v>
      </c>
      <c r="C36" s="3">
        <v>5.3207084720680768</v>
      </c>
      <c r="D36" s="3">
        <v>1.1328698410316451</v>
      </c>
      <c r="F36" s="3">
        <v>87.500000000000014</v>
      </c>
      <c r="G36" s="3">
        <v>130</v>
      </c>
    </row>
    <row r="37" spans="1:7" ht="16.5" thickBot="1">
      <c r="A37" s="4">
        <v>12</v>
      </c>
      <c r="B37" s="4">
        <v>123.90461215932915</v>
      </c>
      <c r="C37" s="4">
        <v>6.0953878406708526</v>
      </c>
      <c r="D37" s="4">
        <v>1.297812329004193</v>
      </c>
      <c r="F37" s="4">
        <v>95.833333333333343</v>
      </c>
      <c r="G37" s="4">
        <v>130</v>
      </c>
    </row>
  </sheetData>
  <sortState ref="G26:G37">
    <sortCondition ref="G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15"/>
  <sheetViews>
    <sheetView tabSelected="1" zoomScale="150" zoomScaleNormal="150" zoomScalePageLayoutView="150" workbookViewId="0">
      <selection activeCell="I16" sqref="I16"/>
    </sheetView>
  </sheetViews>
  <sheetFormatPr baseColWidth="10" defaultColWidth="11" defaultRowHeight="15.75"/>
  <cols>
    <col min="1" max="1" width="3.625" customWidth="1"/>
    <col min="2" max="2" width="7.375" customWidth="1"/>
    <col min="3" max="3" width="7.375" style="1" customWidth="1"/>
    <col min="4" max="4" width="8.125" style="1" customWidth="1"/>
    <col min="5" max="5" width="11" style="1"/>
    <col min="6" max="9" width="8.375" style="1" customWidth="1"/>
    <col min="10" max="10" width="8.5" style="1" customWidth="1"/>
    <col min="11" max="11" width="8.875" style="1" customWidth="1"/>
    <col min="12" max="12" width="9" style="1" customWidth="1"/>
    <col min="13" max="13" width="8.125" style="1" customWidth="1"/>
    <col min="14" max="14" width="8.625" style="1" customWidth="1"/>
    <col min="15" max="15" width="9.125" style="1" customWidth="1"/>
    <col min="16" max="17" width="11" style="1"/>
  </cols>
  <sheetData>
    <row r="1" spans="2:15" ht="16.5" thickBot="1">
      <c r="C1" s="2" t="s">
        <v>2</v>
      </c>
      <c r="D1" s="2" t="s">
        <v>5</v>
      </c>
      <c r="E1" s="2" t="s">
        <v>6</v>
      </c>
    </row>
    <row r="2" spans="2:15" s="22" customFormat="1" ht="36.75" customHeight="1" thickBot="1">
      <c r="B2" s="19" t="s">
        <v>0</v>
      </c>
      <c r="C2" s="20" t="s">
        <v>7</v>
      </c>
      <c r="D2" s="20" t="s">
        <v>8</v>
      </c>
      <c r="E2" s="20" t="s">
        <v>9</v>
      </c>
      <c r="F2" s="20" t="s">
        <v>45</v>
      </c>
      <c r="G2" s="20" t="s">
        <v>46</v>
      </c>
      <c r="H2" s="20" t="s">
        <v>47</v>
      </c>
      <c r="I2" s="20" t="s">
        <v>48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16</v>
      </c>
      <c r="O2" s="21" t="s">
        <v>15</v>
      </c>
    </row>
    <row r="3" spans="2:15" ht="16.5" thickBot="1">
      <c r="B3" s="10">
        <v>1</v>
      </c>
      <c r="C3" s="11">
        <v>55</v>
      </c>
      <c r="D3" s="11">
        <v>100</v>
      </c>
      <c r="E3" s="11">
        <v>550</v>
      </c>
      <c r="F3" s="12">
        <f>116.16-1.31*D3+0.1125*E3</f>
        <v>47.034999999999997</v>
      </c>
      <c r="G3" s="12">
        <f>(C3-C$15)^2</f>
        <v>2025</v>
      </c>
      <c r="H3" s="12">
        <f>(C3-F3)^2</f>
        <v>63.441225000000053</v>
      </c>
      <c r="I3" s="12">
        <f>(F3-C$15)^2</f>
        <v>2805.2912250000004</v>
      </c>
      <c r="J3" s="24">
        <f>C3*C3</f>
        <v>3025</v>
      </c>
      <c r="K3" s="24">
        <f>D3*D3</f>
        <v>10000</v>
      </c>
      <c r="L3" s="24">
        <f>E3*E3</f>
        <v>302500</v>
      </c>
      <c r="M3" s="24">
        <f>C3*D3</f>
        <v>5500</v>
      </c>
      <c r="N3" s="24">
        <f>C3*E3</f>
        <v>30250</v>
      </c>
      <c r="O3" s="13">
        <f t="shared" ref="O3:O14" si="0">(C3-D3)^2</f>
        <v>2025</v>
      </c>
    </row>
    <row r="4" spans="2:15" ht="16.5" thickBot="1">
      <c r="B4" s="14">
        <v>2</v>
      </c>
      <c r="C4" s="9">
        <v>70</v>
      </c>
      <c r="D4" s="9">
        <v>90</v>
      </c>
      <c r="E4" s="9">
        <v>630</v>
      </c>
      <c r="F4" s="12">
        <f>116.16-1.31*D4+0.1125*E4</f>
        <v>69.134999999999991</v>
      </c>
      <c r="G4" s="12">
        <f t="shared" ref="G4:G14" si="1">(C4-C$15)^2</f>
        <v>900</v>
      </c>
      <c r="H4" s="12">
        <f>(C4-F4)^2</f>
        <v>0.74822500000001568</v>
      </c>
      <c r="I4" s="12">
        <f>(F4-C$15)^2</f>
        <v>952.64822500000059</v>
      </c>
      <c r="J4" s="24">
        <f t="shared" ref="J4:J14" si="2">C4*C4</f>
        <v>4900</v>
      </c>
      <c r="K4" s="24">
        <f t="shared" ref="K4:K14" si="3">D4*D4</f>
        <v>8100</v>
      </c>
      <c r="L4" s="24">
        <f t="shared" ref="L4:L14" si="4">E4*E4</f>
        <v>396900</v>
      </c>
      <c r="M4" s="24">
        <f t="shared" ref="M4:M14" si="5">C4*D4</f>
        <v>6300</v>
      </c>
      <c r="N4" s="24">
        <f>C4*E4</f>
        <v>44100</v>
      </c>
      <c r="O4" s="15">
        <f t="shared" si="0"/>
        <v>400</v>
      </c>
    </row>
    <row r="5" spans="2:15" ht="16.5" thickBot="1">
      <c r="B5" s="14">
        <v>3</v>
      </c>
      <c r="C5" s="9">
        <v>90</v>
      </c>
      <c r="D5" s="9">
        <v>80</v>
      </c>
      <c r="E5" s="9">
        <v>720</v>
      </c>
      <c r="F5" s="12">
        <f>116.16-1.31*D5+0.1125*E5</f>
        <v>92.359999999999985</v>
      </c>
      <c r="G5" s="12">
        <f t="shared" si="1"/>
        <v>100</v>
      </c>
      <c r="H5" s="12">
        <f>(C5-F5)^2</f>
        <v>5.5695999999999302</v>
      </c>
      <c r="I5" s="12">
        <f>(F5-C$15)^2</f>
        <v>58.369600000000226</v>
      </c>
      <c r="J5" s="24">
        <f t="shared" si="2"/>
        <v>8100</v>
      </c>
      <c r="K5" s="24">
        <f t="shared" si="3"/>
        <v>6400</v>
      </c>
      <c r="L5" s="24">
        <f t="shared" si="4"/>
        <v>518400</v>
      </c>
      <c r="M5" s="24">
        <f t="shared" si="5"/>
        <v>7200</v>
      </c>
      <c r="N5" s="24">
        <f>C5*E5</f>
        <v>64800</v>
      </c>
      <c r="O5" s="15">
        <f t="shared" si="0"/>
        <v>100</v>
      </c>
    </row>
    <row r="6" spans="2:15" ht="16.5" thickBot="1">
      <c r="B6" s="14">
        <v>4</v>
      </c>
      <c r="C6" s="9">
        <v>100</v>
      </c>
      <c r="D6" s="9">
        <v>70</v>
      </c>
      <c r="E6" s="9">
        <v>700</v>
      </c>
      <c r="F6" s="12">
        <f>116.16-1.31*D6+0.1125*E6</f>
        <v>103.21</v>
      </c>
      <c r="G6" s="12">
        <f t="shared" si="1"/>
        <v>0</v>
      </c>
      <c r="H6" s="12">
        <f>(C6-F6)^2</f>
        <v>10.304099999999959</v>
      </c>
      <c r="I6" s="12">
        <f>(F6-C$15)^2</f>
        <v>10.304099999999959</v>
      </c>
      <c r="J6" s="24">
        <f t="shared" si="2"/>
        <v>10000</v>
      </c>
      <c r="K6" s="24">
        <f t="shared" si="3"/>
        <v>4900</v>
      </c>
      <c r="L6" s="24">
        <f t="shared" si="4"/>
        <v>490000</v>
      </c>
      <c r="M6" s="24">
        <f t="shared" si="5"/>
        <v>7000</v>
      </c>
      <c r="N6" s="24">
        <f>C6*E6</f>
        <v>70000</v>
      </c>
      <c r="O6" s="15">
        <f t="shared" si="0"/>
        <v>900</v>
      </c>
    </row>
    <row r="7" spans="2:15" ht="16.5" thickBot="1">
      <c r="B7" s="14">
        <v>5</v>
      </c>
      <c r="C7" s="9">
        <v>90</v>
      </c>
      <c r="D7" s="9">
        <v>70</v>
      </c>
      <c r="E7" s="9">
        <v>625</v>
      </c>
      <c r="F7" s="12">
        <f>116.16-1.31*D7+0.1125*E7</f>
        <v>94.772499999999994</v>
      </c>
      <c r="G7" s="12">
        <f t="shared" si="1"/>
        <v>100</v>
      </c>
      <c r="H7" s="12">
        <f>(C7-F7)^2</f>
        <v>22.776756249999941</v>
      </c>
      <c r="I7" s="12">
        <f>(F7-C$15)^2</f>
        <v>27.326756250000066</v>
      </c>
      <c r="J7" s="24">
        <f t="shared" si="2"/>
        <v>8100</v>
      </c>
      <c r="K7" s="24">
        <f t="shared" si="3"/>
        <v>4900</v>
      </c>
      <c r="L7" s="24">
        <f t="shared" si="4"/>
        <v>390625</v>
      </c>
      <c r="M7" s="24">
        <f t="shared" si="5"/>
        <v>6300</v>
      </c>
      <c r="N7" s="24">
        <f>C7*E7</f>
        <v>56250</v>
      </c>
      <c r="O7" s="15">
        <f t="shared" si="0"/>
        <v>400</v>
      </c>
    </row>
    <row r="8" spans="2:15" ht="16.5" thickBot="1">
      <c r="B8" s="14">
        <v>6</v>
      </c>
      <c r="C8" s="9">
        <v>105</v>
      </c>
      <c r="D8" s="9">
        <v>70</v>
      </c>
      <c r="E8" s="9">
        <v>735</v>
      </c>
      <c r="F8" s="12">
        <f>116.16-1.31*D8+0.1125*E8</f>
        <v>107.14749999999999</v>
      </c>
      <c r="G8" s="12">
        <f t="shared" si="1"/>
        <v>25</v>
      </c>
      <c r="H8" s="12">
        <f>(C8-F8)^2</f>
        <v>4.6117562499999734</v>
      </c>
      <c r="I8" s="12">
        <f>(F8-C$15)^2</f>
        <v>51.086756249999908</v>
      </c>
      <c r="J8" s="24">
        <f t="shared" si="2"/>
        <v>11025</v>
      </c>
      <c r="K8" s="24">
        <f t="shared" si="3"/>
        <v>4900</v>
      </c>
      <c r="L8" s="24">
        <f t="shared" si="4"/>
        <v>540225</v>
      </c>
      <c r="M8" s="24">
        <f t="shared" si="5"/>
        <v>7350</v>
      </c>
      <c r="N8" s="24">
        <f>C8*E8</f>
        <v>77175</v>
      </c>
      <c r="O8" s="15">
        <f t="shared" si="0"/>
        <v>1225</v>
      </c>
    </row>
    <row r="9" spans="2:15" ht="16.5" thickBot="1">
      <c r="B9" s="14">
        <v>7</v>
      </c>
      <c r="C9" s="9">
        <v>80</v>
      </c>
      <c r="D9" s="9">
        <v>70</v>
      </c>
      <c r="E9" s="9">
        <v>560</v>
      </c>
      <c r="F9" s="12">
        <f>116.16-1.31*D9+0.1125*E9</f>
        <v>87.46</v>
      </c>
      <c r="G9" s="12">
        <f t="shared" si="1"/>
        <v>400</v>
      </c>
      <c r="H9" s="12">
        <f>(C9-F9)^2</f>
        <v>55.65159999999991</v>
      </c>
      <c r="I9" s="12">
        <f>(F9-C$15)^2</f>
        <v>157.25160000000017</v>
      </c>
      <c r="J9" s="24">
        <f t="shared" si="2"/>
        <v>6400</v>
      </c>
      <c r="K9" s="24">
        <f t="shared" si="3"/>
        <v>4900</v>
      </c>
      <c r="L9" s="24">
        <f t="shared" si="4"/>
        <v>313600</v>
      </c>
      <c r="M9" s="24">
        <f t="shared" si="5"/>
        <v>5600</v>
      </c>
      <c r="N9" s="24">
        <f>C9*E9</f>
        <v>44800</v>
      </c>
      <c r="O9" s="15">
        <f t="shared" si="0"/>
        <v>100</v>
      </c>
    </row>
    <row r="10" spans="2:15" ht="16.5" thickBot="1">
      <c r="B10" s="14">
        <v>8</v>
      </c>
      <c r="C10" s="9">
        <v>110</v>
      </c>
      <c r="D10" s="9">
        <v>65</v>
      </c>
      <c r="E10" s="9">
        <v>715</v>
      </c>
      <c r="F10" s="12">
        <f>116.16-1.31*D10+0.1125*E10</f>
        <v>111.44749999999999</v>
      </c>
      <c r="G10" s="12">
        <f t="shared" si="1"/>
        <v>100</v>
      </c>
      <c r="H10" s="12">
        <f>(C10-F10)^2</f>
        <v>2.0952562499999736</v>
      </c>
      <c r="I10" s="12">
        <f>(F10-C$15)^2</f>
        <v>131.0452562499998</v>
      </c>
      <c r="J10" s="24">
        <f t="shared" si="2"/>
        <v>12100</v>
      </c>
      <c r="K10" s="24">
        <f t="shared" si="3"/>
        <v>4225</v>
      </c>
      <c r="L10" s="24">
        <f t="shared" si="4"/>
        <v>511225</v>
      </c>
      <c r="M10" s="24">
        <f t="shared" si="5"/>
        <v>7150</v>
      </c>
      <c r="N10" s="24">
        <f>C10*E10</f>
        <v>78650</v>
      </c>
      <c r="O10" s="15">
        <f t="shared" si="0"/>
        <v>2025</v>
      </c>
    </row>
    <row r="11" spans="2:15" ht="16.5" thickBot="1">
      <c r="B11" s="14">
        <v>9</v>
      </c>
      <c r="C11" s="9">
        <v>125</v>
      </c>
      <c r="D11" s="9">
        <v>60</v>
      </c>
      <c r="E11" s="9">
        <v>750</v>
      </c>
      <c r="F11" s="12">
        <f>116.16-1.31*D11+0.1125*E11</f>
        <v>121.93499999999999</v>
      </c>
      <c r="G11" s="12">
        <f t="shared" si="1"/>
        <v>625</v>
      </c>
      <c r="H11" s="12">
        <f>(C11-F11)^2</f>
        <v>9.3942250000000733</v>
      </c>
      <c r="I11" s="12">
        <f>(F11-C$15)^2</f>
        <v>481.14422499999949</v>
      </c>
      <c r="J11" s="24">
        <f t="shared" si="2"/>
        <v>15625</v>
      </c>
      <c r="K11" s="24">
        <f t="shared" si="3"/>
        <v>3600</v>
      </c>
      <c r="L11" s="24">
        <f t="shared" si="4"/>
        <v>562500</v>
      </c>
      <c r="M11" s="24">
        <f t="shared" si="5"/>
        <v>7500</v>
      </c>
      <c r="N11" s="24">
        <f>C11*E11</f>
        <v>93750</v>
      </c>
      <c r="O11" s="15">
        <f t="shared" si="0"/>
        <v>4225</v>
      </c>
    </row>
    <row r="12" spans="2:15" ht="16.5" thickBot="1">
      <c r="B12" s="14">
        <v>10</v>
      </c>
      <c r="C12" s="9">
        <v>115</v>
      </c>
      <c r="D12" s="9">
        <v>60</v>
      </c>
      <c r="E12" s="9">
        <v>690</v>
      </c>
      <c r="F12" s="12">
        <f>116.16-1.31*D12+0.1125*E12</f>
        <v>115.18499999999999</v>
      </c>
      <c r="G12" s="12">
        <f t="shared" si="1"/>
        <v>225</v>
      </c>
      <c r="H12" s="12">
        <f>(C12-F12)^2</f>
        <v>3.4224999999995585E-2</v>
      </c>
      <c r="I12" s="12">
        <f>(F12-C$15)^2</f>
        <v>230.58422499999963</v>
      </c>
      <c r="J12" s="24">
        <f t="shared" si="2"/>
        <v>13225</v>
      </c>
      <c r="K12" s="24">
        <f t="shared" si="3"/>
        <v>3600</v>
      </c>
      <c r="L12" s="24">
        <f t="shared" si="4"/>
        <v>476100</v>
      </c>
      <c r="M12" s="24">
        <f t="shared" si="5"/>
        <v>6900</v>
      </c>
      <c r="N12" s="24">
        <f>C12*E12</f>
        <v>79350</v>
      </c>
      <c r="O12" s="15">
        <f t="shared" si="0"/>
        <v>3025</v>
      </c>
    </row>
    <row r="13" spans="2:15" ht="16.5" thickBot="1">
      <c r="B13" s="14">
        <v>11</v>
      </c>
      <c r="C13" s="9">
        <v>130</v>
      </c>
      <c r="D13" s="9">
        <v>55</v>
      </c>
      <c r="E13" s="9">
        <v>715</v>
      </c>
      <c r="F13" s="12">
        <f>116.16-1.31*D13+0.1125*E13</f>
        <v>124.5475</v>
      </c>
      <c r="G13" s="12">
        <f t="shared" si="1"/>
        <v>900</v>
      </c>
      <c r="H13" s="12">
        <f>(C13-F13)^2</f>
        <v>29.729756250000005</v>
      </c>
      <c r="I13" s="12">
        <f>(F13-C$15)^2</f>
        <v>602.57975624999995</v>
      </c>
      <c r="J13" s="24">
        <f t="shared" si="2"/>
        <v>16900</v>
      </c>
      <c r="K13" s="24">
        <f t="shared" si="3"/>
        <v>3025</v>
      </c>
      <c r="L13" s="24">
        <f t="shared" si="4"/>
        <v>511225</v>
      </c>
      <c r="M13" s="24">
        <f t="shared" si="5"/>
        <v>7150</v>
      </c>
      <c r="N13" s="24">
        <f>C13*E13</f>
        <v>92950</v>
      </c>
      <c r="O13" s="15">
        <f t="shared" si="0"/>
        <v>5625</v>
      </c>
    </row>
    <row r="14" spans="2:15" ht="16.5" thickBot="1">
      <c r="B14" s="16">
        <v>12</v>
      </c>
      <c r="C14" s="17">
        <v>130</v>
      </c>
      <c r="D14" s="17">
        <v>50</v>
      </c>
      <c r="E14" s="17">
        <v>650</v>
      </c>
      <c r="F14" s="12">
        <f>116.16-1.31*D14+0.1125*E14</f>
        <v>123.785</v>
      </c>
      <c r="G14" s="12">
        <f t="shared" si="1"/>
        <v>900</v>
      </c>
      <c r="H14" s="12">
        <f>(C14-F14)^2</f>
        <v>38.626225000000041</v>
      </c>
      <c r="I14" s="12">
        <f>(F14-C$15)^2</f>
        <v>565.72622499999989</v>
      </c>
      <c r="J14" s="24">
        <f t="shared" si="2"/>
        <v>16900</v>
      </c>
      <c r="K14" s="24">
        <f t="shared" si="3"/>
        <v>2500</v>
      </c>
      <c r="L14" s="24">
        <f t="shared" si="4"/>
        <v>422500</v>
      </c>
      <c r="M14" s="24">
        <f t="shared" si="5"/>
        <v>6500</v>
      </c>
      <c r="N14" s="24">
        <f>C14*E14</f>
        <v>84500</v>
      </c>
      <c r="O14" s="18">
        <f t="shared" si="0"/>
        <v>6400</v>
      </c>
    </row>
    <row r="15" spans="2:15" ht="16.5" thickBot="1">
      <c r="B15" t="s">
        <v>10</v>
      </c>
      <c r="C15" s="7">
        <f>AVERAGE(C3:C14)</f>
        <v>100</v>
      </c>
      <c r="D15" s="7">
        <f>AVERAGE(D3:D14)</f>
        <v>70</v>
      </c>
      <c r="E15" s="7">
        <f>AVERAGE(E3:E14)</f>
        <v>670</v>
      </c>
      <c r="F15" s="7">
        <f>SUM(F3:F14)</f>
        <v>1198.02</v>
      </c>
      <c r="G15" s="7">
        <f>SUM(G3:G14)</f>
        <v>6300</v>
      </c>
      <c r="H15" s="7">
        <f>SUM(H3:H14)</f>
        <v>242.98294999999985</v>
      </c>
      <c r="I15" s="7">
        <f>SUM(I3:I14)</f>
        <v>6073.3579499999996</v>
      </c>
      <c r="J15" s="8">
        <f t="shared" ref="J15:N15" si="6">SUM(J3:J14)</f>
        <v>126300</v>
      </c>
      <c r="K15" s="8">
        <f t="shared" si="6"/>
        <v>61050</v>
      </c>
      <c r="L15" s="8">
        <f t="shared" si="6"/>
        <v>5435800</v>
      </c>
      <c r="M15" s="8">
        <f t="shared" si="6"/>
        <v>80450</v>
      </c>
      <c r="N15" s="8">
        <f t="shared" si="6"/>
        <v>816575</v>
      </c>
      <c r="O15" s="8">
        <f>SUM(O3:O14)</f>
        <v>26450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Exemplo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Alcantara-Falla</dc:creator>
  <cp:lastModifiedBy>www.intercambiosvirtuales.org</cp:lastModifiedBy>
  <dcterms:created xsi:type="dcterms:W3CDTF">2015-03-18T12:11:25Z</dcterms:created>
  <dcterms:modified xsi:type="dcterms:W3CDTF">2015-03-27T19:05:39Z</dcterms:modified>
</cp:coreProperties>
</file>