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esktop\IIT-work\Practicum\excelsheets\"/>
    </mc:Choice>
  </mc:AlternateContent>
  <bookViews>
    <workbookView xWindow="0" yWindow="0" windowWidth="23040" windowHeight="9384"/>
  </bookViews>
  <sheets>
    <sheet name="MNIST" sheetId="1" r:id="rId1"/>
    <sheet name="CIFAR" sheetId="3" r:id="rId2"/>
    <sheet name="Actual_runs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6" i="1" l="1"/>
  <c r="T19" i="3"/>
  <c r="M17" i="3"/>
  <c r="N17" i="3"/>
  <c r="O17" i="3"/>
  <c r="P17" i="3"/>
  <c r="Q17" i="3"/>
  <c r="R17" i="3"/>
  <c r="S17" i="3"/>
  <c r="L17" i="3"/>
  <c r="S16" i="3"/>
  <c r="R16" i="3"/>
  <c r="Q16" i="3"/>
  <c r="P16" i="3"/>
  <c r="O16" i="3"/>
  <c r="N16" i="3"/>
  <c r="M16" i="3"/>
  <c r="L16" i="3"/>
  <c r="M14" i="1"/>
  <c r="N14" i="1"/>
  <c r="O14" i="1"/>
  <c r="P14" i="1"/>
  <c r="Q14" i="1"/>
  <c r="R14" i="1"/>
  <c r="S14" i="1"/>
  <c r="L14" i="1"/>
  <c r="G11" i="4"/>
  <c r="G15" i="4"/>
  <c r="G19" i="4"/>
  <c r="G23" i="4"/>
  <c r="G27" i="4"/>
  <c r="G31" i="4"/>
  <c r="G35" i="4"/>
  <c r="G7" i="4"/>
  <c r="F11" i="4"/>
  <c r="F15" i="4"/>
  <c r="F19" i="4"/>
  <c r="F23" i="4"/>
  <c r="F27" i="4"/>
  <c r="F31" i="4"/>
  <c r="F35" i="4"/>
  <c r="F7" i="4"/>
  <c r="E11" i="4"/>
  <c r="E15" i="4"/>
  <c r="E19" i="4"/>
  <c r="E23" i="4"/>
  <c r="E27" i="4"/>
  <c r="E31" i="4"/>
  <c r="E35" i="4"/>
  <c r="E7" i="4"/>
  <c r="T11" i="4"/>
  <c r="T15" i="4"/>
  <c r="T19" i="4"/>
  <c r="T23" i="4"/>
  <c r="T27" i="4"/>
  <c r="T31" i="4"/>
  <c r="T35" i="4"/>
  <c r="T7" i="4"/>
  <c r="R11" i="4"/>
  <c r="R15" i="4"/>
  <c r="R19" i="4"/>
  <c r="R23" i="4"/>
  <c r="R27" i="4"/>
  <c r="R31" i="4"/>
  <c r="R35" i="4"/>
  <c r="R7" i="4"/>
  <c r="S7" i="4"/>
  <c r="S11" i="4"/>
  <c r="S15" i="4"/>
  <c r="S19" i="4"/>
  <c r="S23" i="4"/>
  <c r="S27" i="4"/>
  <c r="S31" i="4"/>
  <c r="S35" i="4"/>
  <c r="S14" i="3"/>
  <c r="R14" i="3"/>
  <c r="Q14" i="3"/>
  <c r="P14" i="3"/>
  <c r="O14" i="3"/>
  <c r="N14" i="3"/>
  <c r="M14" i="3"/>
  <c r="L14" i="3"/>
  <c r="M11" i="1"/>
  <c r="N11" i="1"/>
  <c r="O11" i="1"/>
  <c r="P11" i="1"/>
  <c r="Q11" i="1"/>
  <c r="R11" i="1"/>
  <c r="S11" i="1"/>
  <c r="L11" i="1"/>
</calcChain>
</file>

<file path=xl/sharedStrings.xml><?xml version="1.0" encoding="utf-8"?>
<sst xmlns="http://schemas.openxmlformats.org/spreadsheetml/2006/main" count="95" uniqueCount="38">
  <si>
    <t>Single GPU benchmark of Individual layers</t>
  </si>
  <si>
    <t>Layer</t>
  </si>
  <si>
    <t>conv1</t>
  </si>
  <si>
    <t>conv2</t>
  </si>
  <si>
    <t>fc1</t>
  </si>
  <si>
    <t>fc2</t>
  </si>
  <si>
    <t>kernel_size</t>
  </si>
  <si>
    <t>channels_out</t>
  </si>
  <si>
    <t>padding</t>
  </si>
  <si>
    <t>strides</t>
  </si>
  <si>
    <t>use_bias</t>
  </si>
  <si>
    <t>activation</t>
  </si>
  <si>
    <t>optimizer</t>
  </si>
  <si>
    <t>mat_size</t>
  </si>
  <si>
    <t>channels_in</t>
  </si>
  <si>
    <t>relu</t>
  </si>
  <si>
    <t>Adam</t>
  </si>
  <si>
    <t>VALID</t>
  </si>
  <si>
    <t>softmax</t>
  </si>
  <si>
    <t>MNIST</t>
  </si>
  <si>
    <t>(sum of all layers)</t>
  </si>
  <si>
    <t>Ratio:</t>
  </si>
  <si>
    <t>Total runtime (ms):</t>
  </si>
  <si>
    <t>Runtime (ms) at different Batch sizes</t>
  </si>
  <si>
    <t>Actual batch runtime:</t>
  </si>
  <si>
    <t>CIFAR</t>
  </si>
  <si>
    <t>conv3</t>
  </si>
  <si>
    <t>fc3</t>
  </si>
  <si>
    <t>fc4</t>
  </si>
  <si>
    <t>Single GPU Actual Runtimes</t>
  </si>
  <si>
    <t>batch size</t>
  </si>
  <si>
    <t>epoch</t>
  </si>
  <si>
    <t>time per epoch</t>
  </si>
  <si>
    <t>time (ms)</t>
  </si>
  <si>
    <t>num_batch</t>
  </si>
  <si>
    <t>time per batch</t>
  </si>
  <si>
    <t>batches</t>
  </si>
  <si>
    <t>AVG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</si>
</sst>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Fill="1" applyBorder="1"/>
    <xf numFmtId="0" fontId="1" fillId="0" borderId="0" xfId="0" applyFont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Benchmarked vs Actual runtimes</a:t>
            </a:r>
          </a:p>
        </c:rich>
      </c:tx>
      <c:layout>
        <c:manualLayout>
          <c:xMode val="edge"/>
          <c:yMode val="edge"/>
          <c:x val="0.28446817979528261"/>
          <c:y val="2.2935779816513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Benchmarked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MNIST!$L$5:$S$5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48</c:v>
                </c:pt>
                <c:pt idx="5">
                  <c:v>64</c:v>
                </c:pt>
                <c:pt idx="6">
                  <c:v>80</c:v>
                </c:pt>
                <c:pt idx="7">
                  <c:v>96</c:v>
                </c:pt>
              </c:numCache>
            </c:numRef>
          </c:cat>
          <c:val>
            <c:numRef>
              <c:f>MNIST!$L$11:$S$11</c:f>
              <c:numCache>
                <c:formatCode>General</c:formatCode>
                <c:ptCount val="8"/>
                <c:pt idx="0">
                  <c:v>2.4295234699999999</c:v>
                </c:pt>
                <c:pt idx="1">
                  <c:v>2.4163722999999999</c:v>
                </c:pt>
                <c:pt idx="2">
                  <c:v>2.4332141899999997</c:v>
                </c:pt>
                <c:pt idx="3">
                  <c:v>2.4555921600000001</c:v>
                </c:pt>
                <c:pt idx="4">
                  <c:v>2.7030181899999999</c:v>
                </c:pt>
                <c:pt idx="5">
                  <c:v>2.91266918</c:v>
                </c:pt>
                <c:pt idx="6">
                  <c:v>3.0124282900000003</c:v>
                </c:pt>
                <c:pt idx="7">
                  <c:v>3.2087946000000001</c:v>
                </c:pt>
              </c:numCache>
            </c:numRef>
          </c:val>
        </c:ser>
        <c:ser>
          <c:idx val="1"/>
          <c:order val="1"/>
          <c:tx>
            <c:v>Actual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MNIST!$L$5:$S$5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48</c:v>
                </c:pt>
                <c:pt idx="5">
                  <c:v>64</c:v>
                </c:pt>
                <c:pt idx="6">
                  <c:v>80</c:v>
                </c:pt>
                <c:pt idx="7">
                  <c:v>96</c:v>
                </c:pt>
              </c:numCache>
            </c:numRef>
          </c:cat>
          <c:val>
            <c:numRef>
              <c:f>MNIST!$L$13:$S$13</c:f>
              <c:numCache>
                <c:formatCode>General</c:formatCode>
                <c:ptCount val="8"/>
                <c:pt idx="0">
                  <c:v>2.209154542287187</c:v>
                </c:pt>
                <c:pt idx="1">
                  <c:v>2.2336481094360345</c:v>
                </c:pt>
                <c:pt idx="2">
                  <c:v>2.1815550486246722</c:v>
                </c:pt>
                <c:pt idx="3">
                  <c:v>2.1549985249837209</c:v>
                </c:pt>
                <c:pt idx="4">
                  <c:v>2.1834261576334586</c:v>
                </c:pt>
                <c:pt idx="5">
                  <c:v>2.3824353546814891</c:v>
                </c:pt>
                <c:pt idx="6">
                  <c:v>2.3188581466674756</c:v>
                </c:pt>
                <c:pt idx="7">
                  <c:v>2.2967024485270082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19229536"/>
        <c:axId val="-1319223008"/>
      </c:barChart>
      <c:lineChart>
        <c:grouping val="standard"/>
        <c:varyColors val="0"/>
        <c:ser>
          <c:idx val="2"/>
          <c:order val="2"/>
          <c:tx>
            <c:v>Ratio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MNIST!$L$5:$S$5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48</c:v>
                </c:pt>
                <c:pt idx="5">
                  <c:v>64</c:v>
                </c:pt>
                <c:pt idx="6">
                  <c:v>80</c:v>
                </c:pt>
                <c:pt idx="7">
                  <c:v>96</c:v>
                </c:pt>
              </c:numCache>
            </c:numRef>
          </c:cat>
          <c:val>
            <c:numRef>
              <c:f>MNIST!$L$14:$S$14</c:f>
              <c:numCache>
                <c:formatCode>General</c:formatCode>
                <c:ptCount val="8"/>
                <c:pt idx="0">
                  <c:v>1.0997526082917948</c:v>
                </c:pt>
                <c:pt idx="1">
                  <c:v>1.081805271740006</c:v>
                </c:pt>
                <c:pt idx="2">
                  <c:v>1.1153576855802847</c:v>
                </c:pt>
                <c:pt idx="3">
                  <c:v>1.1394867010493894</c:v>
                </c:pt>
                <c:pt idx="4">
                  <c:v>1.2379709662037344</c:v>
                </c:pt>
                <c:pt idx="5">
                  <c:v>1.2225595856259439</c:v>
                </c:pt>
                <c:pt idx="6">
                  <c:v>1.2990998584062947</c:v>
                </c:pt>
                <c:pt idx="7">
                  <c:v>1.397131179120727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72906832"/>
        <c:axId val="-1658118688"/>
      </c:lineChart>
      <c:catAx>
        <c:axId val="-131922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9223008"/>
        <c:auto val="1"/>
        <c:lblAlgn val="ctr"/>
        <c:lblOffset val="100"/>
        <c:noMultiLvlLbl val="0"/>
      </c:catAx>
      <c:valAx>
        <c:axId val="-13192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9229536"/>
        <c:crossBetween val="between"/>
      </c:valAx>
      <c:valAx>
        <c:axId val="-16581186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2906832"/>
        <c:crosses val="max"/>
        <c:crossBetween val="between"/>
      </c:valAx>
      <c:catAx>
        <c:axId val="-1372906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581186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Benchmarked vs Actual runtimes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Benchmarked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CIFAR!$L$5:$S$5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48</c:v>
                </c:pt>
                <c:pt idx="5">
                  <c:v>64</c:v>
                </c:pt>
                <c:pt idx="6">
                  <c:v>80</c:v>
                </c:pt>
                <c:pt idx="7">
                  <c:v>96</c:v>
                </c:pt>
              </c:numCache>
            </c:numRef>
          </c:cat>
          <c:val>
            <c:numRef>
              <c:f>CIFAR!$L$14:$S$14</c:f>
              <c:numCache>
                <c:formatCode>General</c:formatCode>
                <c:ptCount val="8"/>
                <c:pt idx="0">
                  <c:v>4.16216849</c:v>
                </c:pt>
                <c:pt idx="1">
                  <c:v>4.3197679600000001</c:v>
                </c:pt>
                <c:pt idx="2">
                  <c:v>4.6147537299999994</c:v>
                </c:pt>
                <c:pt idx="3">
                  <c:v>4.7524404599999999</c:v>
                </c:pt>
                <c:pt idx="4">
                  <c:v>5.4044199100000005</c:v>
                </c:pt>
                <c:pt idx="5">
                  <c:v>6.0086965499999998</c:v>
                </c:pt>
                <c:pt idx="6">
                  <c:v>6.5687990200000002</c:v>
                </c:pt>
                <c:pt idx="7">
                  <c:v>7.071118359999998</c:v>
                </c:pt>
              </c:numCache>
            </c:numRef>
          </c:val>
        </c:ser>
        <c:ser>
          <c:idx val="1"/>
          <c:order val="1"/>
          <c:tx>
            <c:v>Actual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CIFAR!$L$5:$S$5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48</c:v>
                </c:pt>
                <c:pt idx="5">
                  <c:v>64</c:v>
                </c:pt>
                <c:pt idx="6">
                  <c:v>80</c:v>
                </c:pt>
                <c:pt idx="7">
                  <c:v>96</c:v>
                </c:pt>
              </c:numCache>
            </c:numRef>
          </c:cat>
          <c:val>
            <c:numRef>
              <c:f>CIFAR!$L$16:$S$16</c:f>
              <c:numCache>
                <c:formatCode>General</c:formatCode>
                <c:ptCount val="8"/>
                <c:pt idx="0">
                  <c:v>2.6970920562744052</c:v>
                </c:pt>
                <c:pt idx="1">
                  <c:v>2.8106229654947894</c:v>
                </c:pt>
                <c:pt idx="2">
                  <c:v>3.0750459916913466</c:v>
                </c:pt>
                <c:pt idx="3">
                  <c:v>3.1226555862312813</c:v>
                </c:pt>
                <c:pt idx="4">
                  <c:v>3.2654960263789765</c:v>
                </c:pt>
                <c:pt idx="5">
                  <c:v>3.6360045731423316</c:v>
                </c:pt>
                <c:pt idx="6">
                  <c:v>3.681369908650709</c:v>
                </c:pt>
                <c:pt idx="7">
                  <c:v>4.2118629582478828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319219744"/>
        <c:axId val="-1319232800"/>
      </c:barChart>
      <c:lineChart>
        <c:grouping val="standard"/>
        <c:varyColors val="0"/>
        <c:ser>
          <c:idx val="2"/>
          <c:order val="2"/>
          <c:tx>
            <c:v>Ratio</c:v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CIFAR!$L$17:$S$17</c:f>
              <c:numCache>
                <c:formatCode>General</c:formatCode>
                <c:ptCount val="8"/>
                <c:pt idx="0">
                  <c:v>1.5432059429774747</c:v>
                </c:pt>
                <c:pt idx="1">
                  <c:v>1.5369432375073249</c:v>
                </c:pt>
                <c:pt idx="2">
                  <c:v>1.5007104747274944</c:v>
                </c:pt>
                <c:pt idx="3">
                  <c:v>1.5219227124998753</c:v>
                </c:pt>
                <c:pt idx="4">
                  <c:v>1.6550073453902869</c:v>
                </c:pt>
                <c:pt idx="5">
                  <c:v>1.6525547284466491</c:v>
                </c:pt>
                <c:pt idx="6">
                  <c:v>1.7843355009134596</c:v>
                </c:pt>
                <c:pt idx="7">
                  <c:v>1.6788576528001646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58573552"/>
        <c:axId val="-1658575184"/>
      </c:lineChart>
      <c:catAx>
        <c:axId val="-131921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9232800"/>
        <c:crosses val="autoZero"/>
        <c:auto val="1"/>
        <c:lblAlgn val="ctr"/>
        <c:lblOffset val="100"/>
        <c:noMultiLvlLbl val="0"/>
      </c:catAx>
      <c:valAx>
        <c:axId val="-131923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9219744"/>
        <c:crosses val="autoZero"/>
        <c:crossBetween val="between"/>
      </c:valAx>
      <c:valAx>
        <c:axId val="-16585751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8573552"/>
        <c:crosses val="max"/>
        <c:crossBetween val="between"/>
      </c:valAx>
      <c:catAx>
        <c:axId val="-1658573552"/>
        <c:scaling>
          <c:orientation val="minMax"/>
        </c:scaling>
        <c:delete val="1"/>
        <c:axPos val="b"/>
        <c:majorTickMark val="out"/>
        <c:minorTickMark val="none"/>
        <c:tickLblPos val="nextTo"/>
        <c:crossAx val="-16585751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10</xdr:row>
      <xdr:rowOff>99060</xdr:rowOff>
    </xdr:from>
    <xdr:to>
      <xdr:col>7</xdr:col>
      <xdr:colOff>76200</xdr:colOff>
      <xdr:row>20</xdr:row>
      <xdr:rowOff>175260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" y="2019300"/>
          <a:ext cx="419862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259080</xdr:colOff>
      <xdr:row>15</xdr:row>
      <xdr:rowOff>114300</xdr:rowOff>
    </xdr:from>
    <xdr:to>
      <xdr:col>17</xdr:col>
      <xdr:colOff>281940</xdr:colOff>
      <xdr:row>33</xdr:row>
      <xdr:rowOff>144780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13</xdr:row>
      <xdr:rowOff>76200</xdr:rowOff>
    </xdr:from>
    <xdr:to>
      <xdr:col>6</xdr:col>
      <xdr:colOff>586740</xdr:colOff>
      <xdr:row>27</xdr:row>
      <xdr:rowOff>60960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" y="2545080"/>
          <a:ext cx="4061460" cy="2545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365760</xdr:colOff>
      <xdr:row>17</xdr:row>
      <xdr:rowOff>160020</xdr:rowOff>
    </xdr:from>
    <xdr:to>
      <xdr:col>17</xdr:col>
      <xdr:colOff>495300</xdr:colOff>
      <xdr:row>35</xdr:row>
      <xdr:rowOff>167640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6"/>
  <sheetViews>
    <sheetView tabSelected="1" workbookViewId="0">
      <selection activeCell="C8" sqref="C8"/>
    </sheetView>
  </sheetViews>
  <sheetFormatPr defaultRowHeight="14.4" x14ac:dyDescent="0.3"/>
  <cols>
    <col min="3" max="3" width="9.33203125" customWidth="1"/>
    <col min="4" max="4" width="11" customWidth="1"/>
    <col min="5" max="5" width="10.6640625" customWidth="1"/>
    <col min="6" max="6" width="12.21875" customWidth="1"/>
    <col min="8" max="8" width="8.6640625" customWidth="1"/>
    <col min="9" max="9" width="9.6640625" customWidth="1"/>
    <col min="10" max="10" width="10.5546875" customWidth="1"/>
    <col min="11" max="11" width="9.33203125" customWidth="1"/>
    <col min="19" max="19" width="9.77734375" customWidth="1"/>
  </cols>
  <sheetData>
    <row r="2" spans="2:20" ht="18" x14ac:dyDescent="0.35">
      <c r="B2" s="1" t="s">
        <v>19</v>
      </c>
    </row>
    <row r="3" spans="2:20" ht="18" x14ac:dyDescent="0.35">
      <c r="B3" s="1" t="s">
        <v>0</v>
      </c>
    </row>
    <row r="4" spans="2:20" x14ac:dyDescent="0.3">
      <c r="L4" s="10" t="s">
        <v>23</v>
      </c>
      <c r="M4" s="10"/>
      <c r="N4" s="10"/>
      <c r="O4" s="10"/>
      <c r="P4" s="10"/>
      <c r="Q4" s="10"/>
      <c r="R4" s="10"/>
      <c r="S4" s="10"/>
    </row>
    <row r="5" spans="2:20" x14ac:dyDescent="0.3">
      <c r="B5" s="3" t="s">
        <v>1</v>
      </c>
      <c r="C5" s="3" t="s">
        <v>13</v>
      </c>
      <c r="D5" s="3" t="s">
        <v>14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>
        <v>8</v>
      </c>
      <c r="M5" s="3">
        <v>16</v>
      </c>
      <c r="N5" s="3">
        <v>24</v>
      </c>
      <c r="O5" s="3">
        <v>32</v>
      </c>
      <c r="P5" s="9">
        <v>48</v>
      </c>
      <c r="Q5" s="3">
        <v>64</v>
      </c>
      <c r="R5" s="3">
        <v>80</v>
      </c>
      <c r="S5" s="3">
        <v>96</v>
      </c>
    </row>
    <row r="6" spans="2:20" x14ac:dyDescent="0.3">
      <c r="B6" s="2" t="s">
        <v>2</v>
      </c>
      <c r="C6" s="2">
        <v>28</v>
      </c>
      <c r="D6" s="2">
        <v>1</v>
      </c>
      <c r="E6" s="2">
        <v>3</v>
      </c>
      <c r="F6" s="2">
        <v>32</v>
      </c>
      <c r="G6" s="2" t="s">
        <v>17</v>
      </c>
      <c r="H6" s="2">
        <v>1</v>
      </c>
      <c r="I6" s="2" t="b">
        <v>1</v>
      </c>
      <c r="J6" s="2" t="s">
        <v>15</v>
      </c>
      <c r="K6" s="2" t="s">
        <v>16</v>
      </c>
      <c r="L6" s="2">
        <v>0.59442996999999997</v>
      </c>
      <c r="M6" s="2">
        <v>0.57988644</v>
      </c>
      <c r="N6" s="2">
        <v>0.60680866</v>
      </c>
      <c r="O6" s="2">
        <v>0.62565804000000003</v>
      </c>
      <c r="P6" s="2">
        <v>0.82152367000000004</v>
      </c>
      <c r="Q6" s="2">
        <v>0.94638348000000005</v>
      </c>
      <c r="R6" s="2">
        <v>1.0296535499999999</v>
      </c>
      <c r="S6" s="2">
        <v>1.1507082</v>
      </c>
    </row>
    <row r="7" spans="2:20" x14ac:dyDescent="0.3">
      <c r="B7" s="2" t="s">
        <v>3</v>
      </c>
      <c r="C7" s="2">
        <v>13</v>
      </c>
      <c r="D7" s="2">
        <v>32</v>
      </c>
      <c r="E7" s="2">
        <v>3</v>
      </c>
      <c r="F7" s="2">
        <v>32</v>
      </c>
      <c r="G7" s="2" t="s">
        <v>17</v>
      </c>
      <c r="H7" s="2">
        <v>1</v>
      </c>
      <c r="I7" s="2" t="b">
        <v>1</v>
      </c>
      <c r="J7" s="2" t="s">
        <v>15</v>
      </c>
      <c r="K7" s="2" t="s">
        <v>16</v>
      </c>
      <c r="L7" s="2">
        <v>0.63338280000000002</v>
      </c>
      <c r="M7" s="2">
        <v>0.65617561000000002</v>
      </c>
      <c r="N7" s="2">
        <v>0.64942836999999998</v>
      </c>
      <c r="O7" s="2">
        <v>0.65006733000000005</v>
      </c>
      <c r="P7" s="2">
        <v>0.65414428999999996</v>
      </c>
      <c r="Q7" s="2">
        <v>0.6910944</v>
      </c>
      <c r="R7" s="2">
        <v>0.75010776999999995</v>
      </c>
      <c r="S7" s="2">
        <v>0.79191685000000001</v>
      </c>
    </row>
    <row r="8" spans="2:20" x14ac:dyDescent="0.3">
      <c r="B8" s="2" t="s">
        <v>4</v>
      </c>
      <c r="C8" s="2">
        <v>5</v>
      </c>
      <c r="D8" s="2">
        <v>32</v>
      </c>
      <c r="E8" s="2">
        <v>5</v>
      </c>
      <c r="F8" s="2">
        <v>128</v>
      </c>
      <c r="G8" s="2" t="s">
        <v>17</v>
      </c>
      <c r="H8" s="2">
        <v>1</v>
      </c>
      <c r="I8" s="2" t="b">
        <v>1</v>
      </c>
      <c r="J8" s="2" t="s">
        <v>15</v>
      </c>
      <c r="K8" s="2" t="s">
        <v>16</v>
      </c>
      <c r="L8" s="2">
        <v>0.62963486000000002</v>
      </c>
      <c r="M8" s="2">
        <v>0.61230183000000005</v>
      </c>
      <c r="N8" s="2">
        <v>0.63182830999999995</v>
      </c>
      <c r="O8" s="2">
        <v>0.61097144999999997</v>
      </c>
      <c r="P8" s="2">
        <v>0.676651</v>
      </c>
      <c r="Q8" s="2">
        <v>0.72103499999999998</v>
      </c>
      <c r="R8" s="2">
        <v>0.67431927000000003</v>
      </c>
      <c r="S8" s="2">
        <v>0.70612430999999998</v>
      </c>
    </row>
    <row r="9" spans="2:20" x14ac:dyDescent="0.3">
      <c r="B9" s="2" t="s">
        <v>5</v>
      </c>
      <c r="C9" s="2">
        <v>1</v>
      </c>
      <c r="D9" s="2">
        <v>128</v>
      </c>
      <c r="E9" s="2">
        <v>1</v>
      </c>
      <c r="F9" s="2">
        <v>10</v>
      </c>
      <c r="G9" s="2" t="s">
        <v>17</v>
      </c>
      <c r="H9" s="2">
        <v>1</v>
      </c>
      <c r="I9" s="2" t="b">
        <v>1</v>
      </c>
      <c r="J9" s="2" t="s">
        <v>18</v>
      </c>
      <c r="K9" s="2" t="s">
        <v>16</v>
      </c>
      <c r="L9" s="2">
        <v>0.57207584</v>
      </c>
      <c r="M9" s="2">
        <v>0.56800841999999996</v>
      </c>
      <c r="N9" s="2">
        <v>0.54514885000000002</v>
      </c>
      <c r="O9" s="2">
        <v>0.56889533999999997</v>
      </c>
      <c r="P9" s="2">
        <v>0.55069922999999998</v>
      </c>
      <c r="Q9" s="2">
        <v>0.55415630000000005</v>
      </c>
      <c r="R9" s="2">
        <v>0.5583477</v>
      </c>
      <c r="S9" s="2">
        <v>0.56004524</v>
      </c>
    </row>
    <row r="11" spans="2:20" x14ac:dyDescent="0.3">
      <c r="K11" s="7" t="s">
        <v>22</v>
      </c>
      <c r="L11">
        <f>SUM(L6:L9)</f>
        <v>2.4295234699999999</v>
      </c>
      <c r="M11">
        <f t="shared" ref="M11:S11" si="0">SUM(M6:M9)</f>
        <v>2.4163722999999999</v>
      </c>
      <c r="N11">
        <f t="shared" si="0"/>
        <v>2.4332141899999997</v>
      </c>
      <c r="O11">
        <f t="shared" si="0"/>
        <v>2.4555921600000001</v>
      </c>
      <c r="P11">
        <f t="shared" si="0"/>
        <v>2.7030181899999999</v>
      </c>
      <c r="Q11">
        <f t="shared" si="0"/>
        <v>2.91266918</v>
      </c>
      <c r="R11">
        <f>SUM(R6:R9)</f>
        <v>3.0124282900000003</v>
      </c>
      <c r="S11">
        <f>SUM(S6:S9)</f>
        <v>3.2087946000000001</v>
      </c>
    </row>
    <row r="12" spans="2:20" x14ac:dyDescent="0.3">
      <c r="K12" s="5" t="s">
        <v>20</v>
      </c>
    </row>
    <row r="13" spans="2:20" x14ac:dyDescent="0.3">
      <c r="K13" s="7" t="s">
        <v>24</v>
      </c>
      <c r="L13" s="2">
        <v>2.209154542287187</v>
      </c>
      <c r="M13">
        <v>2.2336481094360345</v>
      </c>
      <c r="N13">
        <v>2.1815550486246722</v>
      </c>
      <c r="O13">
        <v>2.1549985249837209</v>
      </c>
      <c r="P13" s="2">
        <v>2.1834261576334586</v>
      </c>
      <c r="Q13">
        <v>2.3824353546814891</v>
      </c>
      <c r="R13">
        <v>2.3188581466674756</v>
      </c>
      <c r="S13">
        <v>2.2967024485270082</v>
      </c>
    </row>
    <row r="14" spans="2:20" x14ac:dyDescent="0.3">
      <c r="K14" s="8" t="s">
        <v>21</v>
      </c>
      <c r="L14">
        <f>L11/L13</f>
        <v>1.0997526082917948</v>
      </c>
      <c r="M14">
        <f t="shared" ref="M14:S14" si="1">M11/M13</f>
        <v>1.081805271740006</v>
      </c>
      <c r="N14">
        <f t="shared" si="1"/>
        <v>1.1153576855802847</v>
      </c>
      <c r="O14">
        <f t="shared" si="1"/>
        <v>1.1394867010493894</v>
      </c>
      <c r="P14">
        <f t="shared" si="1"/>
        <v>1.2379709662037344</v>
      </c>
      <c r="Q14">
        <f t="shared" si="1"/>
        <v>1.2225595856259439</v>
      </c>
      <c r="R14">
        <f t="shared" si="1"/>
        <v>1.2990998584062947</v>
      </c>
      <c r="S14">
        <f t="shared" si="1"/>
        <v>1.397131179120727</v>
      </c>
    </row>
    <row r="16" spans="2:20" x14ac:dyDescent="0.3">
      <c r="S16" s="4" t="s">
        <v>37</v>
      </c>
      <c r="T16">
        <f>AVERAGE(L14:S14)</f>
        <v>1.1991454820022718</v>
      </c>
    </row>
  </sheetData>
  <mergeCells count="1">
    <mergeCell ref="L4:S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9"/>
  <sheetViews>
    <sheetView topLeftCell="A9" workbookViewId="0">
      <selection activeCell="C9" sqref="C9"/>
    </sheetView>
  </sheetViews>
  <sheetFormatPr defaultRowHeight="14.4" x14ac:dyDescent="0.3"/>
  <cols>
    <col min="3" max="3" width="9.33203125" customWidth="1"/>
    <col min="4" max="4" width="11" customWidth="1"/>
    <col min="5" max="5" width="10.6640625" customWidth="1"/>
    <col min="6" max="6" width="12.21875" customWidth="1"/>
    <col min="8" max="8" width="8.6640625" customWidth="1"/>
    <col min="9" max="9" width="9.6640625" customWidth="1"/>
    <col min="10" max="10" width="10.5546875" customWidth="1"/>
    <col min="11" max="11" width="9.33203125" customWidth="1"/>
    <col min="19" max="19" width="9.44140625" customWidth="1"/>
  </cols>
  <sheetData>
    <row r="2" spans="2:19" ht="18" x14ac:dyDescent="0.35">
      <c r="B2" s="1" t="s">
        <v>25</v>
      </c>
    </row>
    <row r="3" spans="2:19" ht="18" x14ac:dyDescent="0.35">
      <c r="B3" s="1" t="s">
        <v>0</v>
      </c>
    </row>
    <row r="4" spans="2:19" x14ac:dyDescent="0.3">
      <c r="L4" s="10" t="s">
        <v>23</v>
      </c>
      <c r="M4" s="10"/>
      <c r="N4" s="10"/>
      <c r="O4" s="10"/>
      <c r="P4" s="10"/>
      <c r="Q4" s="10"/>
      <c r="R4" s="10"/>
      <c r="S4" s="10"/>
    </row>
    <row r="5" spans="2:19" x14ac:dyDescent="0.3">
      <c r="B5" s="3" t="s">
        <v>1</v>
      </c>
      <c r="C5" s="3" t="s">
        <v>13</v>
      </c>
      <c r="D5" s="3" t="s">
        <v>14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>
        <v>8</v>
      </c>
      <c r="M5" s="3">
        <v>16</v>
      </c>
      <c r="N5" s="3">
        <v>24</v>
      </c>
      <c r="O5" s="3">
        <v>32</v>
      </c>
      <c r="P5" s="9">
        <v>48</v>
      </c>
      <c r="Q5" s="3">
        <v>64</v>
      </c>
      <c r="R5" s="3">
        <v>80</v>
      </c>
      <c r="S5" s="3">
        <v>96</v>
      </c>
    </row>
    <row r="6" spans="2:19" x14ac:dyDescent="0.3">
      <c r="B6" s="2" t="s">
        <v>2</v>
      </c>
      <c r="C6" s="2">
        <v>32</v>
      </c>
      <c r="D6" s="2">
        <v>3</v>
      </c>
      <c r="E6" s="2">
        <v>3</v>
      </c>
      <c r="F6" s="2">
        <v>64</v>
      </c>
      <c r="G6" s="2" t="s">
        <v>17</v>
      </c>
      <c r="H6" s="2">
        <v>1</v>
      </c>
      <c r="I6" s="2" t="b">
        <v>1</v>
      </c>
      <c r="J6" s="2" t="s">
        <v>15</v>
      </c>
      <c r="K6" s="2" t="s">
        <v>16</v>
      </c>
      <c r="L6" s="2">
        <v>0.65823078000000002</v>
      </c>
      <c r="M6" s="2">
        <v>0.82822799999999996</v>
      </c>
      <c r="N6" s="2">
        <v>0.94693660999999996</v>
      </c>
      <c r="O6" s="2">
        <v>1.08637333</v>
      </c>
      <c r="P6" s="2">
        <v>1.62242413</v>
      </c>
      <c r="Q6" s="2">
        <v>1.9664382899999999</v>
      </c>
      <c r="R6" s="2">
        <v>2.2977972000000002</v>
      </c>
      <c r="S6" s="2">
        <v>2.6788949999999998</v>
      </c>
    </row>
    <row r="7" spans="2:19" x14ac:dyDescent="0.3">
      <c r="B7" s="2" t="s">
        <v>3</v>
      </c>
      <c r="C7" s="2">
        <v>15</v>
      </c>
      <c r="D7" s="2">
        <v>64</v>
      </c>
      <c r="E7" s="2">
        <v>3</v>
      </c>
      <c r="F7" s="2">
        <v>64</v>
      </c>
      <c r="G7" s="2" t="s">
        <v>17</v>
      </c>
      <c r="H7" s="2">
        <v>1</v>
      </c>
      <c r="I7" s="2" t="b">
        <v>1</v>
      </c>
      <c r="J7" s="2" t="s">
        <v>15</v>
      </c>
      <c r="K7" s="2" t="s">
        <v>16</v>
      </c>
      <c r="L7" s="2">
        <v>0.59778690000000001</v>
      </c>
      <c r="M7" s="2">
        <v>0.62405586000000002</v>
      </c>
      <c r="N7" s="2">
        <v>0.71423053999999997</v>
      </c>
      <c r="O7" s="2">
        <v>0.75159072999999998</v>
      </c>
      <c r="P7" s="2">
        <v>0.88699340999999998</v>
      </c>
      <c r="Q7" s="2">
        <v>1.0289049100000001</v>
      </c>
      <c r="R7" s="2">
        <v>1.18871689</v>
      </c>
      <c r="S7" s="2">
        <v>1.3176822699999999</v>
      </c>
    </row>
    <row r="8" spans="2:19" x14ac:dyDescent="0.3">
      <c r="B8" s="6" t="s">
        <v>26</v>
      </c>
      <c r="C8" s="2">
        <v>6</v>
      </c>
      <c r="D8" s="2">
        <v>64</v>
      </c>
      <c r="E8" s="2">
        <v>3</v>
      </c>
      <c r="F8" s="2">
        <v>32</v>
      </c>
      <c r="G8" s="2" t="s">
        <v>17</v>
      </c>
      <c r="H8" s="2">
        <v>1</v>
      </c>
      <c r="I8" s="2" t="b">
        <v>1</v>
      </c>
      <c r="J8" s="2" t="s">
        <v>15</v>
      </c>
      <c r="K8" s="2" t="s">
        <v>16</v>
      </c>
      <c r="L8" s="2">
        <v>0.58295249999999998</v>
      </c>
      <c r="M8" s="2">
        <v>0.56367396999999997</v>
      </c>
      <c r="N8" s="2">
        <v>0.61779021999999995</v>
      </c>
      <c r="O8" s="2">
        <v>0.59888839999999999</v>
      </c>
      <c r="P8" s="2">
        <v>0.61602115999999996</v>
      </c>
      <c r="Q8" s="2">
        <v>0.63223362000000005</v>
      </c>
      <c r="R8" s="2">
        <v>0.66412448999999996</v>
      </c>
      <c r="S8" s="2">
        <v>0.66622733999999995</v>
      </c>
    </row>
    <row r="9" spans="2:19" x14ac:dyDescent="0.3">
      <c r="B9" s="2" t="s">
        <v>4</v>
      </c>
      <c r="C9" s="2">
        <v>2</v>
      </c>
      <c r="D9" s="2">
        <v>32</v>
      </c>
      <c r="E9" s="2">
        <v>2</v>
      </c>
      <c r="F9" s="2">
        <v>512</v>
      </c>
      <c r="G9" s="2" t="s">
        <v>17</v>
      </c>
      <c r="H9" s="2">
        <v>1</v>
      </c>
      <c r="I9" s="2" t="b">
        <v>1</v>
      </c>
      <c r="J9" s="2" t="s">
        <v>15</v>
      </c>
      <c r="K9" s="2" t="s">
        <v>16</v>
      </c>
      <c r="L9" s="2">
        <v>0.59075831999999995</v>
      </c>
      <c r="M9" s="2">
        <v>0.58704376000000003</v>
      </c>
      <c r="N9" s="2">
        <v>0.60018062999999999</v>
      </c>
      <c r="O9" s="2">
        <v>0.60892104999999996</v>
      </c>
      <c r="P9" s="2">
        <v>0.56963443999999996</v>
      </c>
      <c r="Q9" s="2">
        <v>0.61691284000000002</v>
      </c>
      <c r="R9" s="2">
        <v>0.60449600000000003</v>
      </c>
      <c r="S9" s="2">
        <v>0.63742160999999997</v>
      </c>
    </row>
    <row r="10" spans="2:19" x14ac:dyDescent="0.3">
      <c r="B10" s="2" t="s">
        <v>5</v>
      </c>
      <c r="C10" s="2">
        <v>1</v>
      </c>
      <c r="D10" s="2">
        <v>512</v>
      </c>
      <c r="E10" s="2">
        <v>1</v>
      </c>
      <c r="F10" s="2">
        <v>256</v>
      </c>
      <c r="G10" s="2" t="s">
        <v>17</v>
      </c>
      <c r="H10" s="2">
        <v>1</v>
      </c>
      <c r="I10" s="2" t="b">
        <v>1</v>
      </c>
      <c r="J10" s="2" t="s">
        <v>15</v>
      </c>
      <c r="K10" s="2" t="s">
        <v>16</v>
      </c>
      <c r="L10" s="2">
        <v>0.57570933999999996</v>
      </c>
      <c r="M10" s="2">
        <v>0.57743073</v>
      </c>
      <c r="N10" s="2">
        <v>0.56923866000000001</v>
      </c>
      <c r="O10" s="2">
        <v>0.56085587000000003</v>
      </c>
      <c r="P10" s="2">
        <v>0.61757565000000003</v>
      </c>
      <c r="Q10" s="2">
        <v>0.62652587999999998</v>
      </c>
      <c r="R10" s="2">
        <v>0.71219920999999997</v>
      </c>
      <c r="S10" s="2">
        <v>0.67122459000000001</v>
      </c>
    </row>
    <row r="11" spans="2:19" x14ac:dyDescent="0.3">
      <c r="B11" s="6" t="s">
        <v>27</v>
      </c>
      <c r="C11" s="2">
        <v>1</v>
      </c>
      <c r="D11" s="2">
        <v>256</v>
      </c>
      <c r="E11" s="2">
        <v>1</v>
      </c>
      <c r="F11" s="2">
        <v>128</v>
      </c>
      <c r="G11" s="2" t="s">
        <v>17</v>
      </c>
      <c r="H11" s="2">
        <v>1</v>
      </c>
      <c r="I11" s="2" t="b">
        <v>1</v>
      </c>
      <c r="J11" s="2" t="s">
        <v>15</v>
      </c>
      <c r="K11" s="2" t="s">
        <v>16</v>
      </c>
      <c r="L11" s="2">
        <v>0.58541774999999996</v>
      </c>
      <c r="M11" s="2">
        <v>0.57013512</v>
      </c>
      <c r="N11" s="2">
        <v>0.59280396000000002</v>
      </c>
      <c r="O11" s="2">
        <v>0.59279442000000004</v>
      </c>
      <c r="P11" s="2">
        <v>0.56224346000000003</v>
      </c>
      <c r="Q11" s="2">
        <v>0.58201312999999999</v>
      </c>
      <c r="R11" s="2">
        <v>0.57472228999999997</v>
      </c>
      <c r="S11" s="2">
        <v>0.56114673999999998</v>
      </c>
    </row>
    <row r="12" spans="2:19" x14ac:dyDescent="0.3">
      <c r="B12" s="6" t="s">
        <v>28</v>
      </c>
      <c r="C12" s="2">
        <v>1</v>
      </c>
      <c r="D12" s="2">
        <v>128</v>
      </c>
      <c r="E12" s="2">
        <v>1</v>
      </c>
      <c r="F12" s="2">
        <v>10</v>
      </c>
      <c r="G12" s="2" t="s">
        <v>17</v>
      </c>
      <c r="H12" s="2">
        <v>1</v>
      </c>
      <c r="I12" s="2" t="b">
        <v>1</v>
      </c>
      <c r="J12" s="2" t="s">
        <v>15</v>
      </c>
      <c r="K12" s="2" t="s">
        <v>16</v>
      </c>
      <c r="L12" s="2">
        <v>0.57131290000000001</v>
      </c>
      <c r="M12" s="2">
        <v>0.56920051999999999</v>
      </c>
      <c r="N12" s="2">
        <v>0.57357311</v>
      </c>
      <c r="O12" s="2">
        <v>0.55301666000000005</v>
      </c>
      <c r="P12" s="2">
        <v>0.52952765999999996</v>
      </c>
      <c r="Q12" s="2">
        <v>0.55566788</v>
      </c>
      <c r="R12" s="2">
        <v>0.52674293999999999</v>
      </c>
      <c r="S12" s="2">
        <v>0.53852080999999996</v>
      </c>
    </row>
    <row r="14" spans="2:19" x14ac:dyDescent="0.3">
      <c r="K14" s="7" t="s">
        <v>22</v>
      </c>
      <c r="L14">
        <f>SUM(L6:L12)</f>
        <v>4.16216849</v>
      </c>
      <c r="M14">
        <f>SUM(M6:M12)</f>
        <v>4.3197679600000001</v>
      </c>
      <c r="N14">
        <f>SUM(N6:N12)</f>
        <v>4.6147537299999994</v>
      </c>
      <c r="O14">
        <f>SUM(O6:O12)</f>
        <v>4.7524404599999999</v>
      </c>
      <c r="P14">
        <f>SUM(P6:P12)</f>
        <v>5.4044199100000005</v>
      </c>
      <c r="Q14">
        <f>SUM(Q6:Q12)</f>
        <v>6.0086965499999998</v>
      </c>
      <c r="R14">
        <f>SUM(R6:R12)</f>
        <v>6.5687990200000002</v>
      </c>
      <c r="S14">
        <f>SUM(S6:S12)</f>
        <v>7.071118359999998</v>
      </c>
    </row>
    <row r="15" spans="2:19" x14ac:dyDescent="0.3">
      <c r="K15" s="5" t="s">
        <v>20</v>
      </c>
    </row>
    <row r="16" spans="2:19" x14ac:dyDescent="0.3">
      <c r="K16" s="7" t="s">
        <v>24</v>
      </c>
      <c r="L16">
        <f>Actual_runs!T7</f>
        <v>2.6970920562744052</v>
      </c>
      <c r="M16">
        <f>Actual_runs!T11</f>
        <v>2.8106229654947894</v>
      </c>
      <c r="N16">
        <f>Actual_runs!T15</f>
        <v>3.0750459916913466</v>
      </c>
      <c r="O16">
        <f>Actual_runs!T19</f>
        <v>3.1226555862312813</v>
      </c>
      <c r="P16">
        <f>Actual_runs!T23</f>
        <v>3.2654960263789765</v>
      </c>
      <c r="Q16">
        <f>Actual_runs!T27</f>
        <v>3.6360045731423316</v>
      </c>
      <c r="R16">
        <f>Actual_runs!T31</f>
        <v>3.681369908650709</v>
      </c>
      <c r="S16">
        <f>Actual_runs!T35</f>
        <v>4.2118629582478828</v>
      </c>
    </row>
    <row r="17" spans="11:20" x14ac:dyDescent="0.3">
      <c r="K17" s="8" t="s">
        <v>21</v>
      </c>
      <c r="L17">
        <f>L14/L16</f>
        <v>1.5432059429774747</v>
      </c>
      <c r="M17">
        <f t="shared" ref="M17:S17" si="0">M14/M16</f>
        <v>1.5369432375073249</v>
      </c>
      <c r="N17">
        <f t="shared" si="0"/>
        <v>1.5007104747274944</v>
      </c>
      <c r="O17">
        <f t="shared" si="0"/>
        <v>1.5219227124998753</v>
      </c>
      <c r="P17">
        <f t="shared" si="0"/>
        <v>1.6550073453902869</v>
      </c>
      <c r="Q17">
        <f t="shared" si="0"/>
        <v>1.6525547284466491</v>
      </c>
      <c r="R17">
        <f t="shared" si="0"/>
        <v>1.7843355009134596</v>
      </c>
      <c r="S17">
        <f t="shared" si="0"/>
        <v>1.6788576528001646</v>
      </c>
    </row>
    <row r="19" spans="11:20" x14ac:dyDescent="0.3">
      <c r="S19" s="4" t="s">
        <v>37</v>
      </c>
      <c r="T19">
        <f>AVERAGE(L17:S17)</f>
        <v>1.6091921994078411</v>
      </c>
    </row>
  </sheetData>
  <mergeCells count="1">
    <mergeCell ref="L4:S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8"/>
  <sheetViews>
    <sheetView topLeftCell="A9" workbookViewId="0">
      <selection activeCell="G35" sqref="G35"/>
    </sheetView>
  </sheetViews>
  <sheetFormatPr defaultRowHeight="14.4" x14ac:dyDescent="0.3"/>
  <cols>
    <col min="4" max="4" width="11.109375" customWidth="1"/>
    <col min="5" max="5" width="13.77734375" customWidth="1"/>
    <col min="6" max="6" width="10.88671875" customWidth="1"/>
    <col min="7" max="7" width="15.44140625" customWidth="1"/>
    <col min="9" max="9" width="3.6640625" customWidth="1"/>
    <col min="10" max="10" width="3.5546875" customWidth="1"/>
    <col min="11" max="11" width="3.6640625" customWidth="1"/>
    <col min="12" max="12" width="3.88671875" customWidth="1"/>
    <col min="13" max="13" width="3.6640625" customWidth="1"/>
    <col min="17" max="17" width="10.44140625" customWidth="1"/>
    <col min="18" max="18" width="14.21875" customWidth="1"/>
    <col min="19" max="19" width="11.6640625" customWidth="1"/>
    <col min="20" max="20" width="13.6640625" customWidth="1"/>
  </cols>
  <sheetData>
    <row r="2" spans="2:20" ht="18" x14ac:dyDescent="0.35">
      <c r="B2" s="1" t="s">
        <v>29</v>
      </c>
    </row>
    <row r="4" spans="2:20" x14ac:dyDescent="0.3">
      <c r="B4" s="4" t="s">
        <v>19</v>
      </c>
      <c r="O4" s="4" t="s">
        <v>25</v>
      </c>
    </row>
    <row r="6" spans="2:20" x14ac:dyDescent="0.3">
      <c r="B6" s="3" t="s">
        <v>30</v>
      </c>
      <c r="C6" s="3" t="s">
        <v>31</v>
      </c>
      <c r="D6" s="3" t="s">
        <v>33</v>
      </c>
      <c r="E6" s="3" t="s">
        <v>32</v>
      </c>
      <c r="F6" s="3" t="s">
        <v>36</v>
      </c>
      <c r="G6" s="3" t="s">
        <v>35</v>
      </c>
      <c r="O6" s="3" t="s">
        <v>30</v>
      </c>
      <c r="P6" s="3" t="s">
        <v>31</v>
      </c>
      <c r="Q6" s="3" t="s">
        <v>33</v>
      </c>
      <c r="R6" s="3" t="s">
        <v>32</v>
      </c>
      <c r="S6" s="3" t="s">
        <v>34</v>
      </c>
      <c r="T6" s="3" t="s">
        <v>35</v>
      </c>
    </row>
    <row r="7" spans="2:20" x14ac:dyDescent="0.3">
      <c r="B7" s="2">
        <v>8</v>
      </c>
      <c r="C7" s="2">
        <v>1</v>
      </c>
      <c r="D7" s="2">
        <v>18102.6084423065</v>
      </c>
      <c r="E7" s="2">
        <f>AVERAGE(D8:D10)</f>
        <v>16568.659067153902</v>
      </c>
      <c r="F7" s="2">
        <f>ROUNDUP(60000/B7,0)</f>
        <v>7500</v>
      </c>
      <c r="G7" s="2">
        <f>E7/F7</f>
        <v>2.209154542287187</v>
      </c>
      <c r="O7" s="2">
        <v>8</v>
      </c>
      <c r="P7" s="2">
        <v>1</v>
      </c>
      <c r="Q7" s="2">
        <v>18841.079950332602</v>
      </c>
      <c r="R7" s="2">
        <f>AVERAGE(Q8:Q10)</f>
        <v>16856.825351715033</v>
      </c>
      <c r="S7" s="2">
        <f t="shared" ref="S7:S34" si="0">ROUNDUP(50000/O7,0)</f>
        <v>6250</v>
      </c>
      <c r="T7" s="2">
        <f>R7/S7</f>
        <v>2.6970920562744052</v>
      </c>
    </row>
    <row r="8" spans="2:20" x14ac:dyDescent="0.3">
      <c r="B8" s="2"/>
      <c r="C8" s="2">
        <v>2</v>
      </c>
      <c r="D8" s="2">
        <v>16556.476116180402</v>
      </c>
      <c r="E8" s="2"/>
      <c r="F8" s="2"/>
      <c r="G8" s="2"/>
      <c r="O8" s="2"/>
      <c r="P8" s="2">
        <v>2</v>
      </c>
      <c r="Q8" s="2">
        <v>16723.1545448303</v>
      </c>
      <c r="R8" s="2"/>
      <c r="S8" s="2"/>
      <c r="T8" s="2"/>
    </row>
    <row r="9" spans="2:20" x14ac:dyDescent="0.3">
      <c r="B9" s="2"/>
      <c r="C9" s="2">
        <v>3</v>
      </c>
      <c r="D9" s="2">
        <v>16798.565387725801</v>
      </c>
      <c r="E9" s="2"/>
      <c r="F9" s="2"/>
      <c r="G9" s="2"/>
      <c r="O9" s="2"/>
      <c r="P9" s="2">
        <v>3</v>
      </c>
      <c r="Q9" s="2">
        <v>16899.328947067199</v>
      </c>
      <c r="R9" s="2"/>
      <c r="S9" s="2"/>
      <c r="T9" s="2"/>
    </row>
    <row r="10" spans="2:20" x14ac:dyDescent="0.3">
      <c r="B10" s="2"/>
      <c r="C10" s="2">
        <v>4</v>
      </c>
      <c r="D10" s="2">
        <v>16350.9356975555</v>
      </c>
      <c r="E10" s="2"/>
      <c r="F10" s="2"/>
      <c r="G10" s="2"/>
      <c r="O10" s="2"/>
      <c r="P10" s="2">
        <v>4</v>
      </c>
      <c r="Q10" s="2">
        <v>16947.992563247601</v>
      </c>
      <c r="R10" s="2"/>
      <c r="S10" s="2"/>
      <c r="T10" s="2"/>
    </row>
    <row r="11" spans="2:20" x14ac:dyDescent="0.3">
      <c r="B11" s="2">
        <v>16</v>
      </c>
      <c r="C11" s="2">
        <v>1</v>
      </c>
      <c r="D11" s="2">
        <v>10006.543397903401</v>
      </c>
      <c r="E11" s="2">
        <f t="shared" ref="E11" si="1">AVERAGE(D12:D14)</f>
        <v>8376.18041038513</v>
      </c>
      <c r="F11" s="2">
        <f t="shared" ref="F11:F38" si="2">ROUNDUP(60000/B11,0)</f>
        <v>3750</v>
      </c>
      <c r="G11" s="2">
        <f t="shared" ref="G11" si="3">E11/F11</f>
        <v>2.2336481094360345</v>
      </c>
      <c r="O11" s="2">
        <v>16</v>
      </c>
      <c r="P11" s="2">
        <v>1</v>
      </c>
      <c r="Q11" s="2">
        <v>10869.590520858699</v>
      </c>
      <c r="R11" s="2">
        <f t="shared" ref="R11" si="4">AVERAGE(Q12:Q14)</f>
        <v>8783.1967671712173</v>
      </c>
      <c r="S11" s="2">
        <f t="shared" si="0"/>
        <v>3125</v>
      </c>
      <c r="T11" s="2">
        <f t="shared" ref="T11" si="5">R11/S11</f>
        <v>2.8106229654947894</v>
      </c>
    </row>
    <row r="12" spans="2:20" x14ac:dyDescent="0.3">
      <c r="B12" s="2"/>
      <c r="C12" s="2">
        <v>2</v>
      </c>
      <c r="D12" s="2">
        <v>8480.3698062896692</v>
      </c>
      <c r="E12" s="2"/>
      <c r="F12" s="2"/>
      <c r="G12" s="2"/>
      <c r="O12" s="2"/>
      <c r="P12" s="2">
        <v>2</v>
      </c>
      <c r="Q12" s="2">
        <v>8778.2437801360993</v>
      </c>
      <c r="R12" s="2"/>
      <c r="S12" s="2"/>
      <c r="T12" s="2"/>
    </row>
    <row r="13" spans="2:20" x14ac:dyDescent="0.3">
      <c r="B13" s="2"/>
      <c r="C13" s="2">
        <v>3</v>
      </c>
      <c r="D13" s="2">
        <v>8314.7900104522705</v>
      </c>
      <c r="E13" s="2"/>
      <c r="F13" s="2"/>
      <c r="G13" s="2"/>
      <c r="O13" s="2"/>
      <c r="P13" s="2">
        <v>3</v>
      </c>
      <c r="Q13" s="2">
        <v>8791.8846607208197</v>
      </c>
      <c r="R13" s="2"/>
      <c r="S13" s="2"/>
      <c r="T13" s="2"/>
    </row>
    <row r="14" spans="2:20" x14ac:dyDescent="0.3">
      <c r="B14" s="2"/>
      <c r="C14" s="2">
        <v>4</v>
      </c>
      <c r="D14" s="2">
        <v>8333.3814144134503</v>
      </c>
      <c r="E14" s="2"/>
      <c r="F14" s="2"/>
      <c r="G14" s="2"/>
      <c r="O14" s="2"/>
      <c r="P14" s="2">
        <v>4</v>
      </c>
      <c r="Q14" s="2">
        <v>8779.4618606567292</v>
      </c>
      <c r="R14" s="2"/>
      <c r="S14" s="2"/>
      <c r="T14" s="2"/>
    </row>
    <row r="15" spans="2:20" x14ac:dyDescent="0.3">
      <c r="B15" s="2">
        <v>24</v>
      </c>
      <c r="C15" s="2">
        <v>1</v>
      </c>
      <c r="D15" s="2">
        <v>7101.6137599944996</v>
      </c>
      <c r="E15" s="2">
        <f t="shared" ref="E15" si="6">AVERAGE(D16:D18)</f>
        <v>5453.8876215616801</v>
      </c>
      <c r="F15" s="2">
        <f t="shared" ref="F15:F38" si="7">ROUNDUP(60000/B15,0)</f>
        <v>2500</v>
      </c>
      <c r="G15" s="2">
        <f t="shared" ref="G15" si="8">E15/F15</f>
        <v>2.1815550486246722</v>
      </c>
      <c r="O15" s="2">
        <v>24</v>
      </c>
      <c r="P15" s="2">
        <v>1</v>
      </c>
      <c r="Q15" s="2">
        <v>8187.4880790710404</v>
      </c>
      <c r="R15" s="2">
        <f t="shared" ref="R15" si="9">AVERAGE(Q16:Q18)</f>
        <v>6408.3958466847662</v>
      </c>
      <c r="S15" s="2">
        <f t="shared" si="0"/>
        <v>2084</v>
      </c>
      <c r="T15" s="2">
        <f t="shared" ref="T15" si="10">R15/S15</f>
        <v>3.0750459916913466</v>
      </c>
    </row>
    <row r="16" spans="2:20" x14ac:dyDescent="0.3">
      <c r="B16" s="2"/>
      <c r="C16" s="2">
        <v>2</v>
      </c>
      <c r="D16" s="2">
        <v>5466.9013023376401</v>
      </c>
      <c r="E16" s="2"/>
      <c r="F16" s="2"/>
      <c r="G16" s="2"/>
      <c r="O16" s="2"/>
      <c r="P16" s="2">
        <v>2</v>
      </c>
      <c r="Q16" s="2">
        <v>6405.3401947021403</v>
      </c>
      <c r="R16" s="2"/>
      <c r="S16" s="2"/>
      <c r="T16" s="2"/>
    </row>
    <row r="17" spans="2:20" x14ac:dyDescent="0.3">
      <c r="B17" s="2"/>
      <c r="C17" s="2">
        <v>3</v>
      </c>
      <c r="D17" s="2">
        <v>5427.0977973937897</v>
      </c>
      <c r="E17" s="2"/>
      <c r="F17" s="2"/>
      <c r="G17" s="2"/>
      <c r="O17" s="2"/>
      <c r="P17" s="2">
        <v>3</v>
      </c>
      <c r="Q17" s="2">
        <v>6414.0586853027298</v>
      </c>
      <c r="R17" s="2"/>
      <c r="S17" s="2"/>
      <c r="T17" s="2"/>
    </row>
    <row r="18" spans="2:20" x14ac:dyDescent="0.3">
      <c r="B18" s="2"/>
      <c r="C18" s="2">
        <v>4</v>
      </c>
      <c r="D18" s="2">
        <v>5467.6637649536096</v>
      </c>
      <c r="E18" s="2"/>
      <c r="F18" s="2"/>
      <c r="G18" s="2"/>
      <c r="O18" s="2"/>
      <c r="P18" s="2">
        <v>4</v>
      </c>
      <c r="Q18" s="2">
        <v>6405.7886600494303</v>
      </c>
      <c r="R18" s="2"/>
      <c r="S18" s="2"/>
      <c r="T18" s="2"/>
    </row>
    <row r="19" spans="2:20" x14ac:dyDescent="0.3">
      <c r="B19" s="2">
        <v>32</v>
      </c>
      <c r="C19" s="2">
        <v>1</v>
      </c>
      <c r="D19" s="2">
        <v>5887.4266147613498</v>
      </c>
      <c r="E19" s="2">
        <f t="shared" ref="E19" si="11">AVERAGE(D20:D22)</f>
        <v>4040.6222343444765</v>
      </c>
      <c r="F19" s="2">
        <f t="shared" ref="F19:F38" si="12">ROUNDUP(60000/B19,0)</f>
        <v>1875</v>
      </c>
      <c r="G19" s="2">
        <f t="shared" ref="G19" si="13">E19/F19</f>
        <v>2.1549985249837209</v>
      </c>
      <c r="O19" s="2">
        <v>32</v>
      </c>
      <c r="P19" s="2">
        <v>1</v>
      </c>
      <c r="Q19" s="2">
        <v>6874.3357658386203</v>
      </c>
      <c r="R19" s="2">
        <f t="shared" ref="R19" si="14">AVERAGE(Q20:Q22)</f>
        <v>4880.7106812794927</v>
      </c>
      <c r="S19" s="2">
        <f t="shared" si="0"/>
        <v>1563</v>
      </c>
      <c r="T19" s="2">
        <f t="shared" ref="T19" si="15">R19/S19</f>
        <v>3.1226555862312813</v>
      </c>
    </row>
    <row r="20" spans="2:20" x14ac:dyDescent="0.3">
      <c r="B20" s="2"/>
      <c r="C20" s="2">
        <v>2</v>
      </c>
      <c r="D20" s="2">
        <v>4046.2303161620998</v>
      </c>
      <c r="E20" s="2"/>
      <c r="F20" s="2"/>
      <c r="G20" s="2"/>
      <c r="O20" s="2"/>
      <c r="P20" s="2">
        <v>2</v>
      </c>
      <c r="Q20" s="2">
        <v>4836.9734287261899</v>
      </c>
      <c r="R20" s="2"/>
      <c r="S20" s="2"/>
      <c r="T20" s="2"/>
    </row>
    <row r="21" spans="2:20" x14ac:dyDescent="0.3">
      <c r="B21" s="2"/>
      <c r="C21" s="2">
        <v>3</v>
      </c>
      <c r="D21" s="2">
        <v>4041.17894172668</v>
      </c>
      <c r="E21" s="2"/>
      <c r="F21" s="2"/>
      <c r="G21" s="2"/>
      <c r="O21" s="2"/>
      <c r="P21" s="2">
        <v>3</v>
      </c>
      <c r="Q21" s="2">
        <v>4873.1615543365397</v>
      </c>
      <c r="R21" s="2"/>
      <c r="S21" s="2"/>
      <c r="T21" s="2"/>
    </row>
    <row r="22" spans="2:20" x14ac:dyDescent="0.3">
      <c r="B22" s="2"/>
      <c r="C22" s="2">
        <v>4</v>
      </c>
      <c r="D22" s="2">
        <v>4034.4574451446501</v>
      </c>
      <c r="E22" s="2"/>
      <c r="F22" s="2"/>
      <c r="G22" s="2"/>
      <c r="O22" s="2"/>
      <c r="P22" s="2">
        <v>4</v>
      </c>
      <c r="Q22" s="2">
        <v>4931.9970607757496</v>
      </c>
      <c r="R22" s="2"/>
      <c r="S22" s="2"/>
      <c r="T22" s="2"/>
    </row>
    <row r="23" spans="2:20" x14ac:dyDescent="0.3">
      <c r="B23" s="2">
        <v>48</v>
      </c>
      <c r="C23" s="2">
        <v>1</v>
      </c>
      <c r="D23" s="2">
        <v>4485.2132797241202</v>
      </c>
      <c r="E23" s="2">
        <f t="shared" ref="E23" si="16">AVERAGE(D24:D26)</f>
        <v>2729.2826970418232</v>
      </c>
      <c r="F23" s="2">
        <f t="shared" ref="F23:F38" si="17">ROUNDUP(60000/B23,0)</f>
        <v>1250</v>
      </c>
      <c r="G23" s="2">
        <f t="shared" ref="G23" si="18">E23/F23</f>
        <v>2.1834261576334586</v>
      </c>
      <c r="O23" s="2">
        <v>48</v>
      </c>
      <c r="P23" s="2">
        <v>1</v>
      </c>
      <c r="Q23" s="2">
        <v>5484.33542251586</v>
      </c>
      <c r="R23" s="2">
        <f t="shared" ref="R23" si="19">AVERAGE(Q24:Q26)</f>
        <v>3402.6468594868934</v>
      </c>
      <c r="S23" s="2">
        <f t="shared" si="0"/>
        <v>1042</v>
      </c>
      <c r="T23" s="2">
        <f t="shared" ref="T23" si="20">R23/S23</f>
        <v>3.2654960263789765</v>
      </c>
    </row>
    <row r="24" spans="2:20" x14ac:dyDescent="0.3">
      <c r="B24" s="2"/>
      <c r="C24" s="2">
        <v>2</v>
      </c>
      <c r="D24" s="2">
        <v>2714.1685485839798</v>
      </c>
      <c r="E24" s="2"/>
      <c r="F24" s="2"/>
      <c r="G24" s="2"/>
      <c r="O24" s="2"/>
      <c r="P24" s="2">
        <v>2</v>
      </c>
      <c r="Q24" s="2">
        <v>3412.0855331420898</v>
      </c>
      <c r="R24" s="2"/>
      <c r="S24" s="2"/>
      <c r="T24" s="2"/>
    </row>
    <row r="25" spans="2:20" x14ac:dyDescent="0.3">
      <c r="B25" s="2"/>
      <c r="C25" s="2">
        <v>3</v>
      </c>
      <c r="D25" s="2">
        <v>2731.7757606506302</v>
      </c>
      <c r="E25" s="2"/>
      <c r="F25" s="2"/>
      <c r="G25" s="2"/>
      <c r="O25" s="2"/>
      <c r="P25" s="2">
        <v>3</v>
      </c>
      <c r="Q25" s="2">
        <v>3402.9576778411802</v>
      </c>
      <c r="R25" s="2"/>
      <c r="S25" s="2"/>
      <c r="T25" s="2"/>
    </row>
    <row r="26" spans="2:20" x14ac:dyDescent="0.3">
      <c r="B26" s="2"/>
      <c r="C26" s="2">
        <v>4</v>
      </c>
      <c r="D26" s="2">
        <v>2741.90378189086</v>
      </c>
      <c r="E26" s="2"/>
      <c r="F26" s="2"/>
      <c r="G26" s="2"/>
      <c r="O26" s="2"/>
      <c r="P26" s="2">
        <v>4</v>
      </c>
      <c r="Q26" s="2">
        <v>3392.8973674774102</v>
      </c>
      <c r="R26" s="2"/>
      <c r="S26" s="2"/>
      <c r="T26" s="2"/>
    </row>
    <row r="27" spans="2:20" x14ac:dyDescent="0.3">
      <c r="B27" s="2">
        <v>64</v>
      </c>
      <c r="C27" s="2">
        <v>1</v>
      </c>
      <c r="D27" s="2">
        <v>4134.3965530395499</v>
      </c>
      <c r="E27" s="2">
        <f t="shared" ref="E27" si="21">AVERAGE(D28:D30)</f>
        <v>2234.7243626912368</v>
      </c>
      <c r="F27" s="2">
        <f t="shared" ref="F27:F38" si="22">ROUNDUP(60000/B27,0)</f>
        <v>938</v>
      </c>
      <c r="G27" s="2">
        <f t="shared" ref="G27" si="23">E27/F27</f>
        <v>2.3824353546814891</v>
      </c>
      <c r="O27" s="2">
        <v>64</v>
      </c>
      <c r="P27" s="2">
        <v>1</v>
      </c>
      <c r="Q27" s="2">
        <v>4791.13793373107</v>
      </c>
      <c r="R27" s="2">
        <f t="shared" ref="R27" si="24">AVERAGE(Q28:Q30)</f>
        <v>2843.3555761973034</v>
      </c>
      <c r="S27" s="2">
        <f t="shared" si="0"/>
        <v>782</v>
      </c>
      <c r="T27" s="2">
        <f t="shared" ref="T27" si="25">R27/S27</f>
        <v>3.6360045731423316</v>
      </c>
    </row>
    <row r="28" spans="2:20" x14ac:dyDescent="0.3">
      <c r="B28" s="2"/>
      <c r="C28" s="2">
        <v>2</v>
      </c>
      <c r="D28" s="2">
        <v>2238.2347583770702</v>
      </c>
      <c r="E28" s="2"/>
      <c r="F28" s="2"/>
      <c r="G28" s="2"/>
      <c r="O28" s="2"/>
      <c r="P28" s="2">
        <v>2</v>
      </c>
      <c r="Q28" s="2">
        <v>2842.2262668609601</v>
      </c>
      <c r="R28" s="2"/>
      <c r="S28" s="2"/>
      <c r="T28" s="2"/>
    </row>
    <row r="29" spans="2:20" x14ac:dyDescent="0.3">
      <c r="B29" s="2"/>
      <c r="C29" s="2">
        <v>3</v>
      </c>
      <c r="D29" s="2">
        <v>2238.5520935058498</v>
      </c>
      <c r="E29" s="2"/>
      <c r="F29" s="2"/>
      <c r="G29" s="2"/>
      <c r="O29" s="2"/>
      <c r="P29" s="2">
        <v>3</v>
      </c>
      <c r="Q29" s="2">
        <v>2827.13866233825</v>
      </c>
      <c r="R29" s="2"/>
      <c r="S29" s="2"/>
      <c r="T29" s="2"/>
    </row>
    <row r="30" spans="2:20" x14ac:dyDescent="0.3">
      <c r="B30" s="2"/>
      <c r="C30" s="2">
        <v>4</v>
      </c>
      <c r="D30" s="2">
        <v>2227.38623619079</v>
      </c>
      <c r="E30" s="2"/>
      <c r="F30" s="2"/>
      <c r="G30" s="2"/>
      <c r="O30" s="2"/>
      <c r="P30" s="2">
        <v>4</v>
      </c>
      <c r="Q30" s="2">
        <v>2860.7017993927002</v>
      </c>
      <c r="R30" s="2"/>
      <c r="S30" s="2"/>
      <c r="T30" s="2"/>
    </row>
    <row r="31" spans="2:20" x14ac:dyDescent="0.3">
      <c r="B31" s="2">
        <v>80</v>
      </c>
      <c r="C31" s="2">
        <v>1</v>
      </c>
      <c r="D31" s="2">
        <v>3492.8209781646701</v>
      </c>
      <c r="E31" s="2">
        <f t="shared" ref="E31" si="26">AVERAGE(D32:D34)</f>
        <v>1739.1436100006067</v>
      </c>
      <c r="F31" s="2">
        <f t="shared" ref="F31:F38" si="27">ROUNDUP(60000/B31,0)</f>
        <v>750</v>
      </c>
      <c r="G31" s="2">
        <f t="shared" ref="G31" si="28">E31/F31</f>
        <v>2.3188581466674756</v>
      </c>
      <c r="O31" s="2">
        <v>80</v>
      </c>
      <c r="P31" s="2">
        <v>1</v>
      </c>
      <c r="Q31" s="2">
        <v>4157.0057868957501</v>
      </c>
      <c r="R31" s="2">
        <f t="shared" ref="R31" si="29">AVERAGE(Q32:Q34)</f>
        <v>2300.8561929066932</v>
      </c>
      <c r="S31" s="2">
        <f t="shared" si="0"/>
        <v>625</v>
      </c>
      <c r="T31" s="2">
        <f t="shared" ref="T31" si="30">R31/S31</f>
        <v>3.681369908650709</v>
      </c>
    </row>
    <row r="32" spans="2:20" x14ac:dyDescent="0.3">
      <c r="B32" s="2"/>
      <c r="C32" s="2">
        <v>2</v>
      </c>
      <c r="D32" s="2">
        <v>1741.5554523467999</v>
      </c>
      <c r="E32" s="2"/>
      <c r="F32" s="2"/>
      <c r="G32" s="2"/>
      <c r="O32" s="2"/>
      <c r="P32" s="2">
        <v>2</v>
      </c>
      <c r="Q32" s="2">
        <v>2295.8314418792702</v>
      </c>
      <c r="R32" s="2"/>
      <c r="S32" s="2"/>
      <c r="T32" s="2"/>
    </row>
    <row r="33" spans="2:20" x14ac:dyDescent="0.3">
      <c r="B33" s="2"/>
      <c r="C33" s="2">
        <v>3</v>
      </c>
      <c r="D33" s="2">
        <v>1726.3042926788301</v>
      </c>
      <c r="E33" s="2"/>
      <c r="F33" s="2"/>
      <c r="G33" s="2"/>
      <c r="O33" s="2"/>
      <c r="P33" s="2">
        <v>3</v>
      </c>
      <c r="Q33" s="2">
        <v>2301.7289638519201</v>
      </c>
      <c r="R33" s="2"/>
      <c r="S33" s="2"/>
      <c r="T33" s="2"/>
    </row>
    <row r="34" spans="2:20" x14ac:dyDescent="0.3">
      <c r="B34" s="2"/>
      <c r="C34" s="2">
        <v>4</v>
      </c>
      <c r="D34" s="2">
        <v>1749.5710849761899</v>
      </c>
      <c r="E34" s="2"/>
      <c r="F34" s="2"/>
      <c r="G34" s="2"/>
      <c r="O34" s="2"/>
      <c r="P34" s="2">
        <v>4</v>
      </c>
      <c r="Q34" s="2">
        <v>2305.0081729888898</v>
      </c>
      <c r="R34" s="2"/>
      <c r="S34" s="2"/>
      <c r="T34" s="2"/>
    </row>
    <row r="35" spans="2:20" x14ac:dyDescent="0.3">
      <c r="B35" s="2">
        <v>96</v>
      </c>
      <c r="C35" s="2">
        <v>1</v>
      </c>
      <c r="D35" s="2">
        <v>3171.1392402648898</v>
      </c>
      <c r="E35" s="2">
        <f t="shared" ref="E35" si="31">AVERAGE(D36:D38)</f>
        <v>1435.4390303293801</v>
      </c>
      <c r="F35" s="2">
        <f t="shared" ref="F35:F38" si="32">ROUNDUP(60000/B35,0)</f>
        <v>625</v>
      </c>
      <c r="G35" s="2">
        <f t="shared" ref="G35" si="33">E35/F35</f>
        <v>2.2967024485270082</v>
      </c>
      <c r="O35" s="2">
        <v>96</v>
      </c>
      <c r="P35" s="2">
        <v>1</v>
      </c>
      <c r="Q35" s="2">
        <v>4146.80981636047</v>
      </c>
      <c r="R35" s="2">
        <f t="shared" ref="R35" si="34">AVERAGE(Q36:Q38)</f>
        <v>2194.3806012471468</v>
      </c>
      <c r="S35" s="2">
        <f t="shared" ref="S35:S38" si="35">ROUNDUP(50000/O35,0)</f>
        <v>521</v>
      </c>
      <c r="T35" s="2">
        <f t="shared" ref="T35" si="36">R35/S35</f>
        <v>4.2118629582478828</v>
      </c>
    </row>
    <row r="36" spans="2:20" x14ac:dyDescent="0.3">
      <c r="B36" s="2"/>
      <c r="C36" s="2">
        <v>2</v>
      </c>
      <c r="D36" s="2">
        <v>1426.4297485351501</v>
      </c>
      <c r="E36" s="2"/>
      <c r="F36" s="2"/>
      <c r="G36" s="2"/>
      <c r="O36" s="2"/>
      <c r="P36" s="2">
        <v>2</v>
      </c>
      <c r="Q36" s="2">
        <v>2185.8196258544899</v>
      </c>
      <c r="R36" s="2"/>
      <c r="S36" s="2"/>
      <c r="T36" s="2"/>
    </row>
    <row r="37" spans="2:20" x14ac:dyDescent="0.3">
      <c r="B37" s="2"/>
      <c r="C37" s="2">
        <v>3</v>
      </c>
      <c r="D37" s="2">
        <v>1450.4530429839999</v>
      </c>
      <c r="E37" s="2"/>
      <c r="F37" s="2"/>
      <c r="G37" s="2"/>
      <c r="O37" s="2"/>
      <c r="P37" s="2">
        <v>3</v>
      </c>
      <c r="Q37" s="2">
        <v>2204.1749954223601</v>
      </c>
      <c r="R37" s="2"/>
      <c r="S37" s="2"/>
      <c r="T37" s="2"/>
    </row>
    <row r="38" spans="2:20" x14ac:dyDescent="0.3">
      <c r="B38" s="2"/>
      <c r="C38" s="2">
        <v>4</v>
      </c>
      <c r="D38" s="2">
        <v>1429.43429946899</v>
      </c>
      <c r="E38" s="2"/>
      <c r="F38" s="2"/>
      <c r="G38" s="2"/>
      <c r="O38" s="2"/>
      <c r="P38" s="2">
        <v>4</v>
      </c>
      <c r="Q38" s="2">
        <v>2193.1471824645901</v>
      </c>
      <c r="R38" s="2"/>
      <c r="S38" s="2"/>
      <c r="T3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MNIST</vt:lpstr>
      <vt:lpstr>CIFAR</vt:lpstr>
      <vt:lpstr>Actual_runs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2020-08-17T20:36:31Z</dcterms:created>
  <dcterms:modified xsi:type="dcterms:W3CDTF">2020-08-18T21:49:34Z</dcterms:modified>
</cp:coreProperties>
</file>