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IIT-work\Practicum\excelsheets\"/>
    </mc:Choice>
  </mc:AlternateContent>
  <bookViews>
    <workbookView xWindow="0" yWindow="0" windowWidth="17208" windowHeight="6540"/>
  </bookViews>
  <sheets>
    <sheet name="Method2_FullPred" sheetId="3" r:id="rId1"/>
    <sheet name="MSvsSingle" sheetId="2" r:id="rId2"/>
    <sheet name="total_time_patch_cam" sheetId="1" r:id="rId3"/>
  </sheets>
  <calcPr calcId="152511"/>
</workbook>
</file>

<file path=xl/calcChain.xml><?xml version="1.0" encoding="utf-8"?>
<calcChain xmlns="http://schemas.openxmlformats.org/spreadsheetml/2006/main">
  <c r="O11" i="3" l="1"/>
  <c r="O12" i="3"/>
  <c r="O13" i="3"/>
  <c r="O14" i="3"/>
  <c r="O15" i="3"/>
  <c r="O16" i="3"/>
  <c r="O17" i="3"/>
  <c r="N12" i="3"/>
  <c r="N13" i="3"/>
  <c r="N14" i="3"/>
  <c r="N15" i="3"/>
  <c r="N16" i="3"/>
  <c r="N17" i="3"/>
  <c r="N11" i="3"/>
  <c r="M12" i="3"/>
  <c r="M13" i="3"/>
  <c r="M14" i="3"/>
  <c r="M15" i="3"/>
  <c r="M16" i="3"/>
  <c r="M17" i="3"/>
  <c r="M11" i="3"/>
  <c r="Q5" i="3" l="1"/>
  <c r="Q6" i="3"/>
  <c r="Q7" i="3"/>
  <c r="Q8" i="3"/>
  <c r="Q9" i="3"/>
  <c r="O6" i="3"/>
  <c r="O7" i="3"/>
  <c r="O8" i="3"/>
  <c r="O9" i="3"/>
  <c r="O5" i="3"/>
  <c r="N6" i="3"/>
  <c r="N7" i="3"/>
  <c r="N8" i="3"/>
  <c r="N9" i="3"/>
  <c r="N5" i="3"/>
  <c r="M6" i="3"/>
  <c r="M7" i="3"/>
  <c r="M8" i="3"/>
  <c r="M9" i="3"/>
  <c r="M5" i="3"/>
  <c r="F7" i="1"/>
  <c r="F12" i="1"/>
  <c r="F17" i="1"/>
  <c r="F22" i="1"/>
  <c r="F27" i="1"/>
  <c r="F32" i="1"/>
  <c r="F2" i="1"/>
</calcChain>
</file>

<file path=xl/sharedStrings.xml><?xml version="1.0" encoding="utf-8"?>
<sst xmlns="http://schemas.openxmlformats.org/spreadsheetml/2006/main" count="74" uniqueCount="33">
  <si>
    <t>epoch_no</t>
  </si>
  <si>
    <t>time_run</t>
  </si>
  <si>
    <t>optimizer</t>
  </si>
  <si>
    <t>Adam</t>
  </si>
  <si>
    <t>Total_time</t>
  </si>
  <si>
    <t>batch per rep</t>
  </si>
  <si>
    <t>single GPU run</t>
  </si>
  <si>
    <t>MS run</t>
  </si>
  <si>
    <t>epoch avg</t>
  </si>
  <si>
    <t>conv1</t>
  </si>
  <si>
    <t>conv2</t>
  </si>
  <si>
    <t>conv3</t>
  </si>
  <si>
    <t>conv4</t>
  </si>
  <si>
    <t>conv5</t>
  </si>
  <si>
    <t>conv6</t>
  </si>
  <si>
    <t>fc1</t>
  </si>
  <si>
    <t>fc2</t>
  </si>
  <si>
    <t>fc3</t>
  </si>
  <si>
    <t>lastlayer</t>
  </si>
  <si>
    <t>num_batches</t>
  </si>
  <si>
    <t>batchsize per rep</t>
  </si>
  <si>
    <t>(global)</t>
  </si>
  <si>
    <t>MirroredStrategy - patch_camelyon model</t>
  </si>
  <si>
    <t>predictions from singleGPU model (ms)</t>
  </si>
  <si>
    <t>MS prediction (ms)</t>
  </si>
  <si>
    <t>total (ms)</t>
  </si>
  <si>
    <t>pred_total (s)</t>
  </si>
  <si>
    <t>actual_total (s)</t>
  </si>
  <si>
    <t>batch_size_global</t>
  </si>
  <si>
    <t xml:space="preserve">optimizer: </t>
  </si>
  <si>
    <t>numGPUs:</t>
  </si>
  <si>
    <t>% diff</t>
  </si>
  <si>
    <t>method 1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</si>
</sst>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10" xfId="0" applyFont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11" xfId="0" applyFill="1" applyBorder="1"/>
    <xf numFmtId="0" fontId="0" fillId="0" borderId="10" xfId="0" applyFill="1" applyBorder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time per epoch (s)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Method2_FullPred!$P$4</c:f>
              <c:strCache>
                <c:ptCount val="1"/>
                <c:pt idx="0">
                  <c:v>actual_total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Method2_FullPred!$B$5:$B$9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</c:numCache>
            </c:numRef>
          </c:cat>
          <c:val>
            <c:numRef>
              <c:f>Method2_FullPred!$P$5:$P$9</c:f>
              <c:numCache>
                <c:formatCode>General</c:formatCode>
                <c:ptCount val="5"/>
                <c:pt idx="0">
                  <c:v>619.67472489674822</c:v>
                </c:pt>
                <c:pt idx="1">
                  <c:v>377.7578815619147</c:v>
                </c:pt>
                <c:pt idx="2">
                  <c:v>265.86673625310232</c:v>
                </c:pt>
                <c:pt idx="3">
                  <c:v>233.81842788060467</c:v>
                </c:pt>
                <c:pt idx="4">
                  <c:v>213.18303187688136</c:v>
                </c:pt>
              </c:numCache>
            </c:numRef>
          </c:val>
        </c:ser>
        <c:ser>
          <c:idx val="0"/>
          <c:order val="1"/>
          <c:tx>
            <c:strRef>
              <c:f>Method2_FullPred!$O$4</c:f>
              <c:strCache>
                <c:ptCount val="1"/>
                <c:pt idx="0">
                  <c:v>pred_total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Method2_FullPred!$B$5:$B$9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</c:numCache>
            </c:numRef>
          </c:cat>
          <c:val>
            <c:numRef>
              <c:f>Method2_FullPred!$O$5:$O$9</c:f>
              <c:numCache>
                <c:formatCode>General</c:formatCode>
                <c:ptCount val="5"/>
                <c:pt idx="0">
                  <c:v>685.84294481919994</c:v>
                </c:pt>
                <c:pt idx="1">
                  <c:v>505.73380239360006</c:v>
                </c:pt>
                <c:pt idx="2">
                  <c:v>355.86945593344007</c:v>
                </c:pt>
                <c:pt idx="3">
                  <c:v>319.94062330458996</c:v>
                </c:pt>
                <c:pt idx="4">
                  <c:v>304.08319240191997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45648"/>
        <c:axId val="84744016"/>
      </c:barChart>
      <c:catAx>
        <c:axId val="847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016"/>
        <c:crosses val="autoZero"/>
        <c:auto val="1"/>
        <c:lblAlgn val="ctr"/>
        <c:lblOffset val="100"/>
        <c:noMultiLvlLbl val="0"/>
      </c:catAx>
      <c:valAx>
        <c:axId val="847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Difference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Method2_FullPred!$Q$4</c:f>
              <c:strCache>
                <c:ptCount val="1"/>
                <c:pt idx="0">
                  <c:v>% diff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Method2_FullPred!$B$5:$B$9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</c:numCache>
            </c:numRef>
          </c:cat>
          <c:val>
            <c:numRef>
              <c:f>Method2_FullPred!$Q$5:$Q$9</c:f>
              <c:numCache>
                <c:formatCode>General</c:formatCode>
                <c:ptCount val="5"/>
                <c:pt idx="0">
                  <c:v>0.10677895557782649</c:v>
                </c:pt>
                <c:pt idx="1">
                  <c:v>0.3387776326533376</c:v>
                </c:pt>
                <c:pt idx="2">
                  <c:v>0.33852568752585926</c:v>
                </c:pt>
                <c:pt idx="3">
                  <c:v>0.36832937508228436</c:v>
                </c:pt>
                <c:pt idx="4">
                  <c:v>0.42639491391386053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54352"/>
        <c:axId val="84747280"/>
      </c:barChart>
      <c:catAx>
        <c:axId val="847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7280"/>
        <c:crosses val="autoZero"/>
        <c:auto val="1"/>
        <c:lblAlgn val="ctr"/>
        <c:lblOffset val="100"/>
        <c:noMultiLvlLbl val="0"/>
      </c:catAx>
      <c:valAx>
        <c:axId val="84747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epoch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MSvsSingle!$C$3</c:f>
              <c:strCache>
                <c:ptCount val="1"/>
                <c:pt idx="0">
                  <c:v>single GPU run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MSvsSingle!$B$4:$B$8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</c:numCache>
            </c:numRef>
          </c:cat>
          <c:val>
            <c:numRef>
              <c:f>MSvsSingle!$C$4:$C$8</c:f>
              <c:numCache>
                <c:formatCode>General</c:formatCode>
                <c:ptCount val="5"/>
                <c:pt idx="0">
                  <c:v>783.13891706666664</c:v>
                </c:pt>
                <c:pt idx="1">
                  <c:v>524.19328236666672</c:v>
                </c:pt>
                <c:pt idx="2">
                  <c:v>411.29268583333334</c:v>
                </c:pt>
                <c:pt idx="3">
                  <c:v>384.30254250000002</c:v>
                </c:pt>
                <c:pt idx="4">
                  <c:v>360.50750556666662</c:v>
                </c:pt>
              </c:numCache>
            </c:numRef>
          </c:val>
        </c:ser>
        <c:ser>
          <c:idx val="1"/>
          <c:order val="1"/>
          <c:tx>
            <c:strRef>
              <c:f>MSvsSingle!$D$3</c:f>
              <c:strCache>
                <c:ptCount val="1"/>
                <c:pt idx="0">
                  <c:v>MS run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MSvsSingle!$B$4:$B$8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</c:numCache>
            </c:numRef>
          </c:cat>
          <c:val>
            <c:numRef>
              <c:f>MSvsSingle!$D$4:$D$8</c:f>
              <c:numCache>
                <c:formatCode>General</c:formatCode>
                <c:ptCount val="5"/>
                <c:pt idx="0">
                  <c:v>619.67472489674822</c:v>
                </c:pt>
                <c:pt idx="1">
                  <c:v>377.7578815619147</c:v>
                </c:pt>
                <c:pt idx="2">
                  <c:v>265.86673625310232</c:v>
                </c:pt>
                <c:pt idx="3">
                  <c:v>233.81842788060467</c:v>
                </c:pt>
                <c:pt idx="4">
                  <c:v>213.18303187688136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40752"/>
        <c:axId val="84741296"/>
      </c:barChart>
      <c:catAx>
        <c:axId val="8474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1296"/>
        <c:crosses val="autoZero"/>
        <c:auto val="1"/>
        <c:lblAlgn val="ctr"/>
        <c:lblOffset val="100"/>
        <c:noMultiLvlLbl val="0"/>
      </c:catAx>
      <c:valAx>
        <c:axId val="847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159326</xdr:colOff>
      <xdr:row>20</xdr:row>
      <xdr:rowOff>90057</xdr:rowOff>
    </xdr:from>
    <xdr:to>
      <xdr:col>10</xdr:col>
      <xdr:colOff>464126</xdr:colOff>
      <xdr:row>35</xdr:row>
      <xdr:rowOff>131621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374071</xdr:colOff>
      <xdr:row>20</xdr:row>
      <xdr:rowOff>90055</xdr:rowOff>
    </xdr:from>
    <xdr:to>
      <xdr:col>16</xdr:col>
      <xdr:colOff>408707</xdr:colOff>
      <xdr:row>35</xdr:row>
      <xdr:rowOff>131619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1</xdr:row>
      <xdr:rowOff>49530</xdr:rowOff>
    </xdr:from>
    <xdr:to>
      <xdr:col>11</xdr:col>
      <xdr:colOff>403860</xdr:colOff>
      <xdr:row>16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B1" zoomScale="110" zoomScaleNormal="110" workbookViewId="0">
      <selection activeCell="R3" sqref="R3"/>
    </sheetView>
  </sheetViews>
  <sheetFormatPr defaultRowHeight="14.4" x14ac:dyDescent="0.3"/>
  <cols>
    <col min="1" max="1" width="4.6640625" customWidth="1"/>
    <col min="2" max="2" width="15" customWidth="1"/>
    <col min="12" max="12" width="17.33203125" customWidth="1"/>
    <col min="13" max="13" width="9.21875" customWidth="1"/>
    <col min="14" max="14" width="12.44140625" customWidth="1"/>
    <col min="15" max="15" width="13.5546875" customWidth="1"/>
    <col min="16" max="16" width="13.6640625" customWidth="1"/>
  </cols>
  <sheetData>
    <row r="1" spans="2:18" ht="15.6" x14ac:dyDescent="0.3">
      <c r="B1" s="2" t="s">
        <v>22</v>
      </c>
    </row>
    <row r="3" spans="2:18" x14ac:dyDescent="0.3">
      <c r="B3" s="1"/>
      <c r="C3" s="10" t="s">
        <v>23</v>
      </c>
      <c r="D3" s="10"/>
      <c r="E3" s="10"/>
      <c r="F3" s="10"/>
      <c r="G3" s="10"/>
      <c r="H3" s="10"/>
      <c r="I3" s="10"/>
      <c r="J3" s="10"/>
      <c r="K3" s="10"/>
      <c r="L3" s="1" t="s">
        <v>24</v>
      </c>
      <c r="M3" s="1"/>
      <c r="N3" s="1" t="s">
        <v>21</v>
      </c>
      <c r="O3" s="1"/>
      <c r="P3" s="1"/>
      <c r="Q3" s="1"/>
      <c r="R3" t="s">
        <v>32</v>
      </c>
    </row>
    <row r="4" spans="2:18" x14ac:dyDescent="0.3">
      <c r="B4" s="1" t="s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25</v>
      </c>
      <c r="N4" s="1" t="s">
        <v>19</v>
      </c>
      <c r="O4" s="1" t="s">
        <v>26</v>
      </c>
      <c r="P4" s="1" t="s">
        <v>27</v>
      </c>
      <c r="Q4" s="7" t="s">
        <v>31</v>
      </c>
      <c r="R4" s="6"/>
    </row>
    <row r="5" spans="2:18" x14ac:dyDescent="0.3">
      <c r="B5" s="1">
        <v>8</v>
      </c>
      <c r="C5" s="3">
        <v>6.1963024100000004</v>
      </c>
      <c r="D5" s="3">
        <v>9.6206998800000001</v>
      </c>
      <c r="E5" s="3">
        <v>2.7111782999999998</v>
      </c>
      <c r="F5" s="3">
        <v>3.8318099999999999</v>
      </c>
      <c r="G5" s="3">
        <v>4.4895100599999997</v>
      </c>
      <c r="H5" s="3">
        <v>7.5978965799999996</v>
      </c>
      <c r="I5" s="3">
        <v>1.08941829</v>
      </c>
      <c r="J5" s="3">
        <v>0.90005499</v>
      </c>
      <c r="K5" s="3">
        <v>0.63388979000000001</v>
      </c>
      <c r="L5" s="3">
        <v>4.789771</v>
      </c>
      <c r="M5" s="1">
        <f>SUM(C5:L5)</f>
        <v>41.860531299999998</v>
      </c>
      <c r="N5" s="1">
        <f>ROUNDUP(262144/(Method2_FullPred!B5*2), 0)</f>
        <v>16384</v>
      </c>
      <c r="O5" s="1">
        <f>M5*N5 /1000</f>
        <v>685.84294481919994</v>
      </c>
      <c r="P5" s="1">
        <v>619.67472489674822</v>
      </c>
      <c r="Q5" s="1">
        <f>(O5-P5)/P5</f>
        <v>0.10677895557782649</v>
      </c>
    </row>
    <row r="6" spans="2:18" x14ac:dyDescent="0.3">
      <c r="B6" s="1">
        <v>16</v>
      </c>
      <c r="C6" s="3">
        <v>11.44213295</v>
      </c>
      <c r="D6" s="3">
        <v>15.699222560000001</v>
      </c>
      <c r="E6" s="3">
        <v>4.61041451</v>
      </c>
      <c r="F6" s="3">
        <v>4.55853033</v>
      </c>
      <c r="G6" s="3">
        <v>6.3726425200000003</v>
      </c>
      <c r="H6" s="3">
        <v>10.70612717</v>
      </c>
      <c r="I6" s="3">
        <v>1.5228579</v>
      </c>
      <c r="J6" s="3">
        <v>1.12173605</v>
      </c>
      <c r="K6" s="3">
        <v>0.89322900999999999</v>
      </c>
      <c r="L6" s="3">
        <v>4.8081902999999997</v>
      </c>
      <c r="M6" s="1">
        <f t="shared" ref="M6:M9" si="0">SUM(C6:L6)</f>
        <v>61.735083300000007</v>
      </c>
      <c r="N6" s="1">
        <f>ROUNDUP(262144/(Method2_FullPred!B6*2), 0)</f>
        <v>8192</v>
      </c>
      <c r="O6" s="1">
        <f t="shared" ref="O6:O17" si="1">M6*N6 /1000</f>
        <v>505.73380239360006</v>
      </c>
      <c r="P6" s="1">
        <v>377.7578815619147</v>
      </c>
      <c r="Q6" s="1">
        <f t="shared" ref="Q6:Q9" si="2">(O6-P6)/P6</f>
        <v>0.3387776326533376</v>
      </c>
    </row>
    <row r="7" spans="2:18" x14ac:dyDescent="0.3">
      <c r="B7" s="1">
        <v>32</v>
      </c>
      <c r="C7" s="3">
        <v>18.031166079999998</v>
      </c>
      <c r="D7" s="3">
        <v>21.4498806</v>
      </c>
      <c r="E7" s="3">
        <v>6.4578428299999997</v>
      </c>
      <c r="F7" s="3">
        <v>7.5971860900000001</v>
      </c>
      <c r="G7" s="3">
        <v>9.7345790900000004</v>
      </c>
      <c r="H7" s="3">
        <v>13.47604179</v>
      </c>
      <c r="I7" s="3">
        <v>2.1888892700000002</v>
      </c>
      <c r="J7" s="3">
        <v>1.43244386</v>
      </c>
      <c r="K7" s="3">
        <v>1.6690797799999999</v>
      </c>
      <c r="L7" s="3">
        <v>4.8450819999999997</v>
      </c>
      <c r="M7" s="1">
        <f t="shared" si="0"/>
        <v>86.882191390000017</v>
      </c>
      <c r="N7" s="1">
        <f>ROUNDUP(262144/(Method2_FullPred!B7*2), 0)</f>
        <v>4096</v>
      </c>
      <c r="O7" s="1">
        <f t="shared" si="1"/>
        <v>355.86945593344007</v>
      </c>
      <c r="P7" s="1">
        <v>265.86673625310232</v>
      </c>
      <c r="Q7" s="1">
        <f t="shared" si="2"/>
        <v>0.33852568752585926</v>
      </c>
    </row>
    <row r="8" spans="2:18" x14ac:dyDescent="0.3">
      <c r="B8" s="1">
        <v>48</v>
      </c>
      <c r="C8" s="3">
        <v>28.67986488</v>
      </c>
      <c r="D8" s="3">
        <v>24.032861709999999</v>
      </c>
      <c r="E8" s="3">
        <v>9.0126304600000005</v>
      </c>
      <c r="F8" s="3">
        <v>10.60586071</v>
      </c>
      <c r="G8" s="3">
        <v>13.2177124</v>
      </c>
      <c r="H8" s="3">
        <v>18.4958992</v>
      </c>
      <c r="I8" s="3">
        <v>3.2606406200000002</v>
      </c>
      <c r="J8" s="3">
        <v>1.9608669299999999</v>
      </c>
      <c r="K8" s="3">
        <v>3.0040106799999999</v>
      </c>
      <c r="L8" s="3">
        <v>4.8811073</v>
      </c>
      <c r="M8" s="1">
        <f t="shared" si="0"/>
        <v>117.15145488999998</v>
      </c>
      <c r="N8" s="1">
        <f>ROUNDUP(262144/(Method2_FullPred!B8*2), 0)</f>
        <v>2731</v>
      </c>
      <c r="O8" s="1">
        <f t="shared" si="1"/>
        <v>319.94062330458996</v>
      </c>
      <c r="P8" s="1">
        <v>233.81842788060467</v>
      </c>
      <c r="Q8" s="1">
        <f t="shared" si="2"/>
        <v>0.36832937508228436</v>
      </c>
    </row>
    <row r="9" spans="2:18" x14ac:dyDescent="0.3">
      <c r="B9" s="1">
        <v>64</v>
      </c>
      <c r="C9" s="3">
        <v>40.097816469999998</v>
      </c>
      <c r="D9" s="3">
        <v>26.629417419999999</v>
      </c>
      <c r="E9" s="3">
        <v>12.7602396</v>
      </c>
      <c r="F9" s="3">
        <v>13.68830109</v>
      </c>
      <c r="G9" s="3">
        <v>16.05852509</v>
      </c>
      <c r="H9" s="3">
        <v>20.278926850000001</v>
      </c>
      <c r="I9" s="3">
        <v>6.8749389599999997</v>
      </c>
      <c r="J9" s="3">
        <v>3.3929181100000001</v>
      </c>
      <c r="K9" s="3">
        <v>3.7862401000000001</v>
      </c>
      <c r="L9" s="3">
        <v>4.9107976000000004</v>
      </c>
      <c r="M9" s="1">
        <f t="shared" si="0"/>
        <v>148.47812128999999</v>
      </c>
      <c r="N9" s="1">
        <f>ROUNDUP(262144/(Method2_FullPred!B9*2), 0)</f>
        <v>2048</v>
      </c>
      <c r="O9" s="1">
        <f t="shared" si="1"/>
        <v>304.08319240191997</v>
      </c>
      <c r="P9" s="1">
        <v>213.18303187688136</v>
      </c>
      <c r="Q9" s="1">
        <f t="shared" si="2"/>
        <v>0.42639491391386053</v>
      </c>
    </row>
    <row r="10" spans="2:18" x14ac:dyDescent="0.3">
      <c r="O10" s="1"/>
    </row>
    <row r="11" spans="2:18" x14ac:dyDescent="0.3">
      <c r="B11">
        <v>24</v>
      </c>
      <c r="C11" s="9">
        <v>14.822107300000001</v>
      </c>
      <c r="D11" s="8">
        <v>18.469179199999999</v>
      </c>
      <c r="E11" s="9">
        <v>5.7866964300000001</v>
      </c>
      <c r="F11" s="9">
        <v>6.1839227699999997</v>
      </c>
      <c r="G11" s="9">
        <v>8.4111862199999994</v>
      </c>
      <c r="H11" s="9">
        <v>12.016827599999999</v>
      </c>
      <c r="I11" s="9">
        <v>1.9738515599999999</v>
      </c>
      <c r="J11" s="9">
        <v>1.2738106300000001</v>
      </c>
      <c r="K11" s="9">
        <v>1.1689355400000001</v>
      </c>
      <c r="L11" s="9">
        <v>4.7878632999999997</v>
      </c>
      <c r="M11">
        <f>SUM(C11:L11)</f>
        <v>74.894380549999994</v>
      </c>
      <c r="N11">
        <f>ROUNDUP(262144/B11, 0)</f>
        <v>10923</v>
      </c>
      <c r="O11" s="1">
        <f t="shared" si="1"/>
        <v>818.07131874764991</v>
      </c>
    </row>
    <row r="12" spans="2:18" x14ac:dyDescent="0.3">
      <c r="B12">
        <v>80</v>
      </c>
      <c r="C12" s="9">
        <v>52.193733199999997</v>
      </c>
      <c r="D12" s="9">
        <v>37.139331800000001</v>
      </c>
      <c r="E12" s="9">
        <v>16.109752700000001</v>
      </c>
      <c r="F12" s="9">
        <v>18.810110099999999</v>
      </c>
      <c r="G12" s="9">
        <v>20.009822799999998</v>
      </c>
      <c r="H12" s="9">
        <v>24.525556600000002</v>
      </c>
      <c r="I12" s="9">
        <v>11.369396200000001</v>
      </c>
      <c r="J12" s="9">
        <v>7.6376714699999999</v>
      </c>
      <c r="K12" s="9">
        <v>4.4493508300000002</v>
      </c>
      <c r="L12" s="9">
        <v>4.8580860000000001</v>
      </c>
      <c r="M12">
        <f t="shared" ref="M12:M17" si="3">SUM(C12:L12)</f>
        <v>197.10281170000002</v>
      </c>
      <c r="N12">
        <f t="shared" ref="N12:N17" si="4">ROUNDUP(262144/B12, 0)</f>
        <v>3277</v>
      </c>
      <c r="O12" s="1">
        <f t="shared" si="1"/>
        <v>645.90591394089995</v>
      </c>
    </row>
    <row r="13" spans="2:18" x14ac:dyDescent="0.3">
      <c r="B13">
        <v>96</v>
      </c>
      <c r="C13" s="9">
        <v>67.904029800000004</v>
      </c>
      <c r="D13" s="9">
        <v>53.2231369</v>
      </c>
      <c r="E13" s="9">
        <v>20.075401299999999</v>
      </c>
      <c r="F13" s="9">
        <v>24.8386402</v>
      </c>
      <c r="G13" s="9">
        <v>22.540277499999998</v>
      </c>
      <c r="H13" s="9">
        <v>29.298023199999999</v>
      </c>
      <c r="I13" s="9">
        <v>14.2631683</v>
      </c>
      <c r="J13" s="9">
        <v>11.7993813</v>
      </c>
      <c r="K13" s="9">
        <v>6.8831691700000004</v>
      </c>
      <c r="L13" s="9">
        <v>4.8915633999999999</v>
      </c>
      <c r="M13">
        <f t="shared" si="3"/>
        <v>255.71679107</v>
      </c>
      <c r="N13">
        <f t="shared" si="4"/>
        <v>2731</v>
      </c>
      <c r="O13" s="1">
        <f t="shared" si="1"/>
        <v>698.36255641216997</v>
      </c>
    </row>
    <row r="14" spans="2:18" x14ac:dyDescent="0.3">
      <c r="B14">
        <v>112</v>
      </c>
      <c r="C14" s="9">
        <v>94.862190200000001</v>
      </c>
      <c r="D14" s="9">
        <v>80.756691000000004</v>
      </c>
      <c r="E14" s="9">
        <v>29.5850258</v>
      </c>
      <c r="F14" s="9">
        <v>37.479591399999997</v>
      </c>
      <c r="G14" s="9">
        <v>28.009819</v>
      </c>
      <c r="H14" s="9">
        <v>39.946018199999997</v>
      </c>
      <c r="I14" s="9">
        <v>15.3472776</v>
      </c>
      <c r="J14" s="9">
        <v>12.9682903</v>
      </c>
      <c r="K14" s="9">
        <v>8.2736578000000005</v>
      </c>
      <c r="L14" s="9">
        <v>4.9228005000000001</v>
      </c>
      <c r="M14">
        <f t="shared" si="3"/>
        <v>352.15136179999996</v>
      </c>
      <c r="N14">
        <f t="shared" si="4"/>
        <v>2341</v>
      </c>
      <c r="O14" s="1">
        <f t="shared" si="1"/>
        <v>824.38633797379987</v>
      </c>
    </row>
    <row r="15" spans="2:18" x14ac:dyDescent="0.3">
      <c r="B15">
        <v>128</v>
      </c>
      <c r="C15" s="9">
        <v>150.554596</v>
      </c>
      <c r="D15" s="9">
        <v>134.838852</v>
      </c>
      <c r="E15" s="9">
        <v>48.523235300000003</v>
      </c>
      <c r="F15" s="9">
        <v>62.266578699999997</v>
      </c>
      <c r="G15" s="9">
        <v>42.524070700000003</v>
      </c>
      <c r="H15" s="9">
        <v>66.613029499999996</v>
      </c>
      <c r="I15" s="9">
        <v>14.725529699999999</v>
      </c>
      <c r="J15" s="9">
        <v>12.914959</v>
      </c>
      <c r="K15" s="9">
        <v>9.3430709800000002</v>
      </c>
      <c r="L15" s="9">
        <v>4.9540066999999999</v>
      </c>
      <c r="M15">
        <f t="shared" si="3"/>
        <v>547.25792858</v>
      </c>
      <c r="N15">
        <f t="shared" si="4"/>
        <v>2048</v>
      </c>
      <c r="O15" s="1">
        <f t="shared" si="1"/>
        <v>1120.78423773184</v>
      </c>
    </row>
    <row r="16" spans="2:18" x14ac:dyDescent="0.3">
      <c r="B16">
        <v>192</v>
      </c>
      <c r="C16" s="9">
        <v>554.69091800000001</v>
      </c>
      <c r="D16" s="9">
        <v>478.64013699999998</v>
      </c>
      <c r="E16" s="9">
        <v>311.70996100000002</v>
      </c>
      <c r="F16" s="9">
        <v>334.28411899999998</v>
      </c>
      <c r="G16" s="9">
        <v>277.937927</v>
      </c>
      <c r="H16" s="9">
        <v>319.823578</v>
      </c>
      <c r="I16" s="9">
        <v>33.044910399999999</v>
      </c>
      <c r="J16" s="9">
        <v>34.332340199999997</v>
      </c>
      <c r="K16" s="9">
        <v>44.601932499999997</v>
      </c>
      <c r="L16" s="9">
        <v>5.0442586</v>
      </c>
      <c r="M16">
        <f t="shared" si="3"/>
        <v>2394.1100817000001</v>
      </c>
      <c r="N16">
        <f t="shared" si="4"/>
        <v>1366</v>
      </c>
      <c r="O16" s="1">
        <f t="shared" si="1"/>
        <v>3270.3543716022</v>
      </c>
    </row>
    <row r="17" spans="2:15" x14ac:dyDescent="0.3">
      <c r="B17">
        <v>256</v>
      </c>
      <c r="C17" s="9">
        <v>860.149719</v>
      </c>
      <c r="D17" s="9">
        <v>704.24163799999997</v>
      </c>
      <c r="E17" s="9">
        <v>575.19232199999999</v>
      </c>
      <c r="F17" s="9">
        <v>604.27325399999995</v>
      </c>
      <c r="G17" s="9">
        <v>531.47839399999998</v>
      </c>
      <c r="H17" s="9">
        <v>574.11144999999999</v>
      </c>
      <c r="I17" s="9">
        <v>180.19267300000001</v>
      </c>
      <c r="J17" s="9">
        <v>201.507858</v>
      </c>
      <c r="K17" s="9">
        <v>297.11712599999998</v>
      </c>
      <c r="L17" s="9">
        <v>5.1175860000000002</v>
      </c>
      <c r="M17">
        <f t="shared" si="3"/>
        <v>4533.38202</v>
      </c>
      <c r="N17">
        <f t="shared" si="4"/>
        <v>1024</v>
      </c>
      <c r="O17" s="1">
        <f t="shared" si="1"/>
        <v>4642.1831884800004</v>
      </c>
    </row>
    <row r="23" spans="2:15" x14ac:dyDescent="0.3">
      <c r="B23" s="5" t="s">
        <v>30</v>
      </c>
      <c r="C23" s="4">
        <v>2</v>
      </c>
    </row>
    <row r="24" spans="2:15" x14ac:dyDescent="0.3">
      <c r="B24" s="5" t="s">
        <v>29</v>
      </c>
      <c r="C24" t="s">
        <v>3</v>
      </c>
    </row>
  </sheetData>
  <mergeCells count="1">
    <mergeCell ref="C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zoomScale="120" zoomScaleNormal="120" workbookViewId="0">
      <selection activeCell="E19" sqref="E19"/>
    </sheetView>
  </sheetViews>
  <sheetFormatPr defaultRowHeight="14.4" x14ac:dyDescent="0.3"/>
  <cols>
    <col min="2" max="2" width="12.44140625" customWidth="1"/>
    <col min="3" max="3" width="12.6640625" customWidth="1"/>
  </cols>
  <sheetData>
    <row r="3" spans="2:4" x14ac:dyDescent="0.3">
      <c r="B3" s="1" t="s">
        <v>5</v>
      </c>
      <c r="C3" s="1" t="s">
        <v>6</v>
      </c>
      <c r="D3" s="1" t="s">
        <v>7</v>
      </c>
    </row>
    <row r="4" spans="2:4" x14ac:dyDescent="0.3">
      <c r="B4" s="1">
        <v>8</v>
      </c>
      <c r="C4" s="1">
        <v>783.13891706666664</v>
      </c>
      <c r="D4" s="1">
        <v>619.67472489674822</v>
      </c>
    </row>
    <row r="5" spans="2:4" x14ac:dyDescent="0.3">
      <c r="B5" s="1">
        <v>16</v>
      </c>
      <c r="C5" s="1">
        <v>524.19328236666672</v>
      </c>
      <c r="D5" s="1">
        <v>377.7578815619147</v>
      </c>
    </row>
    <row r="6" spans="2:4" x14ac:dyDescent="0.3">
      <c r="B6" s="1">
        <v>32</v>
      </c>
      <c r="C6" s="1">
        <v>411.29268583333334</v>
      </c>
      <c r="D6" s="1">
        <v>265.86673625310232</v>
      </c>
    </row>
    <row r="7" spans="2:4" x14ac:dyDescent="0.3">
      <c r="B7" s="1">
        <v>48</v>
      </c>
      <c r="C7" s="1">
        <v>384.30254250000002</v>
      </c>
      <c r="D7" s="1">
        <v>233.81842788060467</v>
      </c>
    </row>
    <row r="8" spans="2:4" x14ac:dyDescent="0.3">
      <c r="B8" s="1">
        <v>64</v>
      </c>
      <c r="C8" s="1">
        <v>360.50750556666662</v>
      </c>
      <c r="D8" s="1">
        <v>213.18303187688136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7" sqref="F7"/>
    </sheetView>
  </sheetViews>
  <sheetFormatPr defaultRowHeight="14.4" x14ac:dyDescent="0.3"/>
  <cols>
    <col min="3" max="3" width="15.88671875" customWidth="1"/>
  </cols>
  <sheetData>
    <row r="1" spans="1:6" x14ac:dyDescent="0.3">
      <c r="A1" t="s">
        <v>0</v>
      </c>
      <c r="B1" t="s">
        <v>1</v>
      </c>
      <c r="C1" t="s">
        <v>28</v>
      </c>
      <c r="D1" t="s">
        <v>2</v>
      </c>
      <c r="F1" t="s">
        <v>8</v>
      </c>
    </row>
    <row r="2" spans="1:6" x14ac:dyDescent="0.3">
      <c r="A2">
        <v>1</v>
      </c>
      <c r="B2">
        <v>626.95625901222195</v>
      </c>
      <c r="C2">
        <v>16</v>
      </c>
      <c r="D2" t="s">
        <v>3</v>
      </c>
      <c r="F2">
        <f>AVERAGE(B3:B5)</f>
        <v>619.67472489674822</v>
      </c>
    </row>
    <row r="3" spans="1:6" x14ac:dyDescent="0.3">
      <c r="A3">
        <v>2</v>
      </c>
      <c r="B3">
        <v>619.81326317787102</v>
      </c>
      <c r="C3">
        <v>16</v>
      </c>
      <c r="D3" t="s">
        <v>3</v>
      </c>
    </row>
    <row r="4" spans="1:6" x14ac:dyDescent="0.3">
      <c r="A4">
        <v>3</v>
      </c>
      <c r="B4">
        <v>619.27980494499195</v>
      </c>
      <c r="C4">
        <v>16</v>
      </c>
      <c r="D4" t="s">
        <v>3</v>
      </c>
    </row>
    <row r="5" spans="1:6" x14ac:dyDescent="0.3">
      <c r="A5">
        <v>4</v>
      </c>
      <c r="B5">
        <v>619.93110656738202</v>
      </c>
      <c r="C5">
        <v>16</v>
      </c>
      <c r="D5" t="s">
        <v>3</v>
      </c>
    </row>
    <row r="6" spans="1:6" x14ac:dyDescent="0.3">
      <c r="A6" t="s">
        <v>4</v>
      </c>
      <c r="B6">
        <v>2550.8790321350002</v>
      </c>
      <c r="C6">
        <v>16</v>
      </c>
      <c r="D6" t="s">
        <v>3</v>
      </c>
    </row>
    <row r="7" spans="1:6" x14ac:dyDescent="0.3">
      <c r="A7">
        <v>1</v>
      </c>
      <c r="B7">
        <v>381.73154187202402</v>
      </c>
      <c r="C7">
        <v>32</v>
      </c>
      <c r="D7" t="s">
        <v>3</v>
      </c>
      <c r="F7">
        <f t="shared" ref="F7:F32" si="0">AVERAGE(B8:B10)</f>
        <v>377.7578815619147</v>
      </c>
    </row>
    <row r="8" spans="1:6" x14ac:dyDescent="0.3">
      <c r="A8">
        <v>2</v>
      </c>
      <c r="B8">
        <v>376.528517246246</v>
      </c>
      <c r="C8">
        <v>32</v>
      </c>
      <c r="D8" t="s">
        <v>3</v>
      </c>
    </row>
    <row r="9" spans="1:6" x14ac:dyDescent="0.3">
      <c r="A9">
        <v>3</v>
      </c>
      <c r="B9">
        <v>378.28363680839499</v>
      </c>
      <c r="C9">
        <v>32</v>
      </c>
      <c r="D9" t="s">
        <v>3</v>
      </c>
    </row>
    <row r="10" spans="1:6" x14ac:dyDescent="0.3">
      <c r="A10">
        <v>4</v>
      </c>
      <c r="B10">
        <v>378.461490631103</v>
      </c>
      <c r="C10">
        <v>32</v>
      </c>
      <c r="D10" t="s">
        <v>3</v>
      </c>
    </row>
    <row r="11" spans="1:6" x14ac:dyDescent="0.3">
      <c r="A11" t="s">
        <v>4</v>
      </c>
      <c r="B11">
        <v>1562.2437067031799</v>
      </c>
      <c r="C11">
        <v>32</v>
      </c>
      <c r="D11" t="s">
        <v>3</v>
      </c>
    </row>
    <row r="12" spans="1:6" x14ac:dyDescent="0.3">
      <c r="A12">
        <v>1</v>
      </c>
      <c r="B12">
        <v>269.54208612442</v>
      </c>
      <c r="C12">
        <v>64</v>
      </c>
      <c r="D12" t="s">
        <v>3</v>
      </c>
      <c r="F12">
        <f t="shared" si="0"/>
        <v>265.86673625310232</v>
      </c>
    </row>
    <row r="13" spans="1:6" x14ac:dyDescent="0.3">
      <c r="A13">
        <v>2</v>
      </c>
      <c r="B13">
        <v>266.33161091804499</v>
      </c>
      <c r="C13">
        <v>64</v>
      </c>
      <c r="D13" t="s">
        <v>3</v>
      </c>
    </row>
    <row r="14" spans="1:6" x14ac:dyDescent="0.3">
      <c r="A14">
        <v>3</v>
      </c>
      <c r="B14">
        <v>266.05022931098898</v>
      </c>
      <c r="C14">
        <v>64</v>
      </c>
      <c r="D14" t="s">
        <v>3</v>
      </c>
    </row>
    <row r="15" spans="1:6" x14ac:dyDescent="0.3">
      <c r="A15">
        <v>4</v>
      </c>
      <c r="B15">
        <v>265.21836853027298</v>
      </c>
      <c r="C15">
        <v>64</v>
      </c>
      <c r="D15" t="s">
        <v>3</v>
      </c>
    </row>
    <row r="16" spans="1:6" x14ac:dyDescent="0.3">
      <c r="A16" t="s">
        <v>4</v>
      </c>
      <c r="B16">
        <v>1125.0372509956301</v>
      </c>
      <c r="C16">
        <v>64</v>
      </c>
      <c r="D16" t="s">
        <v>3</v>
      </c>
    </row>
    <row r="17" spans="1:6" x14ac:dyDescent="0.3">
      <c r="A17">
        <v>1</v>
      </c>
      <c r="B17">
        <v>264.58972835540698</v>
      </c>
      <c r="C17">
        <v>80</v>
      </c>
      <c r="D17" t="s">
        <v>3</v>
      </c>
      <c r="F17">
        <f t="shared" si="0"/>
        <v>258.56355794270803</v>
      </c>
    </row>
    <row r="18" spans="1:6" x14ac:dyDescent="0.3">
      <c r="A18">
        <v>2</v>
      </c>
      <c r="B18">
        <v>258.81870937347401</v>
      </c>
      <c r="C18">
        <v>80</v>
      </c>
      <c r="D18" t="s">
        <v>3</v>
      </c>
    </row>
    <row r="19" spans="1:6" x14ac:dyDescent="0.3">
      <c r="A19">
        <v>3</v>
      </c>
      <c r="B19">
        <v>258.35522508621199</v>
      </c>
      <c r="C19">
        <v>80</v>
      </c>
      <c r="D19" t="s">
        <v>3</v>
      </c>
    </row>
    <row r="20" spans="1:6" x14ac:dyDescent="0.3">
      <c r="A20">
        <v>4</v>
      </c>
      <c r="B20">
        <v>258.51673936843798</v>
      </c>
      <c r="C20">
        <v>80</v>
      </c>
      <c r="D20" t="s">
        <v>3</v>
      </c>
    </row>
    <row r="21" spans="1:6" x14ac:dyDescent="0.3">
      <c r="A21" t="s">
        <v>4</v>
      </c>
      <c r="B21">
        <v>1091.258831501</v>
      </c>
      <c r="C21">
        <v>80</v>
      </c>
      <c r="D21" t="s">
        <v>3</v>
      </c>
    </row>
    <row r="22" spans="1:6" x14ac:dyDescent="0.3">
      <c r="A22">
        <v>1</v>
      </c>
      <c r="B22">
        <v>238.21263980865399</v>
      </c>
      <c r="C22">
        <v>96</v>
      </c>
      <c r="D22" t="s">
        <v>3</v>
      </c>
      <c r="F22">
        <f t="shared" si="0"/>
        <v>233.81842788060467</v>
      </c>
    </row>
    <row r="23" spans="1:6" x14ac:dyDescent="0.3">
      <c r="A23">
        <v>2</v>
      </c>
      <c r="B23">
        <v>233.833204746246</v>
      </c>
      <c r="C23">
        <v>96</v>
      </c>
      <c r="D23" t="s">
        <v>3</v>
      </c>
    </row>
    <row r="24" spans="1:6" x14ac:dyDescent="0.3">
      <c r="A24">
        <v>3</v>
      </c>
      <c r="B24">
        <v>233.94089674949601</v>
      </c>
      <c r="C24">
        <v>96</v>
      </c>
      <c r="D24" t="s">
        <v>3</v>
      </c>
    </row>
    <row r="25" spans="1:6" x14ac:dyDescent="0.3">
      <c r="A25">
        <v>4</v>
      </c>
      <c r="B25">
        <v>233.68118214607199</v>
      </c>
      <c r="C25">
        <v>96</v>
      </c>
      <c r="D25" t="s">
        <v>3</v>
      </c>
    </row>
    <row r="26" spans="1:6" x14ac:dyDescent="0.3">
      <c r="A26" t="s">
        <v>4</v>
      </c>
      <c r="B26">
        <v>995.55959391593899</v>
      </c>
      <c r="C26">
        <v>96</v>
      </c>
      <c r="D26" t="s">
        <v>3</v>
      </c>
    </row>
    <row r="27" spans="1:6" x14ac:dyDescent="0.3">
      <c r="A27">
        <v>1</v>
      </c>
      <c r="B27">
        <v>219.326349496841</v>
      </c>
      <c r="C27">
        <v>128</v>
      </c>
      <c r="D27" t="s">
        <v>3</v>
      </c>
      <c r="F27">
        <f t="shared" si="0"/>
        <v>213.18303187688136</v>
      </c>
    </row>
    <row r="28" spans="1:6" x14ac:dyDescent="0.3">
      <c r="A28">
        <v>2</v>
      </c>
      <c r="B28">
        <v>213.61373162269501</v>
      </c>
      <c r="C28">
        <v>128</v>
      </c>
      <c r="D28" t="s">
        <v>3</v>
      </c>
    </row>
    <row r="29" spans="1:6" x14ac:dyDescent="0.3">
      <c r="A29">
        <v>3</v>
      </c>
      <c r="B29">
        <v>212.826511859893</v>
      </c>
      <c r="C29">
        <v>128</v>
      </c>
      <c r="D29" t="s">
        <v>3</v>
      </c>
    </row>
    <row r="30" spans="1:6" x14ac:dyDescent="0.3">
      <c r="A30">
        <v>4</v>
      </c>
      <c r="B30">
        <v>213.108852148056</v>
      </c>
      <c r="C30">
        <v>128</v>
      </c>
      <c r="D30" t="s">
        <v>3</v>
      </c>
    </row>
    <row r="31" spans="1:6" x14ac:dyDescent="0.3">
      <c r="A31" t="s">
        <v>4</v>
      </c>
      <c r="B31">
        <v>911.13546061515797</v>
      </c>
      <c r="C31">
        <v>128</v>
      </c>
      <c r="D31" t="s">
        <v>3</v>
      </c>
    </row>
    <row r="32" spans="1:6" x14ac:dyDescent="0.3">
      <c r="A32">
        <v>1</v>
      </c>
      <c r="B32">
        <v>204.98683810233999</v>
      </c>
      <c r="C32">
        <v>160</v>
      </c>
      <c r="D32" t="s">
        <v>3</v>
      </c>
      <c r="F32">
        <f t="shared" si="0"/>
        <v>200.11518208185768</v>
      </c>
    </row>
    <row r="33" spans="1:4" x14ac:dyDescent="0.3">
      <c r="A33">
        <v>2</v>
      </c>
      <c r="B33">
        <v>200.407049894332</v>
      </c>
      <c r="C33">
        <v>160</v>
      </c>
      <c r="D33" t="s">
        <v>3</v>
      </c>
    </row>
    <row r="34" spans="1:4" x14ac:dyDescent="0.3">
      <c r="A34">
        <v>3</v>
      </c>
      <c r="B34">
        <v>199.99495315551701</v>
      </c>
      <c r="C34">
        <v>160</v>
      </c>
      <c r="D34" t="s">
        <v>3</v>
      </c>
    </row>
    <row r="35" spans="1:4" x14ac:dyDescent="0.3">
      <c r="A35">
        <v>4</v>
      </c>
      <c r="B35">
        <v>199.943543195724</v>
      </c>
      <c r="C35">
        <v>160</v>
      </c>
      <c r="D35" t="s">
        <v>3</v>
      </c>
    </row>
    <row r="36" spans="1:4" x14ac:dyDescent="0.3">
      <c r="A36" t="s">
        <v>4</v>
      </c>
      <c r="B36">
        <v>856.00519108772198</v>
      </c>
      <c r="C36">
        <v>160</v>
      </c>
      <c r="D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Method2_FullPred</vt:lpstr>
      <vt:lpstr>MSvsSingle</vt:lpstr>
      <vt:lpstr>total_time_patch_cam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Hardev</dc:creator>
  <cp:lastModifiedBy>ASUS</cp:lastModifiedBy>
  <dcterms:created xsi:type="dcterms:W3CDTF">2020-08-03T03:31:42Z</dcterms:created>
  <dcterms:modified xsi:type="dcterms:W3CDTF">2020-08-31T19:33:17Z</dcterms:modified>
</cp:coreProperties>
</file>