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35" activeTab="1"/>
  </bookViews>
  <sheets>
    <sheet name="Лист7" sheetId="8" r:id="rId1"/>
    <sheet name="Заказ" sheetId="1" r:id="rId2"/>
    <sheet name="Январь" sheetId="2" r:id="rId3"/>
    <sheet name="Февраль" sheetId="3" r:id="rId4"/>
    <sheet name="Март" sheetId="4" r:id="rId5"/>
    <sheet name="Квартал" sheetId="5" r:id="rId6"/>
    <sheet name="Квартал1" sheetId="6" r:id="rId7"/>
  </sheets>
  <calcPr calcId="152511"/>
  <pivotCaches>
    <pivotCache cacheId="13" r:id="rId8"/>
  </pivotCaches>
</workbook>
</file>

<file path=xl/calcChain.xml><?xml version="1.0" encoding="utf-8"?>
<calcChain xmlns="http://schemas.openxmlformats.org/spreadsheetml/2006/main">
  <c r="D21" i="1" l="1"/>
  <c r="D19" i="1"/>
  <c r="D17" i="1"/>
  <c r="D15" i="1"/>
  <c r="D13" i="1"/>
  <c r="D11" i="1"/>
  <c r="D9" i="1"/>
  <c r="D7" i="1"/>
  <c r="D5" i="1"/>
  <c r="D3" i="1"/>
  <c r="C3" i="6"/>
  <c r="C4" i="6"/>
  <c r="C5" i="6"/>
  <c r="C7" i="6"/>
  <c r="C10" i="6" s="1"/>
  <c r="C8" i="6"/>
  <c r="C9" i="6"/>
  <c r="C11" i="6"/>
  <c r="C12" i="6"/>
  <c r="C13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C41" i="6"/>
  <c r="C2" i="1"/>
  <c r="C2" i="4" s="1"/>
  <c r="D3" i="6" s="1"/>
  <c r="C8" i="1"/>
  <c r="C5" i="4" s="1"/>
  <c r="D15" i="6" s="1"/>
  <c r="C10" i="1"/>
  <c r="C6" i="4" s="1"/>
  <c r="D19" i="6" s="1"/>
  <c r="C6" i="1"/>
  <c r="C4" i="4" s="1"/>
  <c r="D11" i="6" s="1"/>
  <c r="C12" i="1"/>
  <c r="C7" i="3" s="1"/>
  <c r="D24" i="6" s="1"/>
  <c r="C16" i="1"/>
  <c r="C9" i="4" s="1"/>
  <c r="D31" i="6" s="1"/>
  <c r="C14" i="1"/>
  <c r="C8" i="4" s="1"/>
  <c r="D27" i="6" s="1"/>
  <c r="C20" i="1"/>
  <c r="C11" i="3" s="1"/>
  <c r="D40" i="6" s="1"/>
  <c r="C18" i="1"/>
  <c r="C10" i="4" s="1"/>
  <c r="D35" i="6" s="1"/>
  <c r="C4" i="1"/>
  <c r="C3" i="3" s="1"/>
  <c r="D8" i="6" s="1"/>
  <c r="E23" i="1"/>
  <c r="C6" i="3" l="1"/>
  <c r="D20" i="6" s="1"/>
  <c r="D22" i="6" s="1"/>
  <c r="C9" i="3"/>
  <c r="D32" i="6" s="1"/>
  <c r="C9" i="2"/>
  <c r="D33" i="6" s="1"/>
  <c r="C5" i="3"/>
  <c r="D16" i="6" s="1"/>
  <c r="D22" i="1"/>
  <c r="C5" i="2"/>
  <c r="D17" i="6" s="1"/>
  <c r="C3" i="4"/>
  <c r="D7" i="6" s="1"/>
  <c r="C7" i="4"/>
  <c r="D23" i="6" s="1"/>
  <c r="C10" i="2"/>
  <c r="D37" i="6" s="1"/>
  <c r="C2" i="2"/>
  <c r="D5" i="6" s="1"/>
  <c r="C2" i="3"/>
  <c r="D4" i="6" s="1"/>
  <c r="C6" i="2"/>
  <c r="D21" i="6" s="1"/>
  <c r="C10" i="3"/>
  <c r="D36" i="6" s="1"/>
  <c r="D38" i="6" s="1"/>
  <c r="C11" i="2"/>
  <c r="D41" i="6" s="1"/>
  <c r="C11" i="4"/>
  <c r="D39" i="6" s="1"/>
  <c r="C8" i="2"/>
  <c r="D29" i="6" s="1"/>
  <c r="C4" i="2"/>
  <c r="D13" i="6" s="1"/>
  <c r="C8" i="3"/>
  <c r="D28" i="6" s="1"/>
  <c r="C4" i="3"/>
  <c r="D12" i="6" s="1"/>
  <c r="C7" i="2"/>
  <c r="D25" i="6" s="1"/>
  <c r="C3" i="2"/>
  <c r="D9" i="6" s="1"/>
  <c r="D10" i="6" s="1"/>
  <c r="C6" i="6"/>
  <c r="C42" i="6"/>
  <c r="C26" i="6"/>
  <c r="C30" i="6"/>
  <c r="C34" i="6"/>
  <c r="C18" i="6"/>
  <c r="C14" i="6"/>
  <c r="C38" i="6"/>
  <c r="C22" i="6"/>
  <c r="D18" i="6" l="1"/>
  <c r="D6" i="6"/>
  <c r="D34" i="6"/>
  <c r="D26" i="6"/>
  <c r="D42" i="6"/>
  <c r="D30" i="6"/>
  <c r="D14" i="6"/>
</calcChain>
</file>

<file path=xl/sharedStrings.xml><?xml version="1.0" encoding="utf-8"?>
<sst xmlns="http://schemas.openxmlformats.org/spreadsheetml/2006/main" count="150" uniqueCount="51">
  <si>
    <t xml:space="preserve">Номер </t>
  </si>
  <si>
    <t xml:space="preserve">Название </t>
  </si>
  <si>
    <t xml:space="preserve">Цена </t>
  </si>
  <si>
    <t xml:space="preserve">Количество шт. в партии </t>
  </si>
  <si>
    <t xml:space="preserve">Сумма </t>
  </si>
  <si>
    <t xml:space="preserve">Квартал </t>
  </si>
  <si>
    <r>
      <t>Адсорбер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</si>
  <si>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Кв1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</si>
  <si>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Батарея аккумуляторная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</si>
  <si>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Кв2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</si>
  <si>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Воздухозаборник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</si>
  <si>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Генератор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</si>
  <si>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Кв3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</si>
  <si>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б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</si>
  <si>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Датчик давления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</si>
  <si>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Адсорбер1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</si>
  <si>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Батарея аккомуляторная1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</si>
  <si>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Воздухозаборник1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</si>
  <si>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Генератор1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</si>
  <si>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Датчик температуры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</si>
  <si>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Кв4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</si>
  <si>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Наименование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</si>
  <si>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Количество</t>
    </r>
    <r>
      <rPr>
        <b/>
        <sz val="11"/>
        <color theme="1"/>
        <rFont val="Times New Roman"/>
        <family val="1"/>
        <charset val="204"/>
      </rPr>
      <t xml:space="preserve"> </t>
    </r>
  </si>
  <si>
    <r>
      <t>Стоимость</t>
    </r>
    <r>
      <rPr>
        <b/>
        <sz val="11"/>
        <color theme="1"/>
        <rFont val="Times New Roman"/>
        <family val="1"/>
        <charset val="204"/>
      </rPr>
      <t xml:space="preserve"> </t>
    </r>
  </si>
  <si>
    <t>Наименование</t>
  </si>
  <si>
    <t>Количество</t>
  </si>
  <si>
    <t>Стоимость</t>
  </si>
  <si>
    <t xml:space="preserve">Наименование </t>
  </si>
  <si>
    <t xml:space="preserve">Адсорбер </t>
  </si>
  <si>
    <t xml:space="preserve">Батарея аккумуляторная </t>
  </si>
  <si>
    <t xml:space="preserve">Воздухозаборник </t>
  </si>
  <si>
    <t xml:space="preserve">Генератор </t>
  </si>
  <si>
    <t xml:space="preserve">Датчик давления </t>
  </si>
  <si>
    <t xml:space="preserve">Адсорбер1 </t>
  </si>
  <si>
    <t xml:space="preserve">Батарея аккомуляторная1 </t>
  </si>
  <si>
    <t xml:space="preserve">Воздухозаборник1 </t>
  </si>
  <si>
    <t xml:space="preserve">Генератор1 </t>
  </si>
  <si>
    <t xml:space="preserve">Датчик температуры </t>
  </si>
  <si>
    <t>Лист Microsoft Excel</t>
  </si>
  <si>
    <t>Названия строк</t>
  </si>
  <si>
    <t>Общий итог</t>
  </si>
  <si>
    <t xml:space="preserve">Сумма по полю Сумма </t>
  </si>
  <si>
    <t xml:space="preserve">Кв2 </t>
  </si>
  <si>
    <t xml:space="preserve">Кв1 </t>
  </si>
  <si>
    <t xml:space="preserve">Кв3 </t>
  </si>
  <si>
    <t xml:space="preserve">Кв4 </t>
  </si>
  <si>
    <t>Названия столбцов</t>
  </si>
  <si>
    <t>Кв2  Итог</t>
  </si>
  <si>
    <t>Кв1  Итог</t>
  </si>
  <si>
    <t>Кв3  Итог</t>
  </si>
  <si>
    <t>Кв4 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</si>
</sst>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vertical="center" wrapText="1"/>
    </xf>
    <xf numFmtId="44" fontId="0" fillId="0" borderId="0" xfId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4" fontId="2" fillId="2" borderId="4" xfId="0" applyNumberFormat="1" applyFont="1" applyFill="1" applyBorder="1" applyAlignment="1">
      <alignment vertical="center" wrapText="1"/>
    </xf>
    <xf numFmtId="44" fontId="4" fillId="2" borderId="4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44" fontId="2" fillId="2" borderId="0" xfId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9.662611111111" createdVersion="5" refreshedVersion="5" minRefreshableVersion="3" recordCount="10">
  <cacheSource type="worksheet">
    <worksheetSource ref="A1:F20" sheet="Заказ"/>
  </cacheSource>
  <cacheFields count="6">
    <cacheField name="Номер " numFmtId="0">
      <sharedItems containsMixedTypes="1" containsNumber="1" containsInteger="1" minValue="1" maxValue="10"/>
    </cacheField>
    <cacheField name="Название " numFmtId="0">
      <sharedItems count="10">
        <s v="Адсорбер "/>
        <s v="Батарея аккумуляторная "/>
        <s v="Воздухозаборник "/>
        <s v="Генератор "/>
        <s v="Датчик давления "/>
        <s v="Адсорбер1 "/>
        <s v="Батарея аккомуляторная1 "/>
        <s v="Воздухозаборник1 "/>
        <s v="Генератор1 "/>
        <s v="Датчик температуры "/>
      </sharedItems>
    </cacheField>
    <cacheField name="Цена " numFmtId="44">
      <sharedItems containsSemiMixedTypes="0" containsString="0" containsNumber="1" containsInteger="1" minValue="1000" maxValue="12000"/>
    </cacheField>
    <cacheField name="Количество шт. в партии " numFmtId="0">
      <sharedItems containsSemiMixedTypes="0" containsString="0" containsNumber="1" containsInteger="1" minValue="10000" maxValue="100000"/>
    </cacheField>
    <cacheField name="Сумма " numFmtId="0">
      <sharedItems containsSemiMixedTypes="0" containsString="0" containsNumber="1" containsInteger="1" minValue="17000000" maxValue="270000000" count="10">
        <n v="17000000"/>
        <n v="20000000"/>
        <n v="35000000"/>
        <n v="40000000"/>
        <n v="270000000"/>
        <n v="80000000"/>
        <n v="60000000"/>
        <n v="45000000"/>
        <n v="120000000"/>
        <n v="150000000"/>
      </sharedItems>
    </cacheField>
    <cacheField name="Квартал " numFmtId="0">
      <sharedItems count="4">
        <s v="Кв1 "/>
        <s v="Кв2 "/>
        <s v="Кв3 "/>
        <s v="Кв4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n v="1700"/>
    <n v="10000"/>
    <x v="0"/>
    <x v="0"/>
  </r>
  <r>
    <n v="2"/>
    <x v="1"/>
    <n v="1000"/>
    <n v="20000"/>
    <x v="1"/>
    <x v="1"/>
  </r>
  <r>
    <n v="3"/>
    <x v="2"/>
    <n v="3500"/>
    <n v="10000"/>
    <x v="2"/>
    <x v="0"/>
  </r>
  <r>
    <n v="4"/>
    <x v="3"/>
    <n v="4000"/>
    <n v="10000"/>
    <x v="3"/>
    <x v="2"/>
  </r>
  <r>
    <s v="б "/>
    <x v="4"/>
    <n v="2700"/>
    <n v="100000"/>
    <x v="4"/>
    <x v="2"/>
  </r>
  <r>
    <n v="6"/>
    <x v="5"/>
    <n v="4000"/>
    <n v="20000"/>
    <x v="5"/>
    <x v="0"/>
  </r>
  <r>
    <n v="7"/>
    <x v="6"/>
    <n v="6000"/>
    <n v="10000"/>
    <x v="6"/>
    <x v="0"/>
  </r>
  <r>
    <n v="8"/>
    <x v="7"/>
    <n v="4500"/>
    <n v="10000"/>
    <x v="7"/>
    <x v="2"/>
  </r>
  <r>
    <n v="9"/>
    <x v="8"/>
    <n v="12000"/>
    <n v="10000"/>
    <x v="8"/>
    <x v="2"/>
  </r>
  <r>
    <n v="10"/>
    <x v="9"/>
    <n v="10000"/>
    <n v="15000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3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F15" firstHeaderRow="1" firstDataRow="2" firstDataCol="1"/>
  <pivotFields count="6">
    <pivotField showAll="0"/>
    <pivotField axis="axisRow" showAll="0">
      <items count="11">
        <item x="0"/>
        <item x="5"/>
        <item x="6"/>
        <item x="1"/>
        <item x="2"/>
        <item x="7"/>
        <item x="3"/>
        <item x="8"/>
        <item x="4"/>
        <item x="9"/>
        <item t="default"/>
      </items>
    </pivotField>
    <pivotField numFmtId="44" showAll="0"/>
    <pivotField showAll="0"/>
    <pivotField dataField="1" showAll="0">
      <items count="11">
        <item x="0"/>
        <item x="1"/>
        <item x="2"/>
        <item x="3"/>
        <item x="7"/>
        <item x="6"/>
        <item x="5"/>
        <item x="8"/>
        <item x="9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 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Relationship Id="rId2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Relationship Id="rId1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Relationship Id="rId2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Relationship Id="rId1" Type="http://schemas.openxmlformats.org/officeDocument/2006/relationships/externalLinkPath" Target="file:///\\10.10.14.9\kkmt\p2-18\&#1050;&#1086;&#1088;&#1086;&#1083;&#1077;&#1085;&#1082;&#1086;\&#1050;&#1086;&#1088;&#1086;&#1083;&#1077;&#1085;&#1082;&#1086;\&#1050;&#1086;&#1088;&#1086;&#1083;&#1077;&#1085;&#1082;&#1086;\&#1050;&#1086;&#1088;&#1086;&#1083;&#1077;&#1085;&#1082;&#1086;\&#1050;&#1086;&#1088;&#1086;&#1083;&#1077;&#1085;&#1082;&#1086;\4%20&#1089;&#1077;&#1084;&#1077;&#1089;&#1090;&#1088;\&#1052;&#1044;&#1050;\&#1051;&#1080;&#1089;&#1090;%20Microsoft%20Exc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C13" sqref="C13"/>
    </sheetView>
  </sheetViews>
  <sheetFormatPr defaultRowHeight="15" x14ac:dyDescent="0.25"/>
  <cols>
    <col min="1" max="1" width="25.7109375" customWidth="1"/>
    <col min="2" max="2" width="20.85546875" customWidth="1"/>
    <col min="3" max="3" width="9" customWidth="1"/>
    <col min="4" max="5" width="10" customWidth="1"/>
    <col min="6" max="6" width="11.85546875" customWidth="1"/>
    <col min="7" max="7" width="21.42578125" customWidth="1"/>
    <col min="8" max="8" width="23" customWidth="1"/>
    <col min="9" max="9" width="21.42578125" customWidth="1"/>
    <col min="10" max="10" width="27.7109375" customWidth="1"/>
    <col min="11" max="11" width="26.140625" bestFit="1" customWidth="1"/>
    <col min="12" max="12" width="11.85546875" bestFit="1" customWidth="1"/>
  </cols>
  <sheetData>
    <row r="3" spans="1:6" x14ac:dyDescent="0.25">
      <c r="A3" s="19" t="s">
        <v>41</v>
      </c>
      <c r="B3" s="19" t="s">
        <v>46</v>
      </c>
    </row>
    <row r="4" spans="1:6" x14ac:dyDescent="0.25">
      <c r="A4" s="19" t="s">
        <v>39</v>
      </c>
      <c r="B4" t="s">
        <v>43</v>
      </c>
      <c r="C4" t="s">
        <v>42</v>
      </c>
      <c r="D4" t="s">
        <v>44</v>
      </c>
      <c r="E4" t="s">
        <v>45</v>
      </c>
      <c r="F4" t="s">
        <v>40</v>
      </c>
    </row>
    <row r="5" spans="1:6" x14ac:dyDescent="0.25">
      <c r="A5" s="20" t="s">
        <v>28</v>
      </c>
      <c r="B5" s="21">
        <v>17000000</v>
      </c>
      <c r="C5" s="21"/>
      <c r="D5" s="21"/>
      <c r="E5" s="21"/>
      <c r="F5" s="21">
        <v>17000000</v>
      </c>
    </row>
    <row r="6" spans="1:6" x14ac:dyDescent="0.25">
      <c r="A6" s="20" t="s">
        <v>33</v>
      </c>
      <c r="B6" s="21">
        <v>80000000</v>
      </c>
      <c r="C6" s="21"/>
      <c r="D6" s="21"/>
      <c r="E6" s="21"/>
      <c r="F6" s="21">
        <v>80000000</v>
      </c>
    </row>
    <row r="7" spans="1:6" x14ac:dyDescent="0.25">
      <c r="A7" s="20" t="s">
        <v>34</v>
      </c>
      <c r="B7" s="21">
        <v>60000000</v>
      </c>
      <c r="C7" s="21"/>
      <c r="D7" s="21"/>
      <c r="E7" s="21"/>
      <c r="F7" s="21">
        <v>60000000</v>
      </c>
    </row>
    <row r="8" spans="1:6" x14ac:dyDescent="0.25">
      <c r="A8" s="20" t="s">
        <v>29</v>
      </c>
      <c r="B8" s="21"/>
      <c r="C8" s="21">
        <v>20000000</v>
      </c>
      <c r="D8" s="21"/>
      <c r="E8" s="21"/>
      <c r="F8" s="21">
        <v>20000000</v>
      </c>
    </row>
    <row r="9" spans="1:6" x14ac:dyDescent="0.25">
      <c r="A9" s="20" t="s">
        <v>30</v>
      </c>
      <c r="B9" s="21">
        <v>35000000</v>
      </c>
      <c r="C9" s="21"/>
      <c r="D9" s="21"/>
      <c r="E9" s="21"/>
      <c r="F9" s="21">
        <v>35000000</v>
      </c>
    </row>
    <row r="10" spans="1:6" x14ac:dyDescent="0.25">
      <c r="A10" s="20" t="s">
        <v>35</v>
      </c>
      <c r="B10" s="21"/>
      <c r="C10" s="21"/>
      <c r="D10" s="21">
        <v>45000000</v>
      </c>
      <c r="E10" s="21"/>
      <c r="F10" s="21">
        <v>45000000</v>
      </c>
    </row>
    <row r="11" spans="1:6" x14ac:dyDescent="0.25">
      <c r="A11" s="20" t="s">
        <v>31</v>
      </c>
      <c r="B11" s="21"/>
      <c r="C11" s="21"/>
      <c r="D11" s="21">
        <v>40000000</v>
      </c>
      <c r="E11" s="21"/>
      <c r="F11" s="21">
        <v>40000000</v>
      </c>
    </row>
    <row r="12" spans="1:6" x14ac:dyDescent="0.25">
      <c r="A12" s="20" t="s">
        <v>36</v>
      </c>
      <c r="B12" s="21"/>
      <c r="C12" s="21"/>
      <c r="D12" s="21">
        <v>120000000</v>
      </c>
      <c r="E12" s="21"/>
      <c r="F12" s="21">
        <v>120000000</v>
      </c>
    </row>
    <row r="13" spans="1:6" x14ac:dyDescent="0.25">
      <c r="A13" s="20" t="s">
        <v>32</v>
      </c>
      <c r="B13" s="21"/>
      <c r="C13" s="21"/>
      <c r="D13" s="21">
        <v>270000000</v>
      </c>
      <c r="E13" s="21"/>
      <c r="F13" s="21">
        <v>270000000</v>
      </c>
    </row>
    <row r="14" spans="1:6" x14ac:dyDescent="0.25">
      <c r="A14" s="20" t="s">
        <v>37</v>
      </c>
      <c r="B14" s="21"/>
      <c r="C14" s="21"/>
      <c r="D14" s="21"/>
      <c r="E14" s="21">
        <v>150000000</v>
      </c>
      <c r="F14" s="21">
        <v>150000000</v>
      </c>
    </row>
    <row r="15" spans="1:6" x14ac:dyDescent="0.25">
      <c r="A15" s="20" t="s">
        <v>40</v>
      </c>
      <c r="B15" s="21">
        <v>192000000</v>
      </c>
      <c r="C15" s="21">
        <v>20000000</v>
      </c>
      <c r="D15" s="21">
        <v>475000000</v>
      </c>
      <c r="E15" s="21">
        <v>150000000</v>
      </c>
      <c r="F15" s="21">
        <v>837000000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L7" sqref="L7"/>
    </sheetView>
  </sheetViews>
  <sheetFormatPr defaultRowHeight="15" outlineLevelRow="2" x14ac:dyDescent="0.25"/>
  <cols>
    <col min="1" max="1" width="7.5703125" bestFit="1" customWidth="1"/>
    <col min="2" max="2" width="26" customWidth="1"/>
    <col min="3" max="3" width="24.7109375" customWidth="1"/>
    <col min="4" max="4" width="15.7109375" customWidth="1"/>
    <col min="5" max="5" width="16.42578125" customWidth="1"/>
  </cols>
  <sheetData>
    <row r="1" spans="1:6" ht="29.2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ht="15.75" hidden="1" outlineLevel="2" thickBot="1" x14ac:dyDescent="0.3">
      <c r="A2" s="4">
        <v>2</v>
      </c>
      <c r="B2" s="5" t="s">
        <v>8</v>
      </c>
      <c r="C2" s="7">
        <f>E2/D2</f>
        <v>1000</v>
      </c>
      <c r="D2" s="6">
        <v>20000</v>
      </c>
      <c r="E2" s="6">
        <v>20000000</v>
      </c>
      <c r="F2" s="6" t="s">
        <v>9</v>
      </c>
    </row>
    <row r="3" spans="1:6" ht="29.25" outlineLevel="1" collapsed="1" thickBot="1" x14ac:dyDescent="0.3">
      <c r="A3" s="4"/>
      <c r="B3" s="5"/>
      <c r="C3" s="7"/>
      <c r="D3" s="6">
        <f>SUBTOTAL(9,D2:D2)</f>
        <v>20000</v>
      </c>
      <c r="E3" s="6"/>
      <c r="F3" s="22" t="s">
        <v>47</v>
      </c>
    </row>
    <row r="4" spans="1:6" ht="15.75" hidden="1" outlineLevel="2" thickBot="1" x14ac:dyDescent="0.3">
      <c r="A4" s="4">
        <v>1</v>
      </c>
      <c r="B4" s="5" t="s">
        <v>6</v>
      </c>
      <c r="C4" s="7">
        <f>E4/D4</f>
        <v>1700</v>
      </c>
      <c r="D4" s="6">
        <v>10000</v>
      </c>
      <c r="E4" s="6">
        <v>17000000</v>
      </c>
      <c r="F4" s="6" t="s">
        <v>7</v>
      </c>
    </row>
    <row r="5" spans="1:6" ht="29.25" outlineLevel="1" collapsed="1" thickBot="1" x14ac:dyDescent="0.3">
      <c r="A5" s="4"/>
      <c r="B5" s="5"/>
      <c r="C5" s="7"/>
      <c r="D5" s="6">
        <f>SUBTOTAL(9,D4:D4)</f>
        <v>10000</v>
      </c>
      <c r="E5" s="6"/>
      <c r="F5" s="22" t="s">
        <v>48</v>
      </c>
    </row>
    <row r="6" spans="1:6" ht="15.75" hidden="1" outlineLevel="2" thickBot="1" x14ac:dyDescent="0.3">
      <c r="A6" s="4" t="s">
        <v>13</v>
      </c>
      <c r="B6" s="5" t="s">
        <v>14</v>
      </c>
      <c r="C6" s="7">
        <f>E6/D6</f>
        <v>2700</v>
      </c>
      <c r="D6" s="6">
        <v>100000</v>
      </c>
      <c r="E6" s="6">
        <v>270000000</v>
      </c>
      <c r="F6" s="6" t="s">
        <v>12</v>
      </c>
    </row>
    <row r="7" spans="1:6" ht="29.25" outlineLevel="1" collapsed="1" thickBot="1" x14ac:dyDescent="0.3">
      <c r="A7" s="4"/>
      <c r="B7" s="5"/>
      <c r="C7" s="7"/>
      <c r="D7" s="6">
        <f>SUBTOTAL(9,D6:D6)</f>
        <v>100000</v>
      </c>
      <c r="E7" s="6"/>
      <c r="F7" s="22" t="s">
        <v>49</v>
      </c>
    </row>
    <row r="8" spans="1:6" ht="15.75" hidden="1" outlineLevel="2" thickBot="1" x14ac:dyDescent="0.3">
      <c r="A8" s="4">
        <v>3</v>
      </c>
      <c r="B8" s="5" t="s">
        <v>10</v>
      </c>
      <c r="C8" s="7">
        <f>E8/D8</f>
        <v>3500</v>
      </c>
      <c r="D8" s="6">
        <v>10000</v>
      </c>
      <c r="E8" s="6">
        <v>35000000</v>
      </c>
      <c r="F8" s="6" t="s">
        <v>7</v>
      </c>
    </row>
    <row r="9" spans="1:6" ht="29.25" outlineLevel="1" collapsed="1" thickBot="1" x14ac:dyDescent="0.3">
      <c r="A9" s="4"/>
      <c r="B9" s="5"/>
      <c r="C9" s="7"/>
      <c r="D9" s="6">
        <f>SUBTOTAL(9,D8:D8)</f>
        <v>10000</v>
      </c>
      <c r="E9" s="6"/>
      <c r="F9" s="22" t="s">
        <v>48</v>
      </c>
    </row>
    <row r="10" spans="1:6" ht="15.75" hidden="1" outlineLevel="2" thickBot="1" x14ac:dyDescent="0.3">
      <c r="A10" s="4">
        <v>4</v>
      </c>
      <c r="B10" s="5" t="s">
        <v>11</v>
      </c>
      <c r="C10" s="7">
        <f>E10/D10</f>
        <v>4000</v>
      </c>
      <c r="D10" s="6">
        <v>10000</v>
      </c>
      <c r="E10" s="6">
        <v>40000000</v>
      </c>
      <c r="F10" s="6" t="s">
        <v>12</v>
      </c>
    </row>
    <row r="11" spans="1:6" ht="29.25" outlineLevel="1" collapsed="1" thickBot="1" x14ac:dyDescent="0.3">
      <c r="A11" s="4"/>
      <c r="B11" s="5"/>
      <c r="C11" s="7"/>
      <c r="D11" s="6">
        <f>SUBTOTAL(9,D10:D10)</f>
        <v>10000</v>
      </c>
      <c r="E11" s="6"/>
      <c r="F11" s="22" t="s">
        <v>49</v>
      </c>
    </row>
    <row r="12" spans="1:6" ht="15.75" hidden="1" outlineLevel="2" thickBot="1" x14ac:dyDescent="0.3">
      <c r="A12" s="4">
        <v>6</v>
      </c>
      <c r="B12" s="5" t="s">
        <v>15</v>
      </c>
      <c r="C12" s="7">
        <f>E12/D12</f>
        <v>4000</v>
      </c>
      <c r="D12" s="6">
        <v>20000</v>
      </c>
      <c r="E12" s="6">
        <v>80000000</v>
      </c>
      <c r="F12" s="6" t="s">
        <v>7</v>
      </c>
    </row>
    <row r="13" spans="1:6" ht="29.25" outlineLevel="1" collapsed="1" thickBot="1" x14ac:dyDescent="0.3">
      <c r="A13" s="4"/>
      <c r="B13" s="5"/>
      <c r="C13" s="7"/>
      <c r="D13" s="6">
        <f>SUBTOTAL(9,D12:D12)</f>
        <v>20000</v>
      </c>
      <c r="E13" s="6"/>
      <c r="F13" s="22" t="s">
        <v>48</v>
      </c>
    </row>
    <row r="14" spans="1:6" ht="15.75" hidden="1" outlineLevel="2" thickBot="1" x14ac:dyDescent="0.3">
      <c r="A14" s="4">
        <v>8</v>
      </c>
      <c r="B14" s="5" t="s">
        <v>17</v>
      </c>
      <c r="C14" s="7">
        <f>E14/D14</f>
        <v>4500</v>
      </c>
      <c r="D14" s="6">
        <v>10000</v>
      </c>
      <c r="E14" s="6">
        <v>45000000</v>
      </c>
      <c r="F14" s="6" t="s">
        <v>12</v>
      </c>
    </row>
    <row r="15" spans="1:6" ht="29.25" outlineLevel="1" collapsed="1" thickBot="1" x14ac:dyDescent="0.3">
      <c r="A15" s="4"/>
      <c r="B15" s="5"/>
      <c r="C15" s="7"/>
      <c r="D15" s="6">
        <f>SUBTOTAL(9,D14:D14)</f>
        <v>10000</v>
      </c>
      <c r="E15" s="6"/>
      <c r="F15" s="22" t="s">
        <v>49</v>
      </c>
    </row>
    <row r="16" spans="1:6" ht="15.75" hidden="1" outlineLevel="2" thickBot="1" x14ac:dyDescent="0.3">
      <c r="A16" s="4">
        <v>7</v>
      </c>
      <c r="B16" s="5" t="s">
        <v>16</v>
      </c>
      <c r="C16" s="7">
        <f>E16/D16</f>
        <v>6000</v>
      </c>
      <c r="D16" s="6">
        <v>10000</v>
      </c>
      <c r="E16" s="6">
        <v>60000000</v>
      </c>
      <c r="F16" s="6" t="s">
        <v>7</v>
      </c>
    </row>
    <row r="17" spans="1:6" ht="29.25" outlineLevel="1" collapsed="1" thickBot="1" x14ac:dyDescent="0.3">
      <c r="A17" s="4"/>
      <c r="B17" s="5"/>
      <c r="C17" s="7"/>
      <c r="D17" s="6">
        <f>SUBTOTAL(9,D16:D16)</f>
        <v>10000</v>
      </c>
      <c r="E17" s="6"/>
      <c r="F17" s="22" t="s">
        <v>48</v>
      </c>
    </row>
    <row r="18" spans="1:6" ht="15.75" hidden="1" outlineLevel="2" thickBot="1" x14ac:dyDescent="0.3">
      <c r="A18" s="4">
        <v>10</v>
      </c>
      <c r="B18" s="5" t="s">
        <v>19</v>
      </c>
      <c r="C18" s="7">
        <f>E18/D18</f>
        <v>10000</v>
      </c>
      <c r="D18" s="6">
        <v>15000</v>
      </c>
      <c r="E18" s="6">
        <v>150000000</v>
      </c>
      <c r="F18" s="6" t="s">
        <v>20</v>
      </c>
    </row>
    <row r="19" spans="1:6" ht="29.25" outlineLevel="1" collapsed="1" thickBot="1" x14ac:dyDescent="0.3">
      <c r="A19" s="4"/>
      <c r="B19" s="5"/>
      <c r="C19" s="7"/>
      <c r="D19" s="6">
        <f>SUBTOTAL(9,D18:D18)</f>
        <v>15000</v>
      </c>
      <c r="E19" s="6"/>
      <c r="F19" s="22" t="s">
        <v>50</v>
      </c>
    </row>
    <row r="20" spans="1:6" ht="15.75" hidden="1" outlineLevel="2" thickBot="1" x14ac:dyDescent="0.3">
      <c r="A20" s="4">
        <v>9</v>
      </c>
      <c r="B20" s="5" t="s">
        <v>18</v>
      </c>
      <c r="C20" s="7">
        <f>E20/D20</f>
        <v>12000</v>
      </c>
      <c r="D20" s="6">
        <v>10000</v>
      </c>
      <c r="E20" s="6">
        <v>120000000</v>
      </c>
      <c r="F20" s="6" t="s">
        <v>12</v>
      </c>
    </row>
    <row r="21" spans="1:6" ht="28.5" outlineLevel="1" collapsed="1" x14ac:dyDescent="0.25">
      <c r="A21" s="23"/>
      <c r="B21" s="24"/>
      <c r="C21" s="25"/>
      <c r="D21" s="23">
        <f>SUBTOTAL(9,D20:D20)</f>
        <v>10000</v>
      </c>
      <c r="E21" s="23"/>
      <c r="F21" s="26" t="s">
        <v>49</v>
      </c>
    </row>
    <row r="22" spans="1:6" ht="28.5" x14ac:dyDescent="0.25">
      <c r="A22" s="23"/>
      <c r="B22" s="24"/>
      <c r="C22" s="25"/>
      <c r="D22" s="23">
        <f>SUBTOTAL(9,D2:D20)</f>
        <v>215000</v>
      </c>
      <c r="E22" s="23"/>
      <c r="F22" s="26" t="s">
        <v>40</v>
      </c>
    </row>
    <row r="23" spans="1:6" x14ac:dyDescent="0.25">
      <c r="E23" s="8">
        <f>SUM(E2:E20)</f>
        <v>837000000</v>
      </c>
    </row>
  </sheetData>
  <sortState ref="A2:F12">
    <sortCondition ref="C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1" max="1" width="25.5703125" customWidth="1"/>
    <col min="2" max="2" width="11.5703125" bestFit="1" customWidth="1"/>
    <col min="3" max="3" width="17" customWidth="1"/>
  </cols>
  <sheetData>
    <row r="1" spans="1:3" ht="15.75" thickBot="1" x14ac:dyDescent="0.3">
      <c r="A1" s="9" t="s">
        <v>21</v>
      </c>
      <c r="B1" s="10" t="s">
        <v>22</v>
      </c>
      <c r="C1" s="11" t="s">
        <v>23</v>
      </c>
    </row>
    <row r="2" spans="1:3" ht="15.75" thickBot="1" x14ac:dyDescent="0.3">
      <c r="A2" s="12" t="s">
        <v>6</v>
      </c>
      <c r="B2" s="6">
        <v>550</v>
      </c>
      <c r="C2" s="16">
        <f>B2*Заказ!C2</f>
        <v>550000</v>
      </c>
    </row>
    <row r="3" spans="1:3" ht="15.75" thickBot="1" x14ac:dyDescent="0.3">
      <c r="A3" s="12" t="s">
        <v>8</v>
      </c>
      <c r="B3" s="6">
        <v>399</v>
      </c>
      <c r="C3" s="16">
        <f>B3*Заказ!C4</f>
        <v>678300</v>
      </c>
    </row>
    <row r="4" spans="1:3" ht="15.75" thickBot="1" x14ac:dyDescent="0.3">
      <c r="A4" s="12" t="s">
        <v>10</v>
      </c>
      <c r="B4" s="6">
        <v>100</v>
      </c>
      <c r="C4" s="16">
        <f>B4*Заказ!C6</f>
        <v>270000</v>
      </c>
    </row>
    <row r="5" spans="1:3" ht="15.75" thickBot="1" x14ac:dyDescent="0.3">
      <c r="A5" s="12" t="s">
        <v>11</v>
      </c>
      <c r="B5" s="6">
        <v>600</v>
      </c>
      <c r="C5" s="16">
        <f>B5*Заказ!C8</f>
        <v>2100000</v>
      </c>
    </row>
    <row r="6" spans="1:3" ht="15.75" thickBot="1" x14ac:dyDescent="0.3">
      <c r="A6" s="12" t="s">
        <v>14</v>
      </c>
      <c r="B6" s="6">
        <v>45</v>
      </c>
      <c r="C6" s="16">
        <f>B6*Заказ!C10</f>
        <v>180000</v>
      </c>
    </row>
    <row r="7" spans="1:3" ht="15.75" thickBot="1" x14ac:dyDescent="0.3">
      <c r="A7" s="12" t="s">
        <v>15</v>
      </c>
      <c r="B7" s="6">
        <v>356</v>
      </c>
      <c r="C7" s="16">
        <f>B7*Заказ!C12</f>
        <v>1424000</v>
      </c>
    </row>
    <row r="8" spans="1:3" ht="15.75" thickBot="1" x14ac:dyDescent="0.3">
      <c r="A8" s="12" t="s">
        <v>16</v>
      </c>
      <c r="B8" s="6">
        <v>700</v>
      </c>
      <c r="C8" s="16">
        <f>B8*Заказ!C14</f>
        <v>3150000</v>
      </c>
    </row>
    <row r="9" spans="1:3" ht="15.75" thickBot="1" x14ac:dyDescent="0.3">
      <c r="A9" s="12" t="s">
        <v>17</v>
      </c>
      <c r="B9" s="6">
        <v>873</v>
      </c>
      <c r="C9" s="16">
        <f>B9*Заказ!C16</f>
        <v>5238000</v>
      </c>
    </row>
    <row r="10" spans="1:3" ht="15.75" thickBot="1" x14ac:dyDescent="0.3">
      <c r="A10" s="12" t="s">
        <v>18</v>
      </c>
      <c r="B10" s="6">
        <v>287</v>
      </c>
      <c r="C10" s="16">
        <f>B10*Заказ!C18</f>
        <v>2870000</v>
      </c>
    </row>
    <row r="11" spans="1:3" ht="15.75" thickBot="1" x14ac:dyDescent="0.3">
      <c r="A11" s="12" t="s">
        <v>19</v>
      </c>
      <c r="B11" s="6">
        <v>2087</v>
      </c>
      <c r="C11" s="16">
        <f>B11*Заказ!C20</f>
        <v>25044000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7.28515625" bestFit="1" customWidth="1"/>
  </cols>
  <sheetData>
    <row r="1" spans="1:3" ht="15.75" thickBot="1" x14ac:dyDescent="0.3">
      <c r="A1" s="9" t="s">
        <v>21</v>
      </c>
      <c r="B1" s="10" t="s">
        <v>22</v>
      </c>
      <c r="C1" s="11" t="s">
        <v>23</v>
      </c>
    </row>
    <row r="2" spans="1:3" ht="15.75" thickBot="1" x14ac:dyDescent="0.3">
      <c r="A2" s="12" t="s">
        <v>6</v>
      </c>
      <c r="B2" s="6">
        <v>260</v>
      </c>
      <c r="C2" s="16">
        <f>B2*Заказ!C2</f>
        <v>260000</v>
      </c>
    </row>
    <row r="3" spans="1:3" ht="15.75" thickBot="1" x14ac:dyDescent="0.3">
      <c r="A3" s="12" t="s">
        <v>8</v>
      </c>
      <c r="B3" s="6">
        <v>160</v>
      </c>
      <c r="C3" s="16">
        <f>B3*Заказ!C4</f>
        <v>272000</v>
      </c>
    </row>
    <row r="4" spans="1:3" ht="15.75" thickBot="1" x14ac:dyDescent="0.3">
      <c r="A4" s="12" t="s">
        <v>10</v>
      </c>
      <c r="B4" s="6">
        <v>400</v>
      </c>
      <c r="C4" s="16">
        <f>B4*Заказ!C6</f>
        <v>1080000</v>
      </c>
    </row>
    <row r="5" spans="1:3" ht="15.75" thickBot="1" x14ac:dyDescent="0.3">
      <c r="A5" s="12" t="s">
        <v>11</v>
      </c>
      <c r="B5" s="6">
        <v>32</v>
      </c>
      <c r="C5" s="16">
        <f>B5*Заказ!C8</f>
        <v>112000</v>
      </c>
    </row>
    <row r="6" spans="1:3" ht="15.75" thickBot="1" x14ac:dyDescent="0.3">
      <c r="A6" s="12" t="s">
        <v>14</v>
      </c>
      <c r="B6" s="6">
        <v>146</v>
      </c>
      <c r="C6" s="16">
        <f>B6*Заказ!C10</f>
        <v>584000</v>
      </c>
    </row>
    <row r="7" spans="1:3" ht="15.75" thickBot="1" x14ac:dyDescent="0.3">
      <c r="A7" s="12" t="s">
        <v>15</v>
      </c>
      <c r="B7" s="6">
        <v>176</v>
      </c>
      <c r="C7" s="16">
        <f>B7*Заказ!C12</f>
        <v>704000</v>
      </c>
    </row>
    <row r="8" spans="1:3" ht="15.75" thickBot="1" x14ac:dyDescent="0.3">
      <c r="A8" s="12" t="s">
        <v>16</v>
      </c>
      <c r="B8" s="6">
        <v>879</v>
      </c>
      <c r="C8" s="16">
        <f>B8*Заказ!C14</f>
        <v>3955500</v>
      </c>
    </row>
    <row r="9" spans="1:3" ht="15.75" thickBot="1" x14ac:dyDescent="0.3">
      <c r="A9" s="12" t="s">
        <v>17</v>
      </c>
      <c r="B9" s="6">
        <v>911</v>
      </c>
      <c r="C9" s="16">
        <f>B9*Заказ!C16</f>
        <v>5466000</v>
      </c>
    </row>
    <row r="10" spans="1:3" ht="15.75" thickBot="1" x14ac:dyDescent="0.3">
      <c r="A10" s="12" t="s">
        <v>18</v>
      </c>
      <c r="B10" s="6">
        <v>1000</v>
      </c>
      <c r="C10" s="16">
        <f>B10*Заказ!C18</f>
        <v>10000000</v>
      </c>
    </row>
    <row r="11" spans="1:3" ht="15.75" thickBot="1" x14ac:dyDescent="0.3">
      <c r="A11" s="12" t="s">
        <v>19</v>
      </c>
      <c r="B11" s="6">
        <v>3000</v>
      </c>
      <c r="C11" s="16">
        <f>B11*Заказ!C20</f>
        <v>36000000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3" sqref="E3"/>
    </sheetView>
  </sheetViews>
  <sheetFormatPr defaultRowHeight="15" x14ac:dyDescent="0.25"/>
  <cols>
    <col min="1" max="1" width="27.28515625" customWidth="1"/>
    <col min="2" max="2" width="12.140625" customWidth="1"/>
    <col min="3" max="3" width="15.5703125" bestFit="1" customWidth="1"/>
  </cols>
  <sheetData>
    <row r="1" spans="1:3" ht="27.75" thickBot="1" x14ac:dyDescent="0.3">
      <c r="A1" s="13" t="s">
        <v>24</v>
      </c>
      <c r="B1" s="14" t="s">
        <v>25</v>
      </c>
      <c r="C1" s="14" t="s">
        <v>26</v>
      </c>
    </row>
    <row r="2" spans="1:3" ht="15.75" thickBot="1" x14ac:dyDescent="0.3">
      <c r="A2" s="12" t="s">
        <v>6</v>
      </c>
      <c r="B2" s="15">
        <v>274</v>
      </c>
      <c r="C2" s="17">
        <f>B2*Заказ!C2</f>
        <v>274000</v>
      </c>
    </row>
    <row r="3" spans="1:3" ht="15.75" thickBot="1" x14ac:dyDescent="0.3">
      <c r="A3" s="12" t="s">
        <v>8</v>
      </c>
      <c r="B3" s="15">
        <v>406</v>
      </c>
      <c r="C3" s="17">
        <f>B3*Заказ!C4</f>
        <v>690200</v>
      </c>
    </row>
    <row r="4" spans="1:3" ht="15.75" thickBot="1" x14ac:dyDescent="0.3">
      <c r="A4" s="12" t="s">
        <v>10</v>
      </c>
      <c r="B4" s="15">
        <v>167</v>
      </c>
      <c r="C4" s="17">
        <f>B4*Заказ!C6</f>
        <v>450900</v>
      </c>
    </row>
    <row r="5" spans="1:3" ht="15.75" thickBot="1" x14ac:dyDescent="0.3">
      <c r="A5" s="12" t="s">
        <v>11</v>
      </c>
      <c r="B5" s="15">
        <v>548</v>
      </c>
      <c r="C5" s="17">
        <f>B5*Заказ!C8</f>
        <v>1918000</v>
      </c>
    </row>
    <row r="6" spans="1:3" ht="15.75" thickBot="1" x14ac:dyDescent="0.3">
      <c r="A6" s="12" t="s">
        <v>14</v>
      </c>
      <c r="B6" s="15">
        <v>98</v>
      </c>
      <c r="C6" s="17">
        <f>B6*Заказ!C10</f>
        <v>392000</v>
      </c>
    </row>
    <row r="7" spans="1:3" ht="15.75" thickBot="1" x14ac:dyDescent="0.3">
      <c r="A7" s="12" t="s">
        <v>15</v>
      </c>
      <c r="B7" s="15">
        <v>200</v>
      </c>
      <c r="C7" s="17">
        <f>B7*Заказ!C12</f>
        <v>800000</v>
      </c>
    </row>
    <row r="8" spans="1:3" ht="15.75" thickBot="1" x14ac:dyDescent="0.3">
      <c r="A8" s="12" t="s">
        <v>16</v>
      </c>
      <c r="B8" s="15">
        <v>654</v>
      </c>
      <c r="C8" s="17">
        <f>B8*Заказ!C14</f>
        <v>2943000</v>
      </c>
    </row>
    <row r="9" spans="1:3" ht="15.75" thickBot="1" x14ac:dyDescent="0.3">
      <c r="A9" s="12" t="s">
        <v>17</v>
      </c>
      <c r="B9" s="15">
        <v>1007</v>
      </c>
      <c r="C9" s="17">
        <f>B9*Заказ!C16</f>
        <v>6042000</v>
      </c>
    </row>
    <row r="10" spans="1:3" ht="15.75" thickBot="1" x14ac:dyDescent="0.3">
      <c r="A10" s="12" t="s">
        <v>18</v>
      </c>
      <c r="B10" s="15">
        <v>809</v>
      </c>
      <c r="C10" s="17">
        <f>B10*Заказ!C18</f>
        <v>8090000</v>
      </c>
    </row>
    <row r="11" spans="1:3" ht="15.75" thickBot="1" x14ac:dyDescent="0.3">
      <c r="A11" s="12" t="s">
        <v>19</v>
      </c>
      <c r="B11" s="15">
        <v>3086</v>
      </c>
      <c r="C11" s="17">
        <f>B11*Заказ!C20</f>
        <v>37032000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0" sqref="H10"/>
    </sheetView>
  </sheetViews>
  <sheetFormatPr defaultRowHeight="15" x14ac:dyDescent="0.25"/>
  <cols>
    <col min="1" max="1" width="25.7109375" bestFit="1" customWidth="1"/>
    <col min="2" max="2" width="11.5703125" bestFit="1" customWidth="1"/>
    <col min="3" max="3" width="15.5703125" bestFit="1" customWidth="1"/>
    <col min="5" max="5" width="10" bestFit="1" customWidth="1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28</v>
      </c>
      <c r="B2">
        <v>934</v>
      </c>
      <c r="C2" s="18">
        <v>1587800</v>
      </c>
    </row>
    <row r="3" spans="1:3" x14ac:dyDescent="0.25">
      <c r="A3" t="s">
        <v>29</v>
      </c>
      <c r="B3">
        <v>965</v>
      </c>
      <c r="C3" s="18">
        <v>965000</v>
      </c>
    </row>
    <row r="4" spans="1:3" x14ac:dyDescent="0.25">
      <c r="A4" t="s">
        <v>30</v>
      </c>
      <c r="B4">
        <v>667</v>
      </c>
      <c r="C4" s="18">
        <v>2334500</v>
      </c>
    </row>
    <row r="5" spans="1:3" x14ac:dyDescent="0.25">
      <c r="A5" t="s">
        <v>31</v>
      </c>
      <c r="B5">
        <v>1180</v>
      </c>
      <c r="C5" s="18">
        <v>4720000</v>
      </c>
    </row>
    <row r="6" spans="1:3" x14ac:dyDescent="0.25">
      <c r="A6" t="s">
        <v>32</v>
      </c>
      <c r="B6">
        <v>289</v>
      </c>
      <c r="C6" s="18">
        <v>780300</v>
      </c>
    </row>
    <row r="7" spans="1:3" x14ac:dyDescent="0.25">
      <c r="A7" t="s">
        <v>33</v>
      </c>
      <c r="B7">
        <v>732</v>
      </c>
      <c r="C7" s="18">
        <v>2928000</v>
      </c>
    </row>
    <row r="8" spans="1:3" x14ac:dyDescent="0.25">
      <c r="A8" t="s">
        <v>34</v>
      </c>
      <c r="B8">
        <v>2233</v>
      </c>
      <c r="C8" s="18">
        <v>13398000</v>
      </c>
    </row>
    <row r="9" spans="1:3" x14ac:dyDescent="0.25">
      <c r="A9" t="s">
        <v>35</v>
      </c>
      <c r="B9">
        <v>2791</v>
      </c>
      <c r="C9" s="18">
        <v>12559500</v>
      </c>
    </row>
    <row r="10" spans="1:3" x14ac:dyDescent="0.25">
      <c r="A10" t="s">
        <v>36</v>
      </c>
      <c r="B10">
        <v>2096</v>
      </c>
      <c r="C10" s="18">
        <v>25152000</v>
      </c>
    </row>
    <row r="11" spans="1:3" x14ac:dyDescent="0.25">
      <c r="A11" t="s">
        <v>37</v>
      </c>
      <c r="B11">
        <v>8173</v>
      </c>
      <c r="C11" s="18">
        <v>81730000</v>
      </c>
    </row>
  </sheetData>
  <dataConsolidate leftLabels="1">
    <dataRefs count="3">
      <dataRef ref="A1:C11" sheet="Март" r:id="rId1"/>
      <dataRef ref="A1:C11" sheet="Февраль" r:id="rId2"/>
      <dataRef ref="A1:C11" sheet="Январь" r:id="rId3"/>
    </dataRefs>
  </dataConsolid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0"/>
  <sheetViews>
    <sheetView workbookViewId="0">
      <selection activeCell="F5" sqref="F5"/>
    </sheetView>
  </sheetViews>
  <sheetFormatPr defaultRowHeight="15" outlineLevelRow="2" x14ac:dyDescent="0.25"/>
  <cols>
    <col min="1" max="1" width="25.7109375" bestFit="1" customWidth="1"/>
    <col min="2" max="2" width="19.28515625" bestFit="1" customWidth="1"/>
    <col min="3" max="3" width="5" bestFit="1" customWidth="1"/>
    <col min="4" max="4" width="15.5703125" bestFit="1" customWidth="1"/>
  </cols>
  <sheetData>
    <row r="2" spans="1:4" outlineLevel="1" x14ac:dyDescent="0.25">
      <c r="A2" t="s">
        <v>27</v>
      </c>
    </row>
    <row r="3" spans="1:4" outlineLevel="2" x14ac:dyDescent="0.25">
      <c r="B3" t="s">
        <v>38</v>
      </c>
      <c r="C3">
        <f>Март!$B$2</f>
        <v>274</v>
      </c>
      <c r="D3" s="18">
        <f>Март!$C$2</f>
        <v>274000</v>
      </c>
    </row>
    <row r="4" spans="1:4" outlineLevel="2" x14ac:dyDescent="0.25">
      <c r="B4" t="s">
        <v>38</v>
      </c>
      <c r="C4">
        <f>Февраль!$B$2</f>
        <v>260</v>
      </c>
      <c r="D4" s="18">
        <f>Февраль!$C$2</f>
        <v>260000</v>
      </c>
    </row>
    <row r="5" spans="1:4" outlineLevel="2" x14ac:dyDescent="0.25">
      <c r="B5" t="s">
        <v>38</v>
      </c>
      <c r="C5">
        <f>Январь!$B$2</f>
        <v>550</v>
      </c>
      <c r="D5" s="18">
        <f>Январь!$C$2</f>
        <v>550000</v>
      </c>
    </row>
    <row r="6" spans="1:4" outlineLevel="1" x14ac:dyDescent="0.25">
      <c r="A6" t="s">
        <v>28</v>
      </c>
      <c r="C6">
        <f>SUM(C3:C5)</f>
        <v>1084</v>
      </c>
      <c r="D6" s="18">
        <f>SUM(D3:D5)</f>
        <v>1084000</v>
      </c>
    </row>
    <row r="7" spans="1:4" outlineLevel="2" x14ac:dyDescent="0.25">
      <c r="B7" t="s">
        <v>38</v>
      </c>
      <c r="C7">
        <f>Март!$B$3</f>
        <v>406</v>
      </c>
      <c r="D7" s="18">
        <f>Март!$C$3</f>
        <v>690200</v>
      </c>
    </row>
    <row r="8" spans="1:4" outlineLevel="2" x14ac:dyDescent="0.25">
      <c r="B8" t="s">
        <v>38</v>
      </c>
      <c r="C8">
        <f>Февраль!$B$3</f>
        <v>160</v>
      </c>
      <c r="D8" s="18">
        <f>Февраль!$C$3</f>
        <v>272000</v>
      </c>
    </row>
    <row r="9" spans="1:4" outlineLevel="2" x14ac:dyDescent="0.25">
      <c r="B9" t="s">
        <v>38</v>
      </c>
      <c r="C9">
        <f>Январь!$B$3</f>
        <v>399</v>
      </c>
      <c r="D9" s="18">
        <f>Январь!$C$3</f>
        <v>678300</v>
      </c>
    </row>
    <row r="10" spans="1:4" x14ac:dyDescent="0.25">
      <c r="A10" t="s">
        <v>29</v>
      </c>
      <c r="C10">
        <f>SUM(C7:C9)</f>
        <v>965</v>
      </c>
      <c r="D10" s="18">
        <f>SUM(D7:D9)</f>
        <v>1640500</v>
      </c>
    </row>
    <row r="11" spans="1:4" outlineLevel="2" x14ac:dyDescent="0.25">
      <c r="B11" t="s">
        <v>38</v>
      </c>
      <c r="C11">
        <f>Март!$B$4</f>
        <v>167</v>
      </c>
      <c r="D11" s="18">
        <f>Март!$C$4</f>
        <v>450900</v>
      </c>
    </row>
    <row r="12" spans="1:4" outlineLevel="2" x14ac:dyDescent="0.25">
      <c r="B12" t="s">
        <v>38</v>
      </c>
      <c r="C12">
        <f>Февраль!$B$4</f>
        <v>400</v>
      </c>
      <c r="D12" s="18">
        <f>Февраль!$C$4</f>
        <v>1080000</v>
      </c>
    </row>
    <row r="13" spans="1:4" outlineLevel="2" x14ac:dyDescent="0.25">
      <c r="B13" t="s">
        <v>38</v>
      </c>
      <c r="C13">
        <f>Январь!$B$4</f>
        <v>100</v>
      </c>
      <c r="D13" s="18">
        <f>Январь!$C$4</f>
        <v>270000</v>
      </c>
    </row>
    <row r="14" spans="1:4" outlineLevel="1" x14ac:dyDescent="0.25">
      <c r="A14" t="s">
        <v>30</v>
      </c>
      <c r="C14">
        <f>SUM(C11:C13)</f>
        <v>667</v>
      </c>
      <c r="D14" s="18">
        <f>SUM(D11:D13)</f>
        <v>1800900</v>
      </c>
    </row>
    <row r="15" spans="1:4" outlineLevel="2" x14ac:dyDescent="0.25">
      <c r="B15" t="s">
        <v>38</v>
      </c>
      <c r="C15">
        <f>Март!$B$5</f>
        <v>548</v>
      </c>
      <c r="D15" s="18">
        <f>Март!$C$5</f>
        <v>1918000</v>
      </c>
    </row>
    <row r="16" spans="1:4" outlineLevel="2" x14ac:dyDescent="0.25">
      <c r="B16" t="s">
        <v>38</v>
      </c>
      <c r="C16">
        <f>Февраль!$B$5</f>
        <v>32</v>
      </c>
      <c r="D16" s="18">
        <f>Февраль!$C$5</f>
        <v>112000</v>
      </c>
    </row>
    <row r="17" spans="1:4" outlineLevel="2" x14ac:dyDescent="0.25">
      <c r="B17" t="s">
        <v>38</v>
      </c>
      <c r="C17">
        <f>Январь!$B$5</f>
        <v>600</v>
      </c>
      <c r="D17" s="18">
        <f>Январь!$C$5</f>
        <v>2100000</v>
      </c>
    </row>
    <row r="18" spans="1:4" outlineLevel="1" x14ac:dyDescent="0.25">
      <c r="A18" t="s">
        <v>31</v>
      </c>
      <c r="C18">
        <f>SUM(C15:C17)</f>
        <v>1180</v>
      </c>
      <c r="D18" s="18">
        <f>SUM(D15:D17)</f>
        <v>4130000</v>
      </c>
    </row>
    <row r="19" spans="1:4" outlineLevel="2" x14ac:dyDescent="0.25">
      <c r="B19" t="s">
        <v>38</v>
      </c>
      <c r="C19">
        <f>Март!$B$6</f>
        <v>98</v>
      </c>
      <c r="D19" s="18">
        <f>Март!$C$6</f>
        <v>392000</v>
      </c>
    </row>
    <row r="20" spans="1:4" outlineLevel="2" x14ac:dyDescent="0.25">
      <c r="B20" t="s">
        <v>38</v>
      </c>
      <c r="C20">
        <f>Февраль!$B$6</f>
        <v>146</v>
      </c>
      <c r="D20" s="18">
        <f>Февраль!$C$6</f>
        <v>584000</v>
      </c>
    </row>
    <row r="21" spans="1:4" outlineLevel="2" x14ac:dyDescent="0.25">
      <c r="B21" t="s">
        <v>38</v>
      </c>
      <c r="C21">
        <f>Январь!$B$6</f>
        <v>45</v>
      </c>
      <c r="D21" s="18">
        <f>Январь!$C$6</f>
        <v>180000</v>
      </c>
    </row>
    <row r="22" spans="1:4" x14ac:dyDescent="0.25">
      <c r="A22" t="s">
        <v>32</v>
      </c>
      <c r="C22">
        <f>SUM(C19:C21)</f>
        <v>289</v>
      </c>
      <c r="D22" s="18">
        <f>SUM(D19:D21)</f>
        <v>1156000</v>
      </c>
    </row>
    <row r="23" spans="1:4" outlineLevel="2" x14ac:dyDescent="0.25">
      <c r="B23" t="s">
        <v>38</v>
      </c>
      <c r="C23">
        <f>Март!$B$7</f>
        <v>200</v>
      </c>
      <c r="D23" s="18">
        <f>Март!$C$7</f>
        <v>800000</v>
      </c>
    </row>
    <row r="24" spans="1:4" outlineLevel="2" x14ac:dyDescent="0.25">
      <c r="B24" t="s">
        <v>38</v>
      </c>
      <c r="C24">
        <f>Февраль!$B$7</f>
        <v>176</v>
      </c>
      <c r="D24" s="18">
        <f>Февраль!$C$7</f>
        <v>704000</v>
      </c>
    </row>
    <row r="25" spans="1:4" outlineLevel="2" x14ac:dyDescent="0.25">
      <c r="B25" t="s">
        <v>38</v>
      </c>
      <c r="C25">
        <f>Январь!$B$7</f>
        <v>356</v>
      </c>
      <c r="D25" s="18">
        <f>Январь!$C$7</f>
        <v>1424000</v>
      </c>
    </row>
    <row r="26" spans="1:4" outlineLevel="1" x14ac:dyDescent="0.25">
      <c r="A26" t="s">
        <v>33</v>
      </c>
      <c r="C26">
        <f>SUM(C23:C25)</f>
        <v>732</v>
      </c>
      <c r="D26" s="18">
        <f>SUM(D23:D25)</f>
        <v>2928000</v>
      </c>
    </row>
    <row r="27" spans="1:4" outlineLevel="2" x14ac:dyDescent="0.25">
      <c r="B27" t="s">
        <v>38</v>
      </c>
      <c r="C27">
        <f>Март!$B$8</f>
        <v>654</v>
      </c>
      <c r="D27" s="18">
        <f>Март!$C$8</f>
        <v>2943000</v>
      </c>
    </row>
    <row r="28" spans="1:4" outlineLevel="2" x14ac:dyDescent="0.25">
      <c r="B28" t="s">
        <v>38</v>
      </c>
      <c r="C28">
        <f>Февраль!$B$8</f>
        <v>879</v>
      </c>
      <c r="D28" s="18">
        <f>Февраль!$C$8</f>
        <v>3955500</v>
      </c>
    </row>
    <row r="29" spans="1:4" outlineLevel="2" x14ac:dyDescent="0.25">
      <c r="B29" t="s">
        <v>38</v>
      </c>
      <c r="C29">
        <f>Январь!$B$8</f>
        <v>700</v>
      </c>
      <c r="D29" s="18">
        <f>Январь!$C$8</f>
        <v>3150000</v>
      </c>
    </row>
    <row r="30" spans="1:4" outlineLevel="1" x14ac:dyDescent="0.25">
      <c r="A30" t="s">
        <v>34</v>
      </c>
      <c r="C30">
        <f>SUM(C27:C29)</f>
        <v>2233</v>
      </c>
      <c r="D30" s="18">
        <f>SUM(D27:D29)</f>
        <v>10048500</v>
      </c>
    </row>
    <row r="31" spans="1:4" outlineLevel="2" x14ac:dyDescent="0.25">
      <c r="B31" t="s">
        <v>38</v>
      </c>
      <c r="C31">
        <f>Март!$B$9</f>
        <v>1007</v>
      </c>
      <c r="D31" s="18">
        <f>Март!$C$9</f>
        <v>6042000</v>
      </c>
    </row>
    <row r="32" spans="1:4" outlineLevel="2" x14ac:dyDescent="0.25">
      <c r="B32" t="s">
        <v>38</v>
      </c>
      <c r="C32">
        <f>Февраль!$B$9</f>
        <v>911</v>
      </c>
      <c r="D32" s="18">
        <f>Февраль!$C$9</f>
        <v>5466000</v>
      </c>
    </row>
    <row r="33" spans="1:4" outlineLevel="2" x14ac:dyDescent="0.25">
      <c r="B33" t="s">
        <v>38</v>
      </c>
      <c r="C33">
        <f>Январь!$B$9</f>
        <v>873</v>
      </c>
      <c r="D33" s="18">
        <f>Январь!$C$9</f>
        <v>5238000</v>
      </c>
    </row>
    <row r="34" spans="1:4" x14ac:dyDescent="0.25">
      <c r="A34" t="s">
        <v>35</v>
      </c>
      <c r="C34">
        <f>SUM(C31:C33)</f>
        <v>2791</v>
      </c>
      <c r="D34" s="18">
        <f>SUM(D31:D33)</f>
        <v>16746000</v>
      </c>
    </row>
    <row r="35" spans="1:4" outlineLevel="2" x14ac:dyDescent="0.25">
      <c r="B35" t="s">
        <v>38</v>
      </c>
      <c r="C35">
        <f>Март!$B$10</f>
        <v>809</v>
      </c>
      <c r="D35" s="18">
        <f>Март!$C$10</f>
        <v>8090000</v>
      </c>
    </row>
    <row r="36" spans="1:4" outlineLevel="2" x14ac:dyDescent="0.25">
      <c r="B36" t="s">
        <v>38</v>
      </c>
      <c r="C36">
        <f>Февраль!$B$10</f>
        <v>1000</v>
      </c>
      <c r="D36" s="18">
        <f>Февраль!$C$10</f>
        <v>10000000</v>
      </c>
    </row>
    <row r="37" spans="1:4" outlineLevel="2" x14ac:dyDescent="0.25">
      <c r="B37" t="s">
        <v>38</v>
      </c>
      <c r="C37">
        <f>Январь!$B$10</f>
        <v>287</v>
      </c>
      <c r="D37" s="18">
        <f>Январь!$C$10</f>
        <v>2870000</v>
      </c>
    </row>
    <row r="38" spans="1:4" outlineLevel="1" x14ac:dyDescent="0.25">
      <c r="A38" t="s">
        <v>36</v>
      </c>
      <c r="C38">
        <f>SUM(C35:C37)</f>
        <v>2096</v>
      </c>
      <c r="D38" s="18">
        <f>SUM(D35:D37)</f>
        <v>20960000</v>
      </c>
    </row>
    <row r="39" spans="1:4" outlineLevel="2" x14ac:dyDescent="0.25">
      <c r="B39" t="s">
        <v>38</v>
      </c>
      <c r="C39">
        <f>Март!$B$11</f>
        <v>3086</v>
      </c>
      <c r="D39" s="18">
        <f>Март!$C$11</f>
        <v>37032000</v>
      </c>
    </row>
    <row r="40" spans="1:4" outlineLevel="2" x14ac:dyDescent="0.25">
      <c r="B40" t="s">
        <v>38</v>
      </c>
      <c r="C40">
        <f>Февраль!$B$11</f>
        <v>3000</v>
      </c>
      <c r="D40" s="18">
        <f>Февраль!$C$11</f>
        <v>36000000</v>
      </c>
    </row>
    <row r="41" spans="1:4" outlineLevel="2" x14ac:dyDescent="0.25">
      <c r="B41" t="s">
        <v>38</v>
      </c>
      <c r="C41">
        <f>Январь!$B$11</f>
        <v>2087</v>
      </c>
      <c r="D41" s="18">
        <f>Январь!$C$11</f>
        <v>25044000</v>
      </c>
    </row>
    <row r="42" spans="1:4" outlineLevel="1" x14ac:dyDescent="0.25">
      <c r="A42" t="s">
        <v>37</v>
      </c>
      <c r="C42">
        <f>SUM(C39:C41)</f>
        <v>8173</v>
      </c>
      <c r="D42" s="18">
        <f>SUM(D39:D41)</f>
        <v>98076000</v>
      </c>
    </row>
    <row r="44" spans="1:4" outlineLevel="1" x14ac:dyDescent="0.25"/>
    <row r="45" spans="1:4" outlineLevel="1" x14ac:dyDescent="0.25"/>
    <row r="47" spans="1:4" outlineLevel="1" x14ac:dyDescent="0.25"/>
    <row r="48" spans="1:4" outlineLevel="1" x14ac:dyDescent="0.25"/>
    <row r="50" outlineLevel="1" x14ac:dyDescent="0.25"/>
    <row r="51" outlineLevel="1" x14ac:dyDescent="0.25"/>
    <row r="53" outlineLevel="1" x14ac:dyDescent="0.25"/>
    <row r="54" outlineLevel="1" x14ac:dyDescent="0.25"/>
    <row r="56" outlineLevel="1" x14ac:dyDescent="0.25"/>
    <row r="57" outlineLevel="1" x14ac:dyDescent="0.25"/>
    <row r="59" outlineLevel="1" x14ac:dyDescent="0.25"/>
    <row r="60" outlineLevel="1" x14ac:dyDescent="0.25"/>
  </sheetData>
  <dataConsolidate leftLabels="1" link="1">
    <dataRefs count="3">
      <dataRef ref="A1:C11" sheet="Март" r:id="rId1"/>
      <dataRef ref="A1:C11" sheet="Февраль" r:id="rId2"/>
      <dataRef ref="A1:C11" sheet="Январь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Лист7</vt:lpstr>
      <vt:lpstr>Заказ</vt:lpstr>
      <vt:lpstr>Январь</vt:lpstr>
      <vt:lpstr>Февраль</vt:lpstr>
      <vt:lpstr>Март</vt:lpstr>
      <vt:lpstr>Квартал</vt:lpstr>
      <vt:lpstr>Квартал1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2020-02-28T13:05:44Z</dcterms:modified>
</cp:coreProperties>
</file>