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F19" i="1" l="1"/>
  <c r="H18" i="1"/>
  <c r="H12" i="1"/>
  <c r="H13" i="1"/>
  <c r="H14" i="1"/>
  <c r="H15" i="1"/>
  <c r="H16" i="1"/>
  <c r="H11" i="1"/>
  <c r="G12" i="1"/>
  <c r="G13" i="1"/>
  <c r="G14" i="1"/>
  <c r="G15" i="1"/>
  <c r="G16" i="1"/>
  <c r="G11" i="1"/>
  <c r="F18" i="1"/>
  <c r="F16" i="1"/>
  <c r="F12" i="1"/>
  <c r="F13" i="1"/>
  <c r="F14" i="1"/>
  <c r="F15" i="1"/>
  <c r="F11" i="1"/>
</calcChain>
</file>

<file path=xl/sharedStrings.xml><?xml version="1.0" encoding="utf-8"?>
<sst xmlns="http://schemas.openxmlformats.org/spreadsheetml/2006/main" count="24" uniqueCount="24">
  <si>
    <t>Реализация билетов в цирк</t>
  </si>
  <si>
    <t>Цена билетов:</t>
  </si>
  <si>
    <t>Количестов мест</t>
  </si>
  <si>
    <t>Вокруг аренды:</t>
  </si>
  <si>
    <t>В первых рядах:</t>
  </si>
  <si>
    <t>В задних рядах:</t>
  </si>
  <si>
    <t>Курс доллара</t>
  </si>
  <si>
    <t>Количество проданных билетов:</t>
  </si>
  <si>
    <t>День недели</t>
  </si>
  <si>
    <t>Вокруг арены</t>
  </si>
  <si>
    <t xml:space="preserve">первые </t>
  </si>
  <si>
    <t xml:space="preserve">задние </t>
  </si>
  <si>
    <t>Выручка в руб</t>
  </si>
  <si>
    <t>Выручка в % от общей</t>
  </si>
  <si>
    <t>Заполнняемость (%)</t>
  </si>
  <si>
    <t xml:space="preserve">Вторник </t>
  </si>
  <si>
    <t>Среда</t>
  </si>
  <si>
    <t>Четверг</t>
  </si>
  <si>
    <t>Пятница</t>
  </si>
  <si>
    <t>Суббота</t>
  </si>
  <si>
    <t>Воскресенье</t>
  </si>
  <si>
    <t>Общая выручка (руб)</t>
  </si>
  <si>
    <t>Общая выручка ($)</t>
  </si>
  <si>
    <t>Средний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</si>
</sst>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₽&quot;_-;\-* #,##0.00\ &quot;₽&quot;_-;_-* &quot;-&quot;??\ &quot;₽&quot;_-;_-@_-"/>
    <numFmt numFmtId="165" formatCode="_-* #,##0\ &quot;₽&quot;_-;\-* #,##0\ &quot;₽&quot;_-;_-* &quot;-&quot;??\ &quot;₽&quot;_-;_-@_-"/>
    <numFmt numFmtId="167" formatCode="[$$-C09]#,##0.00;\-[$$-C09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5" fontId="2" fillId="0" borderId="0" xfId="1" applyNumberFormat="1" applyFont="1"/>
    <xf numFmtId="0" fontId="2" fillId="2" borderId="1" xfId="1" applyNumberFormat="1" applyFont="1" applyFill="1" applyBorder="1"/>
    <xf numFmtId="167" fontId="2" fillId="0" borderId="0" xfId="1" applyNumberFormat="1" applyFont="1"/>
    <xf numFmtId="9" fontId="2" fillId="2" borderId="1" xfId="2" applyFont="1" applyFill="1" applyBorder="1"/>
    <xf numFmtId="10" fontId="2" fillId="2" borderId="1" xfId="2" applyNumberFormat="1" applyFont="1" applyFill="1" applyBorder="1"/>
    <xf numFmtId="9" fontId="2" fillId="2" borderId="1" xfId="0" applyNumberFormat="1" applyFont="1" applyFill="1" applyBorder="1"/>
    <xf numFmtId="167" fontId="2" fillId="2" borderId="1" xfId="0" applyNumberFormat="1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Выручка по дням</a:t>
            </a:r>
            <a:r>
              <a:rPr lang="ru-RU" baseline="0"/>
              <a:t> недели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Лист1!$A$11:$A$16</c:f>
              <c:strCache>
                <c:ptCount val="6"/>
                <c:pt idx="0">
                  <c:v>Вторник </c:v>
                </c:pt>
                <c:pt idx="1">
                  <c:v>Среда</c:v>
                </c:pt>
                <c:pt idx="2">
                  <c:v>Четверг</c:v>
                </c:pt>
                <c:pt idx="3">
                  <c:v>Пятница</c:v>
                </c:pt>
                <c:pt idx="4">
                  <c:v>Суббота</c:v>
                </c:pt>
                <c:pt idx="5">
                  <c:v>Воскресенье</c:v>
                </c:pt>
              </c:strCache>
            </c:strRef>
          </c:cat>
          <c:val>
            <c:numRef>
              <c:f>Лист1!$F$11:$F$16</c:f>
              <c:numCache>
                <c:formatCode>General</c:formatCode>
                <c:ptCount val="6"/>
                <c:pt idx="0">
                  <c:v>36000</c:v>
                </c:pt>
                <c:pt idx="1">
                  <c:v>43550</c:v>
                </c:pt>
                <c:pt idx="2">
                  <c:v>53800</c:v>
                </c:pt>
                <c:pt idx="3">
                  <c:v>60550</c:v>
                </c:pt>
                <c:pt idx="4">
                  <c:v>65500</c:v>
                </c:pt>
                <c:pt idx="5">
                  <c:v>66100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2010880"/>
        <c:axId val="-342015232"/>
      </c:barChart>
      <c:catAx>
        <c:axId val="-34201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42015232"/>
        <c:crosses val="autoZero"/>
        <c:auto val="1"/>
        <c:lblAlgn val="ctr"/>
        <c:lblOffset val="100"/>
        <c:noMultiLvlLbl val="0"/>
      </c:catAx>
      <c:valAx>
        <c:axId val="-3420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420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Лист1!$C$10</c:f>
              <c:strCache>
                <c:ptCount val="1"/>
                <c:pt idx="0">
                  <c:v>Вокруг арены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1.3888888888888888E-2"/>
                  <c:y val="5.09259259259258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3.3333333333333333E-2"/>
                  <c:y val="-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5.5555555555555558E-3"/>
                  <c:y val="-5.09259259259260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7777777777777779E-3"/>
                  <c:y val="7.87037037037036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2.7777777777777776E-2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6.1111111111111109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Лист1!$C$11:$C$16</c:f>
              <c:numCache>
                <c:formatCode>General</c:formatCode>
                <c:ptCount val="6"/>
                <c:pt idx="0">
                  <c:v>68</c:v>
                </c:pt>
                <c:pt idx="1">
                  <c:v>65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70</c:v>
                </c:pt>
              </c:numCache>
            </c:numRef>
          </c:val>
        </c:ser>
        <c:ser>
          <c:idx val="1"/>
          <c:order val="1"/>
          <c:tx>
            <c:strRef>
              <c:f>Лист1!$D$10</c:f>
              <c:strCache>
                <c:ptCount val="1"/>
                <c:pt idx="0">
                  <c:v>первые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1111111111111112E-2"/>
                  <c:y val="-5.09259259259259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1666666666666567E-2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4.166666666666656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4.1666666666666664E-2"/>
                  <c:y val="3.703703703703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1.6666666666666718E-2"/>
                  <c:y val="8.33333333333332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2.5000000000000001E-2"/>
                  <c:y val="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Лист1!$D$11:$D$16</c:f>
              <c:numCache>
                <c:formatCode>General</c:formatCode>
                <c:ptCount val="6"/>
                <c:pt idx="0">
                  <c:v>108</c:v>
                </c:pt>
                <c:pt idx="1">
                  <c:v>209</c:v>
                </c:pt>
                <c:pt idx="2">
                  <c:v>280</c:v>
                </c:pt>
                <c:pt idx="3">
                  <c:v>310</c:v>
                </c:pt>
                <c:pt idx="4">
                  <c:v>340</c:v>
                </c:pt>
                <c:pt idx="5">
                  <c:v>346</c:v>
                </c:pt>
              </c:numCache>
            </c:numRef>
          </c:val>
        </c:ser>
        <c:ser>
          <c:idx val="2"/>
          <c:order val="2"/>
          <c:tx>
            <c:strRef>
              <c:f>Лист1!$E$10</c:f>
              <c:strCache>
                <c:ptCount val="1"/>
                <c:pt idx="0">
                  <c:v>задние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3.6111111111111108E-2"/>
                  <c:y val="-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6111111111111108E-2"/>
                  <c:y val="-1.3888888888888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2.7777777777777776E-2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2.7777777777777779E-3"/>
                  <c:y val="-6.4814814814814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3.888888888888889E-2"/>
                  <c:y val="-8.487556272013328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1.9444444444444497E-2"/>
                  <c:y val="-5.09259259259259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Лист1!$E$11:$E$16</c:f>
              <c:numCache>
                <c:formatCode>General</c:formatCode>
                <c:ptCount val="6"/>
                <c:pt idx="0">
                  <c:v>250</c:v>
                </c:pt>
                <c:pt idx="1">
                  <c:v>215</c:v>
                </c:pt>
                <c:pt idx="2">
                  <c:v>280</c:v>
                </c:pt>
                <c:pt idx="3">
                  <c:v>330</c:v>
                </c:pt>
                <c:pt idx="4">
                  <c:v>350</c:v>
                </c:pt>
                <c:pt idx="5">
                  <c:v>350</c:v>
                </c:pt>
              </c:numCache>
            </c:numRef>
          </c:val>
        </c:ser>
        <c:ser>
          <c:idx val="3"/>
          <c:order val="3"/>
          <c:tx>
            <c:strRef>
              <c:f>Лист1!$A$11</c:f>
              <c:strCache>
                <c:ptCount val="1"/>
                <c:pt idx="0">
                  <c:v>Вторник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Лист1!$A$12:$A$16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19</xdr:row>
      <xdr:rowOff>104775</xdr:rowOff>
    </xdr:from>
    <xdr:to>
      <xdr:col>6</xdr:col>
      <xdr:colOff>133350</xdr:colOff>
      <xdr:row>33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500062</xdr:colOff>
      <xdr:row>16</xdr:row>
      <xdr:rowOff>166687</xdr:rowOff>
    </xdr:from>
    <xdr:to>
      <xdr:col>13</xdr:col>
      <xdr:colOff>395287</xdr:colOff>
      <xdr:row>31</xdr:row>
      <xdr:rowOff>52387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7" workbookViewId="0">
      <selection activeCell="A16" activeCellId="1" sqref="C10:E16 A11:A16"/>
    </sheetView>
  </sheetViews>
  <sheetFormatPr defaultRowHeight="15" x14ac:dyDescent="0.25"/>
  <cols>
    <col min="3" max="3" width="15" customWidth="1"/>
    <col min="4" max="4" width="13.7109375" customWidth="1"/>
    <col min="6" max="6" width="12.28515625" customWidth="1"/>
    <col min="7" max="7" width="13.28515625" customWidth="1"/>
    <col min="8" max="8" width="11.140625" customWidth="1"/>
  </cols>
  <sheetData>
    <row r="1" spans="1:8" ht="18.75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3" t="s">
        <v>1</v>
      </c>
      <c r="D3" s="3" t="s">
        <v>2</v>
      </c>
      <c r="E3" s="2"/>
      <c r="F3" s="2"/>
      <c r="G3" s="2"/>
      <c r="H3" s="2"/>
    </row>
    <row r="4" spans="1:8" x14ac:dyDescent="0.25">
      <c r="A4" s="2" t="s">
        <v>3</v>
      </c>
      <c r="B4" s="2"/>
      <c r="C4" s="9">
        <v>150</v>
      </c>
      <c r="D4" s="2">
        <v>70</v>
      </c>
      <c r="E4" s="2"/>
      <c r="F4" s="2"/>
      <c r="G4" s="2"/>
      <c r="H4" s="2"/>
    </row>
    <row r="5" spans="1:8" x14ac:dyDescent="0.25">
      <c r="A5" s="2" t="s">
        <v>4</v>
      </c>
      <c r="B5" s="2"/>
      <c r="C5" s="9">
        <v>100</v>
      </c>
      <c r="D5" s="2">
        <v>350</v>
      </c>
      <c r="E5" s="2"/>
      <c r="F5" s="2"/>
      <c r="G5" s="2"/>
      <c r="H5" s="2"/>
    </row>
    <row r="6" spans="1:8" x14ac:dyDescent="0.25">
      <c r="A6" s="2" t="s">
        <v>5</v>
      </c>
      <c r="B6" s="2"/>
      <c r="C6" s="9">
        <v>60</v>
      </c>
      <c r="D6" s="2">
        <v>350</v>
      </c>
      <c r="E6" s="2"/>
      <c r="F6" s="2"/>
      <c r="G6" s="2"/>
      <c r="H6" s="2"/>
    </row>
    <row r="7" spans="1:8" x14ac:dyDescent="0.25">
      <c r="A7" s="2" t="s">
        <v>6</v>
      </c>
      <c r="B7" s="2"/>
      <c r="C7" s="11">
        <v>30.5</v>
      </c>
      <c r="D7" s="2"/>
      <c r="E7" s="2"/>
      <c r="F7" s="2"/>
      <c r="G7" s="2"/>
      <c r="H7" s="2"/>
    </row>
    <row r="8" spans="1:8" x14ac:dyDescent="0.25">
      <c r="A8" s="2"/>
      <c r="B8" s="2"/>
      <c r="C8" s="2"/>
      <c r="D8" s="2">
        <v>770</v>
      </c>
      <c r="E8" s="2"/>
      <c r="F8" s="2"/>
      <c r="G8" s="2"/>
      <c r="H8" s="2"/>
    </row>
    <row r="9" spans="1:8" ht="16.5" customHeight="1" x14ac:dyDescent="0.25">
      <c r="A9" s="2"/>
      <c r="B9" s="2"/>
      <c r="C9" s="4" t="s">
        <v>7</v>
      </c>
      <c r="D9" s="5"/>
      <c r="E9" s="5"/>
      <c r="F9" s="2"/>
      <c r="G9" s="2"/>
      <c r="H9" s="2"/>
    </row>
    <row r="10" spans="1:8" ht="42.75" customHeight="1" x14ac:dyDescent="0.25">
      <c r="A10" s="8" t="s">
        <v>8</v>
      </c>
      <c r="B10" s="7"/>
      <c r="C10" s="7" t="s">
        <v>9</v>
      </c>
      <c r="D10" s="7" t="s">
        <v>10</v>
      </c>
      <c r="E10" s="7" t="s">
        <v>11</v>
      </c>
      <c r="F10" s="8" t="s">
        <v>12</v>
      </c>
      <c r="G10" s="8" t="s">
        <v>13</v>
      </c>
      <c r="H10" s="8" t="s">
        <v>14</v>
      </c>
    </row>
    <row r="11" spans="1:8" x14ac:dyDescent="0.25">
      <c r="A11" s="2" t="s">
        <v>15</v>
      </c>
      <c r="B11" s="2"/>
      <c r="C11" s="2">
        <v>68</v>
      </c>
      <c r="D11" s="2">
        <v>108</v>
      </c>
      <c r="E11" s="2">
        <v>250</v>
      </c>
      <c r="F11" s="10">
        <f>($C$4*C11)+(D11*$C$5)+(E11*$C$6)</f>
        <v>36000</v>
      </c>
      <c r="G11" s="13">
        <f>F11/$F$18</f>
        <v>0.11059907834101383</v>
      </c>
      <c r="H11" s="12">
        <f>(E11+D11+C11)/$D$8</f>
        <v>0.55324675324675321</v>
      </c>
    </row>
    <row r="12" spans="1:8" x14ac:dyDescent="0.25">
      <c r="A12" s="2" t="s">
        <v>16</v>
      </c>
      <c r="B12" s="2"/>
      <c r="C12" s="2">
        <v>65</v>
      </c>
      <c r="D12" s="2">
        <v>209</v>
      </c>
      <c r="E12" s="2">
        <v>215</v>
      </c>
      <c r="F12" s="10">
        <f t="shared" ref="F12:F16" si="0">($C$4*C12)+(D12*$C$5)+(E12*$C$6)</f>
        <v>43550</v>
      </c>
      <c r="G12" s="13">
        <f t="shared" ref="G12:G16" si="1">F12/$F$18</f>
        <v>0.1337941628264209</v>
      </c>
      <c r="H12" s="12">
        <f t="shared" ref="H12:H16" si="2">(E12+D12+C12)/$D$8</f>
        <v>0.63506493506493511</v>
      </c>
    </row>
    <row r="13" spans="1:8" x14ac:dyDescent="0.25">
      <c r="A13" s="2" t="s">
        <v>17</v>
      </c>
      <c r="B13" s="2"/>
      <c r="C13" s="2">
        <v>60</v>
      </c>
      <c r="D13" s="2">
        <v>280</v>
      </c>
      <c r="E13" s="2">
        <v>280</v>
      </c>
      <c r="F13" s="10">
        <f t="shared" si="0"/>
        <v>53800</v>
      </c>
      <c r="G13" s="13">
        <f t="shared" si="1"/>
        <v>0.16528417818740399</v>
      </c>
      <c r="H13" s="12">
        <f t="shared" si="2"/>
        <v>0.80519480519480524</v>
      </c>
    </row>
    <row r="14" spans="1:8" x14ac:dyDescent="0.25">
      <c r="A14" s="2" t="s">
        <v>18</v>
      </c>
      <c r="B14" s="2"/>
      <c r="C14" s="2">
        <v>65</v>
      </c>
      <c r="D14" s="2">
        <v>310</v>
      </c>
      <c r="E14" s="2">
        <v>330</v>
      </c>
      <c r="F14" s="10">
        <f t="shared" si="0"/>
        <v>60550</v>
      </c>
      <c r="G14" s="13">
        <f t="shared" si="1"/>
        <v>0.1860215053763441</v>
      </c>
      <c r="H14" s="12">
        <f t="shared" si="2"/>
        <v>0.91558441558441561</v>
      </c>
    </row>
    <row r="15" spans="1:8" x14ac:dyDescent="0.25">
      <c r="A15" s="2" t="s">
        <v>19</v>
      </c>
      <c r="B15" s="2"/>
      <c r="C15" s="2">
        <v>70</v>
      </c>
      <c r="D15" s="2">
        <v>340</v>
      </c>
      <c r="E15" s="2">
        <v>350</v>
      </c>
      <c r="F15" s="10">
        <f t="shared" si="0"/>
        <v>65500</v>
      </c>
      <c r="G15" s="13">
        <f t="shared" si="1"/>
        <v>0.20122887864823349</v>
      </c>
      <c r="H15" s="12">
        <f t="shared" si="2"/>
        <v>0.98701298701298701</v>
      </c>
    </row>
    <row r="16" spans="1:8" x14ac:dyDescent="0.25">
      <c r="A16" s="2" t="s">
        <v>20</v>
      </c>
      <c r="B16" s="2"/>
      <c r="C16" s="2">
        <v>70</v>
      </c>
      <c r="D16" s="2">
        <v>346</v>
      </c>
      <c r="E16" s="2">
        <v>350</v>
      </c>
      <c r="F16" s="10">
        <f>($C$4*C16)+(D16*$C$5)+(E16*$C$6)</f>
        <v>66100</v>
      </c>
      <c r="G16" s="13">
        <f t="shared" si="1"/>
        <v>0.20307219662058371</v>
      </c>
      <c r="H16" s="12">
        <f t="shared" si="2"/>
        <v>0.9948051948051948</v>
      </c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7" t="s">
        <v>21</v>
      </c>
      <c r="E18" s="7"/>
      <c r="F18" s="6">
        <f>SUM(F11:F16)</f>
        <v>325500</v>
      </c>
      <c r="G18" s="7" t="s">
        <v>23</v>
      </c>
      <c r="H18" s="14">
        <f>AVERAGE(H11:H16)</f>
        <v>0.81515151515151507</v>
      </c>
    </row>
    <row r="19" spans="1:8" x14ac:dyDescent="0.25">
      <c r="A19" s="2"/>
      <c r="B19" s="2"/>
      <c r="C19" s="2"/>
      <c r="D19" s="7" t="s">
        <v>22</v>
      </c>
      <c r="E19" s="7"/>
      <c r="F19" s="15">
        <f>F18/C7</f>
        <v>10672.131147540984</v>
      </c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2020-01-31T12:24:09Z</dcterms:modified>
</cp:coreProperties>
</file>