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chartsheets/sheet2.xml" ContentType="application/vnd.openxmlformats-officedocument.spreadsheetml.chart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uro\Desktop\Sotur\ISO 9001-2008\8 - monitoraggi\Registrazioni\2013\"/>
    </mc:Choice>
  </mc:AlternateContent>
  <bookViews>
    <workbookView xWindow="0" yWindow="0" windowWidth="20490" windowHeight="7755" firstSheet="6" activeTab="8"/>
  </bookViews>
  <sheets>
    <sheet name="AUDIT 13-5-2010" sheetId="1" r:id="rId1"/>
    <sheet name="AUDIT 25-5-2010" sheetId="2" r:id="rId2"/>
    <sheet name="AUDIT 16-7-2010" sheetId="3" r:id="rId3"/>
    <sheet name="AUDIT 3-9-2010" sheetId="4" r:id="rId4"/>
    <sheet name="AUDIT 1-8-2013" sheetId="5" r:id="rId5"/>
    <sheet name="AUDIT 4-10-2013" sheetId="6" r:id="rId6"/>
    <sheet name="AUDIT 24-10-2013" sheetId="7" r:id="rId7"/>
    <sheet name="Chart1" sheetId="8" r:id="rId8"/>
    <sheet name="Costi Infra" sheetId="9" r:id="rId9"/>
    <sheet name="Hotel" sheetId="10" r:id="rId10"/>
    <sheet name="Grafico2" sheetId="11" r:id="rId11"/>
    <sheet name="Foglio3" sheetId="12" r:id="rId12"/>
    <sheet name="Tabella pivot 1" sheetId="13" r:id="rId13"/>
  </sheets>
  <definedNames>
    <definedName name="Print_Area" localSheetId="4">'AUDIT 1-8-2013'!$A$1:$O$19</definedName>
    <definedName name="Print_Area" localSheetId="6">'AUDIT 24-10-2013'!$A$1:$O$19</definedName>
    <definedName name="Print_Area" localSheetId="5">'AUDIT 4-10-2013'!$A$1:$O$19</definedName>
  </definedNames>
  <calcPr calcId="152511"/>
  <pivotCaches>
    <pivotCache cacheId="5" r:id="rId14"/>
  </pivotCaches>
</workbook>
</file>

<file path=xl/calcChain.xml><?xml version="1.0" encoding="utf-8"?>
<calcChain xmlns="http://schemas.openxmlformats.org/spreadsheetml/2006/main">
  <c r="N16" i="10" l="1"/>
  <c r="M16" i="10"/>
  <c r="G16" i="10"/>
  <c r="F16" i="10"/>
  <c r="N15" i="10"/>
  <c r="M15" i="10"/>
  <c r="G15" i="10"/>
  <c r="F15" i="10"/>
  <c r="N14" i="10"/>
  <c r="M14" i="10"/>
  <c r="G14" i="10"/>
  <c r="F14" i="10"/>
  <c r="N13" i="10"/>
  <c r="M13" i="10"/>
  <c r="G13" i="10"/>
  <c r="F13" i="10"/>
  <c r="N12" i="10"/>
  <c r="M12" i="10"/>
  <c r="G12" i="10"/>
  <c r="F12" i="10"/>
  <c r="N11" i="10"/>
  <c r="M11" i="10"/>
  <c r="G11" i="10"/>
  <c r="F11" i="10"/>
  <c r="N10" i="10"/>
  <c r="M10" i="10"/>
  <c r="G10" i="10"/>
  <c r="F10" i="10"/>
  <c r="N9" i="10"/>
  <c r="M9" i="10"/>
  <c r="G9" i="10"/>
  <c r="F9" i="10"/>
  <c r="N8" i="10"/>
  <c r="M8" i="10"/>
  <c r="G8" i="10"/>
  <c r="F8" i="10"/>
  <c r="N7" i="10"/>
  <c r="M7" i="10"/>
  <c r="G7" i="10"/>
  <c r="F7" i="10"/>
  <c r="N6" i="10"/>
  <c r="M6" i="10"/>
  <c r="G6" i="10"/>
  <c r="F6" i="10"/>
  <c r="N5" i="10"/>
  <c r="M5" i="10"/>
  <c r="G5" i="10"/>
  <c r="F5" i="10"/>
  <c r="N4" i="10"/>
  <c r="M4" i="10"/>
  <c r="G4" i="10"/>
  <c r="F4" i="10"/>
  <c r="N3" i="10"/>
  <c r="N21" i="10" s="1"/>
  <c r="M3" i="10"/>
  <c r="M21" i="10" s="1"/>
  <c r="G3" i="10"/>
  <c r="G21" i="10" s="1"/>
  <c r="F3" i="10"/>
  <c r="F21" i="10" s="1"/>
  <c r="O18" i="7"/>
  <c r="N18" i="7"/>
  <c r="M18" i="7"/>
  <c r="D36" i="7" s="1"/>
  <c r="L18" i="7"/>
  <c r="K18" i="7"/>
  <c r="B18" i="7" s="1"/>
  <c r="J18" i="7"/>
  <c r="E18" i="7"/>
  <c r="Q16" i="7"/>
  <c r="A14" i="7"/>
  <c r="A28" i="6"/>
  <c r="O18" i="6"/>
  <c r="N18" i="6"/>
  <c r="M18" i="6"/>
  <c r="D27" i="6" s="1"/>
  <c r="L18" i="6"/>
  <c r="K18" i="6"/>
  <c r="B18" i="6" s="1"/>
  <c r="J18" i="6"/>
  <c r="E18" i="6"/>
  <c r="Q16" i="6"/>
  <c r="A14" i="6"/>
  <c r="A26" i="5"/>
  <c r="O18" i="5"/>
  <c r="N18" i="5"/>
  <c r="M18" i="5"/>
  <c r="E19" i="5" s="1"/>
  <c r="D26" i="5" s="1"/>
  <c r="L18" i="5"/>
  <c r="K18" i="5"/>
  <c r="B18" i="5" s="1"/>
  <c r="J18" i="5"/>
  <c r="E18" i="5"/>
  <c r="B26" i="5" s="1"/>
  <c r="Q16" i="5"/>
  <c r="A14" i="5"/>
  <c r="O18" i="4"/>
  <c r="N18" i="4"/>
  <c r="E19" i="4" s="1"/>
  <c r="M18" i="4"/>
  <c r="L18" i="4"/>
  <c r="K18" i="4"/>
  <c r="J18" i="4"/>
  <c r="E18" i="4" s="1"/>
  <c r="A14" i="4"/>
  <c r="O18" i="3"/>
  <c r="N18" i="3"/>
  <c r="M18" i="3"/>
  <c r="E19" i="3" s="1"/>
  <c r="L18" i="3"/>
  <c r="K18" i="3"/>
  <c r="J18" i="3"/>
  <c r="E18" i="3"/>
  <c r="A14" i="3"/>
  <c r="O18" i="2"/>
  <c r="N18" i="2"/>
  <c r="E19" i="2" s="1"/>
  <c r="M18" i="2"/>
  <c r="L18" i="2"/>
  <c r="K18" i="2"/>
  <c r="J18" i="2"/>
  <c r="E18" i="2" s="1"/>
  <c r="A14" i="2"/>
  <c r="Q16" i="1"/>
  <c r="P16" i="1"/>
  <c r="O16" i="1"/>
  <c r="G17" i="1" s="1"/>
  <c r="N16" i="1"/>
  <c r="M16" i="1"/>
  <c r="L16" i="1"/>
  <c r="G16" i="1"/>
  <c r="C12" i="1"/>
  <c r="B27" i="6" l="1"/>
  <c r="B36" i="7"/>
  <c r="E19" i="6"/>
  <c r="E19" i="7"/>
</calcChain>
</file>

<file path=xl/comments1.xml><?xml version="1.0" encoding="utf-8"?>
<comments xmlns="http://schemas.openxmlformats.org/spreadsheetml/2006/main">
  <authors>
    <author/>
  </authors>
  <commentList>
    <comment ref="N2" authorId="0" shapeId="0">
      <text>
        <r>
          <rPr>
            <sz val="10"/>
            <color rgb="FF000000"/>
            <rFont val="Arial"/>
          </rPr>
          <t>The Efficiency Index integrates 
those metrics that have an important impact on costs, while the Effectiveness Index 
combines metrics that correlate to mission accomplishment and customer satisfaction
	-Mauro Bassotti</t>
        </r>
      </text>
    </comment>
  </commentList>
</comments>
</file>

<file path=xl/sharedStrings.xml><?xml version="1.0" encoding="utf-8"?>
<sst xmlns="http://schemas.openxmlformats.org/spreadsheetml/2006/main" count="754" uniqueCount="212">
  <si>
    <t>Requisito</t>
  </si>
  <si>
    <t>VERIFICA ISPETTIVA N:01-10</t>
  </si>
  <si>
    <t>DATA VERIFICA: 13 MAGGIO 2010</t>
  </si>
  <si>
    <t>AUDITOR: BASSOTTI</t>
  </si>
  <si>
    <t>4.1 - Processi Aziendali</t>
  </si>
  <si>
    <t>AREA SOTTOPOSTA AD AUDIT: TUTTE</t>
  </si>
  <si>
    <t>RESPONSABILI: RQ</t>
  </si>
  <si>
    <t>4.2.2 - MdQ</t>
  </si>
  <si>
    <t>RIFERIMENTO PROCESSI : MAPPATURA/DOCUMETAZIONE/GAP ISO 9K:00 E 08/FORNITORI/INFRASTRUTTURE/PROGETTAZIONE/ORGANIZZAZION/COMMERCIALE/EROGAZIONE SERVIZIO</t>
  </si>
  <si>
    <t>4.2.3 - Distribuzione della Doc.</t>
  </si>
  <si>
    <t>RAPPORTO AUDIT E OSSERVAZIONI/NON CONFORMITA’ EMERSE</t>
  </si>
  <si>
    <t>4.2.4 - Registrazioni</t>
  </si>
  <si>
    <t>Attività</t>
  </si>
  <si>
    <t>Rilievi</t>
  </si>
  <si>
    <t>IMPATTO NORMA</t>
  </si>
  <si>
    <t>IMPATTO AZIENDALE</t>
  </si>
  <si>
    <t>5.1-5.2-5.3 - Impegno della Direzione</t>
  </si>
  <si>
    <t>P.to Norma</t>
  </si>
  <si>
    <t>Area</t>
  </si>
  <si>
    <t>Descrizione</t>
  </si>
  <si>
    <t>Oss</t>
  </si>
  <si>
    <t>NC</t>
  </si>
  <si>
    <t>NS</t>
  </si>
  <si>
    <t>M</t>
  </si>
  <si>
    <t>OK</t>
  </si>
  <si>
    <t>5.4 - Obiettivi per funzioni</t>
  </si>
  <si>
    <t>RQ</t>
  </si>
  <si>
    <t>Sono state verificate le due revisioni del MDQ (ultima edizione Edizione 1.0 del 10.01.2005) ove sono state riscontrate diverse anomalie In particolare è stata rilevata un'eccessia ridondanza nella descrizione delle attività aziendali nel MdQ peraltro già definite nelle procedure di riferimento</t>
  </si>
  <si>
    <t>AP - N°1</t>
  </si>
  <si>
    <t>5.5 - Organizzazione - mansionari</t>
  </si>
  <si>
    <t>Sono state verificate le due revisioni del MDQ (ultima edizione Edizione 1.0 del 10.01.2005) ove sono state riscontrate diverse anomalie rispetto 1) alla individuazione dei processi aziendali e 2) rispetto all'adeguamento alla norma ISO 9K:08</t>
  </si>
  <si>
    <t>NC+AC N°2</t>
  </si>
  <si>
    <t>5.6 - 8.1 - Riesame della Direzione</t>
  </si>
  <si>
    <t>Poiché molti moduli sono stati cambiati, risulta coonveniente riemettere il modulo "Elenco documenti" per una migliore leggibilità</t>
  </si>
  <si>
    <t>AP - N°3</t>
  </si>
  <si>
    <t>6.1-6.2  -Formazione del Personale</t>
  </si>
  <si>
    <t>7.4 - Fornitori</t>
  </si>
  <si>
    <t>RQ/DIR</t>
  </si>
  <si>
    <t>Si è verificata la corretta gestione delle cartelline fonitori. Si è passati a discutere sia con la direzione che con l'amministrazione quale possa essere una metodologia snella ed in conformità alla norma ISO 9001:08. L'attuale gestione dei fornitori risulta non applicata in quanto di diffcile applicazione pratica nella Sotur</t>
  </si>
  <si>
    <t>NC+AC N°4</t>
  </si>
  <si>
    <t>6.3 - Infrastrutture</t>
  </si>
  <si>
    <t>8.5 - AC/AP</t>
  </si>
  <si>
    <t>IL SISTEMA QUALITA’ E’ APPLICATO DA TUTTE LE FUNZIONI ED E’ CONFORME ALLA NORMA UNI. Aree di miglioramento:riemissione elenco moduli e procedure; gestione fornitori</t>
  </si>
  <si>
    <t>EN ISO 9001:2008</t>
  </si>
  <si>
    <t>LEGENDA: NS: NON SUFFICIENTE; OK: EFFICACE; M: MIGLIORABILE</t>
  </si>
  <si>
    <t>EFFICIENZA SGQ</t>
  </si>
  <si>
    <t>EFFICIENZA PROCESSI AZIENDALI</t>
  </si>
  <si>
    <t>VERIFICA ISPETTIVA N:02-10</t>
  </si>
  <si>
    <t>DATA VERIFICA: 25 MAGGIO 2010</t>
  </si>
  <si>
    <t>AREA SOTTOPOSTA AD AUDIT: RQ</t>
  </si>
  <si>
    <t>RESPONSABILI INTERVISTATI: RQ</t>
  </si>
  <si>
    <t>RIFERIMENTO PROCESSI : MAPPATURA/DOCUMETAZIONE/GAP ISO 9K:00 E 08/audit/ORGANIZZAZION/COMMERCIALE/EROGAZIONE SERVIZIO</t>
  </si>
  <si>
    <t>7.3  Progettazione</t>
  </si>
  <si>
    <t>In seguito alla verifica del progetto "Catalogo Estate Mare del 13/11/09 e del Catalogo Tunisia per l'estate 2010 la validazione è effettuata come descritto nel MdQ: "La validazione è eseguita prima della consegna del catalogo da parte del fornitore e coincide con l’approvazione della prova ciano eseguita dal fornitore. Evidenza della validazione è data dall’approvazione della prova ciano tramite apposizione del visto “Approvato” e la firma</t>
  </si>
  <si>
    <t>7.5- Erogazione del Servizio</t>
  </si>
  <si>
    <t>E' stata discussa la modalità di gestione del servizio con RQ. Fermo restando che sarà effettuato un audit ad hoc (previsto per giugno 2010) le attività risultano ben allineate alla definizione delle procedure di SGQ</t>
  </si>
  <si>
    <t>8.2.2 - Audit</t>
  </si>
  <si>
    <t>L'attuale sistema di gestione delle VII non sembra chiaramente mappare le criticità aziendali. Verificato Piano di audit e check list anno 2009</t>
  </si>
  <si>
    <t>NC+AC N°37</t>
  </si>
  <si>
    <t>8.3/8.5 - NC/AC/AP</t>
  </si>
  <si>
    <t>L'attuale sistema di registrazione delle NC/AC/AP/Reclami, talvolta risulta inutilizzato anche a causa dell'abbondanza dei moduli</t>
  </si>
  <si>
    <t>AP N°38</t>
  </si>
  <si>
    <t>E' stato rilevato che la modalità di gestione dei file su supporto informatico identificata nella PG 01 rev.0 risulta poco chiara. In particolare la rintracciabilità dei moduli e delle procedure non risulta immediata</t>
  </si>
  <si>
    <t>AP N°39</t>
  </si>
  <si>
    <t>7.2 - Commerciale</t>
  </si>
  <si>
    <t>Requisiti implici del cliente. E' stata verificata l'assenza di un mudulo di monitoraggio delle prescrizioni legislative di settore. Sono stati individuati i riferimenti + importanti</t>
  </si>
  <si>
    <t>AP N°40</t>
  </si>
  <si>
    <t>7.1 - Pianificazione</t>
  </si>
  <si>
    <t>IL SISTEMA QUALITA’ E’ APPLICATO DA TUTTE LE FUNZIONI ED E’ CONFORME ALLA NORMA UNI. Aree di miglioramento: sistema di gestione delle VII e registrazione snella ed efficace di NC/AC/AP/RE. Registrazione di elenco norme e leggi</t>
  </si>
  <si>
    <t>7.4 -Fornitori</t>
  </si>
  <si>
    <t>8.2.1 - Customer Satisfactio</t>
  </si>
  <si>
    <t>VERIFICA ISPETTIVA N:03-10</t>
  </si>
  <si>
    <t>DATA VERIFICA: 16 LUGLIO 2010</t>
  </si>
  <si>
    <t>AREA SOTTOPOSTA AD AUDIT: RQ/DIREZIONE/</t>
  </si>
  <si>
    <t>RIFERIMENTO PROCESSI : formazione/infrastrutture/registrazioni/servizio/riesame</t>
  </si>
  <si>
    <t>Si è valutata la coerenza della qualifica del Direttore Tecnico con il dettato normatico (vedere elenco norme leggi). Da compilare la scheda di formazione del DT (DG) Formazione dell'amministratore (Compiti Andrea: compilazione). Effettuato. Andrea concorda con le norme individuate.</t>
  </si>
  <si>
    <t>NC+AC 44</t>
  </si>
  <si>
    <t>Attualmente non risulta efficace la modalità di gestione delle infrastrutture.  Si è concordato che si elaborerà un modulo per tenere sotto controllo soltanto le seguenti  infrastrutture: Telefonia aziendale (da dividere in fissa e mobile --&gt; soltanto valore in €), Fax (cartucce) stampante a colori (cartucce) e server azienale.</t>
  </si>
  <si>
    <t>AP 47</t>
  </si>
  <si>
    <t>I moduli di registrazione del backup non risultano sistematicamente registrati. La motivazione che sta alla base del non rispetto della procedura è relativo al fatto che in effetti dal 2010 è stato realizzato un sistema informatico di rete aziendale che permette di effettuare un backup automatico con il sistema di mirroring in quanto ad esempio i backup vengono effettuati con il sistema di mirroring</t>
  </si>
  <si>
    <t>NC+AC 46</t>
  </si>
  <si>
    <t>Promemoria per prossimo audit su 7.5 verificare l'effettivo uso del modulo di richiesta verbale.</t>
  </si>
  <si>
    <t>Da verificare per prox audit</t>
  </si>
  <si>
    <t>Identificare i criteri di valutazione per  GESTIONE FORNITORI: CORRISPONDENTI TURISTICI ED AdV. Si è discusso con Amm.. In linea generale i muduli sono OK (anche se con la stampante che loro hanno non vengono stampate le righe orizzontali). Rimane la problematica relativa alla rivalutazione dei fornitori. Va aggiunta una riga a ciascun modulo. Ad esempio per il mod. FroHObisogna inserire una colonna che possa identificare la rivalutazione dei fornitori sulla base: 1) risultati della customer satisfaction; 2) effettuazione di nuovo audit in campo 3) sulla base di indagini aziendali quali: costi/ristrutturazione/declassamento o miglioramento della categori (da 4 a tre stelle o viceversa). Il giudizi sui moduli cartacei sarà: insuficiente/medio/buono/ottimo. Da mettere in legenda --&gt; da effettuare entro fine giugno 2010</t>
  </si>
  <si>
    <t>Da terminare moduli per la valutazione fornitori</t>
  </si>
  <si>
    <t>In relazione alle criticità emerse sulla gestione delle infrastrutture  vale la pena di: 1) evidenziare nel prox RdD un obiettivo relativo al monitoraggio delle suddette infrastrutture 2) Implementare monitoraggio delle infrastrutture definite critiche attraverso un nuovo modulo.</t>
  </si>
  <si>
    <t>AP 45</t>
  </si>
  <si>
    <t>IL SISTEMA QUALITA’ E’ APPLICATO DA TUTTE LE FUNZIONI ED E’ CONFORME ALLA NORMA UNI. Aree di migliorabilità: gestione piu snella della valutazione dei fornitori e registrazione degli stessi nei nuovi moduli di valutazione. In sede di RdD dare evidenza dei nuovi obiettivi di cui all'AP</t>
  </si>
  <si>
    <t>LEGENDA: NS: NON SUFFICIENTE; OK: EFFICACE; M: MIGLIORABILE</t>
  </si>
  <si>
    <t>VERIFICA ISPETTIVA N:04-10</t>
  </si>
  <si>
    <t>DATA VERIFICA: 3 settembre 2010</t>
  </si>
  <si>
    <t>AREA SOTTOPOSTA AD AUDIT: fornitori/commerciale/Direzione/Progettazione</t>
  </si>
  <si>
    <t>Fornitori</t>
  </si>
  <si>
    <t>Verificata l'efficacia dei nuovi moduli per la registrazione delle valutazioni (e rivalutazioni) dei fornitori. Risultano di semplice applicazione ed efficaci. Inoltre seppure la semplicità di individuazione dei parametri di monitoraggio non lascia molti dubbi, ancor + agevole risulta l'immediato riferimento di un IO a piè di pagina</t>
  </si>
  <si>
    <t>Da inserire nella valutazione dei fornitori quella del portale Albatravel</t>
  </si>
  <si>
    <t>Pianificazione del servizio (individuale)</t>
  </si>
  <si>
    <t>Con Antonella si sono seguite due pratiche analizzando la coerenza del flusso riportato nel MdQ e verificando con lei il moitoraggio attraverso il registro pratiche. La pianifciazione del processo risulta correttamente gestita in confomità alla procedura</t>
  </si>
  <si>
    <t>Erogaz. Del servizio</t>
  </si>
  <si>
    <t>Dalla verifica Di due offerte (prestige Italia - AdV per servizio in Tunisia  e altra offerta del 2/9/10) si è riesaminato l'iter di registraz, controllo pratica ed archiviaz. L'unico elemnto di archiviaz (cmq tracciato) è la rich telefonica</t>
  </si>
  <si>
    <t>Da Inserire nella sistematicamente nella pratica tutti i moduli prescritti</t>
  </si>
  <si>
    <t>Progettazione del servizio</t>
  </si>
  <si>
    <t>Sono stati verificati due progetti: uno Catalogo "Terre d'Italia" del 20/8/10 (peraltro già visionato l'anno scorso) el'altro "Progetto Terre d'Italia 2011</t>
  </si>
  <si>
    <t>NC° 49 Nel Progetto Terre d'Italia 2011 manca la data della fase iniziale</t>
  </si>
  <si>
    <t>E' stato verificato il progetto per il catalogo online Tunisia (apertura del 13/11/09. Risultano corretti e conformi alla procedura i passaggi. Verificato il verbale di riunione  del 23/3/10</t>
  </si>
  <si>
    <t>Customer Satisfaction</t>
  </si>
  <si>
    <t>Stante l'esiguo numero di questionari di customr satisfaction ancora pervenuti, si reinvia l'analisi statistica al raggiungimento di un numero statisticamene significativo (tipicamente nell'anno ne arrivano circa 30)</t>
  </si>
  <si>
    <t>AP n° 50</t>
  </si>
  <si>
    <t>IL SISTEMA QUALITA’ E’ APPLICATO DA TUTTE LE FUNZIONI ED E’ CONFORME ALLA NORMA UNI. Aree di migliorabilità: inserimento sistematico nella praica di tutt i moduli di SGQ</t>
  </si>
  <si>
    <t>VERIFICA ISPETTIVA N:01-13</t>
  </si>
  <si>
    <t>DATA VERIFICA:</t>
  </si>
  <si>
    <t>Reclami del cliente</t>
  </si>
  <si>
    <t>È stato sollevato un reclamo da un cliente rimasto anonimo, comunicato attraverso uno studio legale collegato ad un'associazione dei consumatori relativo ad una non corretta identificazione della normativa vigente in materia di contratti turistici</t>
  </si>
  <si>
    <t>NC+AC 62</t>
  </si>
  <si>
    <t>Da prenderee dati monitoaraggio (toner stampanti e telefonia mobile fissa primo sem 2012 e primo sem 2013) monitoaraggi gruppi delle schede degli hotel</t>
  </si>
  <si>
    <t>Gestione fornitori</t>
  </si>
  <si>
    <t>Per i soggiorni studio. Nei gruppi inps ed inpdad vengono richiesti un accompagnatore ed un infermiere oltre che un accompagnatore h. 24.tutto cio è nato dalla vincita del bando. È stato verificato il contratto con il fornitore (dott. Daniela marchesini check up generico per ciascu ragazzo.  Verifica del capitalato dell'inps. È da inserire a sistema il modulo documentazione sanitaria. Da appurare con il medico la presenza del registro sanitario. In ogni caso da riallineare con il CSA. Va riemessa la struttura (coordinatore, vicecoordinatore. Verifixa della 14804. Assolutamente da emettere manuale con la descrizione del soggiorno studio con presenza di disabili</t>
  </si>
  <si>
    <t>Manuale di qualita</t>
  </si>
  <si>
    <t>Dovrà essere riemesso il mdq facendo riferimento alla 14804 seppur sono documenti distinti</t>
  </si>
  <si>
    <t>Date</t>
  </si>
  <si>
    <t>Comments</t>
  </si>
  <si>
    <t>Efficienza Processi</t>
  </si>
  <si>
    <t>OSS1</t>
  </si>
  <si>
    <t>Implementazione 14804</t>
  </si>
  <si>
    <t>Seppur non obbligatorio. Risulta auspicabile identificare le modalità di gestione della norma 14804 nel manuale Sotur. Inizialmente si era pensato di effettuare un nuovo Manuale. Tuttavia, verificando anche altri Tour Operator (evoluti) la fomra migliore appare quella di inserirlo nel manuale di qualità stesso</t>
  </si>
  <si>
    <t>AP 51</t>
  </si>
  <si>
    <t>Analisi dati infrastrutture</t>
  </si>
  <si>
    <t>Verificate infrastrutture monitoraggi costi stampante *+ agguinto da quest'anno e telefonia fissa e mobil</t>
  </si>
  <si>
    <t>Attraverso la metodologia di analis consolidata si riescono ad integrare anche altri elementi. Tale mezzo sta diventando un buon sistema di monitoraggio dei cost fissi</t>
  </si>
  <si>
    <t>Gestione Infrastrutture</t>
  </si>
  <si>
    <t>da inserire i backup (scheda manutenzione macchine)</t>
  </si>
  <si>
    <t>Nel Progetto Terre d'Italia 2011 manca la data della fase iniziale</t>
  </si>
  <si>
    <t>NC 52</t>
  </si>
  <si>
    <t>Gestione Fornitori</t>
  </si>
  <si>
    <t>da aggiornare scheda fornitore pullman</t>
  </si>
  <si>
    <t>NC 53</t>
  </si>
  <si>
    <t>Gestione RU</t>
  </si>
  <si>
    <t>Corso nuove destinazioni per i nuovi cataloghi Si verifichera se i promotori hanno venduto (terre d'italia, brasile, argenita. Tunisia e marocco)</t>
  </si>
  <si>
    <t>AP 54</t>
  </si>
  <si>
    <t>IL SISTEMA QUALITA’ E’ APPLICATO DA TUTTE LE FUNZIONI ED E’ CONFORME ALLA NORMA. Aree di migliorabilità: iverifica dell'efficacia della formazione (maggiore tempestività)/ aggiornamento rapido scheda fornitore</t>
  </si>
  <si>
    <t>RU</t>
  </si>
  <si>
    <t>Recepita la osservazione in relazione all'identificazione attarverso il modulo 6.1.1 elaborato ( 6.1) e 4.2.4 indserito nella scheda di documetazione di origine interna
Verifica della sensibilizzazione del personale in base al reclamo rilevato in data 15/7/13 - ***_ E' stato verificato che al personale aziendale é stata effettuata una riunione di coordinamento e senbilizzazione da parte della DG a tutto il personale</t>
  </si>
  <si>
    <t>Gestione Documentazione</t>
  </si>
  <si>
    <t>Inserito nuovo modulo per la definizione delle competenze all'interno del modulo per l'agg.to della docuemntazione. Con l'occasione è stato rivisitato l'intero modulo per verificarne la completezza</t>
  </si>
  <si>
    <t>Verificate infrastrutture monitoraggi costi stampante *+ agguinto da quest'anno e telefonia fissa e mobile. ncora manca il 2012+ agguinto da quest'anno e telefonia fissa e mobile2) *- da inserire i backup (scheda manutenzione macchine</t>
  </si>
  <si>
    <t>Manca inserire gli ulimi dati (sarà fatto entro l'audit dell'OdC di nov 2013)</t>
  </si>
  <si>
    <t>CS</t>
  </si>
  <si>
    <t>Da completare tabella pivot di customer satisfaction.</t>
  </si>
  <si>
    <t>Da completare tabella pivot di CS</t>
  </si>
  <si>
    <t>da terminare il RdD in merito a Custoner S. Ed altri inidatori a carico del consulente</t>
  </si>
  <si>
    <t>Gestione registrazioni</t>
  </si>
  <si>
    <t>Per problemi di formato nell'esportazione dei dati le evidenze degli audit 2011-2012 vengono gestite su altro file mentre in questo si riportano le sintesi</t>
  </si>
  <si>
    <t>IL SISTEMA QUALITA’ E’ APPLICATO DA TUTTE LE FUNZIONI ED E’ CONFORME ALLA NORMA. Aree di migliorabilità: maggiore tempestività nella identificazione degli obiettivi sincronizzata al riesame/ miglioramento del SW excel per le tabelle pivot</t>
  </si>
  <si>
    <t>Costi Critici Infrastrutture</t>
  </si>
  <si>
    <t>Bim n° 1</t>
  </si>
  <si>
    <t>Stampante</t>
  </si>
  <si>
    <t>Stamp 5:1N (€70/uno)</t>
  </si>
  <si>
    <t>Note</t>
  </si>
  <si>
    <t>Bim n° 2</t>
  </si>
  <si>
    <t>Stamp 5:1M + 1C + 1N (€70/uno)</t>
  </si>
  <si>
    <t>Bim n° 3</t>
  </si>
  <si>
    <t>Stamp 5:1M (€70/uno)</t>
  </si>
  <si>
    <t>Bim n° 4</t>
  </si>
  <si>
    <t>TELECOM</t>
  </si>
  <si>
    <t>Telefonia Fissa</t>
  </si>
  <si>
    <t>Bim n° 5</t>
  </si>
  <si>
    <t>Bim n° 6</t>
  </si>
  <si>
    <t>TIM</t>
  </si>
  <si>
    <t>Telefonia Mobile</t>
  </si>
  <si>
    <t>Stamp 5:1M + 1C (€70/uno)</t>
  </si>
  <si>
    <t>Stamp 5:1C + 1G + 1N (€70/uno)</t>
  </si>
  <si>
    <t>Stamp 5:1G + 1C (€70/uno)</t>
  </si>
  <si>
    <t>Stamp 5:1G + 1C(€70/uno)</t>
  </si>
  <si>
    <t>Stamp 5:1M + 1C (€107,05/uno)</t>
  </si>
  <si>
    <t>bim n° 4</t>
  </si>
  <si>
    <t>bim n° 5</t>
  </si>
  <si>
    <t>bim n° 6</t>
  </si>
  <si>
    <t>Bim n. 6°</t>
  </si>
  <si>
    <t>TRE</t>
  </si>
  <si>
    <t>CAMBIO GESTORE DA TIM A TRE (DA 5 SIM SIAMO PASSATI A 4 SIM) - TRE FATTURA MENSILMENTE</t>
  </si>
  <si>
    <t>GIUDIZIO GENERALE STRUTTURA</t>
  </si>
  <si>
    <t>GIUDIZIO GENERALE CAMERE</t>
  </si>
  <si>
    <t>STRUTTURA</t>
  </si>
  <si>
    <t>S INSUFFICIENTE</t>
  </si>
  <si>
    <t>S. SUFFICIENTE</t>
  </si>
  <si>
    <t>S. BUONO</t>
  </si>
  <si>
    <t>S.       OTTIMO</t>
  </si>
  <si>
    <t>S. %SBO</t>
  </si>
  <si>
    <t>S. %BO</t>
  </si>
  <si>
    <t>NR</t>
  </si>
  <si>
    <t>G. INSUFFICIENTE</t>
  </si>
  <si>
    <t>G. SUFFICIENTE</t>
  </si>
  <si>
    <t>G. BUONO</t>
  </si>
  <si>
    <t>G. OTTIMO</t>
  </si>
  <si>
    <t>G. %SBO</t>
  </si>
  <si>
    <t>G. %BO</t>
  </si>
  <si>
    <t>HTL COSTA ELISABETH</t>
  </si>
  <si>
    <t>HTL DELLE ALPI</t>
  </si>
  <si>
    <t>HTL ARIMINUM</t>
  </si>
  <si>
    <t>HTL EMBASSY</t>
  </si>
  <si>
    <t>HTL FELICIONI</t>
  </si>
  <si>
    <t>HTL FIGARO</t>
  </si>
  <si>
    <t>HTL JOLE</t>
  </si>
  <si>
    <t>HTL LOCANDA LOCATORI</t>
  </si>
  <si>
    <t>HTL MEDITERRANEO</t>
  </si>
  <si>
    <t>HTL PRESIDENT (Siderno)</t>
  </si>
  <si>
    <t>HTL ROMANDA</t>
  </si>
  <si>
    <t>HTL ROYAL</t>
  </si>
  <si>
    <t>HTL SCIATORI</t>
  </si>
  <si>
    <t>HTL SILVI ROSE</t>
  </si>
  <si>
    <t>MEDIA</t>
  </si>
  <si>
    <t>Etiquetas de columna</t>
  </si>
  <si>
    <t>Etiquetas de fila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</si>
</sst>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mmm;@"/>
    <numFmt numFmtId="165" formatCode="d\-mmm\-yyyy;@"/>
    <numFmt numFmtId="166" formatCode="[$€-2]\ #,##0.00"/>
    <numFmt numFmtId="167" formatCode="[$€-2]\ #,##0"/>
  </numFmts>
  <fonts count="81" x14ac:knownFonts="1">
    <font>
      <sz val="10"/>
      <color rgb="FF000000"/>
      <name val="Arial"/>
    </font>
    <font>
      <b/>
      <sz val="9"/>
      <color rgb="FF000000"/>
      <name val="Arial"/>
    </font>
    <font>
      <b/>
      <sz val="11"/>
      <color rgb="FF000000"/>
      <name val="Arial"/>
    </font>
    <font>
      <sz val="9"/>
      <color rgb="FFCC99FF"/>
      <name val="Arial"/>
    </font>
    <font>
      <b/>
      <sz val="8"/>
      <color rgb="FF000000"/>
      <name val="Arial"/>
    </font>
    <font>
      <b/>
      <sz val="10"/>
      <color rgb="FF000000"/>
      <name val="Arial"/>
    </font>
    <font>
      <sz val="10"/>
      <color rgb="FF000000"/>
      <name val="Arial"/>
    </font>
    <font>
      <sz val="9"/>
      <color rgb="FF000000"/>
      <name val="Arial"/>
    </font>
    <font>
      <sz val="10"/>
      <color rgb="FFFFFFFF"/>
      <name val="Arial"/>
    </font>
    <font>
      <sz val="9"/>
      <color rgb="FFFFFFFF"/>
      <name val="Arial"/>
    </font>
    <font>
      <b/>
      <sz val="8"/>
      <color rgb="FF000000"/>
      <name val="Arial"/>
    </font>
    <font>
      <b/>
      <sz val="8"/>
      <color rgb="FF000000"/>
      <name val="Arial"/>
    </font>
    <font>
      <sz val="9"/>
      <color rgb="FF000000"/>
      <name val="Arial"/>
    </font>
    <font>
      <sz val="10"/>
      <color rgb="FF000000"/>
      <name val="Arial"/>
    </font>
    <font>
      <b/>
      <sz val="11"/>
      <color rgb="FF000000"/>
      <name val="Arial"/>
    </font>
    <font>
      <b/>
      <sz val="11"/>
      <color rgb="FF000000"/>
      <name val="Arial"/>
    </font>
    <font>
      <sz val="9"/>
      <color rgb="FFFFFFFF"/>
      <name val="Arial"/>
    </font>
    <font>
      <sz val="10"/>
      <color rgb="FF000000"/>
      <name val="Arial"/>
    </font>
    <font>
      <sz val="10"/>
      <color rgb="FF000000"/>
      <name val="Arial"/>
    </font>
    <font>
      <sz val="10"/>
      <color rgb="FF000000"/>
      <name val="Arial"/>
    </font>
    <font>
      <sz val="9"/>
      <color rgb="FF000000"/>
      <name val="Arial"/>
    </font>
    <font>
      <b/>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8"/>
      <color rgb="FF000000"/>
      <name val="Arial"/>
    </font>
    <font>
      <sz val="7"/>
      <color rgb="FF000000"/>
      <name val="Arial"/>
    </font>
    <font>
      <b/>
      <sz val="9"/>
      <color rgb="FF000000"/>
      <name val="Arial"/>
    </font>
    <font>
      <sz val="9"/>
      <color rgb="FFCC99FF"/>
      <name val="Arial"/>
    </font>
    <font>
      <sz val="8"/>
      <color rgb="FF000000"/>
      <name val="Arial"/>
    </font>
    <font>
      <sz val="8"/>
      <color rgb="FF000000"/>
      <name val="Arial"/>
    </font>
    <font>
      <b/>
      <sz val="8"/>
      <color rgb="FF000000"/>
      <name val="Arial"/>
    </font>
    <font>
      <b/>
      <sz val="10"/>
      <color rgb="FF000000"/>
      <name val="Arial"/>
    </font>
    <font>
      <sz val="8"/>
      <color rgb="FF000000"/>
      <name val="Arial"/>
    </font>
    <font>
      <sz val="10"/>
      <color rgb="FF000000"/>
      <name val="Arial"/>
    </font>
    <font>
      <sz val="10"/>
      <color rgb="FF000000"/>
      <name val="Arial"/>
    </font>
    <font>
      <sz val="9"/>
      <color rgb="FF000000"/>
      <name val="Arial"/>
    </font>
    <font>
      <b/>
      <sz val="9"/>
      <color rgb="FF000000"/>
      <name val="Arial"/>
    </font>
    <font>
      <sz val="10"/>
      <color rgb="FFFFFFFF"/>
      <name val="Arial"/>
    </font>
    <font>
      <sz val="8"/>
      <color rgb="FF000000"/>
      <name val="Arial"/>
    </font>
    <font>
      <sz val="10"/>
      <color rgb="FF000000"/>
      <name val="Arial"/>
    </font>
    <font>
      <sz val="10"/>
      <color rgb="FF000000"/>
      <name val="Arial"/>
    </font>
    <font>
      <sz val="9"/>
      <color rgb="FFFFFFFF"/>
      <name val="Arial"/>
    </font>
    <font>
      <b/>
      <sz val="11"/>
      <color rgb="FF000000"/>
      <name val="Arial"/>
    </font>
    <font>
      <sz val="10"/>
      <color rgb="FF000000"/>
      <name val="Arial"/>
    </font>
    <font>
      <sz val="10"/>
      <color rgb="FF000000"/>
      <name val="Arial"/>
    </font>
    <font>
      <b/>
      <sz val="10"/>
      <color rgb="FF000000"/>
      <name val="Arial"/>
    </font>
    <font>
      <sz val="10"/>
      <color rgb="FF000000"/>
      <name val="Arial"/>
    </font>
    <font>
      <sz val="8"/>
      <color rgb="FF000000"/>
      <name val="Arial"/>
    </font>
    <font>
      <sz val="9"/>
      <color rgb="FF000000"/>
      <name val="Arial"/>
    </font>
    <font>
      <sz val="10"/>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8"/>
      <color rgb="FF000000"/>
      <name val="Arial"/>
    </font>
    <font>
      <sz val="9"/>
      <color rgb="FF000000"/>
      <name val="Arial"/>
    </font>
    <font>
      <sz val="8"/>
      <color rgb="FF000000"/>
      <name val="Arial"/>
    </font>
    <font>
      <sz val="10"/>
      <color rgb="FF000000"/>
      <name val="Arial"/>
    </font>
    <font>
      <sz val="9"/>
      <color rgb="FFCC99FF"/>
      <name val="Arial"/>
    </font>
    <font>
      <sz val="8"/>
      <color rgb="FF000000"/>
      <name val="Arial"/>
    </font>
    <font>
      <sz val="10"/>
      <color rgb="FF000000"/>
      <name val="Arial"/>
    </font>
    <font>
      <sz val="10"/>
      <color rgb="FF000000"/>
      <name val="Arial"/>
    </font>
    <font>
      <sz val="10"/>
      <color rgb="FF000000"/>
      <name val="Arial"/>
    </font>
    <font>
      <sz val="9"/>
      <color rgb="FF000000"/>
      <name val="Arial"/>
    </font>
    <font>
      <sz val="10"/>
      <color rgb="FFFFFFFF"/>
      <name val="Arial"/>
    </font>
    <font>
      <b/>
      <sz val="11"/>
      <color rgb="FF000000"/>
      <name val="Arial"/>
    </font>
    <font>
      <sz val="10"/>
      <color rgb="FF000000"/>
      <name val="Arial"/>
    </font>
    <font>
      <sz val="9"/>
      <color rgb="FF000000"/>
      <name val="Arial"/>
    </font>
    <font>
      <sz val="10"/>
      <color rgb="FF000000"/>
      <name val="Arial"/>
    </font>
    <font>
      <sz val="10"/>
      <color rgb="FF000000"/>
      <name val="Arial"/>
    </font>
    <font>
      <sz val="10"/>
      <color rgb="FF000000"/>
      <name val="Arial"/>
    </font>
    <font>
      <sz val="9"/>
      <color rgb="FF000000"/>
      <name val="Arial"/>
    </font>
    <font>
      <sz val="9"/>
      <color rgb="FF000000"/>
      <name val="Arial"/>
    </font>
  </fonts>
  <fills count="9">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99"/>
        <bgColor indexed="64"/>
      </patternFill>
    </fill>
  </fills>
  <borders count="92">
    <border>
      <left/>
      <right/>
      <top/>
      <bottom/>
      <diagonal/>
    </border>
    <border>
      <left/>
      <right style="thick">
        <color indexed="64"/>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ck">
        <color indexed="64"/>
      </right>
      <top style="thick">
        <color indexed="64"/>
      </top>
      <bottom style="thick">
        <color indexed="64"/>
      </bottom>
      <diagonal/>
    </border>
    <border>
      <left style="thin">
        <color indexed="64"/>
      </left>
      <right style="medium">
        <color indexed="64"/>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thick">
        <color indexed="64"/>
      </right>
      <top style="medium">
        <color indexed="64"/>
      </top>
      <bottom style="medium">
        <color indexed="64"/>
      </bottom>
      <diagonal/>
    </border>
    <border>
      <left/>
      <right/>
      <top style="thick">
        <color indexed="64"/>
      </top>
      <bottom style="thick">
        <color indexed="64"/>
      </bottom>
      <diagonal/>
    </border>
    <border>
      <left/>
      <right/>
      <top style="thick">
        <color indexed="64"/>
      </top>
      <bottom style="thick">
        <color indexed="64"/>
      </bottom>
      <diagonal/>
    </border>
    <border>
      <left/>
      <right/>
      <top style="medium">
        <color indexed="64"/>
      </top>
      <bottom style="medium">
        <color indexed="64"/>
      </bottom>
      <diagonal/>
    </border>
    <border>
      <left style="thin">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thick">
        <color indexed="64"/>
      </bottom>
      <diagonal/>
    </border>
    <border>
      <left style="medium">
        <color indexed="64"/>
      </left>
      <right/>
      <top/>
      <bottom/>
      <diagonal/>
    </border>
    <border>
      <left/>
      <right/>
      <top style="thin">
        <color indexed="64"/>
      </top>
      <bottom/>
      <diagonal/>
    </border>
    <border>
      <left/>
      <right/>
      <top style="medium">
        <color indexed="64"/>
      </top>
      <bottom style="medium">
        <color indexed="64"/>
      </bottom>
      <diagonal/>
    </border>
    <border>
      <left/>
      <right/>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ck">
        <color indexed="64"/>
      </top>
      <bottom style="thick">
        <color indexed="64"/>
      </bottom>
      <diagonal/>
    </border>
    <border>
      <left style="medium">
        <color indexed="64"/>
      </left>
      <right style="medium">
        <color indexed="64"/>
      </right>
      <top style="medium">
        <color indexed="64"/>
      </top>
      <bottom style="medium">
        <color indexed="64"/>
      </bottom>
      <diagonal/>
    </border>
    <border>
      <left/>
      <right style="thick">
        <color indexed="64"/>
      </right>
      <top style="thick">
        <color indexed="64"/>
      </top>
      <bottom style="thick">
        <color indexed="64"/>
      </bottom>
      <diagonal/>
    </border>
    <border>
      <left style="medium">
        <color indexed="64"/>
      </left>
      <right style="thin">
        <color indexed="64"/>
      </right>
      <top/>
      <bottom style="medium">
        <color indexed="64"/>
      </bottom>
      <diagonal/>
    </border>
    <border>
      <left/>
      <right style="thick">
        <color indexed="64"/>
      </right>
      <top style="thick">
        <color indexed="64"/>
      </top>
      <bottom style="thick">
        <color indexed="64"/>
      </bottom>
      <diagonal/>
    </border>
    <border>
      <left/>
      <right/>
      <top/>
      <bottom style="thin">
        <color indexed="64"/>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ck">
        <color indexed="64"/>
      </left>
      <right/>
      <top style="thick">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thin">
        <color indexed="64"/>
      </right>
      <top/>
      <bottom/>
      <diagonal/>
    </border>
    <border>
      <left/>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thin">
        <color indexed="64"/>
      </right>
      <top/>
      <bottom/>
      <diagonal/>
    </border>
    <border>
      <left style="thick">
        <color indexed="64"/>
      </left>
      <right/>
      <top style="thick">
        <color indexed="64"/>
      </top>
      <bottom style="thick">
        <color indexed="64"/>
      </bottom>
      <diagonal/>
    </border>
    <border>
      <left/>
      <right style="medium">
        <color indexed="64"/>
      </right>
      <top style="medium">
        <color indexed="64"/>
      </top>
      <bottom style="medium">
        <color indexed="64"/>
      </bottom>
      <diagonal/>
    </border>
    <border>
      <left/>
      <right/>
      <top style="thick">
        <color indexed="64"/>
      </top>
      <bottom style="thick">
        <color indexed="64"/>
      </bottom>
      <diagonal/>
    </border>
    <border>
      <left style="medium">
        <color indexed="64"/>
      </left>
      <right style="thin">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indexed="65"/>
      </left>
      <right/>
      <top style="thin">
        <color indexed="65"/>
      </top>
      <bottom/>
      <diagonal/>
    </border>
    <border>
      <left/>
      <right/>
      <top style="thin">
        <color rgb="FFABABAB"/>
      </top>
      <bottom/>
      <diagonal/>
    </border>
    <border>
      <left/>
      <right style="thin">
        <color rgb="FFABABAB"/>
      </right>
      <top style="thin">
        <color rgb="FFABABAB"/>
      </top>
      <bottom/>
      <diagonal/>
    </border>
    <border>
      <left style="thin">
        <color rgb="FFABABAB"/>
      </left>
      <right/>
      <top style="thin">
        <color indexed="65"/>
      </top>
      <bottom/>
      <diagonal/>
    </border>
    <border>
      <left style="thin">
        <color rgb="FFABABAB"/>
      </left>
      <right/>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rgb="FFABABAB"/>
      </left>
      <right/>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05">
    <xf numFmtId="0" fontId="0" fillId="0" borderId="0" xfId="0" applyAlignment="1">
      <alignment wrapText="1"/>
    </xf>
    <xf numFmtId="0" fontId="2" fillId="0" borderId="2" xfId="0" applyFont="1" applyBorder="1" applyAlignment="1">
      <alignment horizontal="center" vertical="center"/>
    </xf>
    <xf numFmtId="0" fontId="3" fillId="0" borderId="3" xfId="0" applyFont="1" applyBorder="1" applyAlignment="1">
      <alignment wrapText="1"/>
    </xf>
    <xf numFmtId="0" fontId="5" fillId="0" borderId="5" xfId="0" applyFont="1" applyBorder="1" applyAlignment="1">
      <alignment horizontal="center"/>
    </xf>
    <xf numFmtId="164" fontId="6" fillId="0" borderId="0" xfId="0" applyNumberFormat="1" applyFont="1"/>
    <xf numFmtId="10" fontId="8" fillId="3" borderId="7" xfId="0" applyNumberFormat="1" applyFont="1" applyFill="1" applyBorder="1"/>
    <xf numFmtId="0" fontId="0" fillId="0" borderId="8" xfId="0" applyBorder="1" applyAlignment="1">
      <alignment wrapText="1"/>
    </xf>
    <xf numFmtId="9" fontId="13" fillId="0" borderId="13" xfId="0" applyNumberFormat="1" applyFont="1" applyBorder="1" applyAlignment="1">
      <alignment horizontal="center"/>
    </xf>
    <xf numFmtId="0" fontId="15" fillId="0" borderId="15" xfId="0" applyFont="1" applyBorder="1" applyAlignment="1">
      <alignment horizontal="center" vertical="center"/>
    </xf>
    <xf numFmtId="0" fontId="17" fillId="0" borderId="17" xfId="0" applyFont="1" applyBorder="1"/>
    <xf numFmtId="165" fontId="18" fillId="0" borderId="18" xfId="0" applyNumberFormat="1" applyFont="1" applyBorder="1"/>
    <xf numFmtId="9" fontId="19" fillId="0" borderId="19" xfId="0" applyNumberFormat="1" applyFont="1" applyBorder="1" applyAlignment="1">
      <alignment horizontal="center"/>
    </xf>
    <xf numFmtId="0" fontId="20" fillId="0" borderId="20" xfId="0" applyFont="1" applyBorder="1" applyAlignment="1">
      <alignment wrapText="1"/>
    </xf>
    <xf numFmtId="0" fontId="21" fillId="4" borderId="21" xfId="0" applyFont="1" applyFill="1" applyBorder="1" applyAlignment="1">
      <alignment horizontal="center"/>
    </xf>
    <xf numFmtId="0" fontId="22" fillId="0" borderId="22" xfId="0" applyFont="1" applyBorder="1"/>
    <xf numFmtId="0" fontId="23" fillId="0" borderId="23" xfId="0" applyFont="1" applyBorder="1"/>
    <xf numFmtId="0" fontId="0" fillId="0" borderId="24" xfId="0" applyBorder="1" applyAlignment="1">
      <alignment wrapText="1"/>
    </xf>
    <xf numFmtId="9" fontId="24" fillId="0" borderId="0" xfId="0" applyNumberFormat="1" applyFont="1"/>
    <xf numFmtId="49" fontId="25" fillId="0" borderId="0" xfId="0" applyNumberFormat="1" applyFont="1"/>
    <xf numFmtId="0" fontId="26" fillId="0" borderId="25" xfId="0" applyFont="1" applyBorder="1"/>
    <xf numFmtId="0" fontId="27" fillId="0" borderId="26" xfId="0" applyFont="1" applyBorder="1"/>
    <xf numFmtId="0" fontId="28" fillId="0" borderId="27" xfId="0" applyFont="1" applyBorder="1" applyAlignment="1">
      <alignment wrapText="1"/>
    </xf>
    <xf numFmtId="0" fontId="30" fillId="0" borderId="29" xfId="0" applyFont="1" applyBorder="1" applyAlignment="1">
      <alignment wrapText="1"/>
    </xf>
    <xf numFmtId="0" fontId="32" fillId="0" borderId="31" xfId="0" applyFont="1" applyBorder="1" applyAlignment="1">
      <alignment wrapText="1"/>
    </xf>
    <xf numFmtId="0" fontId="34" fillId="0" borderId="33" xfId="0" applyFont="1" applyBorder="1" applyAlignment="1">
      <alignment horizontal="center" wrapText="1"/>
    </xf>
    <xf numFmtId="0" fontId="36" fillId="0" borderId="35" xfId="0" applyFont="1" applyBorder="1" applyAlignment="1">
      <alignment horizontal="center"/>
    </xf>
    <xf numFmtId="0" fontId="0" fillId="0" borderId="37" xfId="0" applyBorder="1" applyAlignment="1">
      <alignment wrapText="1"/>
    </xf>
    <xf numFmtId="0" fontId="38" fillId="0" borderId="38" xfId="0" applyFont="1" applyBorder="1" applyAlignment="1">
      <alignment horizontal="center"/>
    </xf>
    <xf numFmtId="9" fontId="39" fillId="6" borderId="39" xfId="0" applyNumberFormat="1" applyFont="1" applyFill="1" applyBorder="1" applyAlignment="1">
      <alignment horizontal="center"/>
    </xf>
    <xf numFmtId="0" fontId="40" fillId="0" borderId="40" xfId="0" applyFont="1" applyBorder="1" applyAlignment="1">
      <alignment horizontal="center" wrapText="1"/>
    </xf>
    <xf numFmtId="1" fontId="42" fillId="0" borderId="42" xfId="0" applyNumberFormat="1" applyFont="1" applyBorder="1"/>
    <xf numFmtId="0" fontId="0" fillId="0" borderId="43" xfId="0" applyBorder="1" applyAlignment="1">
      <alignment wrapText="1"/>
    </xf>
    <xf numFmtId="0" fontId="0" fillId="0" borderId="44" xfId="0" applyBorder="1" applyAlignment="1">
      <alignment wrapText="1"/>
    </xf>
    <xf numFmtId="0" fontId="43" fillId="0" borderId="45" xfId="0" applyFont="1" applyBorder="1"/>
    <xf numFmtId="9" fontId="44" fillId="0" borderId="46" xfId="0" applyNumberFormat="1" applyFont="1" applyBorder="1" applyAlignment="1">
      <alignment horizontal="center"/>
    </xf>
    <xf numFmtId="0" fontId="45" fillId="0" borderId="47" xfId="0" applyFont="1" applyBorder="1"/>
    <xf numFmtId="0" fontId="0" fillId="0" borderId="49" xfId="0" applyBorder="1" applyAlignment="1">
      <alignment wrapText="1"/>
    </xf>
    <xf numFmtId="0" fontId="48" fillId="0" borderId="0" xfId="0" applyFont="1"/>
    <xf numFmtId="9" fontId="49" fillId="8" borderId="51" xfId="0" applyNumberFormat="1" applyFont="1" applyFill="1" applyBorder="1" applyAlignment="1">
      <alignment horizontal="center"/>
    </xf>
    <xf numFmtId="0" fontId="50" fillId="0" borderId="52" xfId="0" applyFont="1" applyBorder="1" applyAlignment="1">
      <alignment horizontal="center"/>
    </xf>
    <xf numFmtId="3" fontId="51" fillId="0" borderId="0" xfId="0" applyNumberFormat="1" applyFont="1" applyAlignment="1">
      <alignment wrapText="1"/>
    </xf>
    <xf numFmtId="166" fontId="54" fillId="0" borderId="55" xfId="0" applyNumberFormat="1" applyFont="1" applyBorder="1" applyAlignment="1">
      <alignment horizontal="center"/>
    </xf>
    <xf numFmtId="0" fontId="55" fillId="0" borderId="56" xfId="0" applyFont="1" applyBorder="1"/>
    <xf numFmtId="0" fontId="56" fillId="0" borderId="57" xfId="0" applyFont="1" applyBorder="1" applyAlignment="1">
      <alignment wrapText="1"/>
    </xf>
    <xf numFmtId="0" fontId="57" fillId="0" borderId="0" xfId="0" applyFont="1" applyAlignment="1">
      <alignment wrapText="1"/>
    </xf>
    <xf numFmtId="9" fontId="58" fillId="0" borderId="0" xfId="0" applyNumberFormat="1" applyFont="1" applyAlignment="1">
      <alignment horizontal="center"/>
    </xf>
    <xf numFmtId="4" fontId="59" fillId="0" borderId="0" xfId="0" applyNumberFormat="1" applyFont="1" applyAlignment="1">
      <alignment horizontal="center"/>
    </xf>
    <xf numFmtId="0" fontId="60" fillId="0" borderId="58" xfId="0" applyFont="1" applyBorder="1"/>
    <xf numFmtId="0" fontId="61" fillId="0" borderId="59" xfId="0" applyFont="1" applyBorder="1"/>
    <xf numFmtId="0" fontId="64" fillId="0" borderId="62" xfId="0" applyFont="1" applyBorder="1" applyAlignment="1">
      <alignment wrapText="1"/>
    </xf>
    <xf numFmtId="9" fontId="65" fillId="0" borderId="63" xfId="0" applyNumberFormat="1" applyFont="1" applyBorder="1" applyAlignment="1">
      <alignment horizontal="center"/>
    </xf>
    <xf numFmtId="0" fontId="66" fillId="0" borderId="64" xfId="0" applyFont="1" applyBorder="1" applyAlignment="1">
      <alignment wrapText="1"/>
    </xf>
    <xf numFmtId="10" fontId="68" fillId="0" borderId="66" xfId="0" applyNumberFormat="1" applyFont="1" applyBorder="1"/>
    <xf numFmtId="167" fontId="69" fillId="0" borderId="0" xfId="0" applyNumberFormat="1" applyFont="1"/>
    <xf numFmtId="0" fontId="70" fillId="0" borderId="67" xfId="0" applyFont="1" applyBorder="1"/>
    <xf numFmtId="1" fontId="72" fillId="0" borderId="69" xfId="0" applyNumberFormat="1" applyFont="1" applyBorder="1"/>
    <xf numFmtId="0" fontId="74" fillId="0" borderId="71" xfId="0" applyFont="1" applyBorder="1"/>
    <xf numFmtId="9" fontId="76" fillId="0" borderId="73" xfId="0" applyNumberFormat="1" applyFont="1" applyBorder="1" applyAlignment="1">
      <alignment horizontal="center"/>
    </xf>
    <xf numFmtId="9" fontId="77" fillId="0" borderId="74" xfId="0" applyNumberFormat="1" applyFont="1" applyBorder="1" applyAlignment="1">
      <alignment horizontal="center"/>
    </xf>
    <xf numFmtId="0" fontId="0" fillId="0" borderId="75" xfId="0" applyBorder="1" applyAlignment="1">
      <alignment wrapText="1"/>
    </xf>
    <xf numFmtId="3" fontId="0" fillId="0" borderId="0" xfId="0" applyNumberFormat="1" applyAlignment="1">
      <alignment wrapText="1"/>
    </xf>
    <xf numFmtId="0" fontId="78" fillId="0" borderId="76" xfId="0" applyFont="1" applyBorder="1"/>
    <xf numFmtId="0" fontId="79" fillId="0" borderId="77" xfId="0" applyFont="1" applyBorder="1" applyAlignment="1">
      <alignment wrapText="1"/>
    </xf>
    <xf numFmtId="0" fontId="80" fillId="0" borderId="78" xfId="0" applyFont="1" applyBorder="1" applyAlignment="1">
      <alignment wrapText="1"/>
    </xf>
    <xf numFmtId="0" fontId="0" fillId="0" borderId="79" xfId="0" applyBorder="1" applyAlignment="1">
      <alignment wrapText="1"/>
    </xf>
    <xf numFmtId="0" fontId="0" fillId="0" borderId="80" xfId="0" applyBorder="1" applyAlignment="1">
      <alignment wrapText="1"/>
    </xf>
    <xf numFmtId="0" fontId="0" fillId="0" borderId="79" xfId="0" pivotButton="1" applyBorder="1" applyAlignment="1">
      <alignment wrapText="1"/>
    </xf>
    <xf numFmtId="0" fontId="0" fillId="0" borderId="81" xfId="0" applyBorder="1" applyAlignment="1">
      <alignment wrapText="1"/>
    </xf>
    <xf numFmtId="0" fontId="0" fillId="0" borderId="82" xfId="0" pivotButton="1" applyBorder="1" applyAlignment="1">
      <alignment wrapText="1"/>
    </xf>
    <xf numFmtId="0" fontId="0" fillId="0" borderId="83" xfId="0" applyBorder="1" applyAlignment="1">
      <alignment wrapText="1"/>
    </xf>
    <xf numFmtId="0" fontId="0" fillId="0" borderId="84" xfId="0" applyBorder="1" applyAlignment="1">
      <alignment wrapText="1"/>
    </xf>
    <xf numFmtId="0" fontId="0" fillId="0" borderId="85" xfId="0" applyBorder="1" applyAlignment="1">
      <alignment wrapText="1"/>
    </xf>
    <xf numFmtId="0" fontId="0" fillId="0" borderId="86" xfId="0" applyBorder="1" applyAlignment="1">
      <alignment wrapText="1"/>
    </xf>
    <xf numFmtId="0" fontId="0" fillId="0" borderId="82" xfId="0" applyBorder="1" applyAlignment="1">
      <alignment wrapText="1"/>
    </xf>
    <xf numFmtId="0" fontId="0" fillId="0" borderId="87" xfId="0" applyBorder="1" applyAlignment="1">
      <alignment wrapText="1"/>
    </xf>
    <xf numFmtId="0" fontId="0" fillId="0" borderId="88" xfId="0" applyBorder="1" applyAlignment="1">
      <alignment wrapText="1"/>
    </xf>
    <xf numFmtId="0" fontId="0" fillId="0" borderId="89" xfId="0" applyBorder="1" applyAlignment="1">
      <alignment wrapText="1"/>
    </xf>
    <xf numFmtId="0" fontId="0" fillId="0" borderId="90" xfId="0" applyBorder="1" applyAlignment="1">
      <alignment wrapText="1"/>
    </xf>
    <xf numFmtId="0" fontId="0" fillId="0" borderId="91" xfId="0" applyBorder="1" applyAlignment="1">
      <alignment wrapText="1"/>
    </xf>
    <xf numFmtId="0" fontId="46" fillId="0" borderId="48" xfId="0" applyFont="1" applyBorder="1" applyAlignment="1">
      <alignment wrapText="1"/>
    </xf>
    <xf numFmtId="0" fontId="16" fillId="0" borderId="16" xfId="0" applyFont="1" applyBorder="1" applyAlignment="1">
      <alignment wrapText="1"/>
    </xf>
    <xf numFmtId="0" fontId="9" fillId="0" borderId="9" xfId="0" applyFont="1" applyBorder="1" applyAlignment="1">
      <alignment wrapText="1"/>
    </xf>
    <xf numFmtId="0" fontId="75" fillId="0" borderId="72" xfId="0" applyFont="1" applyBorder="1" applyAlignment="1">
      <alignment wrapText="1"/>
    </xf>
    <xf numFmtId="0" fontId="12" fillId="0" borderId="12" xfId="0" applyFont="1" applyBorder="1" applyAlignment="1">
      <alignment wrapText="1"/>
    </xf>
    <xf numFmtId="0" fontId="7" fillId="0" borderId="6" xfId="0" applyFont="1" applyBorder="1" applyAlignment="1">
      <alignment wrapText="1"/>
    </xf>
    <xf numFmtId="0" fontId="53" fillId="0" borderId="54" xfId="0" applyFont="1" applyBorder="1" applyAlignment="1">
      <alignment horizontal="center" wrapText="1"/>
    </xf>
    <xf numFmtId="0" fontId="71" fillId="0" borderId="68" xfId="0" applyFont="1" applyBorder="1" applyAlignment="1">
      <alignment horizontal="center" wrapText="1"/>
    </xf>
    <xf numFmtId="0" fontId="63" fillId="0" borderId="61" xfId="0" applyFont="1" applyBorder="1" applyAlignment="1">
      <alignment horizontal="center" wrapText="1"/>
    </xf>
    <xf numFmtId="0" fontId="67" fillId="0" borderId="65" xfId="0" applyFont="1" applyBorder="1" applyAlignment="1">
      <alignment horizontal="center" wrapText="1"/>
    </xf>
    <xf numFmtId="0" fontId="52" fillId="0" borderId="53" xfId="0" applyFont="1" applyBorder="1" applyAlignment="1">
      <alignment horizontal="center" wrapText="1"/>
    </xf>
    <xf numFmtId="0" fontId="29" fillId="0" borderId="28" xfId="0" applyFont="1" applyBorder="1" applyAlignment="1">
      <alignment horizontal="center" wrapText="1"/>
    </xf>
    <xf numFmtId="0" fontId="62" fillId="0" borderId="60" xfId="0" applyFont="1" applyBorder="1" applyAlignment="1">
      <alignment wrapText="1"/>
    </xf>
    <xf numFmtId="0" fontId="64" fillId="0" borderId="62" xfId="0" applyFont="1" applyBorder="1" applyAlignment="1">
      <alignment wrapText="1"/>
    </xf>
    <xf numFmtId="0" fontId="37" fillId="0" borderId="36" xfId="0" applyFont="1" applyBorder="1" applyAlignment="1">
      <alignment wrapText="1"/>
    </xf>
    <xf numFmtId="0" fontId="41" fillId="7" borderId="41" xfId="0" applyFont="1" applyFill="1" applyBorder="1" applyAlignment="1">
      <alignment horizontal="center" wrapText="1"/>
    </xf>
    <xf numFmtId="0" fontId="31" fillId="5" borderId="30" xfId="0" applyFont="1" applyFill="1" applyBorder="1" applyAlignment="1">
      <alignment horizontal="center" wrapText="1"/>
    </xf>
    <xf numFmtId="0" fontId="1" fillId="2" borderId="1" xfId="0" applyFont="1" applyFill="1" applyBorder="1" applyAlignment="1">
      <alignment horizontal="center" wrapText="1"/>
    </xf>
    <xf numFmtId="0" fontId="10" fillId="0" borderId="10" xfId="0" applyFont="1" applyBorder="1" applyAlignment="1">
      <alignment horizontal="center" wrapText="1"/>
    </xf>
    <xf numFmtId="0" fontId="35" fillId="0" borderId="34" xfId="0" applyFont="1" applyBorder="1" applyAlignment="1">
      <alignment horizontal="center" wrapText="1"/>
    </xf>
    <xf numFmtId="0" fontId="11" fillId="0" borderId="11" xfId="0" applyFont="1" applyBorder="1" applyAlignment="1">
      <alignment wrapText="1"/>
    </xf>
    <xf numFmtId="0" fontId="4" fillId="0" borderId="4" xfId="0" applyFont="1" applyBorder="1" applyAlignment="1">
      <alignment wrapText="1"/>
    </xf>
    <xf numFmtId="165" fontId="33" fillId="0" borderId="32" xfId="0" applyNumberFormat="1" applyFont="1" applyBorder="1" applyAlignment="1">
      <alignment wrapText="1"/>
    </xf>
    <xf numFmtId="0" fontId="73" fillId="0" borderId="70" xfId="0" applyFont="1" applyBorder="1" applyAlignment="1">
      <alignment horizontal="center" vertical="center"/>
    </xf>
    <xf numFmtId="0" fontId="47" fillId="0" borderId="50" xfId="0" applyFont="1" applyBorder="1" applyAlignment="1">
      <alignment horizontal="center" vertical="center"/>
    </xf>
    <xf numFmtId="0" fontId="14" fillId="0" borderId="14" xfId="0" applyFont="1" applyBorder="1" applyAlignment="1">
      <alignment horizontal="center" vertical="center"/>
    </xf>
  </cellXfs>
  <cellStyles count="1">
    <cellStyle name="Normal" xfId="0" builtinId="0"/>
  </cellStyles>
  <dxfs count="49">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FFFF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
      <fill>
        <patternFill patternType="solid">
          <bgColor rgb="FF99CC00"/>
        </patternFill>
      </fill>
    </dxf>
    <dxf>
      <fill>
        <patternFill patternType="solid">
          <bgColor rgb="FFCC99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worksheet" Target="worksheets/sheet1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0.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a:defRPr sz="1600" b="1">
                <a:solidFill>
                  <a:srgbClr val="000000"/>
                </a:solidFill>
              </a:defRPr>
            </a:pPr>
            <a:r>
              <a:rPr lang="es-MX"/>
              <a:t>ANDAMENTO AUDIT </a:t>
            </a:r>
          </a:p>
        </c:rich>
      </c:tx>
      <c:layout/>
      <c:overlay val="0"/>
    </c:title>
    <c:autoTitleDeleted val="0"/>
    <c:plotArea>
      <c:layout/>
      <c:lineChart>
        <c:grouping val="standard"/>
        <c:varyColors val="1"/>
        <c:ser>
          <c:idx val="0"/>
          <c:order val="0"/>
          <c:tx>
            <c:strRef>
              <c:f>'AUDIT 24-10-2013'!$B$21</c:f>
              <c:strCache>
                <c:ptCount val="1"/>
                <c:pt idx="0">
                  <c:v>EFFICIENZA SGQ</c:v>
                </c:pt>
              </c:strCache>
            </c:strRef>
          </c:tx>
          <c:spPr>
            <a:ln w="25400" cmpd="sng">
              <a:solidFill>
                <a:srgbClr val="4684EE"/>
              </a:solidFill>
            </a:ln>
          </c:spPr>
          <c:marker>
            <c:symbol val="none"/>
          </c:marker>
          <c:cat>
            <c:numRef>
              <c:f>'AUDIT 24-10-2013'!$A$22:$A$35</c:f>
              <c:numCache>
                <c:formatCode>d\-mmm\-yyyy;@</c:formatCode>
                <c:ptCount val="14"/>
                <c:pt idx="0">
                  <c:v>40323</c:v>
                </c:pt>
                <c:pt idx="1">
                  <c:v>40375</c:v>
                </c:pt>
                <c:pt idx="2">
                  <c:v>40424</c:v>
                </c:pt>
                <c:pt idx="3">
                  <c:v>40464</c:v>
                </c:pt>
                <c:pt idx="4">
                  <c:v>40599</c:v>
                </c:pt>
                <c:pt idx="5">
                  <c:v>40686</c:v>
                </c:pt>
                <c:pt idx="6">
                  <c:v>40750</c:v>
                </c:pt>
                <c:pt idx="7">
                  <c:v>40823</c:v>
                </c:pt>
                <c:pt idx="8">
                  <c:v>41066</c:v>
                </c:pt>
                <c:pt idx="9">
                  <c:v>41157</c:v>
                </c:pt>
                <c:pt idx="10">
                  <c:v>41181</c:v>
                </c:pt>
                <c:pt idx="11">
                  <c:v>41192</c:v>
                </c:pt>
                <c:pt idx="12">
                  <c:v>41487</c:v>
                </c:pt>
                <c:pt idx="13">
                  <c:v>41551</c:v>
                </c:pt>
              </c:numCache>
            </c:numRef>
          </c:cat>
          <c:val>
            <c:numRef>
              <c:f>'AUDIT 24-10-2013'!$B$22:$B$35</c:f>
              <c:numCache>
                <c:formatCode>0.00%</c:formatCode>
                <c:ptCount val="14"/>
                <c:pt idx="0">
                  <c:v>0.60499999999999998</c:v>
                </c:pt>
                <c:pt idx="1">
                  <c:v>0.60499999999999998</c:v>
                </c:pt>
                <c:pt idx="2">
                  <c:v>0.77</c:v>
                </c:pt>
                <c:pt idx="3">
                  <c:v>0.66</c:v>
                </c:pt>
                <c:pt idx="4">
                  <c:v>0.60499999999999998</c:v>
                </c:pt>
                <c:pt idx="5">
                  <c:v>0.82499999999999996</c:v>
                </c:pt>
                <c:pt idx="6">
                  <c:v>0.59399999999999997</c:v>
                </c:pt>
                <c:pt idx="7">
                  <c:v>0.74250000000000005</c:v>
                </c:pt>
                <c:pt idx="8">
                  <c:v>0.55000000000000004</c:v>
                </c:pt>
                <c:pt idx="9">
                  <c:v>0.66</c:v>
                </c:pt>
                <c:pt idx="10">
                  <c:v>0.66</c:v>
                </c:pt>
                <c:pt idx="11">
                  <c:v>0.66</c:v>
                </c:pt>
                <c:pt idx="12">
                  <c:v>0.57750000000000001</c:v>
                </c:pt>
                <c:pt idx="13">
                  <c:v>0.60499999999999998</c:v>
                </c:pt>
              </c:numCache>
            </c:numRef>
          </c:val>
          <c:smooth val="1"/>
        </c:ser>
        <c:ser>
          <c:idx val="1"/>
          <c:order val="1"/>
          <c:tx>
            <c:strRef>
              <c:f>'AUDIT 24-10-2013'!$C$21</c:f>
              <c:strCache>
                <c:ptCount val="1"/>
                <c:pt idx="0">
                  <c:v>Comments</c:v>
                </c:pt>
              </c:strCache>
            </c:strRef>
          </c:tx>
          <c:spPr>
            <a:ln w="25400" cmpd="sng">
              <a:solidFill>
                <a:srgbClr val="DC3912"/>
              </a:solidFill>
            </a:ln>
          </c:spPr>
          <c:marker>
            <c:symbol val="none"/>
          </c:marker>
          <c:cat>
            <c:numRef>
              <c:f>'AUDIT 24-10-2013'!$A$22:$A$35</c:f>
              <c:numCache>
                <c:formatCode>d\-mmm\-yyyy;@</c:formatCode>
                <c:ptCount val="14"/>
                <c:pt idx="0">
                  <c:v>40323</c:v>
                </c:pt>
                <c:pt idx="1">
                  <c:v>40375</c:v>
                </c:pt>
                <c:pt idx="2">
                  <c:v>40424</c:v>
                </c:pt>
                <c:pt idx="3">
                  <c:v>40464</c:v>
                </c:pt>
                <c:pt idx="4">
                  <c:v>40599</c:v>
                </c:pt>
                <c:pt idx="5">
                  <c:v>40686</c:v>
                </c:pt>
                <c:pt idx="6">
                  <c:v>40750</c:v>
                </c:pt>
                <c:pt idx="7">
                  <c:v>40823</c:v>
                </c:pt>
                <c:pt idx="8">
                  <c:v>41066</c:v>
                </c:pt>
                <c:pt idx="9">
                  <c:v>41157</c:v>
                </c:pt>
                <c:pt idx="10">
                  <c:v>41181</c:v>
                </c:pt>
                <c:pt idx="11">
                  <c:v>41192</c:v>
                </c:pt>
                <c:pt idx="12">
                  <c:v>41487</c:v>
                </c:pt>
                <c:pt idx="13">
                  <c:v>41551</c:v>
                </c:pt>
              </c:numCache>
            </c:numRef>
          </c:cat>
          <c:val>
            <c:numRef>
              <c:f>'AUDIT 24-10-2013'!$C$22:$C$35</c:f>
              <c:numCache>
                <c:formatCode>General</c:formatCode>
                <c:ptCount val="14"/>
              </c:numCache>
            </c:numRef>
          </c:val>
          <c:smooth val="1"/>
        </c:ser>
        <c:ser>
          <c:idx val="2"/>
          <c:order val="2"/>
          <c:tx>
            <c:strRef>
              <c:f>'AUDIT 24-10-2013'!$D$21</c:f>
              <c:strCache>
                <c:ptCount val="1"/>
                <c:pt idx="0">
                  <c:v>Efficienza Processi</c:v>
                </c:pt>
              </c:strCache>
            </c:strRef>
          </c:tx>
          <c:spPr>
            <a:ln w="25400" cmpd="sng">
              <a:solidFill>
                <a:srgbClr val="FF9900"/>
              </a:solidFill>
            </a:ln>
          </c:spPr>
          <c:marker>
            <c:symbol val="none"/>
          </c:marker>
          <c:cat>
            <c:numRef>
              <c:f>'AUDIT 24-10-2013'!$A$22:$A$35</c:f>
              <c:numCache>
                <c:formatCode>d\-mmm\-yyyy;@</c:formatCode>
                <c:ptCount val="14"/>
                <c:pt idx="0">
                  <c:v>40323</c:v>
                </c:pt>
                <c:pt idx="1">
                  <c:v>40375</c:v>
                </c:pt>
                <c:pt idx="2">
                  <c:v>40424</c:v>
                </c:pt>
                <c:pt idx="3">
                  <c:v>40464</c:v>
                </c:pt>
                <c:pt idx="4">
                  <c:v>40599</c:v>
                </c:pt>
                <c:pt idx="5">
                  <c:v>40686</c:v>
                </c:pt>
                <c:pt idx="6">
                  <c:v>40750</c:v>
                </c:pt>
                <c:pt idx="7">
                  <c:v>40823</c:v>
                </c:pt>
                <c:pt idx="8">
                  <c:v>41066</c:v>
                </c:pt>
                <c:pt idx="9">
                  <c:v>41157</c:v>
                </c:pt>
                <c:pt idx="10">
                  <c:v>41181</c:v>
                </c:pt>
                <c:pt idx="11">
                  <c:v>41192</c:v>
                </c:pt>
                <c:pt idx="12">
                  <c:v>41487</c:v>
                </c:pt>
                <c:pt idx="13">
                  <c:v>41551</c:v>
                </c:pt>
              </c:numCache>
            </c:numRef>
          </c:cat>
          <c:val>
            <c:numRef>
              <c:f>'AUDIT 24-10-2013'!$D$22:$D$35</c:f>
              <c:numCache>
                <c:formatCode>0.00%</c:formatCode>
                <c:ptCount val="14"/>
                <c:pt idx="0">
                  <c:v>0.77</c:v>
                </c:pt>
                <c:pt idx="1">
                  <c:v>0.66</c:v>
                </c:pt>
                <c:pt idx="2">
                  <c:v>0.88</c:v>
                </c:pt>
                <c:pt idx="3">
                  <c:v>0.74250000000000005</c:v>
                </c:pt>
                <c:pt idx="4">
                  <c:v>0.82499999999999996</c:v>
                </c:pt>
                <c:pt idx="5">
                  <c:v>0.82499999999999996</c:v>
                </c:pt>
                <c:pt idx="6">
                  <c:v>0.85799999999999998</c:v>
                </c:pt>
                <c:pt idx="7">
                  <c:v>0.74250000000000005</c:v>
                </c:pt>
                <c:pt idx="8">
                  <c:v>0.66</c:v>
                </c:pt>
                <c:pt idx="9">
                  <c:v>0.99</c:v>
                </c:pt>
                <c:pt idx="10">
                  <c:v>0.99</c:v>
                </c:pt>
                <c:pt idx="11">
                  <c:v>0.99</c:v>
                </c:pt>
                <c:pt idx="12">
                  <c:v>0.66</c:v>
                </c:pt>
                <c:pt idx="13">
                  <c:v>0.71499999999999997</c:v>
                </c:pt>
              </c:numCache>
            </c:numRef>
          </c:val>
          <c:smooth val="1"/>
        </c:ser>
        <c:dLbls>
          <c:showLegendKey val="0"/>
          <c:showVal val="0"/>
          <c:showCatName val="0"/>
          <c:showSerName val="0"/>
          <c:showPercent val="0"/>
          <c:showBubbleSize val="0"/>
        </c:dLbls>
        <c:smooth val="0"/>
        <c:axId val="-4351744"/>
        <c:axId val="-4349568"/>
      </c:lineChart>
      <c:dateAx>
        <c:axId val="-4351744"/>
        <c:scaling>
          <c:orientation val="minMax"/>
        </c:scaling>
        <c:delete val="1"/>
        <c:axPos val="b"/>
        <c:title>
          <c:tx>
            <c:rich>
              <a:bodyPr/>
              <a:lstStyle/>
              <a:p>
                <a:pPr>
                  <a:defRPr/>
                </a:pPr>
                <a:r>
                  <a:rPr lang="es-MX"/>
                  <a:t>Horizontal axis title</a:t>
                </a:r>
              </a:p>
            </c:rich>
          </c:tx>
          <c:layout/>
          <c:overlay val="0"/>
        </c:title>
        <c:numFmt formatCode="d\-mmm\-yyyy;@" sourceLinked="1"/>
        <c:majorTickMark val="cross"/>
        <c:minorTickMark val="cross"/>
        <c:tickLblPos val="nextTo"/>
        <c:crossAx val="-4349568"/>
        <c:crosses val="autoZero"/>
        <c:auto val="1"/>
        <c:lblOffset val="100"/>
        <c:baseTimeUnit val="days"/>
      </c:dateAx>
      <c:valAx>
        <c:axId val="-4349568"/>
        <c:scaling>
          <c:orientation val="minMax"/>
        </c:scaling>
        <c:delete val="0"/>
        <c:axPos val="l"/>
        <c:majorGridlines/>
        <c:title>
          <c:tx>
            <c:rich>
              <a:bodyPr/>
              <a:lstStyle/>
              <a:p>
                <a:pPr>
                  <a:defRPr/>
                </a:pPr>
                <a:r>
                  <a:rPr lang="es-MX"/>
                  <a:t>Left vertical axis title</a:t>
                </a:r>
              </a:p>
            </c:rich>
          </c:tx>
          <c:layout/>
          <c:overlay val="0"/>
        </c:title>
        <c:numFmt formatCode="0.00%" sourceLinked="1"/>
        <c:majorTickMark val="cross"/>
        <c:minorTickMark val="cross"/>
        <c:tickLblPos val="nextTo"/>
        <c:spPr>
          <a:ln w="47625">
            <a:noFill/>
          </a:ln>
        </c:spPr>
        <c:txPr>
          <a:bodyPr/>
          <a:lstStyle/>
          <a:p>
            <a:pPr>
              <a:defRPr/>
            </a:pPr>
            <a:endParaRPr lang="es-MX"/>
          </a:p>
        </c:txPr>
        <c:crossAx val="-4351744"/>
        <c:crosses val="autoZero"/>
        <c:crossBetween val="between"/>
      </c:valAx>
    </c:plotArea>
    <c:legend>
      <c:legendPos val="r"/>
      <c:layout/>
      <c:overlay val="0"/>
    </c:legend>
    <c:plotVisOnly val="1"/>
    <c:dispBlanksAs val="zero"/>
    <c:showDLblsOverMax val="1"/>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Customer Satisfaction Strutture</a:t>
            </a:r>
          </a:p>
        </c:rich>
      </c:tx>
      <c:layout/>
      <c:overlay val="0"/>
      <c:spPr>
        <a:noFill/>
        <a:ln>
          <a:noFill/>
        </a:ln>
        <a:effectLst/>
      </c:spPr>
    </c:title>
    <c:autoTitleDeleted val="0"/>
    <c:plotArea>
      <c:layout/>
      <c:barChart>
        <c:barDir val="bar"/>
        <c:grouping val="percentStacked"/>
        <c:varyColors val="1"/>
        <c:ser>
          <c:idx val="0"/>
          <c:order val="0"/>
          <c:tx>
            <c:strRef>
              <c:f>Hotel!$B$2</c:f>
              <c:strCache>
                <c:ptCount val="1"/>
                <c:pt idx="0">
                  <c:v>S INSUFFICIENTE</c:v>
                </c:pt>
              </c:strCache>
            </c:strRef>
          </c:tx>
          <c:spPr>
            <a:solidFill>
              <a:srgbClr val="5B9BD5"/>
            </a:solidFill>
            <a:ln>
              <a:noFill/>
            </a:ln>
            <a:effectLst/>
          </c:spPr>
          <c:invertIfNegative val="1"/>
          <c:dLbls>
            <c:dLbl>
              <c:idx val="8"/>
              <c:spPr>
                <a:noFill/>
                <a:ln>
                  <a:noFill/>
                </a:ln>
                <a:effectLst>
                  <a:softEdge rad="46990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Hotel!$B$3:$B$16</c:f>
              <c:numCache>
                <c:formatCode>0%</c:formatCode>
                <c:ptCount val="14"/>
                <c:pt idx="0">
                  <c:v>0.08</c:v>
                </c:pt>
                <c:pt idx="1">
                  <c:v>0.04</c:v>
                </c:pt>
                <c:pt idx="2">
                  <c:v>0.01</c:v>
                </c:pt>
                <c:pt idx="3">
                  <c:v>0.09</c:v>
                </c:pt>
                <c:pt idx="4">
                  <c:v>0.01</c:v>
                </c:pt>
                <c:pt idx="5">
                  <c:v>0.36</c:v>
                </c:pt>
                <c:pt idx="6">
                  <c:v>0.1</c:v>
                </c:pt>
                <c:pt idx="7">
                  <c:v>0.08</c:v>
                </c:pt>
                <c:pt idx="8">
                  <c:v>0</c:v>
                </c:pt>
                <c:pt idx="9">
                  <c:v>0.02</c:v>
                </c:pt>
                <c:pt idx="10">
                  <c:v>0.04</c:v>
                </c:pt>
                <c:pt idx="11">
                  <c:v>0</c:v>
                </c:pt>
                <c:pt idx="12">
                  <c:v>0.01</c:v>
                </c:pt>
                <c:pt idx="13">
                  <c:v>0.09</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
          <c:order val="1"/>
          <c:tx>
            <c:strRef>
              <c:f>Hotel!$C$2</c:f>
              <c:strCache>
                <c:ptCount val="1"/>
                <c:pt idx="0">
                  <c:v>S. SUFFICIENTE</c:v>
                </c:pt>
              </c:strCache>
            </c:strRef>
          </c:tx>
          <c:spPr>
            <a:solidFill>
              <a:srgbClr val="ED7D3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Hotel!$C$3:$C$16</c:f>
              <c:numCache>
                <c:formatCode>0%</c:formatCode>
                <c:ptCount val="14"/>
                <c:pt idx="0">
                  <c:v>0.27</c:v>
                </c:pt>
                <c:pt idx="1">
                  <c:v>0.22</c:v>
                </c:pt>
                <c:pt idx="2">
                  <c:v>0.34</c:v>
                </c:pt>
                <c:pt idx="3">
                  <c:v>0.25</c:v>
                </c:pt>
                <c:pt idx="4">
                  <c:v>0.12</c:v>
                </c:pt>
                <c:pt idx="5">
                  <c:v>0.34</c:v>
                </c:pt>
                <c:pt idx="6">
                  <c:v>0.17</c:v>
                </c:pt>
                <c:pt idx="7">
                  <c:v>0.28999999999999998</c:v>
                </c:pt>
                <c:pt idx="8">
                  <c:v>0</c:v>
                </c:pt>
                <c:pt idx="9">
                  <c:v>0.11</c:v>
                </c:pt>
                <c:pt idx="10">
                  <c:v>0.16</c:v>
                </c:pt>
                <c:pt idx="11">
                  <c:v>0</c:v>
                </c:pt>
                <c:pt idx="12">
                  <c:v>0.14000000000000001</c:v>
                </c:pt>
                <c:pt idx="13">
                  <c:v>0.26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2"/>
          <c:order val="2"/>
          <c:tx>
            <c:strRef>
              <c:f>Hotel!$D$2</c:f>
              <c:strCache>
                <c:ptCount val="1"/>
                <c:pt idx="0">
                  <c:v>S. BUONO</c:v>
                </c:pt>
              </c:strCache>
            </c:strRef>
          </c:tx>
          <c:spPr>
            <a:solidFill>
              <a:srgbClr val="A5A5A5"/>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Hotel!$D$3:$D$16</c:f>
              <c:numCache>
                <c:formatCode>0%</c:formatCode>
                <c:ptCount val="14"/>
                <c:pt idx="0">
                  <c:v>0.41</c:v>
                </c:pt>
                <c:pt idx="1">
                  <c:v>0.42</c:v>
                </c:pt>
                <c:pt idx="2">
                  <c:v>0.36</c:v>
                </c:pt>
                <c:pt idx="3">
                  <c:v>0.32</c:v>
                </c:pt>
                <c:pt idx="4">
                  <c:v>0.25</c:v>
                </c:pt>
                <c:pt idx="5">
                  <c:v>0.24</c:v>
                </c:pt>
                <c:pt idx="6">
                  <c:v>0.5</c:v>
                </c:pt>
                <c:pt idx="7">
                  <c:v>0.42</c:v>
                </c:pt>
                <c:pt idx="8">
                  <c:v>0.1</c:v>
                </c:pt>
                <c:pt idx="9">
                  <c:v>0.48</c:v>
                </c:pt>
                <c:pt idx="10">
                  <c:v>0.53</c:v>
                </c:pt>
                <c:pt idx="11">
                  <c:v>0</c:v>
                </c:pt>
                <c:pt idx="12">
                  <c:v>0.56000000000000005</c:v>
                </c:pt>
                <c:pt idx="13">
                  <c:v>0.47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3"/>
          <c:order val="3"/>
          <c:tx>
            <c:strRef>
              <c:f>Hotel!$E$2</c:f>
              <c:strCache>
                <c:ptCount val="1"/>
                <c:pt idx="0">
                  <c:v>S.       OTTIMO</c:v>
                </c:pt>
              </c:strCache>
            </c:strRef>
          </c:tx>
          <c:spPr>
            <a:solidFill>
              <a:srgbClr val="FFC0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Hotel!$E$3:$E$16</c:f>
              <c:numCache>
                <c:formatCode>0%</c:formatCode>
                <c:ptCount val="14"/>
                <c:pt idx="0">
                  <c:v>0.23</c:v>
                </c:pt>
                <c:pt idx="1">
                  <c:v>0.31</c:v>
                </c:pt>
                <c:pt idx="2">
                  <c:v>0.28999999999999998</c:v>
                </c:pt>
                <c:pt idx="3">
                  <c:v>0.32</c:v>
                </c:pt>
                <c:pt idx="4">
                  <c:v>0.61</c:v>
                </c:pt>
                <c:pt idx="5">
                  <c:v>0.02</c:v>
                </c:pt>
                <c:pt idx="6">
                  <c:v>0.23</c:v>
                </c:pt>
                <c:pt idx="7">
                  <c:v>0.2</c:v>
                </c:pt>
                <c:pt idx="8">
                  <c:v>0.89</c:v>
                </c:pt>
                <c:pt idx="9">
                  <c:v>0.39</c:v>
                </c:pt>
                <c:pt idx="10">
                  <c:v>0.25</c:v>
                </c:pt>
                <c:pt idx="11">
                  <c:v>1</c:v>
                </c:pt>
                <c:pt idx="12">
                  <c:v>0.28000000000000003</c:v>
                </c:pt>
                <c:pt idx="13">
                  <c:v>0.14000000000000001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4"/>
          <c:order val="4"/>
          <c:tx>
            <c:strRef>
              <c:f>Hotel!$F$2</c:f>
              <c:strCache>
                <c:ptCount val="1"/>
                <c:pt idx="0">
                  <c:v>S. %SBO</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Hotel!$F$3:$F$16</c:f>
              <c:numCache>
                <c:formatCode>0%</c:formatCode>
                <c:ptCount val="14"/>
                <c:pt idx="0">
                  <c:v>0.90999999999999992</c:v>
                </c:pt>
                <c:pt idx="1">
                  <c:v>0.95</c:v>
                </c:pt>
                <c:pt idx="2">
                  <c:v>0.99</c:v>
                </c:pt>
                <c:pt idx="3">
                  <c:v>0.89000000000000012</c:v>
                </c:pt>
                <c:pt idx="4">
                  <c:v>0.98</c:v>
                </c:pt>
                <c:pt idx="5">
                  <c:v>0.60000000000000009</c:v>
                </c:pt>
                <c:pt idx="6">
                  <c:v>0.9</c:v>
                </c:pt>
                <c:pt idx="7">
                  <c:v>0.90999999999999992</c:v>
                </c:pt>
                <c:pt idx="8">
                  <c:v>0.99</c:v>
                </c:pt>
                <c:pt idx="9">
                  <c:v>0.98</c:v>
                </c:pt>
                <c:pt idx="10">
                  <c:v>0.94000000000000006</c:v>
                </c:pt>
                <c:pt idx="11">
                  <c:v>1</c:v>
                </c:pt>
                <c:pt idx="12">
                  <c:v>0.98000000000000009</c:v>
                </c:pt>
                <c:pt idx="13">
                  <c:v>0.87</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5"/>
          <c:order val="5"/>
          <c:tx>
            <c:strRef>
              <c:f>Hotel!$G$2</c:f>
              <c:strCache>
                <c:ptCount val="1"/>
                <c:pt idx="0">
                  <c:v>S. %BO</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Hotel!$G$3:$G$16</c:f>
              <c:numCache>
                <c:formatCode>0%</c:formatCode>
                <c:ptCount val="14"/>
                <c:pt idx="0">
                  <c:v>0.64</c:v>
                </c:pt>
                <c:pt idx="1">
                  <c:v>0.73</c:v>
                </c:pt>
                <c:pt idx="2">
                  <c:v>0.64999999999999991</c:v>
                </c:pt>
                <c:pt idx="3">
                  <c:v>0.64</c:v>
                </c:pt>
                <c:pt idx="4">
                  <c:v>0.86</c:v>
                </c:pt>
                <c:pt idx="5">
                  <c:v>0.26</c:v>
                </c:pt>
                <c:pt idx="6">
                  <c:v>0.73</c:v>
                </c:pt>
                <c:pt idx="7">
                  <c:v>0.62</c:v>
                </c:pt>
                <c:pt idx="8">
                  <c:v>0.99</c:v>
                </c:pt>
                <c:pt idx="9">
                  <c:v>0.87</c:v>
                </c:pt>
                <c:pt idx="10">
                  <c:v>0.78</c:v>
                </c:pt>
                <c:pt idx="11">
                  <c:v>1</c:v>
                </c:pt>
                <c:pt idx="12">
                  <c:v>0.84000000000000008</c:v>
                </c:pt>
                <c:pt idx="13">
                  <c:v>0.61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6"/>
          <c:order val="6"/>
          <c:tx>
            <c:strRef>
              <c:f>Hotel!$H$2</c:f>
              <c:strCache>
                <c:ptCount val="1"/>
                <c:pt idx="0">
                  <c:v>NR</c:v>
                </c:pt>
              </c:strCache>
            </c:strRef>
          </c:tx>
          <c:spPr>
            <a:solidFill>
              <a:srgbClr val="255E91"/>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Hotel!$H$3:$H$16</c:f>
              <c:numCache>
                <c:formatCode>0%</c:formatCode>
                <c:ptCount val="14"/>
                <c:pt idx="0">
                  <c:v>0.01</c:v>
                </c:pt>
                <c:pt idx="1">
                  <c:v>0.01</c:v>
                </c:pt>
                <c:pt idx="2">
                  <c:v>0</c:v>
                </c:pt>
                <c:pt idx="3">
                  <c:v>0.02</c:v>
                </c:pt>
                <c:pt idx="4">
                  <c:v>0.01</c:v>
                </c:pt>
                <c:pt idx="5">
                  <c:v>0.04</c:v>
                </c:pt>
                <c:pt idx="6">
                  <c:v>0</c:v>
                </c:pt>
                <c:pt idx="7">
                  <c:v>0.01</c:v>
                </c:pt>
                <c:pt idx="8">
                  <c:v>0.01</c:v>
                </c:pt>
                <c:pt idx="9">
                  <c:v>0</c:v>
                </c:pt>
                <c:pt idx="10">
                  <c:v>0.02</c:v>
                </c:pt>
                <c:pt idx="11">
                  <c:v>0</c:v>
                </c:pt>
                <c:pt idx="12">
                  <c:v>0.01</c:v>
                </c:pt>
                <c:pt idx="13">
                  <c:v>0.04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7"/>
          <c:order val="7"/>
          <c:tx>
            <c:strRef>
              <c:f>Hotel!$I$2</c:f>
              <c:strCache>
                <c:ptCount val="1"/>
                <c:pt idx="0">
                  <c:v>G. INSUFFICIENTE</c:v>
                </c:pt>
              </c:strCache>
            </c:strRef>
          </c:tx>
          <c:spPr>
            <a:solidFill>
              <a:srgbClr val="9E480E"/>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Hotel!$I$3:$I$16</c:f>
              <c:numCache>
                <c:formatCode>0%</c:formatCode>
                <c:ptCount val="14"/>
                <c:pt idx="0">
                  <c:v>0.12</c:v>
                </c:pt>
                <c:pt idx="1">
                  <c:v>0.01</c:v>
                </c:pt>
                <c:pt idx="2">
                  <c:v>0.02</c:v>
                </c:pt>
                <c:pt idx="3">
                  <c:v>0.09</c:v>
                </c:pt>
                <c:pt idx="4">
                  <c:v>7.0000000000000007E-2</c:v>
                </c:pt>
                <c:pt idx="5">
                  <c:v>0.18</c:v>
                </c:pt>
                <c:pt idx="6">
                  <c:v>7.0000000000000007E-2</c:v>
                </c:pt>
                <c:pt idx="7">
                  <c:v>0.12</c:v>
                </c:pt>
                <c:pt idx="8">
                  <c:v>0</c:v>
                </c:pt>
                <c:pt idx="9">
                  <c:v>0.04</c:v>
                </c:pt>
                <c:pt idx="10">
                  <c:v>0.01</c:v>
                </c:pt>
                <c:pt idx="11">
                  <c:v>0</c:v>
                </c:pt>
                <c:pt idx="12">
                  <c:v>0.01</c:v>
                </c:pt>
                <c:pt idx="13">
                  <c:v>0.12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8"/>
          <c:order val="8"/>
          <c:tx>
            <c:strRef>
              <c:f>Hotel!$J$2</c:f>
              <c:strCache>
                <c:ptCount val="1"/>
                <c:pt idx="0">
                  <c:v>G. SUFFICIENTE</c:v>
                </c:pt>
              </c:strCache>
            </c:strRef>
          </c:tx>
          <c:spPr>
            <a:solidFill>
              <a:srgbClr val="636363"/>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Hotel!$J$3:$J$16</c:f>
              <c:numCache>
                <c:formatCode>0%</c:formatCode>
                <c:ptCount val="14"/>
                <c:pt idx="0">
                  <c:v>0.34</c:v>
                </c:pt>
                <c:pt idx="1">
                  <c:v>0.14000000000000001</c:v>
                </c:pt>
                <c:pt idx="2">
                  <c:v>0.32</c:v>
                </c:pt>
                <c:pt idx="3">
                  <c:v>0.42</c:v>
                </c:pt>
                <c:pt idx="4">
                  <c:v>0.27</c:v>
                </c:pt>
                <c:pt idx="5">
                  <c:v>0.53</c:v>
                </c:pt>
                <c:pt idx="6">
                  <c:v>0.21</c:v>
                </c:pt>
                <c:pt idx="7">
                  <c:v>0.38</c:v>
                </c:pt>
                <c:pt idx="8">
                  <c:v>0.02</c:v>
                </c:pt>
                <c:pt idx="9">
                  <c:v>0.13</c:v>
                </c:pt>
                <c:pt idx="10">
                  <c:v>0.45</c:v>
                </c:pt>
                <c:pt idx="11">
                  <c:v>0</c:v>
                </c:pt>
                <c:pt idx="12">
                  <c:v>0.47</c:v>
                </c:pt>
                <c:pt idx="13">
                  <c:v>0.42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9"/>
          <c:order val="9"/>
          <c:tx>
            <c:strRef>
              <c:f>Hotel!$K$2</c:f>
              <c:strCache>
                <c:ptCount val="1"/>
                <c:pt idx="0">
                  <c:v>G. BUONO</c:v>
                </c:pt>
              </c:strCache>
            </c:strRef>
          </c:tx>
          <c:spPr>
            <a:solidFill>
              <a:srgbClr val="997300"/>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Hotel!$K$3:$K$16</c:f>
              <c:numCache>
                <c:formatCode>0%</c:formatCode>
                <c:ptCount val="14"/>
                <c:pt idx="0">
                  <c:v>0.44</c:v>
                </c:pt>
                <c:pt idx="1">
                  <c:v>0.53</c:v>
                </c:pt>
                <c:pt idx="2">
                  <c:v>0.51</c:v>
                </c:pt>
                <c:pt idx="3">
                  <c:v>0.31</c:v>
                </c:pt>
                <c:pt idx="4">
                  <c:v>0.24</c:v>
                </c:pt>
                <c:pt idx="5">
                  <c:v>0.25</c:v>
                </c:pt>
                <c:pt idx="6">
                  <c:v>0.57999999999999996</c:v>
                </c:pt>
                <c:pt idx="7">
                  <c:v>0.35</c:v>
                </c:pt>
                <c:pt idx="8">
                  <c:v>0.16</c:v>
                </c:pt>
                <c:pt idx="9">
                  <c:v>0.47</c:v>
                </c:pt>
                <c:pt idx="10">
                  <c:v>0.43</c:v>
                </c:pt>
                <c:pt idx="11">
                  <c:v>0</c:v>
                </c:pt>
                <c:pt idx="12">
                  <c:v>0.37</c:v>
                </c:pt>
                <c:pt idx="13">
                  <c:v>0.38</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0"/>
          <c:order val="10"/>
          <c:tx>
            <c:strRef>
              <c:f>Hotel!$L$2</c:f>
              <c:strCache>
                <c:ptCount val="1"/>
                <c:pt idx="0">
                  <c:v>G. OTTIMO</c:v>
                </c:pt>
              </c:strCache>
            </c:strRef>
          </c:tx>
          <c:spPr>
            <a:solidFill>
              <a:srgbClr val="264478"/>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Hotel!$L$3:$L$16</c:f>
              <c:numCache>
                <c:formatCode>0%</c:formatCode>
                <c:ptCount val="14"/>
                <c:pt idx="0">
                  <c:v>0.1</c:v>
                </c:pt>
                <c:pt idx="1">
                  <c:v>0.32</c:v>
                </c:pt>
                <c:pt idx="2">
                  <c:v>0.15</c:v>
                </c:pt>
                <c:pt idx="3">
                  <c:v>0.18</c:v>
                </c:pt>
                <c:pt idx="4">
                  <c:v>0.41</c:v>
                </c:pt>
                <c:pt idx="5">
                  <c:v>0.04</c:v>
                </c:pt>
                <c:pt idx="6">
                  <c:v>0.14000000000000001</c:v>
                </c:pt>
                <c:pt idx="7">
                  <c:v>0.13</c:v>
                </c:pt>
                <c:pt idx="8">
                  <c:v>0.82</c:v>
                </c:pt>
                <c:pt idx="9">
                  <c:v>0.36</c:v>
                </c:pt>
                <c:pt idx="10">
                  <c:v>0.1</c:v>
                </c:pt>
                <c:pt idx="11">
                  <c:v>1</c:v>
                </c:pt>
                <c:pt idx="12">
                  <c:v>0.15</c:v>
                </c:pt>
                <c:pt idx="13">
                  <c:v>0.06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1"/>
          <c:order val="11"/>
          <c:tx>
            <c:strRef>
              <c:f>Hotel!$M$2</c:f>
              <c:strCache>
                <c:ptCount val="1"/>
                <c:pt idx="0">
                  <c:v>G. %SBO</c:v>
                </c:pt>
              </c:strCache>
            </c:strRef>
          </c:tx>
          <c:spPr>
            <a:solidFill>
              <a:srgbClr val="43682B"/>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Hotel!$M$3:$M$16</c:f>
              <c:numCache>
                <c:formatCode>0%</c:formatCode>
                <c:ptCount val="14"/>
                <c:pt idx="0">
                  <c:v>0.88</c:v>
                </c:pt>
                <c:pt idx="1">
                  <c:v>0.99</c:v>
                </c:pt>
                <c:pt idx="2">
                  <c:v>0.98000000000000009</c:v>
                </c:pt>
                <c:pt idx="3">
                  <c:v>0.90999999999999992</c:v>
                </c:pt>
                <c:pt idx="4">
                  <c:v>0.91999999999999993</c:v>
                </c:pt>
                <c:pt idx="5">
                  <c:v>0.82000000000000006</c:v>
                </c:pt>
                <c:pt idx="6">
                  <c:v>0.92999999999999994</c:v>
                </c:pt>
                <c:pt idx="7">
                  <c:v>0.86</c:v>
                </c:pt>
                <c:pt idx="8">
                  <c:v>1</c:v>
                </c:pt>
                <c:pt idx="9">
                  <c:v>0.96</c:v>
                </c:pt>
                <c:pt idx="10">
                  <c:v>0.98</c:v>
                </c:pt>
                <c:pt idx="11">
                  <c:v>1</c:v>
                </c:pt>
                <c:pt idx="12">
                  <c:v>0.99</c:v>
                </c:pt>
                <c:pt idx="13">
                  <c:v>0.8600000000000001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2"/>
          <c:order val="12"/>
          <c:tx>
            <c:strRef>
              <c:f>Hotel!$N$2</c:f>
              <c:strCache>
                <c:ptCount val="1"/>
                <c:pt idx="0">
                  <c:v>G. %BO</c:v>
                </c:pt>
              </c:strCache>
            </c:strRef>
          </c:tx>
          <c:spPr>
            <a:solidFill>
              <a:srgbClr val="7CAFDD"/>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Hotel!$N$3:$N$16</c:f>
              <c:numCache>
                <c:formatCode>0%</c:formatCode>
                <c:ptCount val="14"/>
                <c:pt idx="0">
                  <c:v>0.54</c:v>
                </c:pt>
                <c:pt idx="1">
                  <c:v>0.85000000000000009</c:v>
                </c:pt>
                <c:pt idx="2">
                  <c:v>0.66</c:v>
                </c:pt>
                <c:pt idx="3">
                  <c:v>0.49</c:v>
                </c:pt>
                <c:pt idx="4">
                  <c:v>0.64999999999999991</c:v>
                </c:pt>
                <c:pt idx="5">
                  <c:v>0.28999999999999998</c:v>
                </c:pt>
                <c:pt idx="6">
                  <c:v>0.72</c:v>
                </c:pt>
                <c:pt idx="7">
                  <c:v>0.48</c:v>
                </c:pt>
                <c:pt idx="8">
                  <c:v>0.98</c:v>
                </c:pt>
                <c:pt idx="9">
                  <c:v>0.83</c:v>
                </c:pt>
                <c:pt idx="10">
                  <c:v>0.53</c:v>
                </c:pt>
                <c:pt idx="11">
                  <c:v>1</c:v>
                </c:pt>
                <c:pt idx="12">
                  <c:v>0.52</c:v>
                </c:pt>
                <c:pt idx="13">
                  <c:v>0.44</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ser>
          <c:idx val="13"/>
          <c:order val="13"/>
          <c:tx>
            <c:strRef>
              <c:f>Hotel!$O$2</c:f>
              <c:strCache>
                <c:ptCount val="1"/>
                <c:pt idx="0">
                  <c:v>NR</c:v>
                </c:pt>
              </c:strCache>
            </c:strRef>
          </c:tx>
          <c:spPr>
            <a:solidFill>
              <a:srgbClr val="F1975A"/>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Hotel!$A$3:$A$16</c:f>
              <c:strCache>
                <c:ptCount val="14"/>
                <c:pt idx="0">
                  <c:v>HTL COSTA ELISABETH</c:v>
                </c:pt>
                <c:pt idx="1">
                  <c:v>HTL DELLE ALPI</c:v>
                </c:pt>
                <c:pt idx="2">
                  <c:v>HTL ARIMINUM</c:v>
                </c:pt>
                <c:pt idx="3">
                  <c:v>HTL EMBASSY</c:v>
                </c:pt>
                <c:pt idx="4">
                  <c:v>HTL FELICIONI</c:v>
                </c:pt>
                <c:pt idx="5">
                  <c:v>HTL FIGARO</c:v>
                </c:pt>
                <c:pt idx="6">
                  <c:v>HTL JOLE</c:v>
                </c:pt>
                <c:pt idx="7">
                  <c:v>HTL LOCANDA LOCATORI</c:v>
                </c:pt>
                <c:pt idx="8">
                  <c:v>HTL MEDITERRANEO</c:v>
                </c:pt>
                <c:pt idx="9">
                  <c:v>HTL PRESIDENT (Siderno)</c:v>
                </c:pt>
                <c:pt idx="10">
                  <c:v>HTL ROMANDA</c:v>
                </c:pt>
                <c:pt idx="11">
                  <c:v>HTL ROYAL</c:v>
                </c:pt>
                <c:pt idx="12">
                  <c:v>HTL SCIATORI</c:v>
                </c:pt>
                <c:pt idx="13">
                  <c:v>HTL SILVI ROSE</c:v>
                </c:pt>
              </c:strCache>
            </c:strRef>
          </c:cat>
          <c:val>
            <c:numRef>
              <c:f>Hotel!$O$3:$O$16</c:f>
              <c:numCache>
                <c:formatCode>0%</c:formatCode>
                <c:ptCount val="14"/>
                <c:pt idx="0">
                  <c:v>0</c:v>
                </c:pt>
                <c:pt idx="1">
                  <c:v>0</c:v>
                </c:pt>
                <c:pt idx="2">
                  <c:v>0</c:v>
                </c:pt>
                <c:pt idx="3">
                  <c:v>0</c:v>
                </c:pt>
                <c:pt idx="4">
                  <c:v>0.01</c:v>
                </c:pt>
                <c:pt idx="5">
                  <c:v>0</c:v>
                </c:pt>
                <c:pt idx="6">
                  <c:v>0</c:v>
                </c:pt>
                <c:pt idx="7">
                  <c:v>0.02</c:v>
                </c:pt>
                <c:pt idx="8">
                  <c:v>0</c:v>
                </c:pt>
                <c:pt idx="9">
                  <c:v>0</c:v>
                </c:pt>
                <c:pt idx="10">
                  <c:v>0.01</c:v>
                </c:pt>
                <c:pt idx="11">
                  <c:v>0</c:v>
                </c:pt>
                <c:pt idx="12">
                  <c:v>0</c:v>
                </c:pt>
                <c:pt idx="13">
                  <c:v>0.02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showLegendKey val="0"/>
          <c:showVal val="0"/>
          <c:showCatName val="0"/>
          <c:showSerName val="0"/>
          <c:showPercent val="0"/>
          <c:showBubbleSize val="0"/>
        </c:dLbls>
        <c:gapWidth val="150"/>
        <c:overlap val="100"/>
        <c:axId val="-4340320"/>
        <c:axId val="-4339776"/>
      </c:barChart>
      <c:catAx>
        <c:axId val="-434032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339776"/>
        <c:crosses val="autoZero"/>
        <c:auto val="1"/>
        <c:lblAlgn val="ctr"/>
        <c:lblOffset val="100"/>
        <c:noMultiLvlLbl val="1"/>
      </c:catAx>
      <c:valAx>
        <c:axId val="-4339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340320"/>
        <c:crosses val="autoZero"/>
        <c:crossBetween val="between"/>
      </c:valAx>
      <c:spPr>
        <a:noFill/>
        <a:ln w="19050">
          <a:solidFill>
            <a:srgbClr val="000000"/>
          </a:solid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MX"/>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266700</xdr:colOff>
      <xdr:row>13</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266700</xdr:colOff>
      <xdr:row>13</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mauro bassotti" refreshedDate="41585.478514699076" refreshedVersion="5" recordCount="66">
  <cacheSource type="worksheet">
    <worksheetSource ref="A2:D68" sheet="Costi Infra"/>
  </cacheSource>
  <cacheFields count="4">
    <cacheField name="2008" numFmtId="0">
      <sharedItems containsSemiMixedTypes="0" containsString="0" containsNumber="1" containsInteger="1" minValue="2008" maxValue="2013" count="6">
        <n v="2008"/>
        <n v="2009"/>
        <n v="2010"/>
        <n v="2011"/>
        <n v="2012"/>
        <n v="2013"/>
      </sharedItems>
    </cacheField>
    <cacheField name="Bim n° 1" numFmtId="0">
      <sharedItems count="7">
        <s v="Bim n° 2"/>
        <s v="Bim n° 3"/>
        <s v="Bim n° 4"/>
        <s v="Bim n° 1"/>
        <s v="Bim n° 5"/>
        <s v="Bim n° 6"/>
        <s v="Bim n. 6°"/>
      </sharedItems>
    </cacheField>
    <cacheField name="Stampante" numFmtId="0">
      <sharedItems count="4">
        <s v="Stampante"/>
        <s v="TELECOM"/>
        <s v="TIM"/>
        <s v="TRE"/>
      </sharedItems>
    </cacheField>
    <cacheField name="€ 70" numFmtId="167">
      <sharedItems containsSemiMixedTypes="0" containsString="0" containsNumber="1" minValue="70" maxValue="1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
  <r>
    <x v="0"/>
    <x v="0"/>
    <x v="0"/>
    <n v="210"/>
  </r>
  <r>
    <x v="0"/>
    <x v="1"/>
    <x v="0"/>
    <n v="70"/>
  </r>
  <r>
    <x v="0"/>
    <x v="2"/>
    <x v="0"/>
    <n v="70"/>
  </r>
  <r>
    <x v="0"/>
    <x v="3"/>
    <x v="1"/>
    <n v="645"/>
  </r>
  <r>
    <x v="0"/>
    <x v="0"/>
    <x v="1"/>
    <n v="814"/>
  </r>
  <r>
    <x v="0"/>
    <x v="1"/>
    <x v="1"/>
    <n v="598"/>
  </r>
  <r>
    <x v="0"/>
    <x v="2"/>
    <x v="1"/>
    <n v="706"/>
  </r>
  <r>
    <x v="0"/>
    <x v="4"/>
    <x v="1"/>
    <n v="661"/>
  </r>
  <r>
    <x v="0"/>
    <x v="5"/>
    <x v="1"/>
    <n v="624"/>
  </r>
  <r>
    <x v="0"/>
    <x v="3"/>
    <x v="2"/>
    <n v="855"/>
  </r>
  <r>
    <x v="0"/>
    <x v="0"/>
    <x v="2"/>
    <n v="731"/>
  </r>
  <r>
    <x v="0"/>
    <x v="1"/>
    <x v="2"/>
    <n v="862"/>
  </r>
  <r>
    <x v="0"/>
    <x v="2"/>
    <x v="2"/>
    <n v="1080"/>
  </r>
  <r>
    <x v="0"/>
    <x v="4"/>
    <x v="2"/>
    <n v="992"/>
  </r>
  <r>
    <x v="0"/>
    <x v="5"/>
    <x v="2"/>
    <n v="886"/>
  </r>
  <r>
    <x v="1"/>
    <x v="1"/>
    <x v="0"/>
    <n v="140"/>
  </r>
  <r>
    <x v="1"/>
    <x v="2"/>
    <x v="0"/>
    <n v="210"/>
  </r>
  <r>
    <x v="1"/>
    <x v="4"/>
    <x v="0"/>
    <n v="70"/>
  </r>
  <r>
    <x v="1"/>
    <x v="5"/>
    <x v="0"/>
    <n v="70"/>
  </r>
  <r>
    <x v="1"/>
    <x v="3"/>
    <x v="1"/>
    <n v="654"/>
  </r>
  <r>
    <x v="1"/>
    <x v="0"/>
    <x v="1"/>
    <n v="656"/>
  </r>
  <r>
    <x v="1"/>
    <x v="1"/>
    <x v="1"/>
    <n v="735"/>
  </r>
  <r>
    <x v="1"/>
    <x v="2"/>
    <x v="1"/>
    <n v="789"/>
  </r>
  <r>
    <x v="1"/>
    <x v="4"/>
    <x v="1"/>
    <n v="771"/>
  </r>
  <r>
    <x v="1"/>
    <x v="3"/>
    <x v="2"/>
    <n v="1236"/>
  </r>
  <r>
    <x v="1"/>
    <x v="0"/>
    <x v="2"/>
    <n v="1290"/>
  </r>
  <r>
    <x v="1"/>
    <x v="1"/>
    <x v="2"/>
    <n v="1452"/>
  </r>
  <r>
    <x v="1"/>
    <x v="2"/>
    <x v="2"/>
    <n v="1746"/>
  </r>
  <r>
    <x v="1"/>
    <x v="4"/>
    <x v="2"/>
    <n v="1102"/>
  </r>
  <r>
    <x v="1"/>
    <x v="5"/>
    <x v="2"/>
    <n v="1512"/>
  </r>
  <r>
    <x v="2"/>
    <x v="0"/>
    <x v="1"/>
    <n v="544"/>
  </r>
  <r>
    <x v="2"/>
    <x v="1"/>
    <x v="1"/>
    <n v="592"/>
  </r>
  <r>
    <x v="3"/>
    <x v="3"/>
    <x v="0"/>
    <n v="140"/>
  </r>
  <r>
    <x v="3"/>
    <x v="0"/>
    <x v="0"/>
    <n v="140"/>
  </r>
  <r>
    <x v="3"/>
    <x v="1"/>
    <x v="0"/>
    <n v="70"/>
  </r>
  <r>
    <x v="3"/>
    <x v="0"/>
    <x v="1"/>
    <n v="558"/>
  </r>
  <r>
    <x v="3"/>
    <x v="1"/>
    <x v="1"/>
    <n v="562"/>
  </r>
  <r>
    <x v="3"/>
    <x v="2"/>
    <x v="1"/>
    <n v="636"/>
  </r>
  <r>
    <x v="3"/>
    <x v="4"/>
    <x v="1"/>
    <n v="589"/>
  </r>
  <r>
    <x v="3"/>
    <x v="1"/>
    <x v="2"/>
    <n v="1067"/>
  </r>
  <r>
    <x v="3"/>
    <x v="2"/>
    <x v="2"/>
    <n v="1451"/>
  </r>
  <r>
    <x v="3"/>
    <x v="4"/>
    <x v="2"/>
    <n v="1216"/>
  </r>
  <r>
    <x v="4"/>
    <x v="3"/>
    <x v="0"/>
    <n v="558.72"/>
  </r>
  <r>
    <x v="4"/>
    <x v="0"/>
    <x v="0"/>
    <n v="558.72"/>
  </r>
  <r>
    <x v="4"/>
    <x v="1"/>
    <x v="0"/>
    <n v="473.506666666667"/>
  </r>
  <r>
    <x v="4"/>
    <x v="2"/>
    <x v="0"/>
    <n v="473.506666666667"/>
  </r>
  <r>
    <x v="4"/>
    <x v="4"/>
    <x v="0"/>
    <n v="540.91333333333296"/>
  </r>
  <r>
    <x v="4"/>
    <x v="5"/>
    <x v="0"/>
    <n v="540.91333333333296"/>
  </r>
  <r>
    <x v="4"/>
    <x v="2"/>
    <x v="1"/>
    <n v="542"/>
  </r>
  <r>
    <x v="4"/>
    <x v="4"/>
    <x v="1"/>
    <n v="533"/>
  </r>
  <r>
    <x v="4"/>
    <x v="5"/>
    <x v="1"/>
    <n v="587"/>
  </r>
  <r>
    <x v="4"/>
    <x v="4"/>
    <x v="2"/>
    <n v="555.1"/>
  </r>
  <r>
    <x v="4"/>
    <x v="5"/>
    <x v="2"/>
    <n v="535.34"/>
  </r>
  <r>
    <x v="4"/>
    <x v="6"/>
    <x v="3"/>
    <n v="620.66"/>
  </r>
  <r>
    <x v="5"/>
    <x v="3"/>
    <x v="0"/>
    <n v="634.493333333333"/>
  </r>
  <r>
    <x v="5"/>
    <x v="0"/>
    <x v="0"/>
    <n v="634.493333333333"/>
  </r>
  <r>
    <x v="5"/>
    <x v="1"/>
    <x v="0"/>
    <n v="619.46666666666704"/>
  </r>
  <r>
    <x v="5"/>
    <x v="2"/>
    <x v="0"/>
    <n v="619.46666666666704"/>
  </r>
  <r>
    <x v="5"/>
    <x v="4"/>
    <x v="0"/>
    <n v="660"/>
  </r>
  <r>
    <x v="5"/>
    <x v="3"/>
    <x v="1"/>
    <n v="567"/>
  </r>
  <r>
    <x v="5"/>
    <x v="0"/>
    <x v="1"/>
    <n v="569.5"/>
  </r>
  <r>
    <x v="5"/>
    <x v="1"/>
    <x v="1"/>
    <n v="946"/>
  </r>
  <r>
    <x v="5"/>
    <x v="3"/>
    <x v="2"/>
    <n v="531.5"/>
  </r>
  <r>
    <x v="5"/>
    <x v="0"/>
    <x v="2"/>
    <n v="793.58"/>
  </r>
  <r>
    <x v="5"/>
    <x v="1"/>
    <x v="2"/>
    <n v="760.96"/>
  </r>
  <r>
    <x v="5"/>
    <x v="2"/>
    <x v="2"/>
    <n v="1043.9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osti Infra" cacheId="5" applyNumberFormats="0" applyBorderFormats="0" applyFontFormats="0" applyPatternFormats="0" applyAlignmentFormats="0" applyWidthHeightFormats="0" dataCaption="" updatedVersion="5" rowGrandTotals="0" colGrandTotals="0">
  <location ref="J10:O42" firstHeaderRow="1" firstDataRow="2" firstDataCol="2"/>
  <pivotFields count="4">
    <pivotField name="2008" axis="axisRow" outline="0" multipleItemSelectionAllowed="1" showAll="0" sortType="ascending" defaultSubtotal="0">
      <items count="6">
        <item x="0"/>
        <item x="1"/>
        <item x="2"/>
        <item x="3"/>
        <item x="4"/>
        <item x="5"/>
      </items>
    </pivotField>
    <pivotField name="Bim n° 1" axis="axisRow" outline="0" multipleItemSelectionAllowed="1" showAll="0" sortType="ascending">
      <items count="8">
        <item x="6"/>
        <item x="3"/>
        <item x="0"/>
        <item x="1"/>
        <item x="2"/>
        <item x="4"/>
        <item x="5"/>
        <item t="default"/>
      </items>
    </pivotField>
    <pivotField name="Stampante" axis="axisCol" outline="0" multipleItemSelectionAllowed="1" showAll="0" sortType="ascending">
      <items count="5">
        <item x="0"/>
        <item x="1"/>
        <item x="2"/>
        <item x="3"/>
        <item t="default"/>
      </items>
    </pivotField>
    <pivotField numFmtId="167" showAll="0" includeNewItemsInFilter="1" defaultSubtotal="0"/>
  </pivotFields>
  <rowFields count="2">
    <field x="0"/>
    <field x="1"/>
  </rowFields>
  <rowItems count="31">
    <i>
      <x/>
      <x v="1"/>
    </i>
    <i r="1">
      <x v="2"/>
    </i>
    <i r="1">
      <x v="3"/>
    </i>
    <i r="1">
      <x v="4"/>
    </i>
    <i r="1">
      <x v="5"/>
    </i>
    <i r="1">
      <x v="6"/>
    </i>
    <i>
      <x v="1"/>
      <x v="1"/>
    </i>
    <i r="1">
      <x v="2"/>
    </i>
    <i r="1">
      <x v="3"/>
    </i>
    <i r="1">
      <x v="4"/>
    </i>
    <i r="1">
      <x v="5"/>
    </i>
    <i r="1">
      <x v="6"/>
    </i>
    <i>
      <x v="2"/>
      <x v="2"/>
    </i>
    <i r="1">
      <x v="3"/>
    </i>
    <i>
      <x v="3"/>
      <x v="1"/>
    </i>
    <i r="1">
      <x v="2"/>
    </i>
    <i r="1">
      <x v="3"/>
    </i>
    <i r="1">
      <x v="4"/>
    </i>
    <i r="1">
      <x v="5"/>
    </i>
    <i>
      <x v="4"/>
      <x/>
    </i>
    <i r="1">
      <x v="1"/>
    </i>
    <i r="1">
      <x v="2"/>
    </i>
    <i r="1">
      <x v="3"/>
    </i>
    <i r="1">
      <x v="4"/>
    </i>
    <i r="1">
      <x v="5"/>
    </i>
    <i r="1">
      <x v="6"/>
    </i>
    <i>
      <x v="5"/>
      <x v="1"/>
    </i>
    <i r="1">
      <x v="2"/>
    </i>
    <i r="1">
      <x v="3"/>
    </i>
    <i r="1">
      <x v="4"/>
    </i>
    <i r="1">
      <x v="5"/>
    </i>
  </rowItems>
  <colFields count="1">
    <field x="2"/>
  </colFields>
  <colItems count="4">
    <i>
      <x/>
    </i>
    <i>
      <x v="1"/>
    </i>
    <i>
      <x v="2"/>
    </i>
    <i>
      <x v="3"/>
    </i>
  </colItems>
  <pivotTableStyleInfo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3"/>
  <sheetViews>
    <sheetView workbookViewId="0"/>
  </sheetViews>
  <sheetFormatPr baseColWidth="10" defaultColWidth="8" defaultRowHeight="12.75" customHeight="1" x14ac:dyDescent="0.2"/>
  <cols>
    <col min="3" max="3" width="12.7109375" customWidth="1"/>
    <col min="7" max="7" width="10.28515625" customWidth="1"/>
    <col min="8" max="8" width="4.5703125" customWidth="1"/>
    <col min="10" max="10" width="3.7109375" customWidth="1"/>
    <col min="11" max="11" width="15.5703125" customWidth="1"/>
    <col min="12" max="12" width="5.28515625" customWidth="1"/>
    <col min="13" max="16" width="4" customWidth="1"/>
    <col min="17" max="17" width="5" customWidth="1"/>
    <col min="18" max="20" width="3.7109375" customWidth="1"/>
    <col min="21" max="23" width="4.28515625" customWidth="1"/>
  </cols>
  <sheetData>
    <row r="1" spans="1:37" ht="13.5" customHeight="1" x14ac:dyDescent="0.2">
      <c r="A1" s="37"/>
      <c r="B1" s="37"/>
      <c r="C1" s="14"/>
      <c r="D1" s="14"/>
      <c r="E1" s="14"/>
      <c r="F1" s="14"/>
      <c r="G1" s="14"/>
      <c r="H1" s="14"/>
      <c r="I1" s="14"/>
      <c r="J1" s="14"/>
      <c r="K1" s="14"/>
      <c r="L1" s="14"/>
      <c r="M1" s="14"/>
      <c r="N1" s="14"/>
      <c r="O1" s="14"/>
      <c r="P1" s="14"/>
      <c r="Q1" s="14"/>
      <c r="R1" s="37"/>
      <c r="S1" s="37"/>
      <c r="T1" s="37"/>
      <c r="U1" s="37"/>
      <c r="V1" s="37"/>
      <c r="W1" s="37"/>
      <c r="X1" s="37"/>
      <c r="Y1" s="37"/>
      <c r="Z1" s="37"/>
      <c r="AA1" s="37"/>
      <c r="AB1" s="37"/>
      <c r="AC1" s="37"/>
      <c r="AD1" s="37"/>
      <c r="AE1" s="37"/>
      <c r="AF1" s="37"/>
      <c r="AG1" s="37"/>
      <c r="AH1" s="37"/>
      <c r="AI1" s="37"/>
      <c r="AJ1" s="37"/>
      <c r="AK1" s="37" t="s">
        <v>0</v>
      </c>
    </row>
    <row r="2" spans="1:37" ht="22.5" customHeight="1" x14ac:dyDescent="0.2">
      <c r="A2" s="37"/>
      <c r="B2" s="61"/>
      <c r="C2" s="91" t="s">
        <v>1</v>
      </c>
      <c r="D2" s="92"/>
      <c r="E2" s="92"/>
      <c r="F2" s="92"/>
      <c r="G2" s="92"/>
      <c r="H2" s="92"/>
      <c r="I2" s="92" t="s">
        <v>2</v>
      </c>
      <c r="J2" s="92"/>
      <c r="K2" s="92"/>
      <c r="L2" s="92"/>
      <c r="M2" s="92"/>
      <c r="N2" s="49"/>
      <c r="O2" s="97" t="s">
        <v>3</v>
      </c>
      <c r="P2" s="97"/>
      <c r="Q2" s="98"/>
      <c r="R2" s="56"/>
      <c r="S2" s="37"/>
      <c r="T2" s="37"/>
      <c r="U2" s="37"/>
      <c r="V2" s="37"/>
      <c r="W2" s="37"/>
      <c r="X2" s="37"/>
      <c r="Y2" s="37"/>
      <c r="Z2" s="37"/>
      <c r="AA2" s="37"/>
      <c r="AB2" s="37"/>
      <c r="AC2" s="37"/>
      <c r="AD2" s="37"/>
      <c r="AE2" s="37"/>
      <c r="AF2" s="37"/>
      <c r="AG2" s="37"/>
      <c r="AH2" s="37"/>
      <c r="AI2" s="37"/>
      <c r="AJ2" s="37"/>
      <c r="AK2" s="18" t="s">
        <v>4</v>
      </c>
    </row>
    <row r="3" spans="1:37" ht="14.25" customHeight="1" x14ac:dyDescent="0.2">
      <c r="A3" s="37"/>
      <c r="B3" s="61"/>
      <c r="C3" s="91" t="s">
        <v>5</v>
      </c>
      <c r="D3" s="92"/>
      <c r="E3" s="92"/>
      <c r="F3" s="92"/>
      <c r="G3" s="92"/>
      <c r="H3" s="92"/>
      <c r="I3" s="92"/>
      <c r="J3" s="92"/>
      <c r="K3" s="92" t="s">
        <v>6</v>
      </c>
      <c r="L3" s="92"/>
      <c r="M3" s="92"/>
      <c r="N3" s="92"/>
      <c r="O3" s="92"/>
      <c r="P3" s="92"/>
      <c r="Q3" s="93"/>
      <c r="R3" s="56"/>
      <c r="S3" s="37"/>
      <c r="T3" s="37"/>
      <c r="U3" s="37"/>
      <c r="V3" s="37"/>
      <c r="W3" s="37"/>
      <c r="X3" s="37"/>
      <c r="Y3" s="37"/>
      <c r="Z3" s="37"/>
      <c r="AA3" s="37"/>
      <c r="AB3" s="37"/>
      <c r="AC3" s="37"/>
      <c r="AD3" s="37"/>
      <c r="AE3" s="37"/>
      <c r="AF3" s="37"/>
      <c r="AG3" s="37"/>
      <c r="AH3" s="37"/>
      <c r="AI3" s="37"/>
      <c r="AJ3" s="37"/>
      <c r="AK3" s="18" t="s">
        <v>7</v>
      </c>
    </row>
    <row r="4" spans="1:37" ht="30" customHeight="1" x14ac:dyDescent="0.2">
      <c r="A4" s="37"/>
      <c r="B4" s="61"/>
      <c r="C4" s="91" t="s">
        <v>8</v>
      </c>
      <c r="D4" s="92"/>
      <c r="E4" s="92"/>
      <c r="F4" s="92"/>
      <c r="G4" s="92"/>
      <c r="H4" s="92"/>
      <c r="I4" s="92"/>
      <c r="J4" s="92"/>
      <c r="K4" s="92"/>
      <c r="L4" s="92"/>
      <c r="M4" s="92"/>
      <c r="N4" s="92"/>
      <c r="O4" s="92"/>
      <c r="P4" s="92"/>
      <c r="Q4" s="93"/>
      <c r="R4" s="56"/>
      <c r="S4" s="37"/>
      <c r="T4" s="37"/>
      <c r="U4" s="37"/>
      <c r="V4" s="37"/>
      <c r="W4" s="37"/>
      <c r="X4" s="37"/>
      <c r="Y4" s="37"/>
      <c r="Z4" s="37"/>
      <c r="AA4" s="37"/>
      <c r="AB4" s="37"/>
      <c r="AC4" s="37"/>
      <c r="AD4" s="37"/>
      <c r="AE4" s="37"/>
      <c r="AF4" s="37"/>
      <c r="AG4" s="37"/>
      <c r="AH4" s="37"/>
      <c r="AI4" s="37"/>
      <c r="AJ4" s="37"/>
      <c r="AK4" s="18" t="s">
        <v>9</v>
      </c>
    </row>
    <row r="5" spans="1:37" ht="14.25" customHeight="1" x14ac:dyDescent="0.2">
      <c r="A5" s="37"/>
      <c r="B5" s="61"/>
      <c r="C5" s="94" t="s">
        <v>10</v>
      </c>
      <c r="D5" s="95"/>
      <c r="E5" s="95"/>
      <c r="F5" s="95"/>
      <c r="G5" s="95"/>
      <c r="H5" s="95"/>
      <c r="I5" s="95"/>
      <c r="J5" s="95"/>
      <c r="K5" s="95"/>
      <c r="L5" s="95"/>
      <c r="M5" s="95"/>
      <c r="N5" s="95"/>
      <c r="O5" s="95"/>
      <c r="P5" s="95"/>
      <c r="Q5" s="96"/>
      <c r="R5" s="56"/>
      <c r="S5" s="37"/>
      <c r="T5" s="37"/>
      <c r="U5" s="37"/>
      <c r="V5" s="37"/>
      <c r="W5" s="37"/>
      <c r="X5" s="37"/>
      <c r="Y5" s="37"/>
      <c r="Z5" s="37"/>
      <c r="AA5" s="37"/>
      <c r="AB5" s="37"/>
      <c r="AC5" s="37"/>
      <c r="AD5" s="37"/>
      <c r="AE5" s="37"/>
      <c r="AF5" s="37"/>
      <c r="AG5" s="37"/>
      <c r="AH5" s="37"/>
      <c r="AI5" s="37"/>
      <c r="AJ5" s="37"/>
      <c r="AK5" s="18" t="s">
        <v>11</v>
      </c>
    </row>
    <row r="6" spans="1:37" ht="28.5" customHeight="1" x14ac:dyDescent="0.2">
      <c r="A6" s="37"/>
      <c r="B6" s="54"/>
      <c r="C6" s="85" t="s">
        <v>12</v>
      </c>
      <c r="D6" s="86"/>
      <c r="E6" s="86"/>
      <c r="F6" s="86"/>
      <c r="G6" s="87"/>
      <c r="H6" s="85" t="s">
        <v>13</v>
      </c>
      <c r="I6" s="86"/>
      <c r="J6" s="86"/>
      <c r="K6" s="87"/>
      <c r="L6" s="85" t="s">
        <v>14</v>
      </c>
      <c r="M6" s="86"/>
      <c r="N6" s="87"/>
      <c r="O6" s="85" t="s">
        <v>15</v>
      </c>
      <c r="P6" s="86"/>
      <c r="Q6" s="87"/>
      <c r="R6" s="15"/>
      <c r="S6" s="37"/>
      <c r="T6" s="37"/>
      <c r="U6" s="37"/>
      <c r="V6" s="37"/>
      <c r="W6" s="37"/>
      <c r="X6" s="37"/>
      <c r="Y6" s="37"/>
      <c r="Z6" s="37"/>
      <c r="AA6" s="37"/>
      <c r="AB6" s="37"/>
      <c r="AC6" s="37"/>
      <c r="AD6" s="37"/>
      <c r="AE6" s="37"/>
      <c r="AF6" s="37"/>
      <c r="AG6" s="37"/>
      <c r="AH6" s="37"/>
      <c r="AI6" s="37"/>
      <c r="AJ6" s="37"/>
      <c r="AK6" s="18" t="s">
        <v>16</v>
      </c>
    </row>
    <row r="7" spans="1:37" ht="46.5" customHeight="1" x14ac:dyDescent="0.2">
      <c r="A7" s="37"/>
      <c r="B7" s="61"/>
      <c r="C7" s="62" t="s">
        <v>17</v>
      </c>
      <c r="D7" s="43" t="s">
        <v>18</v>
      </c>
      <c r="E7" s="85" t="s">
        <v>19</v>
      </c>
      <c r="F7" s="86"/>
      <c r="G7" s="87"/>
      <c r="H7" s="63" t="s">
        <v>20</v>
      </c>
      <c r="I7" s="12"/>
      <c r="J7" s="63" t="s">
        <v>21</v>
      </c>
      <c r="K7" s="12"/>
      <c r="L7" s="42" t="s">
        <v>22</v>
      </c>
      <c r="M7" s="19" t="s">
        <v>23</v>
      </c>
      <c r="N7" s="35" t="s">
        <v>24</v>
      </c>
      <c r="O7" s="42" t="s">
        <v>22</v>
      </c>
      <c r="P7" s="19" t="s">
        <v>23</v>
      </c>
      <c r="Q7" s="35" t="s">
        <v>24</v>
      </c>
      <c r="R7" s="15"/>
      <c r="S7" s="37"/>
      <c r="T7" s="37"/>
      <c r="U7" s="37"/>
      <c r="V7" s="37"/>
      <c r="W7" s="37"/>
      <c r="X7" s="37"/>
      <c r="Y7" s="37"/>
      <c r="Z7" s="37"/>
      <c r="AA7" s="37"/>
      <c r="AB7" s="37"/>
      <c r="AC7" s="37"/>
      <c r="AD7" s="37"/>
      <c r="AE7" s="37"/>
      <c r="AF7" s="37"/>
      <c r="AG7" s="37"/>
      <c r="AH7" s="37"/>
      <c r="AI7" s="37"/>
      <c r="AJ7" s="37"/>
      <c r="AK7" s="18" t="s">
        <v>25</v>
      </c>
    </row>
    <row r="8" spans="1:37" ht="88.5" customHeight="1" x14ac:dyDescent="0.2">
      <c r="A8" s="37"/>
      <c r="B8" s="54"/>
      <c r="C8" s="24" t="s">
        <v>4</v>
      </c>
      <c r="D8" s="24" t="s">
        <v>26</v>
      </c>
      <c r="E8" s="88" t="s">
        <v>27</v>
      </c>
      <c r="F8" s="89"/>
      <c r="G8" s="90"/>
      <c r="H8" s="23">
        <v>1</v>
      </c>
      <c r="I8" s="12" t="s">
        <v>28</v>
      </c>
      <c r="J8" s="23">
        <v>0</v>
      </c>
      <c r="K8" s="12"/>
      <c r="L8" s="23">
        <v>1</v>
      </c>
      <c r="M8" s="51"/>
      <c r="N8" s="2"/>
      <c r="O8" s="23"/>
      <c r="P8" s="51">
        <v>1</v>
      </c>
      <c r="Q8" s="2"/>
      <c r="R8" s="15"/>
      <c r="S8" s="37"/>
      <c r="T8" s="37"/>
      <c r="U8" s="37"/>
      <c r="V8" s="37"/>
      <c r="W8" s="37"/>
      <c r="X8" s="37"/>
      <c r="Y8" s="37"/>
      <c r="Z8" s="37"/>
      <c r="AA8" s="37"/>
      <c r="AB8" s="37"/>
      <c r="AC8" s="37"/>
      <c r="AD8" s="37"/>
      <c r="AE8" s="37"/>
      <c r="AF8" s="37"/>
      <c r="AG8" s="37"/>
      <c r="AH8" s="37"/>
      <c r="AI8" s="37"/>
      <c r="AJ8" s="37"/>
      <c r="AK8" s="18" t="s">
        <v>29</v>
      </c>
    </row>
    <row r="9" spans="1:37" ht="84" customHeight="1" x14ac:dyDescent="0.2">
      <c r="A9" s="37"/>
      <c r="B9" s="54"/>
      <c r="C9" s="29" t="s">
        <v>7</v>
      </c>
      <c r="D9" s="29" t="s">
        <v>26</v>
      </c>
      <c r="E9" s="88" t="s">
        <v>30</v>
      </c>
      <c r="F9" s="89"/>
      <c r="G9" s="90"/>
      <c r="H9" s="23">
        <v>0</v>
      </c>
      <c r="I9" s="12"/>
      <c r="J9" s="23">
        <v>1</v>
      </c>
      <c r="K9" s="12" t="s">
        <v>31</v>
      </c>
      <c r="L9" s="23">
        <v>0</v>
      </c>
      <c r="M9" s="51">
        <v>0</v>
      </c>
      <c r="N9" s="2">
        <v>1</v>
      </c>
      <c r="O9" s="23"/>
      <c r="P9" s="51">
        <v>0</v>
      </c>
      <c r="Q9" s="2">
        <v>1</v>
      </c>
      <c r="R9" s="15"/>
      <c r="S9" s="37"/>
      <c r="T9" s="37"/>
      <c r="U9" s="37"/>
      <c r="V9" s="37"/>
      <c r="W9" s="37"/>
      <c r="X9" s="37"/>
      <c r="Y9" s="37"/>
      <c r="Z9" s="37"/>
      <c r="AA9" s="37"/>
      <c r="AB9" s="37"/>
      <c r="AC9" s="37"/>
      <c r="AD9" s="37"/>
      <c r="AE9" s="37"/>
      <c r="AF9" s="37"/>
      <c r="AG9" s="37"/>
      <c r="AH9" s="37"/>
      <c r="AI9" s="37"/>
      <c r="AJ9" s="37"/>
      <c r="AK9" s="18" t="s">
        <v>32</v>
      </c>
    </row>
    <row r="10" spans="1:37" ht="55.5" customHeight="1" x14ac:dyDescent="0.2">
      <c r="A10" s="37"/>
      <c r="B10" s="54"/>
      <c r="C10" s="29" t="s">
        <v>9</v>
      </c>
      <c r="D10" s="29" t="s">
        <v>26</v>
      </c>
      <c r="E10" s="88" t="s">
        <v>33</v>
      </c>
      <c r="F10" s="89"/>
      <c r="G10" s="90"/>
      <c r="H10" s="23">
        <v>1</v>
      </c>
      <c r="I10" s="12" t="s">
        <v>34</v>
      </c>
      <c r="J10" s="23"/>
      <c r="K10" s="12"/>
      <c r="L10" s="23">
        <v>0</v>
      </c>
      <c r="M10" s="51">
        <v>1</v>
      </c>
      <c r="N10" s="2">
        <v>0</v>
      </c>
      <c r="O10" s="23"/>
      <c r="P10" s="51">
        <v>1</v>
      </c>
      <c r="Q10" s="2"/>
      <c r="R10" s="15"/>
      <c r="S10" s="37"/>
      <c r="T10" s="37"/>
      <c r="U10" s="37"/>
      <c r="V10" s="37"/>
      <c r="W10" s="37"/>
      <c r="X10" s="37"/>
      <c r="Y10" s="37"/>
      <c r="Z10" s="37"/>
      <c r="AA10" s="37"/>
      <c r="AB10" s="37"/>
      <c r="AC10" s="37"/>
      <c r="AD10" s="37"/>
      <c r="AE10" s="37"/>
      <c r="AF10" s="37"/>
      <c r="AG10" s="37"/>
      <c r="AH10" s="37"/>
      <c r="AI10" s="37"/>
      <c r="AJ10" s="37"/>
      <c r="AK10" s="18" t="s">
        <v>35</v>
      </c>
    </row>
    <row r="11" spans="1:37" ht="106.5" customHeight="1" x14ac:dyDescent="0.2">
      <c r="A11" s="37"/>
      <c r="B11" s="54"/>
      <c r="C11" s="29" t="s">
        <v>36</v>
      </c>
      <c r="D11" s="29" t="s">
        <v>37</v>
      </c>
      <c r="E11" s="88" t="s">
        <v>38</v>
      </c>
      <c r="F11" s="89"/>
      <c r="G11" s="90"/>
      <c r="H11" s="23"/>
      <c r="I11" s="12"/>
      <c r="J11" s="23">
        <v>1</v>
      </c>
      <c r="K11" s="12" t="s">
        <v>39</v>
      </c>
      <c r="L11" s="23">
        <v>0</v>
      </c>
      <c r="M11" s="51">
        <v>1</v>
      </c>
      <c r="N11" s="2">
        <v>0</v>
      </c>
      <c r="O11" s="23">
        <v>0</v>
      </c>
      <c r="P11" s="51">
        <v>1</v>
      </c>
      <c r="Q11" s="2"/>
      <c r="R11" s="15"/>
      <c r="S11" s="37"/>
      <c r="T11" s="37"/>
      <c r="U11" s="37"/>
      <c r="V11" s="37"/>
      <c r="W11" s="37"/>
      <c r="X11" s="37"/>
      <c r="Y11" s="37"/>
      <c r="Z11" s="37"/>
      <c r="AA11" s="37"/>
      <c r="AB11" s="37"/>
      <c r="AC11" s="37"/>
      <c r="AD11" s="37"/>
      <c r="AE11" s="37"/>
      <c r="AF11" s="37"/>
      <c r="AG11" s="37"/>
      <c r="AH11" s="37"/>
      <c r="AI11" s="37"/>
      <c r="AJ11" s="37"/>
      <c r="AK11" s="18" t="s">
        <v>40</v>
      </c>
    </row>
    <row r="12" spans="1:37" ht="13.5" customHeight="1" x14ac:dyDescent="0.2">
      <c r="A12" s="37"/>
      <c r="B12" s="61"/>
      <c r="C12" s="79">
        <f>COUNTA(C8:C11)</f>
        <v>4</v>
      </c>
      <c r="D12" s="80"/>
      <c r="E12" s="80"/>
      <c r="F12" s="80"/>
      <c r="G12" s="80"/>
      <c r="H12" s="80"/>
      <c r="I12" s="80"/>
      <c r="J12" s="80"/>
      <c r="K12" s="80"/>
      <c r="L12" s="80"/>
      <c r="M12" s="80"/>
      <c r="N12" s="80"/>
      <c r="O12" s="80"/>
      <c r="P12" s="80"/>
      <c r="Q12" s="81"/>
      <c r="R12" s="56"/>
      <c r="S12" s="37"/>
      <c r="T12" s="37"/>
      <c r="U12" s="37"/>
      <c r="V12" s="37"/>
      <c r="W12" s="37"/>
      <c r="X12" s="37"/>
      <c r="Y12" s="37"/>
      <c r="Z12" s="37"/>
      <c r="AA12" s="37"/>
      <c r="AB12" s="37"/>
      <c r="AC12" s="37"/>
      <c r="AD12" s="37"/>
      <c r="AE12" s="37"/>
      <c r="AF12" s="37"/>
      <c r="AG12" s="37"/>
      <c r="AH12" s="37"/>
      <c r="AI12" s="37"/>
      <c r="AJ12" s="37"/>
      <c r="AK12" s="18" t="s">
        <v>41</v>
      </c>
    </row>
    <row r="13" spans="1:37" ht="27.75" customHeight="1" x14ac:dyDescent="0.2">
      <c r="A13" s="37"/>
      <c r="B13" s="61"/>
      <c r="C13" s="82" t="s">
        <v>42</v>
      </c>
      <c r="D13" s="83"/>
      <c r="E13" s="83"/>
      <c r="F13" s="83"/>
      <c r="G13" s="83"/>
      <c r="H13" s="83"/>
      <c r="I13" s="83"/>
      <c r="J13" s="83"/>
      <c r="K13" s="83"/>
      <c r="L13" s="83"/>
      <c r="M13" s="83"/>
      <c r="N13" s="83"/>
      <c r="O13" s="83"/>
      <c r="P13" s="83"/>
      <c r="Q13" s="84"/>
      <c r="R13" s="56"/>
      <c r="S13" s="37"/>
      <c r="T13" s="37"/>
      <c r="U13" s="37"/>
      <c r="V13" s="37"/>
      <c r="W13" s="37"/>
      <c r="X13" s="37"/>
      <c r="Y13" s="37"/>
      <c r="Z13" s="37"/>
      <c r="AA13" s="37"/>
      <c r="AB13" s="37"/>
      <c r="AC13" s="37"/>
      <c r="AD13" s="37"/>
      <c r="AE13" s="37"/>
      <c r="AF13" s="37"/>
      <c r="AG13" s="37"/>
      <c r="AH13" s="37"/>
      <c r="AI13" s="37"/>
      <c r="AJ13" s="37"/>
      <c r="AK13" s="37"/>
    </row>
    <row r="14" spans="1:37" ht="13.5" customHeight="1" x14ac:dyDescent="0.2">
      <c r="A14" s="37"/>
      <c r="B14" s="61"/>
      <c r="C14" s="82" t="s">
        <v>43</v>
      </c>
      <c r="D14" s="83"/>
      <c r="E14" s="83"/>
      <c r="F14" s="83"/>
      <c r="G14" s="83"/>
      <c r="H14" s="83"/>
      <c r="I14" s="83"/>
      <c r="J14" s="83"/>
      <c r="K14" s="83"/>
      <c r="L14" s="83"/>
      <c r="M14" s="83"/>
      <c r="N14" s="83"/>
      <c r="O14" s="83"/>
      <c r="P14" s="83"/>
      <c r="Q14" s="84"/>
      <c r="R14" s="56"/>
      <c r="S14" s="37"/>
      <c r="T14" s="37"/>
      <c r="U14" s="37"/>
      <c r="V14" s="37"/>
      <c r="W14" s="37"/>
      <c r="X14" s="37"/>
      <c r="Y14" s="37"/>
      <c r="Z14" s="37"/>
      <c r="AA14" s="37"/>
      <c r="AB14" s="37"/>
      <c r="AC14" s="37"/>
      <c r="AD14" s="37"/>
      <c r="AE14" s="37"/>
      <c r="AF14" s="37"/>
      <c r="AG14" s="37"/>
      <c r="AH14" s="37"/>
      <c r="AI14" s="37"/>
      <c r="AJ14" s="37"/>
      <c r="AK14" s="18"/>
    </row>
    <row r="15" spans="1:37" ht="13.5" customHeight="1" x14ac:dyDescent="0.2">
      <c r="A15" s="37"/>
      <c r="B15" s="61"/>
      <c r="C15" s="82" t="s">
        <v>44</v>
      </c>
      <c r="D15" s="83"/>
      <c r="E15" s="83"/>
      <c r="F15" s="83"/>
      <c r="G15" s="83"/>
      <c r="H15" s="83"/>
      <c r="I15" s="83"/>
      <c r="J15" s="83"/>
      <c r="K15" s="83"/>
      <c r="L15" s="83"/>
      <c r="M15" s="83"/>
      <c r="N15" s="83"/>
      <c r="O15" s="83"/>
      <c r="P15" s="83"/>
      <c r="Q15" s="84"/>
      <c r="R15" s="56"/>
      <c r="S15" s="37"/>
      <c r="T15" s="37"/>
      <c r="U15" s="37"/>
      <c r="V15" s="37"/>
      <c r="W15" s="37"/>
      <c r="X15" s="37"/>
      <c r="Y15" s="37"/>
      <c r="Z15" s="37"/>
      <c r="AA15" s="37"/>
      <c r="AB15" s="37"/>
      <c r="AC15" s="37"/>
      <c r="AD15" s="37"/>
      <c r="AE15" s="37"/>
      <c r="AF15" s="37"/>
      <c r="AG15" s="37"/>
      <c r="AH15" s="37"/>
      <c r="AI15" s="37"/>
      <c r="AJ15" s="37"/>
      <c r="AK15" s="18"/>
    </row>
    <row r="16" spans="1:37" ht="14.25" customHeight="1" x14ac:dyDescent="0.2">
      <c r="A16" s="37"/>
      <c r="B16" s="54"/>
      <c r="C16" s="42" t="s">
        <v>45</v>
      </c>
      <c r="D16" s="19"/>
      <c r="E16" s="19"/>
      <c r="F16" s="35"/>
      <c r="G16" s="52">
        <f>(((L16*0.33)+(M16*0.66))+(N16*0.99))/C12</f>
        <v>0.66</v>
      </c>
      <c r="H16" s="42"/>
      <c r="I16" s="19"/>
      <c r="J16" s="19"/>
      <c r="K16" s="19"/>
      <c r="L16" s="55">
        <f t="shared" ref="L16:Q16" si="0">SUM(L8:L15)</f>
        <v>1</v>
      </c>
      <c r="M16" s="55">
        <f t="shared" si="0"/>
        <v>2</v>
      </c>
      <c r="N16" s="55">
        <f t="shared" si="0"/>
        <v>1</v>
      </c>
      <c r="O16" s="55">
        <f t="shared" si="0"/>
        <v>0</v>
      </c>
      <c r="P16" s="55">
        <f t="shared" si="0"/>
        <v>3</v>
      </c>
      <c r="Q16" s="30">
        <f t="shared" si="0"/>
        <v>1</v>
      </c>
      <c r="R16" s="15"/>
      <c r="S16" s="37"/>
      <c r="T16" s="37"/>
      <c r="U16" s="37"/>
      <c r="V16" s="37"/>
      <c r="W16" s="37"/>
      <c r="X16" s="37"/>
      <c r="Y16" s="37"/>
      <c r="Z16" s="37"/>
      <c r="AA16" s="37"/>
      <c r="AB16" s="37"/>
      <c r="AC16" s="37"/>
      <c r="AD16" s="37"/>
      <c r="AE16" s="37"/>
      <c r="AF16" s="37"/>
      <c r="AG16" s="37"/>
      <c r="AH16" s="37"/>
      <c r="AI16" s="37"/>
      <c r="AJ16" s="37"/>
      <c r="AK16" s="18"/>
    </row>
    <row r="17" spans="1:37" ht="13.5" customHeight="1" x14ac:dyDescent="0.2">
      <c r="A17" s="37"/>
      <c r="B17" s="54"/>
      <c r="C17" s="42" t="s">
        <v>46</v>
      </c>
      <c r="D17" s="19"/>
      <c r="E17" s="19"/>
      <c r="F17" s="35"/>
      <c r="G17" s="52">
        <f>(((O16*0.33)+(P16*0.66))+(Q16*0.99))/C12</f>
        <v>0.74249999999999994</v>
      </c>
      <c r="H17" s="42"/>
      <c r="I17" s="19"/>
      <c r="J17" s="19"/>
      <c r="K17" s="19"/>
      <c r="L17" s="19"/>
      <c r="M17" s="19"/>
      <c r="N17" s="19"/>
      <c r="O17" s="19"/>
      <c r="P17" s="19"/>
      <c r="Q17" s="35"/>
      <c r="R17" s="15"/>
      <c r="S17" s="37"/>
      <c r="T17" s="37"/>
      <c r="U17" s="37"/>
      <c r="V17" s="37"/>
      <c r="W17" s="37"/>
      <c r="X17" s="37"/>
      <c r="Y17" s="37"/>
      <c r="Z17" s="37"/>
      <c r="AA17" s="37"/>
      <c r="AB17" s="37"/>
      <c r="AC17" s="37"/>
      <c r="AD17" s="37"/>
      <c r="AE17" s="37"/>
      <c r="AF17" s="37"/>
      <c r="AG17" s="37"/>
      <c r="AH17" s="37"/>
      <c r="AI17" s="37"/>
      <c r="AJ17" s="37"/>
      <c r="AK17" s="18"/>
    </row>
    <row r="18" spans="1:37" x14ac:dyDescent="0.2">
      <c r="A18" s="37"/>
      <c r="B18" s="37"/>
      <c r="C18" s="47"/>
      <c r="D18" s="47"/>
      <c r="E18" s="47"/>
      <c r="F18" s="47"/>
      <c r="G18" s="47"/>
      <c r="H18" s="47"/>
      <c r="I18" s="47"/>
      <c r="J18" s="47"/>
      <c r="K18" s="47"/>
      <c r="L18" s="47"/>
      <c r="M18" s="47"/>
      <c r="N18" s="47"/>
      <c r="O18" s="47"/>
      <c r="P18" s="47"/>
      <c r="Q18" s="47"/>
      <c r="R18" s="37"/>
      <c r="S18" s="37"/>
      <c r="T18" s="37"/>
      <c r="U18" s="37"/>
      <c r="V18" s="37"/>
      <c r="W18" s="37"/>
      <c r="X18" s="37"/>
      <c r="Y18" s="37"/>
      <c r="Z18" s="37"/>
      <c r="AA18" s="37"/>
      <c r="AB18" s="37"/>
      <c r="AC18" s="37"/>
      <c r="AD18" s="37"/>
      <c r="AE18" s="37"/>
      <c r="AF18" s="37"/>
      <c r="AG18" s="37"/>
      <c r="AH18" s="37"/>
      <c r="AI18" s="37"/>
      <c r="AJ18" s="37"/>
      <c r="AK18" s="18"/>
    </row>
    <row r="19" spans="1:37" x14ac:dyDescent="0.2">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18"/>
    </row>
    <row r="20" spans="1:37" x14ac:dyDescent="0.2">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18"/>
    </row>
    <row r="21" spans="1:37"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18"/>
    </row>
    <row r="22" spans="1:37"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18"/>
    </row>
    <row r="23" spans="1:37"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18"/>
    </row>
    <row r="24" spans="1:37"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18"/>
    </row>
    <row r="25" spans="1:37"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18"/>
    </row>
    <row r="26" spans="1:37"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37"/>
      <c r="AJ26" s="37"/>
      <c r="AK26" s="18"/>
    </row>
    <row r="27" spans="1:37"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18"/>
    </row>
    <row r="28" spans="1:37"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18"/>
    </row>
    <row r="29" spans="1:37"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18"/>
    </row>
    <row r="30" spans="1:37"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18"/>
    </row>
    <row r="31" spans="1:37"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37"/>
      <c r="AJ31" s="37"/>
      <c r="AK31" s="18"/>
    </row>
    <row r="32" spans="1:37"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18"/>
    </row>
    <row r="33" spans="1:37"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18"/>
    </row>
  </sheetData>
  <mergeCells count="20">
    <mergeCell ref="C2:H2"/>
    <mergeCell ref="I2:M2"/>
    <mergeCell ref="O2:Q2"/>
    <mergeCell ref="C3:J3"/>
    <mergeCell ref="K3:Q3"/>
    <mergeCell ref="C4:Q4"/>
    <mergeCell ref="C5:Q5"/>
    <mergeCell ref="C6:G6"/>
    <mergeCell ref="H6:K6"/>
    <mergeCell ref="L6:N6"/>
    <mergeCell ref="O6:Q6"/>
    <mergeCell ref="C12:Q12"/>
    <mergeCell ref="C13:Q13"/>
    <mergeCell ref="C14:Q14"/>
    <mergeCell ref="C15:Q15"/>
    <mergeCell ref="E7:G7"/>
    <mergeCell ref="E8:G8"/>
    <mergeCell ref="E9:G9"/>
    <mergeCell ref="E10:G10"/>
    <mergeCell ref="E11:G11"/>
  </mergeCells>
  <conditionalFormatting sqref="H8 I8 J8 K8 L8 N8 O8 P8 Q8 H9 I9 J9 K9 L9 M9 N9 O9 P9 Q9 H10 I10 J10 K10 L10 M10 N10 O10 P10 Q10 H11 I11 J11 K11 L11 M11 N11 O11 P11 Q11">
    <cfRule type="cellIs" dxfId="48" priority="1" stopIfTrue="1" operator="equal">
      <formula>1</formula>
    </cfRule>
    <cfRule type="cellIs" dxfId="47" priority="2" stopIfTrue="1" operator="equal">
      <formula>0</formula>
    </cfRule>
  </conditionalFormatting>
  <conditionalFormatting sqref="M8">
    <cfRule type="cellIs" dxfId="46" priority="3" stopIfTrue="1" operator="equal">
      <formula>1</formula>
    </cfRule>
    <cfRule type="cellIs" dxfId="45" priority="3" stopIfTrue="1" operator="equal">
      <formula>0</formula>
    </cfRule>
    <cfRule type="cellIs" dxfId="44" priority="3" stopIfTrue="1" operator="equal">
      <formula>1</formula>
    </cfRule>
    <cfRule type="cellIs" dxfId="43" priority="4" stopIfTrue="1" operator="equal">
      <formula>0</formula>
    </cfRule>
    <cfRule type="cellIs" dxfId="42" priority="5" stopIfTrue="1" operator="equal">
      <formula>" "</formula>
    </cfRule>
  </conditionalFormatting>
  <dataValidations count="4">
    <dataValidation type="list" allowBlank="1" showDropDown="1" showInputMessage="1" showErrorMessage="1" prompt=": true" sqref="C8">
      <formula1>AK2:AK12</formula1>
    </dataValidation>
    <dataValidation type="list" allowBlank="1" showDropDown="1" showInputMessage="1" showErrorMessage="1" prompt=": true" sqref="C9">
      <formula1>AK2:AK12</formula1>
    </dataValidation>
    <dataValidation type="list" allowBlank="1" showDropDown="1" showInputMessage="1" showErrorMessage="1" prompt=": true" sqref="C10">
      <formula1>AK2:AK12</formula1>
    </dataValidation>
    <dataValidation type="list" allowBlank="1" showDropDown="1" showInputMessage="1" showErrorMessage="1" prompt=": true" sqref="C11">
      <formula1>AK2:AK12</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7.140625" defaultRowHeight="12.75" customHeight="1" x14ac:dyDescent="0.2"/>
  <cols>
    <col min="1" max="6" width="7.28515625" customWidth="1"/>
  </cols>
  <sheetData>
    <row r="1" spans="1:6" ht="12.75" customHeight="1" x14ac:dyDescent="0.2">
      <c r="A1" s="37"/>
      <c r="B1" s="37"/>
      <c r="C1" s="37"/>
      <c r="D1" s="37"/>
      <c r="E1" s="37"/>
      <c r="F1" s="37"/>
    </row>
    <row r="2" spans="1:6" ht="12.75" customHeight="1" x14ac:dyDescent="0.2">
      <c r="A2" s="37"/>
      <c r="B2" s="37"/>
      <c r="C2" s="37"/>
      <c r="D2" s="37"/>
      <c r="E2" s="37"/>
      <c r="F2" s="37"/>
    </row>
    <row r="3" spans="1:6" ht="12.75" customHeight="1" x14ac:dyDescent="0.2">
      <c r="A3" s="37"/>
      <c r="B3" s="37"/>
      <c r="C3" s="37"/>
      <c r="D3" s="37"/>
      <c r="E3" s="37"/>
      <c r="F3" s="37"/>
    </row>
    <row r="4" spans="1:6" ht="12.75" customHeight="1" x14ac:dyDescent="0.2">
      <c r="A4" s="37"/>
      <c r="B4" s="37"/>
      <c r="C4" s="37"/>
      <c r="D4" s="37"/>
      <c r="E4" s="37"/>
      <c r="F4" s="37"/>
    </row>
    <row r="5" spans="1:6" ht="12.75" customHeight="1" x14ac:dyDescent="0.2">
      <c r="A5" s="37"/>
      <c r="B5" s="37"/>
      <c r="C5" s="37"/>
      <c r="D5" s="37"/>
      <c r="E5" s="37"/>
      <c r="F5" s="37"/>
    </row>
    <row r="6" spans="1:6" ht="12.75" customHeight="1" x14ac:dyDescent="0.2">
      <c r="A6" s="37"/>
      <c r="B6" s="37"/>
      <c r="C6" s="37"/>
      <c r="D6" s="37"/>
      <c r="E6" s="37"/>
      <c r="F6" s="37"/>
    </row>
    <row r="7" spans="1:6" ht="12.75" customHeight="1" x14ac:dyDescent="0.2">
      <c r="A7" s="37"/>
      <c r="B7" s="37"/>
      <c r="C7" s="37"/>
      <c r="D7" s="37"/>
      <c r="E7" s="37"/>
      <c r="F7" s="37"/>
    </row>
    <row r="8" spans="1:6" ht="12.75" customHeight="1" x14ac:dyDescent="0.2">
      <c r="A8" s="37"/>
      <c r="B8" s="37"/>
      <c r="C8" s="37"/>
      <c r="D8" s="37"/>
      <c r="E8" s="37"/>
      <c r="F8" s="37"/>
    </row>
    <row r="9" spans="1:6" ht="12.75" customHeight="1" x14ac:dyDescent="0.2">
      <c r="A9" s="37"/>
      <c r="B9" s="37"/>
      <c r="C9" s="37"/>
      <c r="D9" s="37"/>
      <c r="E9" s="37"/>
      <c r="F9" s="37"/>
    </row>
    <row r="10" spans="1:6" ht="12.75" customHeight="1" x14ac:dyDescent="0.2">
      <c r="A10" s="37"/>
      <c r="B10" s="37"/>
      <c r="C10" s="37"/>
      <c r="D10" s="37"/>
      <c r="E10" s="37"/>
      <c r="F10" s="37"/>
    </row>
    <row r="11" spans="1:6" ht="12.75" customHeight="1" x14ac:dyDescent="0.2">
      <c r="A11" s="37"/>
      <c r="B11" s="37"/>
      <c r="C11" s="37"/>
      <c r="D11" s="37"/>
      <c r="E11" s="37"/>
      <c r="F11" s="37"/>
    </row>
    <row r="12" spans="1:6" ht="12.75" customHeight="1" x14ac:dyDescent="0.2">
      <c r="A12" s="37"/>
      <c r="B12" s="37"/>
      <c r="C12" s="37"/>
      <c r="D12" s="37"/>
      <c r="E12" s="37"/>
      <c r="F12" s="37"/>
    </row>
    <row r="13" spans="1:6" ht="12.75" customHeight="1" x14ac:dyDescent="0.2">
      <c r="A13" s="37"/>
      <c r="B13" s="37"/>
      <c r="C13" s="37"/>
      <c r="D13" s="37"/>
      <c r="E13" s="37"/>
      <c r="F13" s="37"/>
    </row>
    <row r="14" spans="1:6" ht="12.75" customHeight="1" x14ac:dyDescent="0.2">
      <c r="A14" s="37"/>
      <c r="B14" s="37"/>
      <c r="C14" s="37"/>
      <c r="D14" s="37"/>
      <c r="E14" s="37"/>
      <c r="F14" s="37"/>
    </row>
    <row r="15" spans="1:6" ht="12.75" customHeight="1" x14ac:dyDescent="0.2">
      <c r="A15" s="37"/>
      <c r="B15" s="37"/>
      <c r="C15" s="37"/>
      <c r="D15" s="37"/>
      <c r="E15" s="37"/>
      <c r="F15" s="37"/>
    </row>
    <row r="16" spans="1:6" ht="12.75" customHeight="1" x14ac:dyDescent="0.2">
      <c r="A16" s="37"/>
      <c r="B16" s="37"/>
      <c r="C16" s="37"/>
      <c r="D16" s="37"/>
      <c r="E16" s="37"/>
      <c r="F16" s="37"/>
    </row>
    <row r="17" spans="1:6" ht="12.75" customHeight="1" x14ac:dyDescent="0.2">
      <c r="A17" s="37"/>
      <c r="B17" s="37"/>
      <c r="C17" s="37"/>
      <c r="D17" s="37"/>
      <c r="E17" s="37"/>
      <c r="F17" s="37"/>
    </row>
    <row r="18" spans="1:6" ht="12.75" customHeight="1" x14ac:dyDescent="0.2">
      <c r="A18" s="37"/>
      <c r="B18" s="37"/>
      <c r="C18" s="37"/>
      <c r="D18" s="37"/>
      <c r="E18" s="37"/>
      <c r="F18" s="37"/>
    </row>
    <row r="19" spans="1:6" ht="12.75" customHeight="1" x14ac:dyDescent="0.2">
      <c r="A19" s="37"/>
      <c r="B19" s="37"/>
      <c r="C19" s="37"/>
      <c r="D19" s="37"/>
      <c r="E19" s="37"/>
      <c r="F19" s="37"/>
    </row>
    <row r="20" spans="1:6" ht="12.75" customHeight="1" x14ac:dyDescent="0.2">
      <c r="A20" s="37"/>
      <c r="B20" s="37"/>
      <c r="C20" s="37"/>
      <c r="D20" s="37"/>
      <c r="E20" s="37"/>
      <c r="F20"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baseColWidth="10" defaultColWidth="17.140625" defaultRowHeight="12.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workbookViewId="0"/>
  </sheetViews>
  <sheetFormatPr baseColWidth="10" defaultColWidth="8" defaultRowHeight="12.75" customHeight="1" x14ac:dyDescent="0.2"/>
  <cols>
    <col min="1" max="1" width="12.7109375" customWidth="1"/>
    <col min="5" max="5" width="10.28515625" customWidth="1"/>
    <col min="6" max="6" width="4.57031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47</v>
      </c>
      <c r="B2" s="92"/>
      <c r="C2" s="92"/>
      <c r="D2" s="92"/>
      <c r="E2" s="92"/>
      <c r="F2" s="92"/>
      <c r="G2" s="92" t="s">
        <v>48</v>
      </c>
      <c r="H2" s="92"/>
      <c r="I2" s="92"/>
      <c r="J2" s="92"/>
      <c r="K2" s="92"/>
      <c r="L2" s="49"/>
      <c r="M2" s="97" t="s">
        <v>3</v>
      </c>
      <c r="N2" s="97"/>
      <c r="O2" s="98"/>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49</v>
      </c>
      <c r="B3" s="92"/>
      <c r="C3" s="92"/>
      <c r="D3" s="92"/>
      <c r="E3" s="92"/>
      <c r="F3" s="92"/>
      <c r="G3" s="92"/>
      <c r="H3" s="92"/>
      <c r="I3" s="92" t="s">
        <v>50</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51</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154.5" customHeight="1" x14ac:dyDescent="0.2">
      <c r="A8" s="29" t="s">
        <v>52</v>
      </c>
      <c r="B8" s="24" t="s">
        <v>26</v>
      </c>
      <c r="C8" s="88" t="s">
        <v>53</v>
      </c>
      <c r="D8" s="89"/>
      <c r="E8" s="90"/>
      <c r="F8" s="23">
        <v>0</v>
      </c>
      <c r="G8" s="12"/>
      <c r="H8" s="23">
        <v>0</v>
      </c>
      <c r="I8" s="12"/>
      <c r="J8" s="23">
        <v>0</v>
      </c>
      <c r="K8" s="51"/>
      <c r="L8" s="2">
        <v>1</v>
      </c>
      <c r="M8" s="23"/>
      <c r="N8" s="51">
        <v>0</v>
      </c>
      <c r="O8" s="2">
        <v>1</v>
      </c>
      <c r="P8" s="15"/>
      <c r="Q8" s="37"/>
      <c r="R8" s="37"/>
      <c r="S8" s="37"/>
      <c r="T8" s="37"/>
      <c r="U8" s="37"/>
      <c r="V8" s="37"/>
      <c r="W8" s="37"/>
      <c r="X8" s="37"/>
      <c r="Y8" s="37"/>
      <c r="Z8" s="37"/>
      <c r="AA8" s="37"/>
      <c r="AB8" s="37"/>
      <c r="AC8" s="37"/>
      <c r="AD8" s="37"/>
      <c r="AE8" s="37"/>
      <c r="AF8" s="37"/>
      <c r="AG8" s="37"/>
      <c r="AH8" s="37"/>
      <c r="AI8" s="18" t="s">
        <v>29</v>
      </c>
    </row>
    <row r="9" spans="1:35" ht="84" customHeight="1" x14ac:dyDescent="0.2">
      <c r="A9" s="29" t="s">
        <v>54</v>
      </c>
      <c r="B9" s="29" t="s">
        <v>26</v>
      </c>
      <c r="C9" s="88" t="s">
        <v>55</v>
      </c>
      <c r="D9" s="89"/>
      <c r="E9" s="90"/>
      <c r="F9" s="23"/>
      <c r="G9" s="12"/>
      <c r="H9" s="23"/>
      <c r="I9" s="12"/>
      <c r="J9" s="23"/>
      <c r="K9" s="51"/>
      <c r="L9" s="2">
        <v>1</v>
      </c>
      <c r="M9" s="23"/>
      <c r="N9" s="51">
        <v>0</v>
      </c>
      <c r="O9" s="2">
        <v>1</v>
      </c>
      <c r="P9" s="15"/>
      <c r="Q9" s="37"/>
      <c r="R9" s="37"/>
      <c r="S9" s="37"/>
      <c r="T9" s="37"/>
      <c r="U9" s="37"/>
      <c r="V9" s="37"/>
      <c r="W9" s="37"/>
      <c r="X9" s="37"/>
      <c r="Y9" s="37"/>
      <c r="Z9" s="37"/>
      <c r="AA9" s="37"/>
      <c r="AB9" s="37"/>
      <c r="AC9" s="37"/>
      <c r="AD9" s="37"/>
      <c r="AE9" s="37"/>
      <c r="AF9" s="37"/>
      <c r="AG9" s="37"/>
      <c r="AH9" s="37"/>
      <c r="AI9" s="18" t="s">
        <v>32</v>
      </c>
    </row>
    <row r="10" spans="1:35" ht="55.5" customHeight="1" x14ac:dyDescent="0.2">
      <c r="A10" s="29" t="s">
        <v>56</v>
      </c>
      <c r="B10" s="29" t="s">
        <v>26</v>
      </c>
      <c r="C10" s="88" t="s">
        <v>57</v>
      </c>
      <c r="D10" s="89"/>
      <c r="E10" s="90"/>
      <c r="F10" s="23">
        <v>0</v>
      </c>
      <c r="G10" s="12"/>
      <c r="H10" s="23">
        <v>1</v>
      </c>
      <c r="I10" s="12" t="s">
        <v>58</v>
      </c>
      <c r="J10" s="23">
        <v>1</v>
      </c>
      <c r="K10" s="51"/>
      <c r="L10" s="2"/>
      <c r="M10" s="23"/>
      <c r="N10" s="51">
        <v>1</v>
      </c>
      <c r="O10" s="2"/>
      <c r="P10" s="15"/>
      <c r="Q10" s="37"/>
      <c r="R10" s="37"/>
      <c r="S10" s="37"/>
      <c r="T10" s="37"/>
      <c r="U10" s="37"/>
      <c r="V10" s="37"/>
      <c r="W10" s="37"/>
      <c r="X10" s="37"/>
      <c r="Y10" s="37"/>
      <c r="Z10" s="37"/>
      <c r="AA10" s="37"/>
      <c r="AB10" s="37"/>
      <c r="AC10" s="37"/>
      <c r="AD10" s="37"/>
      <c r="AE10" s="37"/>
      <c r="AF10" s="37"/>
      <c r="AG10" s="37"/>
      <c r="AH10" s="37"/>
      <c r="AI10" s="18" t="s">
        <v>35</v>
      </c>
    </row>
    <row r="11" spans="1:35" ht="106.5" customHeight="1" x14ac:dyDescent="0.2">
      <c r="A11" s="29" t="s">
        <v>59</v>
      </c>
      <c r="B11" s="29" t="s">
        <v>26</v>
      </c>
      <c r="C11" s="88" t="s">
        <v>60</v>
      </c>
      <c r="D11" s="89"/>
      <c r="E11" s="90"/>
      <c r="F11" s="23">
        <v>1</v>
      </c>
      <c r="G11" s="12" t="s">
        <v>61</v>
      </c>
      <c r="H11" s="23"/>
      <c r="I11" s="12"/>
      <c r="J11" s="23">
        <v>1</v>
      </c>
      <c r="K11" s="51">
        <v>0</v>
      </c>
      <c r="L11" s="2">
        <v>0</v>
      </c>
      <c r="M11" s="23"/>
      <c r="N11" s="51">
        <v>1</v>
      </c>
      <c r="O11" s="2"/>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t="s">
        <v>9</v>
      </c>
      <c r="B12" s="29" t="s">
        <v>26</v>
      </c>
      <c r="C12" s="88" t="s">
        <v>62</v>
      </c>
      <c r="D12" s="89"/>
      <c r="E12" s="90"/>
      <c r="F12" s="23">
        <v>1</v>
      </c>
      <c r="G12" s="12" t="s">
        <v>63</v>
      </c>
      <c r="H12" s="23"/>
      <c r="I12" s="12"/>
      <c r="J12" s="23"/>
      <c r="K12" s="51">
        <v>1</v>
      </c>
      <c r="L12" s="2"/>
      <c r="M12" s="23"/>
      <c r="N12" s="51">
        <v>1</v>
      </c>
      <c r="O12" s="2"/>
      <c r="P12" s="15"/>
      <c r="Q12" s="37"/>
      <c r="R12" s="37"/>
      <c r="S12" s="37"/>
      <c r="T12" s="37"/>
      <c r="U12" s="37"/>
      <c r="V12" s="37"/>
      <c r="W12" s="37"/>
      <c r="X12" s="37"/>
      <c r="Y12" s="37"/>
      <c r="Z12" s="37"/>
      <c r="AA12" s="37"/>
      <c r="AB12" s="37"/>
      <c r="AC12" s="37"/>
      <c r="AD12" s="37"/>
      <c r="AE12" s="37"/>
      <c r="AF12" s="37"/>
      <c r="AG12" s="37"/>
      <c r="AH12" s="37"/>
      <c r="AI12" s="18"/>
    </row>
    <row r="13" spans="1:35" ht="75.75" customHeight="1" x14ac:dyDescent="0.2">
      <c r="A13" s="29" t="s">
        <v>64</v>
      </c>
      <c r="B13" s="29" t="s">
        <v>26</v>
      </c>
      <c r="C13" s="88" t="s">
        <v>65</v>
      </c>
      <c r="D13" s="89"/>
      <c r="E13" s="90"/>
      <c r="F13" s="23">
        <v>1</v>
      </c>
      <c r="G13" s="12" t="s">
        <v>66</v>
      </c>
      <c r="H13" s="23"/>
      <c r="I13" s="12"/>
      <c r="J13" s="23">
        <v>1</v>
      </c>
      <c r="K13" s="51"/>
      <c r="L13" s="2"/>
      <c r="M13" s="23"/>
      <c r="N13" s="51">
        <v>1</v>
      </c>
      <c r="O13" s="2"/>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6</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30.75" customHeight="1" x14ac:dyDescent="0.2">
      <c r="A15" s="82" t="s">
        <v>68</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44</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42" t="s">
        <v>45</v>
      </c>
      <c r="B18" s="19"/>
      <c r="C18" s="19"/>
      <c r="D18" s="35"/>
      <c r="E18" s="52">
        <f>(((J18*0.33)+(K18*0.66))+(L18*0.99))/A14</f>
        <v>0.60499999999999998</v>
      </c>
      <c r="F18" s="42"/>
      <c r="G18" s="19"/>
      <c r="H18" s="19"/>
      <c r="I18" s="19"/>
      <c r="J18" s="55">
        <f t="shared" ref="J18:O18" si="0">SUM(J8:J13)</f>
        <v>3</v>
      </c>
      <c r="K18" s="55">
        <f t="shared" si="0"/>
        <v>1</v>
      </c>
      <c r="L18" s="55">
        <f t="shared" si="0"/>
        <v>2</v>
      </c>
      <c r="M18" s="55">
        <f t="shared" si="0"/>
        <v>0</v>
      </c>
      <c r="N18" s="55">
        <f t="shared" si="0"/>
        <v>4</v>
      </c>
      <c r="O18" s="30">
        <f t="shared" si="0"/>
        <v>2</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0.77</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47"/>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row r="35" spans="1:35" x14ac:dyDescent="0.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18"/>
    </row>
  </sheetData>
  <mergeCells count="22">
    <mergeCell ref="A2:F2"/>
    <mergeCell ref="G2:K2"/>
    <mergeCell ref="M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41" priority="1" stopIfTrue="1" operator="equal">
      <formula>1</formula>
    </cfRule>
    <cfRule type="cellIs" dxfId="40" priority="2" stopIfTrue="1" operator="equal">
      <formula>0</formula>
    </cfRule>
  </conditionalFormatting>
  <conditionalFormatting sqref="K8">
    <cfRule type="cellIs" dxfId="39" priority="3" stopIfTrue="1" operator="equal">
      <formula>1</formula>
    </cfRule>
    <cfRule type="cellIs" dxfId="38" priority="3" stopIfTrue="1" operator="equal">
      <formula>0</formula>
    </cfRule>
    <cfRule type="cellIs" dxfId="37" priority="3" stopIfTrue="1" operator="equal">
      <formula>1</formula>
    </cfRule>
    <cfRule type="cellIs" dxfId="36" priority="4" stopIfTrue="1" operator="equal">
      <formula>0</formula>
    </cfRule>
    <cfRule type="cellIs" dxfId="35"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workbookViewId="0"/>
  </sheetViews>
  <sheetFormatPr baseColWidth="10" defaultColWidth="8" defaultRowHeight="12.75" customHeight="1" x14ac:dyDescent="0.2"/>
  <cols>
    <col min="1" max="1" width="12.7109375" customWidth="1"/>
    <col min="5" max="5" width="10.28515625" customWidth="1"/>
    <col min="6" max="6" width="4.57031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71</v>
      </c>
      <c r="B2" s="92"/>
      <c r="C2" s="92"/>
      <c r="D2" s="92"/>
      <c r="E2" s="92"/>
      <c r="F2" s="92"/>
      <c r="G2" s="92" t="s">
        <v>72</v>
      </c>
      <c r="H2" s="92"/>
      <c r="I2" s="92"/>
      <c r="J2" s="92"/>
      <c r="K2" s="92"/>
      <c r="L2" s="49"/>
      <c r="M2" s="49"/>
      <c r="N2" s="99" t="s">
        <v>3</v>
      </c>
      <c r="O2" s="100"/>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73</v>
      </c>
      <c r="B3" s="92"/>
      <c r="C3" s="92"/>
      <c r="D3" s="92"/>
      <c r="E3" s="92"/>
      <c r="F3" s="92"/>
      <c r="G3" s="92"/>
      <c r="H3" s="92"/>
      <c r="I3" s="92" t="s">
        <v>6</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74</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156.75" customHeight="1" x14ac:dyDescent="0.2">
      <c r="A8" s="29" t="s">
        <v>35</v>
      </c>
      <c r="B8" s="24" t="s">
        <v>26</v>
      </c>
      <c r="C8" s="88" t="s">
        <v>75</v>
      </c>
      <c r="D8" s="89"/>
      <c r="E8" s="90"/>
      <c r="F8" s="23">
        <v>0</v>
      </c>
      <c r="G8" s="12"/>
      <c r="H8" s="23">
        <v>1</v>
      </c>
      <c r="I8" s="12" t="s">
        <v>76</v>
      </c>
      <c r="J8" s="23">
        <v>1</v>
      </c>
      <c r="K8" s="51"/>
      <c r="L8" s="2"/>
      <c r="M8" s="23">
        <v>0</v>
      </c>
      <c r="N8" s="51">
        <v>1</v>
      </c>
      <c r="O8" s="2">
        <v>0</v>
      </c>
      <c r="P8" s="15"/>
      <c r="Q8" s="37"/>
      <c r="R8" s="37"/>
      <c r="S8" s="37"/>
      <c r="T8" s="37"/>
      <c r="U8" s="37"/>
      <c r="V8" s="37"/>
      <c r="W8" s="37"/>
      <c r="X8" s="37"/>
      <c r="Y8" s="37"/>
      <c r="Z8" s="37"/>
      <c r="AA8" s="37"/>
      <c r="AB8" s="37"/>
      <c r="AC8" s="37"/>
      <c r="AD8" s="37"/>
      <c r="AE8" s="37"/>
      <c r="AF8" s="37"/>
      <c r="AG8" s="37"/>
      <c r="AH8" s="37"/>
      <c r="AI8" s="18" t="s">
        <v>29</v>
      </c>
    </row>
    <row r="9" spans="1:35" ht="111" customHeight="1" x14ac:dyDescent="0.2">
      <c r="A9" s="29" t="s">
        <v>40</v>
      </c>
      <c r="B9" s="29" t="s">
        <v>26</v>
      </c>
      <c r="C9" s="88" t="s">
        <v>77</v>
      </c>
      <c r="D9" s="89"/>
      <c r="E9" s="90"/>
      <c r="F9" s="23"/>
      <c r="G9" s="12"/>
      <c r="H9" s="23"/>
      <c r="I9" s="12" t="s">
        <v>78</v>
      </c>
      <c r="J9" s="23">
        <v>0</v>
      </c>
      <c r="K9" s="51">
        <v>1</v>
      </c>
      <c r="L9" s="2">
        <v>0</v>
      </c>
      <c r="M9" s="23">
        <v>0</v>
      </c>
      <c r="N9" s="51">
        <v>1</v>
      </c>
      <c r="O9" s="2">
        <v>0</v>
      </c>
      <c r="P9" s="15"/>
      <c r="Q9" s="37"/>
      <c r="R9" s="37"/>
      <c r="S9" s="37"/>
      <c r="T9" s="37"/>
      <c r="U9" s="37"/>
      <c r="V9" s="37"/>
      <c r="W9" s="37"/>
      <c r="X9" s="37"/>
      <c r="Y9" s="37"/>
      <c r="Z9" s="37"/>
      <c r="AA9" s="37"/>
      <c r="AB9" s="37"/>
      <c r="AC9" s="37"/>
      <c r="AD9" s="37"/>
      <c r="AE9" s="37"/>
      <c r="AF9" s="37"/>
      <c r="AG9" s="37"/>
      <c r="AH9" s="37"/>
      <c r="AI9" s="18" t="s">
        <v>32</v>
      </c>
    </row>
    <row r="10" spans="1:35" ht="68.25" customHeight="1" x14ac:dyDescent="0.2">
      <c r="A10" s="29" t="s">
        <v>11</v>
      </c>
      <c r="B10" s="29" t="s">
        <v>26</v>
      </c>
      <c r="C10" s="88" t="s">
        <v>79</v>
      </c>
      <c r="D10" s="89"/>
      <c r="E10" s="90"/>
      <c r="F10" s="23">
        <v>1</v>
      </c>
      <c r="G10" s="12"/>
      <c r="H10" s="23"/>
      <c r="I10" s="12" t="s">
        <v>80</v>
      </c>
      <c r="J10" s="23">
        <v>1</v>
      </c>
      <c r="K10" s="51"/>
      <c r="L10" s="2"/>
      <c r="M10" s="23"/>
      <c r="N10" s="51">
        <v>1</v>
      </c>
      <c r="O10" s="2"/>
      <c r="P10" s="15"/>
      <c r="Q10" s="37"/>
      <c r="R10" s="37"/>
      <c r="S10" s="37"/>
      <c r="T10" s="37"/>
      <c r="U10" s="37"/>
      <c r="V10" s="37"/>
      <c r="W10" s="37"/>
      <c r="X10" s="37"/>
      <c r="Y10" s="37"/>
      <c r="Z10" s="37"/>
      <c r="AA10" s="37"/>
      <c r="AB10" s="37"/>
      <c r="AC10" s="37"/>
      <c r="AD10" s="37"/>
      <c r="AE10" s="37"/>
      <c r="AF10" s="37"/>
      <c r="AG10" s="37"/>
      <c r="AH10" s="37"/>
      <c r="AI10" s="18" t="s">
        <v>35</v>
      </c>
    </row>
    <row r="11" spans="1:35" ht="69" customHeight="1" x14ac:dyDescent="0.2">
      <c r="A11" s="29" t="s">
        <v>54</v>
      </c>
      <c r="B11" s="29" t="s">
        <v>26</v>
      </c>
      <c r="C11" s="88" t="s">
        <v>81</v>
      </c>
      <c r="D11" s="89"/>
      <c r="E11" s="90"/>
      <c r="F11" s="23">
        <v>1</v>
      </c>
      <c r="G11" s="12" t="s">
        <v>82</v>
      </c>
      <c r="H11" s="23"/>
      <c r="I11" s="12"/>
      <c r="J11" s="23">
        <v>0</v>
      </c>
      <c r="K11" s="51">
        <v>1</v>
      </c>
      <c r="L11" s="2">
        <v>0</v>
      </c>
      <c r="M11" s="23"/>
      <c r="N11" s="51">
        <v>1</v>
      </c>
      <c r="O11" s="2"/>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t="s">
        <v>69</v>
      </c>
      <c r="B12" s="29" t="s">
        <v>26</v>
      </c>
      <c r="C12" s="88" t="s">
        <v>83</v>
      </c>
      <c r="D12" s="89"/>
      <c r="E12" s="90"/>
      <c r="F12" s="23">
        <v>1</v>
      </c>
      <c r="G12" s="21" t="s">
        <v>84</v>
      </c>
      <c r="H12" s="23"/>
      <c r="I12" s="12"/>
      <c r="J12" s="23"/>
      <c r="K12" s="51">
        <v>1</v>
      </c>
      <c r="L12" s="2"/>
      <c r="M12" s="23"/>
      <c r="N12" s="51">
        <v>0</v>
      </c>
      <c r="O12" s="2">
        <v>1</v>
      </c>
      <c r="P12" s="15"/>
      <c r="Q12" s="37"/>
      <c r="R12" s="37"/>
      <c r="S12" s="37"/>
      <c r="T12" s="37"/>
      <c r="U12" s="37"/>
      <c r="V12" s="37"/>
      <c r="W12" s="37"/>
      <c r="X12" s="37"/>
      <c r="Y12" s="37"/>
      <c r="Z12" s="37"/>
      <c r="AA12" s="37"/>
      <c r="AB12" s="37"/>
      <c r="AC12" s="37"/>
      <c r="AD12" s="37"/>
      <c r="AE12" s="37"/>
      <c r="AF12" s="37"/>
      <c r="AG12" s="37"/>
      <c r="AH12" s="37"/>
      <c r="AI12" s="18"/>
    </row>
    <row r="13" spans="1:35" ht="91.5" customHeight="1" x14ac:dyDescent="0.2">
      <c r="A13" s="29" t="s">
        <v>32</v>
      </c>
      <c r="B13" s="29" t="s">
        <v>26</v>
      </c>
      <c r="C13" s="88" t="s">
        <v>85</v>
      </c>
      <c r="D13" s="89"/>
      <c r="E13" s="90"/>
      <c r="F13" s="23">
        <v>1</v>
      </c>
      <c r="G13" s="12"/>
      <c r="H13" s="23"/>
      <c r="I13" s="12" t="s">
        <v>86</v>
      </c>
      <c r="J13" s="23">
        <v>0</v>
      </c>
      <c r="K13" s="51"/>
      <c r="L13" s="2">
        <v>1</v>
      </c>
      <c r="M13" s="23">
        <v>1</v>
      </c>
      <c r="N13" s="51">
        <v>0</v>
      </c>
      <c r="O13" s="2"/>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6</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37.5" customHeight="1" x14ac:dyDescent="0.2">
      <c r="A15" s="82" t="s">
        <v>87</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88</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42" t="s">
        <v>45</v>
      </c>
      <c r="B18" s="19"/>
      <c r="C18" s="19"/>
      <c r="D18" s="35"/>
      <c r="E18" s="52">
        <f>(((J18*0.33)+(K18*0.66))+(L18*0.99))/A14</f>
        <v>0.60499999999999998</v>
      </c>
      <c r="F18" s="42"/>
      <c r="G18" s="19"/>
      <c r="H18" s="19"/>
      <c r="I18" s="19"/>
      <c r="J18" s="55">
        <f t="shared" ref="J18:O18" si="0">SUM(J8:J13)</f>
        <v>2</v>
      </c>
      <c r="K18" s="55">
        <f t="shared" si="0"/>
        <v>3</v>
      </c>
      <c r="L18" s="55">
        <f t="shared" si="0"/>
        <v>1</v>
      </c>
      <c r="M18" s="55">
        <f t="shared" si="0"/>
        <v>1</v>
      </c>
      <c r="N18" s="55">
        <f t="shared" si="0"/>
        <v>4</v>
      </c>
      <c r="O18" s="30">
        <f t="shared" si="0"/>
        <v>1</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0.66</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47"/>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row r="35" spans="1:35" x14ac:dyDescent="0.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18"/>
    </row>
  </sheetData>
  <mergeCells count="22">
    <mergeCell ref="A2:F2"/>
    <mergeCell ref="G2:K2"/>
    <mergeCell ref="N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34" priority="1" stopIfTrue="1" operator="equal">
      <formula>1</formula>
    </cfRule>
    <cfRule type="cellIs" dxfId="33" priority="2" stopIfTrue="1" operator="equal">
      <formula>0</formula>
    </cfRule>
  </conditionalFormatting>
  <conditionalFormatting sqref="K8">
    <cfRule type="cellIs" dxfId="32" priority="3" stopIfTrue="1" operator="equal">
      <formula>1</formula>
    </cfRule>
    <cfRule type="cellIs" dxfId="31" priority="3" stopIfTrue="1" operator="equal">
      <formula>0</formula>
    </cfRule>
    <cfRule type="cellIs" dxfId="30" priority="3" stopIfTrue="1" operator="equal">
      <formula>1</formula>
    </cfRule>
    <cfRule type="cellIs" dxfId="29" priority="4" stopIfTrue="1" operator="equal">
      <formula>0</formula>
    </cfRule>
    <cfRule type="cellIs" dxfId="28"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
  <sheetViews>
    <sheetView workbookViewId="0"/>
  </sheetViews>
  <sheetFormatPr baseColWidth="10" defaultColWidth="8" defaultRowHeight="12.75" customHeight="1" x14ac:dyDescent="0.2"/>
  <cols>
    <col min="1" max="1" width="12.7109375" customWidth="1"/>
    <col min="5" max="5" width="10.28515625" customWidth="1"/>
    <col min="6" max="6" width="4.57031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89</v>
      </c>
      <c r="B2" s="92"/>
      <c r="C2" s="92"/>
      <c r="D2" s="92"/>
      <c r="E2" s="92"/>
      <c r="F2" s="92"/>
      <c r="G2" s="92" t="s">
        <v>90</v>
      </c>
      <c r="H2" s="92"/>
      <c r="I2" s="92"/>
      <c r="J2" s="92"/>
      <c r="K2" s="92"/>
      <c r="L2" s="49"/>
      <c r="M2" s="49"/>
      <c r="N2" s="99" t="s">
        <v>3</v>
      </c>
      <c r="O2" s="100"/>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91</v>
      </c>
      <c r="B3" s="92"/>
      <c r="C3" s="92"/>
      <c r="D3" s="92"/>
      <c r="E3" s="92"/>
      <c r="F3" s="92"/>
      <c r="G3" s="92"/>
      <c r="H3" s="92"/>
      <c r="I3" s="92" t="s">
        <v>6</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8</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156.75" customHeight="1" x14ac:dyDescent="0.2">
      <c r="A8" s="29" t="s">
        <v>69</v>
      </c>
      <c r="B8" s="24" t="s">
        <v>92</v>
      </c>
      <c r="C8" s="88" t="s">
        <v>93</v>
      </c>
      <c r="D8" s="89"/>
      <c r="E8" s="90"/>
      <c r="F8" s="23">
        <v>1</v>
      </c>
      <c r="G8" s="12" t="s">
        <v>94</v>
      </c>
      <c r="H8" s="23">
        <v>0</v>
      </c>
      <c r="I8" s="12"/>
      <c r="J8" s="23">
        <v>0</v>
      </c>
      <c r="K8" s="51">
        <v>1</v>
      </c>
      <c r="L8" s="2">
        <v>0</v>
      </c>
      <c r="M8" s="23">
        <v>0</v>
      </c>
      <c r="N8" s="51">
        <v>0</v>
      </c>
      <c r="O8" s="2">
        <v>1</v>
      </c>
      <c r="P8" s="15"/>
      <c r="Q8" s="37"/>
      <c r="R8" s="37"/>
      <c r="S8" s="37"/>
      <c r="T8" s="37"/>
      <c r="U8" s="37"/>
      <c r="V8" s="37"/>
      <c r="W8" s="37"/>
      <c r="X8" s="37"/>
      <c r="Y8" s="37"/>
      <c r="Z8" s="37"/>
      <c r="AA8" s="37"/>
      <c r="AB8" s="37"/>
      <c r="AC8" s="37"/>
      <c r="AD8" s="37"/>
      <c r="AE8" s="37"/>
      <c r="AF8" s="37"/>
      <c r="AG8" s="37"/>
      <c r="AH8" s="37"/>
      <c r="AI8" s="18" t="s">
        <v>29</v>
      </c>
    </row>
    <row r="9" spans="1:35" ht="111" customHeight="1" x14ac:dyDescent="0.2">
      <c r="A9" s="29" t="s">
        <v>67</v>
      </c>
      <c r="B9" s="29" t="s">
        <v>95</v>
      </c>
      <c r="C9" s="88" t="s">
        <v>96</v>
      </c>
      <c r="D9" s="89"/>
      <c r="E9" s="90"/>
      <c r="F9" s="23"/>
      <c r="G9" s="12"/>
      <c r="H9" s="23"/>
      <c r="I9" s="12"/>
      <c r="J9" s="23">
        <v>0</v>
      </c>
      <c r="K9" s="51">
        <v>0</v>
      </c>
      <c r="L9" s="2">
        <v>1</v>
      </c>
      <c r="M9" s="23">
        <v>0</v>
      </c>
      <c r="N9" s="51">
        <v>0</v>
      </c>
      <c r="O9" s="2">
        <v>1</v>
      </c>
      <c r="P9" s="15"/>
      <c r="Q9" s="37"/>
      <c r="R9" s="37"/>
      <c r="S9" s="37"/>
      <c r="T9" s="37"/>
      <c r="U9" s="37"/>
      <c r="V9" s="37"/>
      <c r="W9" s="37"/>
      <c r="X9" s="37"/>
      <c r="Y9" s="37"/>
      <c r="Z9" s="37"/>
      <c r="AA9" s="37"/>
      <c r="AB9" s="37"/>
      <c r="AC9" s="37"/>
      <c r="AD9" s="37"/>
      <c r="AE9" s="37"/>
      <c r="AF9" s="37"/>
      <c r="AG9" s="37"/>
      <c r="AH9" s="37"/>
      <c r="AI9" s="18" t="s">
        <v>32</v>
      </c>
    </row>
    <row r="10" spans="1:35" ht="68.25" customHeight="1" x14ac:dyDescent="0.2">
      <c r="A10" s="29" t="s">
        <v>54</v>
      </c>
      <c r="B10" s="29" t="s">
        <v>97</v>
      </c>
      <c r="C10" s="88" t="s">
        <v>98</v>
      </c>
      <c r="D10" s="89"/>
      <c r="E10" s="90"/>
      <c r="F10" s="23">
        <v>1</v>
      </c>
      <c r="G10" s="22" t="s">
        <v>99</v>
      </c>
      <c r="H10" s="23"/>
      <c r="I10" s="12"/>
      <c r="J10" s="23">
        <v>0</v>
      </c>
      <c r="K10" s="51">
        <v>1</v>
      </c>
      <c r="L10" s="2"/>
      <c r="M10" s="23"/>
      <c r="N10" s="51">
        <v>0</v>
      </c>
      <c r="O10" s="2">
        <v>1</v>
      </c>
      <c r="P10" s="15"/>
      <c r="Q10" s="37"/>
      <c r="R10" s="37"/>
      <c r="S10" s="37"/>
      <c r="T10" s="37"/>
      <c r="U10" s="37"/>
      <c r="V10" s="37"/>
      <c r="W10" s="37"/>
      <c r="X10" s="37"/>
      <c r="Y10" s="37"/>
      <c r="Z10" s="37"/>
      <c r="AA10" s="37"/>
      <c r="AB10" s="37"/>
      <c r="AC10" s="37"/>
      <c r="AD10" s="37"/>
      <c r="AE10" s="37"/>
      <c r="AF10" s="37"/>
      <c r="AG10" s="37"/>
      <c r="AH10" s="37"/>
      <c r="AI10" s="18" t="s">
        <v>35</v>
      </c>
    </row>
    <row r="11" spans="1:35" ht="69" customHeight="1" x14ac:dyDescent="0.2">
      <c r="A11" s="29" t="s">
        <v>52</v>
      </c>
      <c r="B11" s="29" t="s">
        <v>100</v>
      </c>
      <c r="C11" s="88" t="s">
        <v>101</v>
      </c>
      <c r="D11" s="89"/>
      <c r="E11" s="90"/>
      <c r="F11" s="23">
        <v>0</v>
      </c>
      <c r="G11" s="12"/>
      <c r="H11" s="23">
        <v>1</v>
      </c>
      <c r="I11" s="12" t="s">
        <v>102</v>
      </c>
      <c r="J11" s="23">
        <v>0</v>
      </c>
      <c r="K11" s="51">
        <v>1</v>
      </c>
      <c r="L11" s="2">
        <v>0</v>
      </c>
      <c r="M11" s="23"/>
      <c r="N11" s="51">
        <v>1</v>
      </c>
      <c r="O11" s="2"/>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t="s">
        <v>52</v>
      </c>
      <c r="B12" s="29" t="s">
        <v>100</v>
      </c>
      <c r="C12" s="88" t="s">
        <v>103</v>
      </c>
      <c r="D12" s="89"/>
      <c r="E12" s="90"/>
      <c r="F12" s="23">
        <v>0</v>
      </c>
      <c r="G12" s="21"/>
      <c r="H12" s="23"/>
      <c r="I12" s="12"/>
      <c r="J12" s="23"/>
      <c r="K12" s="51">
        <v>0</v>
      </c>
      <c r="L12" s="2">
        <v>1</v>
      </c>
      <c r="M12" s="23"/>
      <c r="N12" s="51">
        <v>0</v>
      </c>
      <c r="O12" s="2">
        <v>1</v>
      </c>
      <c r="P12" s="15"/>
      <c r="Q12" s="37"/>
      <c r="R12" s="37"/>
      <c r="S12" s="37"/>
      <c r="T12" s="37"/>
      <c r="U12" s="37"/>
      <c r="V12" s="37"/>
      <c r="W12" s="37"/>
      <c r="X12" s="37"/>
      <c r="Y12" s="37"/>
      <c r="Z12" s="37"/>
      <c r="AA12" s="37"/>
      <c r="AB12" s="37"/>
      <c r="AC12" s="37"/>
      <c r="AD12" s="37"/>
      <c r="AE12" s="37"/>
      <c r="AF12" s="37"/>
      <c r="AG12" s="37"/>
      <c r="AH12" s="37"/>
      <c r="AI12" s="18"/>
    </row>
    <row r="13" spans="1:35" ht="91.5" customHeight="1" x14ac:dyDescent="0.2">
      <c r="A13" s="29" t="s">
        <v>70</v>
      </c>
      <c r="B13" s="29" t="s">
        <v>104</v>
      </c>
      <c r="C13" s="88" t="s">
        <v>105</v>
      </c>
      <c r="D13" s="89"/>
      <c r="E13" s="90"/>
      <c r="F13" s="23">
        <v>1</v>
      </c>
      <c r="G13" s="12"/>
      <c r="H13" s="23"/>
      <c r="I13" s="12" t="s">
        <v>106</v>
      </c>
      <c r="J13" s="23">
        <v>0</v>
      </c>
      <c r="K13" s="51">
        <v>1</v>
      </c>
      <c r="L13" s="2">
        <v>0</v>
      </c>
      <c r="M13" s="23">
        <v>0</v>
      </c>
      <c r="N13" s="51">
        <v>1</v>
      </c>
      <c r="O13" s="2"/>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6</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27.75" customHeight="1" x14ac:dyDescent="0.2">
      <c r="A15" s="82" t="s">
        <v>107</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88</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42" t="s">
        <v>45</v>
      </c>
      <c r="B18" s="19"/>
      <c r="C18" s="19"/>
      <c r="D18" s="35"/>
      <c r="E18" s="52">
        <f>(((J18*0.33)+(K18*0.66))+(L18*0.99))/A14</f>
        <v>0.77</v>
      </c>
      <c r="F18" s="42"/>
      <c r="G18" s="19"/>
      <c r="H18" s="19"/>
      <c r="I18" s="19"/>
      <c r="J18" s="55">
        <f t="shared" ref="J18:O18" si="0">SUM(J8:J13)</f>
        <v>0</v>
      </c>
      <c r="K18" s="55">
        <f t="shared" si="0"/>
        <v>4</v>
      </c>
      <c r="L18" s="55">
        <f t="shared" si="0"/>
        <v>2</v>
      </c>
      <c r="M18" s="55">
        <f t="shared" si="0"/>
        <v>0</v>
      </c>
      <c r="N18" s="55">
        <f t="shared" si="0"/>
        <v>2</v>
      </c>
      <c r="O18" s="30">
        <f t="shared" si="0"/>
        <v>4</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0.88</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47"/>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x14ac:dyDescent="0.2">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row r="35" spans="1:35" x14ac:dyDescent="0.2">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18"/>
    </row>
  </sheetData>
  <mergeCells count="22">
    <mergeCell ref="A2:F2"/>
    <mergeCell ref="G2:K2"/>
    <mergeCell ref="N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27" priority="1" stopIfTrue="1" operator="equal">
      <formula>1</formula>
    </cfRule>
    <cfRule type="cellIs" dxfId="26" priority="2" stopIfTrue="1" operator="equal">
      <formula>0</formula>
    </cfRule>
  </conditionalFormatting>
  <conditionalFormatting sqref="K8">
    <cfRule type="cellIs" dxfId="25" priority="3" stopIfTrue="1" operator="equal">
      <formula>1</formula>
    </cfRule>
    <cfRule type="cellIs" dxfId="24" priority="3" stopIfTrue="1" operator="equal">
      <formula>0</formula>
    </cfRule>
    <cfRule type="cellIs" dxfId="23" priority="3" stopIfTrue="1" operator="equal">
      <formula>1</formula>
    </cfRule>
    <cfRule type="cellIs" dxfId="22" priority="4" stopIfTrue="1" operator="equal">
      <formula>0</formula>
    </cfRule>
    <cfRule type="cellIs" dxfId="21"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34"/>
  <sheetViews>
    <sheetView workbookViewId="0"/>
  </sheetViews>
  <sheetFormatPr baseColWidth="10" defaultColWidth="17.140625" defaultRowHeight="12.75" customHeight="1" x14ac:dyDescent="0.2"/>
  <cols>
    <col min="1" max="1" width="12.7109375" customWidth="1"/>
    <col min="2" max="2" width="14.28515625" customWidth="1"/>
    <col min="3" max="3" width="7.28515625" customWidth="1"/>
    <col min="4" max="4" width="17.7109375" customWidth="1"/>
    <col min="5" max="5" width="14" customWidth="1"/>
    <col min="6" max="6" width="4.5703125" customWidth="1"/>
    <col min="7" max="7" width="7.285156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 min="22" max="35" width="7.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108</v>
      </c>
      <c r="B2" s="92"/>
      <c r="C2" s="92"/>
      <c r="D2" s="92"/>
      <c r="E2" s="92"/>
      <c r="F2" s="92"/>
      <c r="G2" s="49" t="s">
        <v>109</v>
      </c>
      <c r="H2" s="101">
        <v>41487</v>
      </c>
      <c r="I2" s="101"/>
      <c r="J2" s="49"/>
      <c r="K2" s="49"/>
      <c r="L2" s="49"/>
      <c r="M2" s="49"/>
      <c r="N2" s="99" t="s">
        <v>3</v>
      </c>
      <c r="O2" s="100"/>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91</v>
      </c>
      <c r="B3" s="92"/>
      <c r="C3" s="92"/>
      <c r="D3" s="92"/>
      <c r="E3" s="92"/>
      <c r="F3" s="92"/>
      <c r="G3" s="92"/>
      <c r="H3" s="92"/>
      <c r="I3" s="92" t="s">
        <v>6</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8</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156.75" customHeight="1" x14ac:dyDescent="0.2">
      <c r="A8" s="29" t="s">
        <v>69</v>
      </c>
      <c r="B8" s="24" t="s">
        <v>110</v>
      </c>
      <c r="C8" s="88" t="s">
        <v>111</v>
      </c>
      <c r="D8" s="89"/>
      <c r="E8" s="90"/>
      <c r="F8" s="23">
        <v>0</v>
      </c>
      <c r="G8" s="12"/>
      <c r="H8" s="23">
        <v>1</v>
      </c>
      <c r="I8" s="12" t="s">
        <v>112</v>
      </c>
      <c r="J8" s="23">
        <v>1</v>
      </c>
      <c r="K8" s="51">
        <v>0</v>
      </c>
      <c r="L8" s="2">
        <v>0</v>
      </c>
      <c r="M8" s="23">
        <v>1</v>
      </c>
      <c r="N8" s="51">
        <v>0</v>
      </c>
      <c r="O8" s="2">
        <v>0</v>
      </c>
      <c r="P8" s="15"/>
      <c r="Q8" s="37"/>
      <c r="R8" s="37"/>
      <c r="S8" s="37"/>
      <c r="T8" s="37"/>
      <c r="U8" s="37"/>
      <c r="V8" s="37"/>
      <c r="W8" s="37"/>
      <c r="X8" s="37"/>
      <c r="Y8" s="37"/>
      <c r="Z8" s="37"/>
      <c r="AA8" s="37"/>
      <c r="AB8" s="37"/>
      <c r="AC8" s="37"/>
      <c r="AD8" s="37"/>
      <c r="AE8" s="37"/>
      <c r="AF8" s="37"/>
      <c r="AG8" s="37"/>
      <c r="AH8" s="37"/>
      <c r="AI8" s="18" t="s">
        <v>29</v>
      </c>
    </row>
    <row r="9" spans="1:35" ht="111" customHeight="1" x14ac:dyDescent="0.2">
      <c r="A9" s="29" t="s">
        <v>67</v>
      </c>
      <c r="B9" s="29" t="s">
        <v>95</v>
      </c>
      <c r="C9" s="88" t="s">
        <v>113</v>
      </c>
      <c r="D9" s="89"/>
      <c r="E9" s="90"/>
      <c r="F9" s="23">
        <v>1</v>
      </c>
      <c r="G9" s="12"/>
      <c r="H9" s="23">
        <v>0</v>
      </c>
      <c r="I9" s="12"/>
      <c r="J9" s="23">
        <v>0</v>
      </c>
      <c r="K9" s="51">
        <v>1</v>
      </c>
      <c r="L9" s="2">
        <v>0</v>
      </c>
      <c r="M9" s="23">
        <v>0</v>
      </c>
      <c r="N9" s="51">
        <v>1</v>
      </c>
      <c r="O9" s="2">
        <v>0</v>
      </c>
      <c r="P9" s="15"/>
      <c r="Q9" s="37"/>
      <c r="R9" s="37"/>
      <c r="S9" s="37"/>
      <c r="T9" s="37"/>
      <c r="U9" s="37"/>
      <c r="V9" s="37"/>
      <c r="W9" s="37"/>
      <c r="X9" s="37"/>
      <c r="Y9" s="37"/>
      <c r="Z9" s="37"/>
      <c r="AA9" s="37"/>
      <c r="AB9" s="37"/>
      <c r="AC9" s="37"/>
      <c r="AD9" s="37"/>
      <c r="AE9" s="37"/>
      <c r="AF9" s="37"/>
      <c r="AG9" s="37"/>
      <c r="AH9" s="37"/>
      <c r="AI9" s="18" t="s">
        <v>32</v>
      </c>
    </row>
    <row r="10" spans="1:35" ht="68.25" customHeight="1" x14ac:dyDescent="0.2">
      <c r="A10" s="29" t="s">
        <v>54</v>
      </c>
      <c r="B10" s="29" t="s">
        <v>114</v>
      </c>
      <c r="C10" s="88" t="s">
        <v>115</v>
      </c>
      <c r="D10" s="89"/>
      <c r="E10" s="90"/>
      <c r="F10" s="23">
        <v>1</v>
      </c>
      <c r="G10" s="22"/>
      <c r="H10" s="23">
        <v>0</v>
      </c>
      <c r="I10" s="12"/>
      <c r="J10" s="23">
        <v>0</v>
      </c>
      <c r="K10" s="51">
        <v>1</v>
      </c>
      <c r="L10" s="2">
        <v>0</v>
      </c>
      <c r="M10" s="23">
        <v>0</v>
      </c>
      <c r="N10" s="51">
        <v>0</v>
      </c>
      <c r="O10" s="2">
        <v>1</v>
      </c>
      <c r="P10" s="15"/>
      <c r="Q10" s="37"/>
      <c r="R10" s="37"/>
      <c r="S10" s="37"/>
      <c r="T10" s="37"/>
      <c r="U10" s="37"/>
      <c r="V10" s="37"/>
      <c r="W10" s="37"/>
      <c r="X10" s="37"/>
      <c r="Y10" s="37"/>
      <c r="Z10" s="37"/>
      <c r="AA10" s="37"/>
      <c r="AB10" s="37"/>
      <c r="AC10" s="37"/>
      <c r="AD10" s="37"/>
      <c r="AE10" s="37"/>
      <c r="AF10" s="37"/>
      <c r="AG10" s="37"/>
      <c r="AH10" s="37"/>
      <c r="AI10" s="18" t="s">
        <v>35</v>
      </c>
    </row>
    <row r="11" spans="1:35" ht="69" customHeight="1" x14ac:dyDescent="0.2">
      <c r="A11" s="29" t="s">
        <v>52</v>
      </c>
      <c r="B11" s="29" t="s">
        <v>116</v>
      </c>
      <c r="C11" s="88" t="s">
        <v>117</v>
      </c>
      <c r="D11" s="89"/>
      <c r="E11" s="90"/>
      <c r="F11" s="23">
        <v>0</v>
      </c>
      <c r="G11" s="12"/>
      <c r="H11" s="23">
        <v>1</v>
      </c>
      <c r="I11" s="12"/>
      <c r="J11" s="23">
        <v>0</v>
      </c>
      <c r="K11" s="51">
        <v>1</v>
      </c>
      <c r="L11" s="2">
        <v>0</v>
      </c>
      <c r="M11" s="23">
        <v>0</v>
      </c>
      <c r="N11" s="51">
        <v>1</v>
      </c>
      <c r="O11" s="2">
        <v>0</v>
      </c>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c r="B12" s="29"/>
      <c r="C12" s="88"/>
      <c r="D12" s="89"/>
      <c r="E12" s="90"/>
      <c r="F12" s="23">
        <v>0</v>
      </c>
      <c r="G12" s="21"/>
      <c r="H12" s="23">
        <v>0</v>
      </c>
      <c r="I12" s="12"/>
      <c r="J12" s="23">
        <v>0</v>
      </c>
      <c r="K12" s="51">
        <v>0</v>
      </c>
      <c r="L12" s="2">
        <v>0</v>
      </c>
      <c r="M12" s="23">
        <v>0</v>
      </c>
      <c r="N12" s="51">
        <v>0</v>
      </c>
      <c r="O12" s="2">
        <v>0</v>
      </c>
      <c r="P12" s="15"/>
      <c r="Q12" s="37"/>
      <c r="R12" s="37"/>
      <c r="S12" s="37"/>
      <c r="T12" s="37"/>
      <c r="U12" s="37"/>
      <c r="V12" s="37"/>
      <c r="W12" s="37"/>
      <c r="X12" s="37"/>
      <c r="Y12" s="37"/>
      <c r="Z12" s="37"/>
      <c r="AA12" s="37"/>
      <c r="AB12" s="37"/>
      <c r="AC12" s="37"/>
      <c r="AD12" s="37"/>
      <c r="AE12" s="37"/>
      <c r="AF12" s="37"/>
      <c r="AG12" s="37"/>
      <c r="AH12" s="37"/>
      <c r="AI12" s="18"/>
    </row>
    <row r="13" spans="1:35" ht="91.5" customHeight="1" x14ac:dyDescent="0.2">
      <c r="A13" s="29"/>
      <c r="B13" s="29"/>
      <c r="C13" s="88"/>
      <c r="D13" s="89"/>
      <c r="E13" s="90"/>
      <c r="F13" s="23">
        <v>1</v>
      </c>
      <c r="G13" s="12"/>
      <c r="H13" s="23">
        <v>0</v>
      </c>
      <c r="I13" s="12"/>
      <c r="J13" s="23">
        <v>0</v>
      </c>
      <c r="K13" s="51">
        <v>0</v>
      </c>
      <c r="L13" s="2">
        <v>0</v>
      </c>
      <c r="M13" s="23">
        <v>0</v>
      </c>
      <c r="N13" s="51">
        <v>0</v>
      </c>
      <c r="O13" s="2">
        <v>0</v>
      </c>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4</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27.75" customHeight="1" x14ac:dyDescent="0.2">
      <c r="A15" s="82" t="s">
        <v>107</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f>A14</f>
        <v>4</v>
      </c>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88</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33" t="s">
        <v>45</v>
      </c>
      <c r="B18" s="5">
        <f>((($J$18*0.33)+($K$18*0.66))+($L$18*0.99))/$A$14</f>
        <v>0.57750000000000001</v>
      </c>
      <c r="C18" s="42"/>
      <c r="D18" s="35"/>
      <c r="E18" s="52">
        <f>((($J$18*0.33)+($K$18*0.66))+($L$18*0.99))/$A$14</f>
        <v>0.57750000000000001</v>
      </c>
      <c r="F18" s="42"/>
      <c r="G18" s="19"/>
      <c r="H18" s="19"/>
      <c r="I18" s="19"/>
      <c r="J18" s="55">
        <f t="shared" ref="J18:O18" si="0">SUM(J8:J13)</f>
        <v>1</v>
      </c>
      <c r="K18" s="55">
        <f t="shared" si="0"/>
        <v>3</v>
      </c>
      <c r="L18" s="55">
        <f t="shared" si="0"/>
        <v>0</v>
      </c>
      <c r="M18" s="55">
        <f t="shared" si="0"/>
        <v>1</v>
      </c>
      <c r="N18" s="55">
        <f t="shared" si="0"/>
        <v>2</v>
      </c>
      <c r="O18" s="30">
        <f t="shared" si="0"/>
        <v>1</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0.66</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19"/>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ht="25.5" x14ac:dyDescent="0.2">
      <c r="A21" s="54" t="s">
        <v>118</v>
      </c>
      <c r="B21" s="33" t="s">
        <v>45</v>
      </c>
      <c r="C21" s="32" t="s">
        <v>119</v>
      </c>
      <c r="D21" s="20" t="s">
        <v>120</v>
      </c>
      <c r="E21" s="37" t="s">
        <v>119</v>
      </c>
      <c r="F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10">
        <v>40424</v>
      </c>
      <c r="B22" s="52">
        <v>0.77</v>
      </c>
      <c r="C22" s="9" t="s">
        <v>121</v>
      </c>
      <c r="D22" s="52">
        <v>0.88</v>
      </c>
      <c r="E22" s="15"/>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10">
        <v>40375</v>
      </c>
      <c r="B23" s="52">
        <v>0.60499999999999998</v>
      </c>
      <c r="C23" s="9" t="s">
        <v>121</v>
      </c>
      <c r="D23" s="52">
        <v>0.66</v>
      </c>
      <c r="E23" s="15"/>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10">
        <v>40323</v>
      </c>
      <c r="B24" s="52">
        <v>0.60499999999999998</v>
      </c>
      <c r="C24" s="9" t="s">
        <v>121</v>
      </c>
      <c r="D24" s="52">
        <v>0.77</v>
      </c>
      <c r="E24" s="15"/>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10">
        <v>40464</v>
      </c>
      <c r="B25" s="52">
        <v>0.66</v>
      </c>
      <c r="C25" s="9" t="s">
        <v>121</v>
      </c>
      <c r="D25" s="52">
        <v>0.74250000000000005</v>
      </c>
      <c r="E25" s="15"/>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10">
        <f>H2</f>
        <v>41487</v>
      </c>
      <c r="B26" s="52">
        <f>E18</f>
        <v>0.57750000000000001</v>
      </c>
      <c r="C26" s="9" t="s">
        <v>121</v>
      </c>
      <c r="D26" s="52">
        <f>E19</f>
        <v>0.66</v>
      </c>
      <c r="E26" s="15"/>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37"/>
      <c r="B27" s="47"/>
      <c r="C27" s="37"/>
      <c r="D27" s="4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sheetData>
  <mergeCells count="22">
    <mergeCell ref="A2:F2"/>
    <mergeCell ref="H2:I2"/>
    <mergeCell ref="N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20" priority="1" stopIfTrue="1" operator="equal">
      <formula>1</formula>
    </cfRule>
    <cfRule type="cellIs" dxfId="19" priority="2" stopIfTrue="1" operator="equal">
      <formula>0</formula>
    </cfRule>
  </conditionalFormatting>
  <conditionalFormatting sqref="K8">
    <cfRule type="cellIs" dxfId="18" priority="3" stopIfTrue="1" operator="equal">
      <formula>1</formula>
    </cfRule>
    <cfRule type="cellIs" dxfId="17" priority="3" stopIfTrue="1" operator="equal">
      <formula>0</formula>
    </cfRule>
    <cfRule type="cellIs" dxfId="16" priority="3" stopIfTrue="1" operator="equal">
      <formula>1</formula>
    </cfRule>
    <cfRule type="cellIs" dxfId="15" priority="4" stopIfTrue="1" operator="equal">
      <formula>0</formula>
    </cfRule>
    <cfRule type="cellIs" dxfId="14"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4"/>
  <sheetViews>
    <sheetView workbookViewId="0"/>
  </sheetViews>
  <sheetFormatPr baseColWidth="10" defaultColWidth="17.140625" defaultRowHeight="12.75" customHeight="1" x14ac:dyDescent="0.2"/>
  <cols>
    <col min="1" max="1" width="12.7109375" customWidth="1"/>
    <col min="2" max="2" width="14.28515625" customWidth="1"/>
    <col min="3" max="3" width="7.28515625" customWidth="1"/>
    <col min="4" max="4" width="17.7109375" customWidth="1"/>
    <col min="5" max="5" width="14" customWidth="1"/>
    <col min="6" max="6" width="4.5703125" customWidth="1"/>
    <col min="7" max="7" width="7.285156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 min="22" max="35" width="7.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108</v>
      </c>
      <c r="B2" s="92"/>
      <c r="C2" s="92"/>
      <c r="D2" s="92"/>
      <c r="E2" s="92"/>
      <c r="F2" s="92"/>
      <c r="G2" s="49" t="s">
        <v>109</v>
      </c>
      <c r="H2" s="101">
        <v>41487</v>
      </c>
      <c r="I2" s="101"/>
      <c r="J2" s="49"/>
      <c r="K2" s="49"/>
      <c r="L2" s="49"/>
      <c r="M2" s="49"/>
      <c r="N2" s="99" t="s">
        <v>3</v>
      </c>
      <c r="O2" s="100"/>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91</v>
      </c>
      <c r="B3" s="92"/>
      <c r="C3" s="92"/>
      <c r="D3" s="92"/>
      <c r="E3" s="92"/>
      <c r="F3" s="92"/>
      <c r="G3" s="92"/>
      <c r="H3" s="92"/>
      <c r="I3" s="92" t="s">
        <v>6</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8</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156.75" customHeight="1" x14ac:dyDescent="0.2">
      <c r="A8" s="29" t="s">
        <v>4</v>
      </c>
      <c r="B8" s="24" t="s">
        <v>122</v>
      </c>
      <c r="C8" s="88" t="s">
        <v>123</v>
      </c>
      <c r="D8" s="89"/>
      <c r="E8" s="90"/>
      <c r="F8" s="23">
        <v>0</v>
      </c>
      <c r="G8" s="12"/>
      <c r="H8" s="23">
        <v>1</v>
      </c>
      <c r="I8" s="12" t="s">
        <v>124</v>
      </c>
      <c r="J8" s="23">
        <v>1</v>
      </c>
      <c r="K8" s="51">
        <v>0</v>
      </c>
      <c r="L8" s="2">
        <v>0</v>
      </c>
      <c r="M8" s="23">
        <v>1</v>
      </c>
      <c r="N8" s="51">
        <v>0</v>
      </c>
      <c r="O8" s="2">
        <v>0</v>
      </c>
      <c r="P8" s="15"/>
      <c r="Q8" s="37"/>
      <c r="R8" s="37"/>
      <c r="S8" s="37"/>
      <c r="T8" s="37"/>
      <c r="U8" s="37"/>
      <c r="V8" s="37"/>
      <c r="W8" s="37"/>
      <c r="X8" s="37"/>
      <c r="Y8" s="37"/>
      <c r="Z8" s="37"/>
      <c r="AA8" s="37"/>
      <c r="AB8" s="37"/>
      <c r="AC8" s="37"/>
      <c r="AD8" s="37"/>
      <c r="AE8" s="37"/>
      <c r="AF8" s="37"/>
      <c r="AG8" s="37"/>
      <c r="AH8" s="37"/>
      <c r="AI8" s="18" t="s">
        <v>29</v>
      </c>
    </row>
    <row r="9" spans="1:35" ht="111" customHeight="1" x14ac:dyDescent="0.2">
      <c r="A9" s="29" t="s">
        <v>59</v>
      </c>
      <c r="B9" s="29" t="s">
        <v>125</v>
      </c>
      <c r="C9" s="88" t="s">
        <v>126</v>
      </c>
      <c r="D9" s="89"/>
      <c r="E9" s="90"/>
      <c r="F9" s="23">
        <v>0</v>
      </c>
      <c r="G9" s="12"/>
      <c r="H9" s="23">
        <v>0</v>
      </c>
      <c r="I9" s="12" t="s">
        <v>127</v>
      </c>
      <c r="J9" s="23">
        <v>0</v>
      </c>
      <c r="K9" s="51">
        <v>0</v>
      </c>
      <c r="L9" s="2">
        <v>1</v>
      </c>
      <c r="M9" s="23">
        <v>0</v>
      </c>
      <c r="N9" s="51">
        <v>0</v>
      </c>
      <c r="O9" s="2">
        <v>1</v>
      </c>
      <c r="P9" s="15"/>
      <c r="Q9" s="37"/>
      <c r="R9" s="37"/>
      <c r="S9" s="37"/>
      <c r="T9" s="37"/>
      <c r="U9" s="37"/>
      <c r="V9" s="37"/>
      <c r="W9" s="37"/>
      <c r="X9" s="37"/>
      <c r="Y9" s="37"/>
      <c r="Z9" s="37"/>
      <c r="AA9" s="37"/>
      <c r="AB9" s="37"/>
      <c r="AC9" s="37"/>
      <c r="AD9" s="37"/>
      <c r="AE9" s="37"/>
      <c r="AF9" s="37"/>
      <c r="AG9" s="37"/>
      <c r="AH9" s="37"/>
      <c r="AI9" s="18" t="s">
        <v>32</v>
      </c>
    </row>
    <row r="10" spans="1:35" ht="68.25" customHeight="1" x14ac:dyDescent="0.2">
      <c r="A10" s="29" t="s">
        <v>40</v>
      </c>
      <c r="B10" s="29" t="s">
        <v>128</v>
      </c>
      <c r="C10" s="88" t="s">
        <v>129</v>
      </c>
      <c r="D10" s="89"/>
      <c r="E10" s="90"/>
      <c r="F10" s="23">
        <v>1</v>
      </c>
      <c r="G10" s="22"/>
      <c r="H10" s="23">
        <v>0</v>
      </c>
      <c r="I10" s="12"/>
      <c r="J10" s="23">
        <v>0</v>
      </c>
      <c r="K10" s="51">
        <v>1</v>
      </c>
      <c r="L10" s="2">
        <v>0</v>
      </c>
      <c r="M10" s="23">
        <v>0</v>
      </c>
      <c r="N10" s="51">
        <v>0</v>
      </c>
      <c r="O10" s="2">
        <v>1</v>
      </c>
      <c r="P10" s="15"/>
      <c r="Q10" s="37"/>
      <c r="R10" s="37"/>
      <c r="S10" s="37"/>
      <c r="T10" s="37"/>
      <c r="U10" s="37"/>
      <c r="V10" s="37"/>
      <c r="W10" s="37"/>
      <c r="X10" s="37"/>
      <c r="Y10" s="37"/>
      <c r="Z10" s="37"/>
      <c r="AA10" s="37"/>
      <c r="AB10" s="37"/>
      <c r="AC10" s="37"/>
      <c r="AD10" s="37"/>
      <c r="AE10" s="37"/>
      <c r="AF10" s="37"/>
      <c r="AG10" s="37"/>
      <c r="AH10" s="37"/>
      <c r="AI10" s="18" t="s">
        <v>35</v>
      </c>
    </row>
    <row r="11" spans="1:35" ht="69" customHeight="1" x14ac:dyDescent="0.2">
      <c r="A11" s="29" t="s">
        <v>52</v>
      </c>
      <c r="B11" s="29" t="s">
        <v>116</v>
      </c>
      <c r="C11" s="88" t="s">
        <v>130</v>
      </c>
      <c r="D11" s="89"/>
      <c r="E11" s="90"/>
      <c r="F11" s="23">
        <v>0</v>
      </c>
      <c r="G11" s="12"/>
      <c r="H11" s="23">
        <v>1</v>
      </c>
      <c r="I11" s="12" t="s">
        <v>131</v>
      </c>
      <c r="J11" s="23">
        <v>1</v>
      </c>
      <c r="K11" s="51">
        <v>0</v>
      </c>
      <c r="L11" s="2">
        <v>0</v>
      </c>
      <c r="M11" s="23">
        <v>0</v>
      </c>
      <c r="N11" s="51">
        <v>1</v>
      </c>
      <c r="O11" s="2">
        <v>0</v>
      </c>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t="s">
        <v>69</v>
      </c>
      <c r="B12" s="29" t="s">
        <v>132</v>
      </c>
      <c r="C12" s="88" t="s">
        <v>133</v>
      </c>
      <c r="D12" s="89"/>
      <c r="E12" s="90"/>
      <c r="F12" s="23">
        <v>0</v>
      </c>
      <c r="G12" s="21"/>
      <c r="H12" s="23">
        <v>1</v>
      </c>
      <c r="I12" s="12" t="s">
        <v>134</v>
      </c>
      <c r="J12" s="23">
        <v>1</v>
      </c>
      <c r="K12" s="51">
        <v>0</v>
      </c>
      <c r="L12" s="2">
        <v>0</v>
      </c>
      <c r="M12" s="23">
        <v>0</v>
      </c>
      <c r="N12" s="51">
        <v>0</v>
      </c>
      <c r="O12" s="2">
        <v>1</v>
      </c>
      <c r="P12" s="15"/>
      <c r="Q12" s="37"/>
      <c r="R12" s="37"/>
      <c r="S12" s="37"/>
      <c r="T12" s="37"/>
      <c r="U12" s="37"/>
      <c r="V12" s="37"/>
      <c r="W12" s="37"/>
      <c r="X12" s="37"/>
      <c r="Y12" s="37"/>
      <c r="Z12" s="37"/>
      <c r="AA12" s="37"/>
      <c r="AB12" s="37"/>
      <c r="AC12" s="37"/>
      <c r="AD12" s="37"/>
      <c r="AE12" s="37"/>
      <c r="AF12" s="37"/>
      <c r="AG12" s="37"/>
      <c r="AH12" s="37"/>
      <c r="AI12" s="18"/>
    </row>
    <row r="13" spans="1:35" ht="91.5" customHeight="1" x14ac:dyDescent="0.2">
      <c r="A13" s="29" t="s">
        <v>35</v>
      </c>
      <c r="B13" s="29" t="s">
        <v>135</v>
      </c>
      <c r="C13" s="88" t="s">
        <v>136</v>
      </c>
      <c r="D13" s="89"/>
      <c r="E13" s="90"/>
      <c r="F13" s="23">
        <v>1</v>
      </c>
      <c r="G13" s="12"/>
      <c r="H13" s="23">
        <v>0</v>
      </c>
      <c r="I13" s="12" t="s">
        <v>137</v>
      </c>
      <c r="J13" s="23">
        <v>0</v>
      </c>
      <c r="K13" s="51">
        <v>0</v>
      </c>
      <c r="L13" s="2">
        <v>1</v>
      </c>
      <c r="M13" s="23">
        <v>1</v>
      </c>
      <c r="N13" s="51">
        <v>0</v>
      </c>
      <c r="O13" s="2">
        <v>0</v>
      </c>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6</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27.75" customHeight="1" x14ac:dyDescent="0.2">
      <c r="A15" s="82" t="s">
        <v>138</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f>A14</f>
        <v>6</v>
      </c>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88</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33" t="s">
        <v>45</v>
      </c>
      <c r="B18" s="5">
        <f>((($J$18*0.33)+($K$18*0.66))+($L$18*0.99))/$A$14</f>
        <v>0.60499999999999998</v>
      </c>
      <c r="C18" s="42"/>
      <c r="D18" s="35"/>
      <c r="E18" s="52">
        <f>((($J$18*0.33)+($K$18*0.66))+($L$18*0.99))/$A$14</f>
        <v>0.60499999999999998</v>
      </c>
      <c r="F18" s="42"/>
      <c r="G18" s="19"/>
      <c r="H18" s="19"/>
      <c r="I18" s="19"/>
      <c r="J18" s="55">
        <f t="shared" ref="J18:O18" si="0">SUM(J8:J13)</f>
        <v>3</v>
      </c>
      <c r="K18" s="55">
        <f t="shared" si="0"/>
        <v>1</v>
      </c>
      <c r="L18" s="55">
        <f t="shared" si="0"/>
        <v>2</v>
      </c>
      <c r="M18" s="55">
        <f t="shared" si="0"/>
        <v>2</v>
      </c>
      <c r="N18" s="55">
        <f t="shared" si="0"/>
        <v>1</v>
      </c>
      <c r="O18" s="30">
        <f t="shared" si="0"/>
        <v>3</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0.71499999999999997</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19"/>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ht="25.5" x14ac:dyDescent="0.2">
      <c r="A21" s="54" t="s">
        <v>118</v>
      </c>
      <c r="B21" s="33" t="s">
        <v>45</v>
      </c>
      <c r="C21" s="32" t="s">
        <v>119</v>
      </c>
      <c r="D21" s="20" t="s">
        <v>120</v>
      </c>
      <c r="E21" s="37" t="s">
        <v>119</v>
      </c>
      <c r="F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10">
        <v>40424</v>
      </c>
      <c r="B22" s="52">
        <v>0.77</v>
      </c>
      <c r="C22" s="9" t="s">
        <v>121</v>
      </c>
      <c r="D22" s="52">
        <v>0.88</v>
      </c>
      <c r="E22" s="15"/>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10">
        <v>40375</v>
      </c>
      <c r="B23" s="52">
        <v>0.60499999999999998</v>
      </c>
      <c r="C23" s="9" t="s">
        <v>121</v>
      </c>
      <c r="D23" s="52">
        <v>0.66</v>
      </c>
      <c r="E23" s="15"/>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10">
        <v>40323</v>
      </c>
      <c r="B24" s="52">
        <v>0.60499999999999998</v>
      </c>
      <c r="C24" s="9" t="s">
        <v>121</v>
      </c>
      <c r="D24" s="52">
        <v>0.77</v>
      </c>
      <c r="E24" s="15"/>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10">
        <v>40464</v>
      </c>
      <c r="B25" s="52">
        <v>0.66</v>
      </c>
      <c r="C25" s="9" t="s">
        <v>121</v>
      </c>
      <c r="D25" s="52">
        <v>0.74250000000000005</v>
      </c>
      <c r="E25" s="15"/>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10">
        <v>41487</v>
      </c>
      <c r="B26" s="52">
        <v>0.57750000000000001</v>
      </c>
      <c r="C26" s="9" t="s">
        <v>121</v>
      </c>
      <c r="D26" s="52">
        <v>0.66</v>
      </c>
      <c r="E26" s="15"/>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10">
        <v>41551</v>
      </c>
      <c r="B27" s="52">
        <f>((($J$18*0.33)+($K$18*0.66))+($L$18*0.99))/$A$14</f>
        <v>0.60499999999999998</v>
      </c>
      <c r="C27" s="9" t="s">
        <v>121</v>
      </c>
      <c r="D27" s="52">
        <f>((($M$18*0.33)+($N$18*0.66))+($O$18*0.99))/$A$14</f>
        <v>0.71499999999999997</v>
      </c>
      <c r="E27" s="15"/>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10">
        <f>H4</f>
        <v>0</v>
      </c>
      <c r="B28" s="52"/>
      <c r="C28" s="9"/>
      <c r="D28" s="52"/>
      <c r="E28" s="15"/>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37"/>
      <c r="B29" s="47"/>
      <c r="C29" s="37"/>
      <c r="D29" s="4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sheetData>
  <mergeCells count="22">
    <mergeCell ref="A2:F2"/>
    <mergeCell ref="H2:I2"/>
    <mergeCell ref="N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13" priority="1" stopIfTrue="1" operator="equal">
      <formula>1</formula>
    </cfRule>
    <cfRule type="cellIs" dxfId="12" priority="2" stopIfTrue="1" operator="equal">
      <formula>0</formula>
    </cfRule>
  </conditionalFormatting>
  <conditionalFormatting sqref="K8">
    <cfRule type="cellIs" dxfId="11" priority="3" stopIfTrue="1" operator="equal">
      <formula>1</formula>
    </cfRule>
    <cfRule type="cellIs" dxfId="10" priority="3" stopIfTrue="1" operator="equal">
      <formula>0</formula>
    </cfRule>
    <cfRule type="cellIs" dxfId="9" priority="3" stopIfTrue="1" operator="equal">
      <formula>1</formula>
    </cfRule>
    <cfRule type="cellIs" dxfId="8" priority="4" stopIfTrue="1" operator="equal">
      <formula>0</formula>
    </cfRule>
    <cfRule type="cellIs" dxfId="7"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2"/>
  <sheetViews>
    <sheetView topLeftCell="A17" workbookViewId="0">
      <selection activeCell="A37" sqref="A37"/>
    </sheetView>
  </sheetViews>
  <sheetFormatPr baseColWidth="10" defaultColWidth="17.140625" defaultRowHeight="12.75" customHeight="1" x14ac:dyDescent="0.2"/>
  <cols>
    <col min="1" max="1" width="12.7109375" customWidth="1"/>
    <col min="2" max="2" width="14.28515625" customWidth="1"/>
    <col min="3" max="3" width="7.28515625" customWidth="1"/>
    <col min="4" max="4" width="17.7109375" customWidth="1"/>
    <col min="5" max="5" width="14" customWidth="1"/>
    <col min="6" max="6" width="4.5703125" customWidth="1"/>
    <col min="7" max="7" width="7.28515625" customWidth="1"/>
    <col min="8" max="8" width="3.7109375" customWidth="1"/>
    <col min="9" max="9" width="15.5703125" customWidth="1"/>
    <col min="10" max="10" width="5.28515625" customWidth="1"/>
    <col min="11" max="14" width="4" customWidth="1"/>
    <col min="15" max="15" width="5" customWidth="1"/>
    <col min="16" max="18" width="3.7109375" customWidth="1"/>
    <col min="19" max="21" width="4.28515625" customWidth="1"/>
    <col min="22" max="35" width="7.28515625" customWidth="1"/>
  </cols>
  <sheetData>
    <row r="1" spans="1:35" ht="13.5" customHeight="1" x14ac:dyDescent="0.2">
      <c r="A1" s="14"/>
      <c r="B1" s="14"/>
      <c r="C1" s="14"/>
      <c r="D1" s="14"/>
      <c r="E1" s="14"/>
      <c r="F1" s="14"/>
      <c r="G1" s="14"/>
      <c r="H1" s="14"/>
      <c r="I1" s="14"/>
      <c r="J1" s="14"/>
      <c r="K1" s="14"/>
      <c r="L1" s="14"/>
      <c r="M1" s="14"/>
      <c r="N1" s="14"/>
      <c r="O1" s="14"/>
      <c r="P1" s="37"/>
      <c r="Q1" s="37"/>
      <c r="R1" s="37"/>
      <c r="S1" s="37"/>
      <c r="T1" s="37"/>
      <c r="U1" s="37"/>
      <c r="V1" s="37"/>
      <c r="W1" s="37"/>
      <c r="X1" s="37"/>
      <c r="Y1" s="37"/>
      <c r="Z1" s="37"/>
      <c r="AA1" s="37"/>
      <c r="AB1" s="37"/>
      <c r="AC1" s="37"/>
      <c r="AD1" s="37"/>
      <c r="AE1" s="37"/>
      <c r="AF1" s="37"/>
      <c r="AG1" s="37"/>
      <c r="AH1" s="37"/>
      <c r="AI1" s="37" t="s">
        <v>0</v>
      </c>
    </row>
    <row r="2" spans="1:35" ht="22.5" customHeight="1" x14ac:dyDescent="0.2">
      <c r="A2" s="91" t="s">
        <v>108</v>
      </c>
      <c r="B2" s="92"/>
      <c r="C2" s="92"/>
      <c r="D2" s="92"/>
      <c r="E2" s="92"/>
      <c r="F2" s="92"/>
      <c r="G2" s="49" t="s">
        <v>109</v>
      </c>
      <c r="H2" s="101">
        <v>41487</v>
      </c>
      <c r="I2" s="101"/>
      <c r="J2" s="49"/>
      <c r="K2" s="49"/>
      <c r="L2" s="49"/>
      <c r="M2" s="49"/>
      <c r="N2" s="99" t="s">
        <v>3</v>
      </c>
      <c r="O2" s="100"/>
      <c r="P2" s="56"/>
      <c r="Q2" s="37"/>
      <c r="R2" s="37"/>
      <c r="S2" s="37"/>
      <c r="T2" s="37"/>
      <c r="U2" s="37"/>
      <c r="V2" s="37"/>
      <c r="W2" s="37"/>
      <c r="X2" s="37"/>
      <c r="Y2" s="37"/>
      <c r="Z2" s="37"/>
      <c r="AA2" s="37"/>
      <c r="AB2" s="37"/>
      <c r="AC2" s="37"/>
      <c r="AD2" s="37"/>
      <c r="AE2" s="37"/>
      <c r="AF2" s="37"/>
      <c r="AG2" s="37"/>
      <c r="AH2" s="37"/>
      <c r="AI2" s="18" t="s">
        <v>4</v>
      </c>
    </row>
    <row r="3" spans="1:35" ht="14.25" customHeight="1" x14ac:dyDescent="0.2">
      <c r="A3" s="91" t="s">
        <v>91</v>
      </c>
      <c r="B3" s="92"/>
      <c r="C3" s="92"/>
      <c r="D3" s="92"/>
      <c r="E3" s="92"/>
      <c r="F3" s="92"/>
      <c r="G3" s="92"/>
      <c r="H3" s="92"/>
      <c r="I3" s="92" t="s">
        <v>6</v>
      </c>
      <c r="J3" s="92"/>
      <c r="K3" s="92"/>
      <c r="L3" s="92"/>
      <c r="M3" s="92"/>
      <c r="N3" s="92"/>
      <c r="O3" s="93"/>
      <c r="P3" s="56"/>
      <c r="Q3" s="37"/>
      <c r="R3" s="37"/>
      <c r="S3" s="37"/>
      <c r="T3" s="37"/>
      <c r="U3" s="37"/>
      <c r="V3" s="37"/>
      <c r="W3" s="37"/>
      <c r="X3" s="37"/>
      <c r="Y3" s="37"/>
      <c r="Z3" s="37"/>
      <c r="AA3" s="37"/>
      <c r="AB3" s="37"/>
      <c r="AC3" s="37"/>
      <c r="AD3" s="37"/>
      <c r="AE3" s="37"/>
      <c r="AF3" s="37"/>
      <c r="AG3" s="37"/>
      <c r="AH3" s="37"/>
      <c r="AI3" s="18" t="s">
        <v>7</v>
      </c>
    </row>
    <row r="4" spans="1:35" ht="30" customHeight="1" x14ac:dyDescent="0.2">
      <c r="A4" s="91" t="s">
        <v>8</v>
      </c>
      <c r="B4" s="92"/>
      <c r="C4" s="92"/>
      <c r="D4" s="92"/>
      <c r="E4" s="92"/>
      <c r="F4" s="92"/>
      <c r="G4" s="92"/>
      <c r="H4" s="92"/>
      <c r="I4" s="92"/>
      <c r="J4" s="92"/>
      <c r="K4" s="92"/>
      <c r="L4" s="92"/>
      <c r="M4" s="92"/>
      <c r="N4" s="92"/>
      <c r="O4" s="93"/>
      <c r="P4" s="56"/>
      <c r="Q4" s="37"/>
      <c r="R4" s="37"/>
      <c r="S4" s="37"/>
      <c r="T4" s="37"/>
      <c r="U4" s="37"/>
      <c r="V4" s="37"/>
      <c r="W4" s="37"/>
      <c r="X4" s="37"/>
      <c r="Y4" s="37"/>
      <c r="Z4" s="37"/>
      <c r="AA4" s="37"/>
      <c r="AB4" s="37"/>
      <c r="AC4" s="37"/>
      <c r="AD4" s="37"/>
      <c r="AE4" s="37"/>
      <c r="AF4" s="37"/>
      <c r="AG4" s="37"/>
      <c r="AH4" s="37"/>
      <c r="AI4" s="18" t="s">
        <v>9</v>
      </c>
    </row>
    <row r="5" spans="1:35" ht="14.25" customHeight="1" x14ac:dyDescent="0.2">
      <c r="A5" s="94" t="s">
        <v>10</v>
      </c>
      <c r="B5" s="95"/>
      <c r="C5" s="95"/>
      <c r="D5" s="95"/>
      <c r="E5" s="95"/>
      <c r="F5" s="95"/>
      <c r="G5" s="95"/>
      <c r="H5" s="95"/>
      <c r="I5" s="95"/>
      <c r="J5" s="95"/>
      <c r="K5" s="95"/>
      <c r="L5" s="95"/>
      <c r="M5" s="95"/>
      <c r="N5" s="95"/>
      <c r="O5" s="96"/>
      <c r="P5" s="56"/>
      <c r="Q5" s="37"/>
      <c r="R5" s="37"/>
      <c r="S5" s="37"/>
      <c r="T5" s="37"/>
      <c r="U5" s="37"/>
      <c r="V5" s="37"/>
      <c r="W5" s="37"/>
      <c r="X5" s="37"/>
      <c r="Y5" s="37"/>
      <c r="Z5" s="37"/>
      <c r="AA5" s="37"/>
      <c r="AB5" s="37"/>
      <c r="AC5" s="37"/>
      <c r="AD5" s="37"/>
      <c r="AE5" s="37"/>
      <c r="AF5" s="37"/>
      <c r="AG5" s="37"/>
      <c r="AH5" s="37"/>
      <c r="AI5" s="18" t="s">
        <v>11</v>
      </c>
    </row>
    <row r="6" spans="1:35" ht="28.5" customHeight="1" x14ac:dyDescent="0.2">
      <c r="A6" s="85" t="s">
        <v>12</v>
      </c>
      <c r="B6" s="86"/>
      <c r="C6" s="86"/>
      <c r="D6" s="86"/>
      <c r="E6" s="87"/>
      <c r="F6" s="85" t="s">
        <v>13</v>
      </c>
      <c r="G6" s="86"/>
      <c r="H6" s="86"/>
      <c r="I6" s="87"/>
      <c r="J6" s="85" t="s">
        <v>14</v>
      </c>
      <c r="K6" s="86"/>
      <c r="L6" s="87"/>
      <c r="M6" s="85" t="s">
        <v>15</v>
      </c>
      <c r="N6" s="86"/>
      <c r="O6" s="87"/>
      <c r="P6" s="15"/>
      <c r="Q6" s="37"/>
      <c r="R6" s="37"/>
      <c r="S6" s="37"/>
      <c r="T6" s="37"/>
      <c r="U6" s="37"/>
      <c r="V6" s="37"/>
      <c r="W6" s="37"/>
      <c r="X6" s="37"/>
      <c r="Y6" s="37"/>
      <c r="Z6" s="37"/>
      <c r="AA6" s="37"/>
      <c r="AB6" s="37"/>
      <c r="AC6" s="37"/>
      <c r="AD6" s="37"/>
      <c r="AE6" s="37"/>
      <c r="AF6" s="37"/>
      <c r="AG6" s="37"/>
      <c r="AH6" s="37"/>
      <c r="AI6" s="18" t="s">
        <v>16</v>
      </c>
    </row>
    <row r="7" spans="1:35" ht="46.5" customHeight="1" x14ac:dyDescent="0.2">
      <c r="A7" s="62" t="s">
        <v>17</v>
      </c>
      <c r="B7" s="43" t="s">
        <v>18</v>
      </c>
      <c r="C7" s="85" t="s">
        <v>19</v>
      </c>
      <c r="D7" s="86"/>
      <c r="E7" s="87"/>
      <c r="F7" s="63" t="s">
        <v>20</v>
      </c>
      <c r="G7" s="12"/>
      <c r="H7" s="63" t="s">
        <v>21</v>
      </c>
      <c r="I7" s="12"/>
      <c r="J7" s="42" t="s">
        <v>22</v>
      </c>
      <c r="K7" s="19" t="s">
        <v>23</v>
      </c>
      <c r="L7" s="35" t="s">
        <v>24</v>
      </c>
      <c r="M7" s="42" t="s">
        <v>22</v>
      </c>
      <c r="N7" s="19" t="s">
        <v>23</v>
      </c>
      <c r="O7" s="35" t="s">
        <v>24</v>
      </c>
      <c r="P7" s="15"/>
      <c r="Q7" s="37"/>
      <c r="R7" s="37"/>
      <c r="S7" s="37"/>
      <c r="T7" s="37"/>
      <c r="U7" s="37"/>
      <c r="V7" s="37"/>
      <c r="W7" s="37"/>
      <c r="X7" s="37"/>
      <c r="Y7" s="37"/>
      <c r="Z7" s="37"/>
      <c r="AA7" s="37"/>
      <c r="AB7" s="37"/>
      <c r="AC7" s="37"/>
      <c r="AD7" s="37"/>
      <c r="AE7" s="37"/>
      <c r="AF7" s="37"/>
      <c r="AG7" s="37"/>
      <c r="AH7" s="37"/>
      <c r="AI7" s="18" t="s">
        <v>25</v>
      </c>
    </row>
    <row r="8" spans="1:35" ht="91.5" customHeight="1" x14ac:dyDescent="0.2">
      <c r="A8" s="29" t="s">
        <v>35</v>
      </c>
      <c r="B8" s="24" t="s">
        <v>139</v>
      </c>
      <c r="C8" s="88" t="s">
        <v>140</v>
      </c>
      <c r="D8" s="89"/>
      <c r="E8" s="90"/>
      <c r="F8" s="23">
        <v>0</v>
      </c>
      <c r="G8" s="12"/>
      <c r="H8" s="23">
        <v>0</v>
      </c>
      <c r="I8" s="12"/>
      <c r="J8" s="23">
        <v>0</v>
      </c>
      <c r="K8" s="51">
        <v>0</v>
      </c>
      <c r="L8" s="2">
        <v>0</v>
      </c>
      <c r="M8" s="23">
        <v>0</v>
      </c>
      <c r="N8" s="51">
        <v>0</v>
      </c>
      <c r="O8" s="2">
        <v>1</v>
      </c>
      <c r="P8" s="15"/>
      <c r="Q8" s="37"/>
      <c r="R8" s="37"/>
      <c r="S8" s="37"/>
      <c r="T8" s="37"/>
      <c r="U8" s="37"/>
      <c r="V8" s="37"/>
      <c r="W8" s="37"/>
      <c r="X8" s="37"/>
      <c r="Y8" s="37"/>
      <c r="Z8" s="37"/>
      <c r="AA8" s="37"/>
      <c r="AB8" s="37"/>
      <c r="AC8" s="37"/>
      <c r="AD8" s="37"/>
      <c r="AE8" s="37"/>
      <c r="AF8" s="37"/>
      <c r="AG8" s="37"/>
      <c r="AH8" s="37"/>
      <c r="AI8" s="18" t="s">
        <v>29</v>
      </c>
    </row>
    <row r="9" spans="1:35" ht="111" customHeight="1" x14ac:dyDescent="0.2">
      <c r="A9" s="29" t="s">
        <v>11</v>
      </c>
      <c r="B9" s="29" t="s">
        <v>141</v>
      </c>
      <c r="C9" s="88" t="s">
        <v>142</v>
      </c>
      <c r="D9" s="89"/>
      <c r="E9" s="90"/>
      <c r="F9" s="23">
        <v>0</v>
      </c>
      <c r="G9" s="12"/>
      <c r="H9" s="23">
        <v>0</v>
      </c>
      <c r="I9" s="12"/>
      <c r="J9" s="23">
        <v>0</v>
      </c>
      <c r="K9" s="51">
        <v>1</v>
      </c>
      <c r="L9" s="2">
        <v>0</v>
      </c>
      <c r="M9" s="23">
        <v>0</v>
      </c>
      <c r="N9" s="51">
        <v>1</v>
      </c>
      <c r="O9" s="2">
        <v>0</v>
      </c>
      <c r="P9" s="15"/>
      <c r="Q9" s="37"/>
      <c r="R9" s="37"/>
      <c r="S9" s="37"/>
      <c r="T9" s="37"/>
      <c r="U9" s="37"/>
      <c r="V9" s="37"/>
      <c r="W9" s="37"/>
      <c r="X9" s="37"/>
      <c r="Y9" s="37"/>
      <c r="Z9" s="37"/>
      <c r="AA9" s="37"/>
      <c r="AB9" s="37"/>
      <c r="AC9" s="37"/>
      <c r="AD9" s="37"/>
      <c r="AE9" s="37"/>
      <c r="AF9" s="37"/>
      <c r="AG9" s="37"/>
      <c r="AH9" s="37"/>
      <c r="AI9" s="18" t="s">
        <v>32</v>
      </c>
    </row>
    <row r="10" spans="1:35" ht="68.25" customHeight="1" x14ac:dyDescent="0.2">
      <c r="A10" s="29" t="s">
        <v>40</v>
      </c>
      <c r="B10" s="29" t="s">
        <v>128</v>
      </c>
      <c r="C10" s="88" t="s">
        <v>143</v>
      </c>
      <c r="D10" s="89"/>
      <c r="E10" s="90"/>
      <c r="F10" s="23">
        <v>0</v>
      </c>
      <c r="G10" s="22"/>
      <c r="H10" s="23">
        <v>1</v>
      </c>
      <c r="I10" s="12" t="s">
        <v>144</v>
      </c>
      <c r="J10" s="23">
        <v>0</v>
      </c>
      <c r="K10" s="51">
        <v>1</v>
      </c>
      <c r="L10" s="2">
        <v>0</v>
      </c>
      <c r="M10" s="23">
        <v>0</v>
      </c>
      <c r="N10" s="51">
        <v>1</v>
      </c>
      <c r="O10" s="2">
        <v>0</v>
      </c>
      <c r="P10" s="15"/>
      <c r="Q10" s="37"/>
      <c r="R10" s="37"/>
      <c r="S10" s="37"/>
      <c r="T10" s="37"/>
      <c r="U10" s="37"/>
      <c r="V10" s="37"/>
      <c r="W10" s="37"/>
      <c r="X10" s="37"/>
      <c r="Y10" s="37"/>
      <c r="Z10" s="37"/>
      <c r="AA10" s="37"/>
      <c r="AB10" s="37"/>
      <c r="AC10" s="37"/>
      <c r="AD10" s="37"/>
      <c r="AE10" s="37"/>
      <c r="AF10" s="37"/>
      <c r="AG10" s="37"/>
      <c r="AH10" s="37"/>
      <c r="AI10" s="18" t="s">
        <v>35</v>
      </c>
    </row>
    <row r="11" spans="1:35" ht="69" customHeight="1" x14ac:dyDescent="0.2">
      <c r="A11" s="29" t="s">
        <v>70</v>
      </c>
      <c r="B11" s="29" t="s">
        <v>145</v>
      </c>
      <c r="C11" s="88" t="s">
        <v>146</v>
      </c>
      <c r="D11" s="89"/>
      <c r="E11" s="90"/>
      <c r="F11" s="23">
        <v>0</v>
      </c>
      <c r="G11" s="12"/>
      <c r="H11" s="23">
        <v>1</v>
      </c>
      <c r="I11" s="12" t="s">
        <v>147</v>
      </c>
      <c r="J11" s="23">
        <v>1</v>
      </c>
      <c r="K11" s="51">
        <v>0</v>
      </c>
      <c r="L11" s="2">
        <v>0</v>
      </c>
      <c r="M11" s="23">
        <v>0</v>
      </c>
      <c r="N11" s="51">
        <v>1</v>
      </c>
      <c r="O11" s="2">
        <v>0</v>
      </c>
      <c r="P11" s="15"/>
      <c r="Q11" s="37"/>
      <c r="R11" s="37"/>
      <c r="S11" s="37"/>
      <c r="T11" s="37"/>
      <c r="U11" s="37"/>
      <c r="V11" s="37"/>
      <c r="W11" s="37"/>
      <c r="X11" s="37"/>
      <c r="Y11" s="37"/>
      <c r="Z11" s="37"/>
      <c r="AA11" s="37"/>
      <c r="AB11" s="37"/>
      <c r="AC11" s="37"/>
      <c r="AD11" s="37"/>
      <c r="AE11" s="37"/>
      <c r="AF11" s="37"/>
      <c r="AG11" s="37"/>
      <c r="AH11" s="37"/>
      <c r="AI11" s="18" t="s">
        <v>40</v>
      </c>
    </row>
    <row r="12" spans="1:35" ht="75.75" customHeight="1" x14ac:dyDescent="0.2">
      <c r="A12" s="29" t="s">
        <v>32</v>
      </c>
      <c r="B12" s="29" t="s">
        <v>132</v>
      </c>
      <c r="C12" s="88" t="s">
        <v>148</v>
      </c>
      <c r="D12" s="89"/>
      <c r="E12" s="90"/>
      <c r="F12" s="23">
        <v>0</v>
      </c>
      <c r="G12" s="21"/>
      <c r="H12" s="23">
        <v>1</v>
      </c>
      <c r="I12" s="12"/>
      <c r="J12" s="23">
        <v>0</v>
      </c>
      <c r="K12" s="51">
        <v>1</v>
      </c>
      <c r="L12" s="2">
        <v>0</v>
      </c>
      <c r="M12" s="23">
        <v>0</v>
      </c>
      <c r="N12" s="51">
        <v>1</v>
      </c>
      <c r="O12" s="2">
        <v>0</v>
      </c>
      <c r="P12" s="15"/>
      <c r="Q12" s="37"/>
      <c r="R12" s="37"/>
      <c r="S12" s="37"/>
      <c r="T12" s="37"/>
      <c r="U12" s="37"/>
      <c r="V12" s="37"/>
      <c r="W12" s="37"/>
      <c r="X12" s="37"/>
      <c r="Y12" s="37"/>
      <c r="Z12" s="37"/>
      <c r="AA12" s="37"/>
      <c r="AB12" s="37"/>
      <c r="AC12" s="37"/>
      <c r="AD12" s="37"/>
      <c r="AE12" s="37"/>
      <c r="AF12" s="37"/>
      <c r="AG12" s="37"/>
      <c r="AH12" s="37"/>
      <c r="AI12" s="18"/>
    </row>
    <row r="13" spans="1:35" ht="91.5" customHeight="1" x14ac:dyDescent="0.2">
      <c r="A13" s="29" t="s">
        <v>59</v>
      </c>
      <c r="B13" s="29" t="s">
        <v>149</v>
      </c>
      <c r="C13" s="88" t="s">
        <v>150</v>
      </c>
      <c r="D13" s="89"/>
      <c r="E13" s="90"/>
      <c r="F13" s="23">
        <v>0</v>
      </c>
      <c r="G13" s="21"/>
      <c r="H13" s="23">
        <v>1</v>
      </c>
      <c r="I13" s="12"/>
      <c r="J13" s="23">
        <v>1</v>
      </c>
      <c r="K13" s="51">
        <v>0</v>
      </c>
      <c r="L13" s="2">
        <v>0</v>
      </c>
      <c r="M13" s="23">
        <v>0</v>
      </c>
      <c r="N13" s="51">
        <v>1</v>
      </c>
      <c r="O13" s="2">
        <v>0</v>
      </c>
      <c r="P13" s="15"/>
      <c r="Q13" s="37"/>
      <c r="R13" s="37"/>
      <c r="S13" s="37"/>
      <c r="T13" s="37"/>
      <c r="U13" s="37"/>
      <c r="V13" s="37"/>
      <c r="W13" s="37"/>
      <c r="X13" s="37"/>
      <c r="Y13" s="37"/>
      <c r="Z13" s="37"/>
      <c r="AA13" s="37"/>
      <c r="AB13" s="37"/>
      <c r="AC13" s="37"/>
      <c r="AD13" s="37"/>
      <c r="AE13" s="37"/>
      <c r="AF13" s="37"/>
      <c r="AG13" s="37"/>
      <c r="AH13" s="37"/>
      <c r="AI13" s="18"/>
    </row>
    <row r="14" spans="1:35" ht="13.5" customHeight="1" x14ac:dyDescent="0.2">
      <c r="A14" s="79">
        <f>COUNTA(A8:A13)</f>
        <v>6</v>
      </c>
      <c r="B14" s="80"/>
      <c r="C14" s="80"/>
      <c r="D14" s="80"/>
      <c r="E14" s="80"/>
      <c r="F14" s="80"/>
      <c r="G14" s="80"/>
      <c r="H14" s="80"/>
      <c r="I14" s="80"/>
      <c r="J14" s="80"/>
      <c r="K14" s="80"/>
      <c r="L14" s="80"/>
      <c r="M14" s="80"/>
      <c r="N14" s="80"/>
      <c r="O14" s="81"/>
      <c r="P14" s="56"/>
      <c r="Q14" s="37"/>
      <c r="R14" s="37"/>
      <c r="S14" s="37"/>
      <c r="T14" s="37"/>
      <c r="U14" s="37"/>
      <c r="V14" s="37"/>
      <c r="W14" s="37"/>
      <c r="X14" s="37"/>
      <c r="Y14" s="37"/>
      <c r="Z14" s="37"/>
      <c r="AA14" s="37"/>
      <c r="AB14" s="37"/>
      <c r="AC14" s="37"/>
      <c r="AD14" s="37"/>
      <c r="AE14" s="37"/>
      <c r="AF14" s="37"/>
      <c r="AG14" s="37"/>
      <c r="AH14" s="37"/>
      <c r="AI14" s="18" t="s">
        <v>67</v>
      </c>
    </row>
    <row r="15" spans="1:35" ht="27.75" customHeight="1" x14ac:dyDescent="0.2">
      <c r="A15" s="82" t="s">
        <v>151</v>
      </c>
      <c r="B15" s="83"/>
      <c r="C15" s="83"/>
      <c r="D15" s="83"/>
      <c r="E15" s="83"/>
      <c r="F15" s="83"/>
      <c r="G15" s="83"/>
      <c r="H15" s="83"/>
      <c r="I15" s="83"/>
      <c r="J15" s="83"/>
      <c r="K15" s="83"/>
      <c r="L15" s="83"/>
      <c r="M15" s="83"/>
      <c r="N15" s="83"/>
      <c r="O15" s="84"/>
      <c r="P15" s="56"/>
      <c r="Q15" s="37"/>
      <c r="R15" s="37"/>
      <c r="S15" s="37"/>
      <c r="T15" s="37"/>
      <c r="U15" s="37"/>
      <c r="V15" s="37"/>
      <c r="W15" s="37"/>
      <c r="X15" s="37"/>
      <c r="Y15" s="37"/>
      <c r="Z15" s="37"/>
      <c r="AA15" s="37"/>
      <c r="AB15" s="37"/>
      <c r="AC15" s="37"/>
      <c r="AD15" s="37"/>
      <c r="AE15" s="37"/>
      <c r="AF15" s="37"/>
      <c r="AG15" s="37"/>
      <c r="AH15" s="37"/>
      <c r="AI15" s="18" t="s">
        <v>64</v>
      </c>
    </row>
    <row r="16" spans="1:35" ht="13.5" customHeight="1" x14ac:dyDescent="0.2">
      <c r="A16" s="82" t="s">
        <v>43</v>
      </c>
      <c r="B16" s="83"/>
      <c r="C16" s="83"/>
      <c r="D16" s="83"/>
      <c r="E16" s="83"/>
      <c r="F16" s="83"/>
      <c r="G16" s="83"/>
      <c r="H16" s="83"/>
      <c r="I16" s="83"/>
      <c r="J16" s="83"/>
      <c r="K16" s="83"/>
      <c r="L16" s="83"/>
      <c r="M16" s="83"/>
      <c r="N16" s="83"/>
      <c r="O16" s="84"/>
      <c r="P16" s="56"/>
      <c r="Q16" s="37">
        <f>A14</f>
        <v>6</v>
      </c>
      <c r="R16" s="37"/>
      <c r="S16" s="37"/>
      <c r="T16" s="37"/>
      <c r="U16" s="37"/>
      <c r="V16" s="37"/>
      <c r="W16" s="37"/>
      <c r="X16" s="37"/>
      <c r="Y16" s="37"/>
      <c r="Z16" s="37"/>
      <c r="AA16" s="37"/>
      <c r="AB16" s="37"/>
      <c r="AC16" s="37"/>
      <c r="AD16" s="37"/>
      <c r="AE16" s="37"/>
      <c r="AF16" s="37"/>
      <c r="AG16" s="37"/>
      <c r="AH16" s="37"/>
      <c r="AI16" s="18" t="s">
        <v>52</v>
      </c>
    </row>
    <row r="17" spans="1:35" ht="13.5" customHeight="1" x14ac:dyDescent="0.2">
      <c r="A17" s="82" t="s">
        <v>88</v>
      </c>
      <c r="B17" s="83"/>
      <c r="C17" s="83"/>
      <c r="D17" s="83"/>
      <c r="E17" s="83"/>
      <c r="F17" s="83"/>
      <c r="G17" s="83"/>
      <c r="H17" s="83"/>
      <c r="I17" s="83"/>
      <c r="J17" s="83"/>
      <c r="K17" s="83"/>
      <c r="L17" s="83"/>
      <c r="M17" s="83"/>
      <c r="N17" s="83"/>
      <c r="O17" s="84"/>
      <c r="P17" s="56"/>
      <c r="Q17" s="37"/>
      <c r="R17" s="37"/>
      <c r="S17" s="37"/>
      <c r="T17" s="37"/>
      <c r="U17" s="37"/>
      <c r="V17" s="37"/>
      <c r="W17" s="37"/>
      <c r="X17" s="37"/>
      <c r="Y17" s="37"/>
      <c r="Z17" s="37"/>
      <c r="AA17" s="37"/>
      <c r="AB17" s="37"/>
      <c r="AC17" s="37"/>
      <c r="AD17" s="37"/>
      <c r="AE17" s="37"/>
      <c r="AF17" s="37"/>
      <c r="AG17" s="37"/>
      <c r="AH17" s="37"/>
      <c r="AI17" s="18" t="s">
        <v>69</v>
      </c>
    </row>
    <row r="18" spans="1:35" ht="14.25" customHeight="1" x14ac:dyDescent="0.2">
      <c r="A18" s="33" t="s">
        <v>45</v>
      </c>
      <c r="B18" s="5">
        <f>((($J$18*0.33)+($K$18*0.66))+($L$18*0.99))/$A$14</f>
        <v>0.44</v>
      </c>
      <c r="C18" s="42"/>
      <c r="D18" s="35"/>
      <c r="E18" s="52">
        <f>((($J$18*0.33)+($K$18*0.66))+($L$18*0.99))/$A$14</f>
        <v>0.44</v>
      </c>
      <c r="F18" s="42"/>
      <c r="G18" s="19"/>
      <c r="H18" s="19"/>
      <c r="I18" s="19"/>
      <c r="J18" s="55">
        <f t="shared" ref="J18:O18" si="0">SUM(J8:J13)</f>
        <v>2</v>
      </c>
      <c r="K18" s="55">
        <f t="shared" si="0"/>
        <v>3</v>
      </c>
      <c r="L18" s="55">
        <f t="shared" si="0"/>
        <v>0</v>
      </c>
      <c r="M18" s="55">
        <f t="shared" si="0"/>
        <v>0</v>
      </c>
      <c r="N18" s="55">
        <f t="shared" si="0"/>
        <v>5</v>
      </c>
      <c r="O18" s="30">
        <f t="shared" si="0"/>
        <v>1</v>
      </c>
      <c r="P18" s="15"/>
      <c r="Q18" s="37"/>
      <c r="R18" s="37"/>
      <c r="S18" s="37"/>
      <c r="T18" s="37"/>
      <c r="U18" s="37"/>
      <c r="V18" s="37"/>
      <c r="W18" s="37"/>
      <c r="X18" s="37"/>
      <c r="Y18" s="37"/>
      <c r="Z18" s="37"/>
      <c r="AA18" s="37"/>
      <c r="AB18" s="37"/>
      <c r="AC18" s="37"/>
      <c r="AD18" s="37"/>
      <c r="AE18" s="37"/>
      <c r="AF18" s="37"/>
      <c r="AG18" s="37"/>
      <c r="AH18" s="37"/>
      <c r="AI18" s="18" t="s">
        <v>54</v>
      </c>
    </row>
    <row r="19" spans="1:35" ht="13.5" customHeight="1" x14ac:dyDescent="0.2">
      <c r="A19" s="42" t="s">
        <v>46</v>
      </c>
      <c r="B19" s="19"/>
      <c r="C19" s="19"/>
      <c r="D19" s="35"/>
      <c r="E19" s="52">
        <f>((($M$18*0.33)+($N$18*0.66))+($O$18*0.99))/$A$14</f>
        <v>0.71499999999999997</v>
      </c>
      <c r="F19" s="42"/>
      <c r="G19" s="19"/>
      <c r="H19" s="19"/>
      <c r="I19" s="19"/>
      <c r="J19" s="19"/>
      <c r="K19" s="19"/>
      <c r="L19" s="19"/>
      <c r="M19" s="19"/>
      <c r="N19" s="19"/>
      <c r="O19" s="35"/>
      <c r="P19" s="15"/>
      <c r="Q19" s="37"/>
      <c r="R19" s="37"/>
      <c r="S19" s="37"/>
      <c r="T19" s="37"/>
      <c r="U19" s="37"/>
      <c r="V19" s="37"/>
      <c r="W19" s="37"/>
      <c r="X19" s="37"/>
      <c r="Y19" s="37"/>
      <c r="Z19" s="37"/>
      <c r="AA19" s="37"/>
      <c r="AB19" s="37"/>
      <c r="AC19" s="37"/>
      <c r="AD19" s="37"/>
      <c r="AE19" s="37"/>
      <c r="AF19" s="37"/>
      <c r="AG19" s="37"/>
      <c r="AH19" s="37"/>
      <c r="AI19" s="18" t="s">
        <v>70</v>
      </c>
    </row>
    <row r="20" spans="1:35" x14ac:dyDescent="0.2">
      <c r="A20" s="47"/>
      <c r="B20" s="19"/>
      <c r="C20" s="47"/>
      <c r="D20" s="47"/>
      <c r="E20" s="47"/>
      <c r="F20" s="47"/>
      <c r="G20" s="47"/>
      <c r="H20" s="47"/>
      <c r="I20" s="47"/>
      <c r="J20" s="47"/>
      <c r="K20" s="47"/>
      <c r="L20" s="47"/>
      <c r="M20" s="47"/>
      <c r="N20" s="47"/>
      <c r="O20" s="47"/>
      <c r="P20" s="37"/>
      <c r="Q20" s="37"/>
      <c r="R20" s="37"/>
      <c r="S20" s="37"/>
      <c r="T20" s="37"/>
      <c r="U20" s="37"/>
      <c r="V20" s="37"/>
      <c r="W20" s="37"/>
      <c r="X20" s="37"/>
      <c r="Y20" s="37"/>
      <c r="Z20" s="37"/>
      <c r="AA20" s="37"/>
      <c r="AB20" s="37"/>
      <c r="AC20" s="37"/>
      <c r="AD20" s="37"/>
      <c r="AE20" s="37"/>
      <c r="AF20" s="37"/>
      <c r="AG20" s="37"/>
      <c r="AH20" s="37"/>
      <c r="AI20" s="18" t="s">
        <v>56</v>
      </c>
    </row>
    <row r="21" spans="1:35" ht="25.5" x14ac:dyDescent="0.2">
      <c r="A21" s="54" t="s">
        <v>118</v>
      </c>
      <c r="B21" s="33" t="s">
        <v>45</v>
      </c>
      <c r="C21" s="32" t="s">
        <v>119</v>
      </c>
      <c r="D21" s="20" t="s">
        <v>120</v>
      </c>
      <c r="E21" s="37" t="s">
        <v>119</v>
      </c>
      <c r="F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18" t="s">
        <v>59</v>
      </c>
    </row>
    <row r="22" spans="1:35" x14ac:dyDescent="0.2">
      <c r="A22" s="10">
        <v>40323</v>
      </c>
      <c r="B22" s="52">
        <v>0.60499999999999998</v>
      </c>
      <c r="C22" s="9"/>
      <c r="D22" s="52">
        <v>0.77</v>
      </c>
      <c r="E22" s="15"/>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18"/>
    </row>
    <row r="23" spans="1:35" x14ac:dyDescent="0.2">
      <c r="A23" s="10">
        <v>40375</v>
      </c>
      <c r="B23" s="52">
        <v>0.60499999999999998</v>
      </c>
      <c r="C23" s="9"/>
      <c r="D23" s="52">
        <v>0.66</v>
      </c>
      <c r="E23" s="15"/>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18"/>
    </row>
    <row r="24" spans="1:35" x14ac:dyDescent="0.2">
      <c r="A24" s="10">
        <v>40424</v>
      </c>
      <c r="B24" s="52">
        <v>0.77</v>
      </c>
      <c r="C24" s="9"/>
      <c r="D24" s="52">
        <v>0.88</v>
      </c>
      <c r="E24" s="15"/>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18"/>
    </row>
    <row r="25" spans="1:35" x14ac:dyDescent="0.2">
      <c r="A25" s="10">
        <v>40464</v>
      </c>
      <c r="B25" s="52">
        <v>0.66</v>
      </c>
      <c r="C25" s="9"/>
      <c r="D25" s="52">
        <v>0.74250000000000005</v>
      </c>
      <c r="E25" s="15"/>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18"/>
    </row>
    <row r="26" spans="1:35" x14ac:dyDescent="0.2">
      <c r="A26" s="10">
        <v>40599</v>
      </c>
      <c r="B26" s="52">
        <v>0.60499999999999998</v>
      </c>
      <c r="C26" s="9"/>
      <c r="D26" s="52">
        <v>0.82499999999999996</v>
      </c>
      <c r="E26" s="15"/>
      <c r="F26" s="37"/>
      <c r="G26" s="37"/>
      <c r="H26" s="37"/>
      <c r="I26" s="37"/>
      <c r="J26" s="37"/>
      <c r="K26" s="37"/>
      <c r="L26" s="37"/>
      <c r="M26" s="37"/>
      <c r="N26" s="37"/>
      <c r="O26" s="37"/>
      <c r="P26" s="37"/>
      <c r="Q26" s="37"/>
      <c r="R26" s="37"/>
      <c r="S26" s="37"/>
      <c r="T26" s="37"/>
      <c r="U26" s="37"/>
      <c r="V26" s="37"/>
      <c r="W26" s="37"/>
      <c r="X26" s="37"/>
      <c r="Y26" s="37"/>
      <c r="Z26" s="37"/>
      <c r="AA26" s="37"/>
      <c r="AB26" s="37"/>
      <c r="AC26" s="37"/>
      <c r="AD26" s="37"/>
      <c r="AE26" s="37"/>
      <c r="AF26" s="37"/>
      <c r="AG26" s="37"/>
      <c r="AH26" s="37"/>
      <c r="AI26" s="18"/>
    </row>
    <row r="27" spans="1:35" x14ac:dyDescent="0.2">
      <c r="A27" s="10">
        <v>40686</v>
      </c>
      <c r="B27" s="52">
        <v>0.82499999999999996</v>
      </c>
      <c r="C27" s="9"/>
      <c r="D27" s="52">
        <v>0.82499999999999996</v>
      </c>
      <c r="E27" s="15"/>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18"/>
    </row>
    <row r="28" spans="1:35" x14ac:dyDescent="0.2">
      <c r="A28" s="10">
        <v>40750</v>
      </c>
      <c r="B28" s="52">
        <v>0.59399999999999997</v>
      </c>
      <c r="C28" s="9"/>
      <c r="D28" s="52">
        <v>0.85799999999999998</v>
      </c>
      <c r="E28" s="15"/>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18"/>
    </row>
    <row r="29" spans="1:35" x14ac:dyDescent="0.2">
      <c r="A29" s="10">
        <v>40823</v>
      </c>
      <c r="B29" s="52">
        <v>0.74250000000000005</v>
      </c>
      <c r="C29" s="9"/>
      <c r="D29" s="52">
        <v>0.74250000000000005</v>
      </c>
      <c r="E29" s="15"/>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18"/>
    </row>
    <row r="30" spans="1:35" x14ac:dyDescent="0.2">
      <c r="A30" s="10">
        <v>41066</v>
      </c>
      <c r="B30" s="52">
        <v>0.55000000000000004</v>
      </c>
      <c r="C30" s="9"/>
      <c r="D30" s="52">
        <v>0.66</v>
      </c>
      <c r="E30" s="15"/>
      <c r="F30" s="37"/>
      <c r="G30" s="37"/>
      <c r="H30" s="37"/>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18"/>
    </row>
    <row r="31" spans="1:35" x14ac:dyDescent="0.2">
      <c r="A31" s="10">
        <v>41157</v>
      </c>
      <c r="B31" s="52">
        <v>0.66</v>
      </c>
      <c r="C31" s="9"/>
      <c r="D31" s="52">
        <v>0.99</v>
      </c>
      <c r="E31" s="15"/>
      <c r="F31" s="37"/>
      <c r="G31" s="37"/>
      <c r="H31" s="37"/>
      <c r="I31" s="37"/>
      <c r="J31" s="37"/>
      <c r="K31" s="37"/>
      <c r="L31" s="37"/>
      <c r="M31" s="37"/>
      <c r="N31" s="37"/>
      <c r="O31" s="37"/>
      <c r="P31" s="37"/>
      <c r="Q31" s="37"/>
      <c r="R31" s="37"/>
      <c r="S31" s="37"/>
      <c r="T31" s="37"/>
      <c r="U31" s="37"/>
      <c r="V31" s="37"/>
      <c r="W31" s="37"/>
      <c r="X31" s="37"/>
      <c r="Y31" s="37"/>
      <c r="Z31" s="37"/>
      <c r="AA31" s="37"/>
      <c r="AB31" s="37"/>
      <c r="AC31" s="37"/>
      <c r="AD31" s="37"/>
      <c r="AE31" s="37"/>
      <c r="AF31" s="37"/>
      <c r="AG31" s="37"/>
      <c r="AH31" s="37"/>
      <c r="AI31" s="18"/>
    </row>
    <row r="32" spans="1:35" x14ac:dyDescent="0.2">
      <c r="A32" s="10">
        <v>41181</v>
      </c>
      <c r="B32" s="52">
        <v>0.66</v>
      </c>
      <c r="C32" s="9"/>
      <c r="D32" s="52">
        <v>0.99</v>
      </c>
      <c r="E32" s="15"/>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18"/>
    </row>
    <row r="33" spans="1:35" x14ac:dyDescent="0.2">
      <c r="A33" s="10">
        <v>41192</v>
      </c>
      <c r="B33" s="52">
        <v>0.66</v>
      </c>
      <c r="C33" s="9"/>
      <c r="D33" s="52">
        <v>0.99</v>
      </c>
      <c r="E33" s="15"/>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18"/>
    </row>
    <row r="34" spans="1:35" x14ac:dyDescent="0.2">
      <c r="A34" s="10">
        <v>41487</v>
      </c>
      <c r="B34" s="52">
        <v>0.57750000000000001</v>
      </c>
      <c r="C34" s="9"/>
      <c r="D34" s="52">
        <v>0.66</v>
      </c>
      <c r="E34" s="15"/>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18"/>
    </row>
    <row r="35" spans="1:35" x14ac:dyDescent="0.2">
      <c r="A35" s="10">
        <v>41551</v>
      </c>
      <c r="B35" s="52">
        <v>0.60499999999999998</v>
      </c>
      <c r="C35" s="9"/>
      <c r="D35" s="52">
        <v>0.71499999999999997</v>
      </c>
      <c r="E35" s="15"/>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18"/>
    </row>
    <row r="36" spans="1:35" x14ac:dyDescent="0.2">
      <c r="A36" s="10">
        <v>41571</v>
      </c>
      <c r="B36" s="52">
        <f>((($J$18*0.33)+($K$18*0.66))+($L$18*0.99))/$A$14</f>
        <v>0.44</v>
      </c>
      <c r="C36" s="9"/>
      <c r="D36" s="52">
        <f>((($M$18*0.33)+($N$18*0.66))+($O$18*0.99))/$A$14</f>
        <v>0.71499999999999997</v>
      </c>
      <c r="E36" s="15"/>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18"/>
    </row>
    <row r="37" spans="1:35" x14ac:dyDescent="0.2">
      <c r="A37" s="10"/>
      <c r="B37" s="52"/>
      <c r="C37" s="9"/>
      <c r="D37" s="52"/>
      <c r="E37" s="15"/>
      <c r="F37" s="3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18"/>
    </row>
    <row r="38" spans="1:35" x14ac:dyDescent="0.2">
      <c r="A38" s="37"/>
      <c r="B38" s="47"/>
      <c r="C38" s="37"/>
      <c r="D38" s="4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18"/>
    </row>
    <row r="39" spans="1:35" x14ac:dyDescent="0.2">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18"/>
    </row>
    <row r="40" spans="1:35" x14ac:dyDescent="0.2">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18"/>
    </row>
    <row r="41" spans="1:35" x14ac:dyDescent="0.2">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18"/>
    </row>
    <row r="42" spans="1:35" x14ac:dyDescent="0.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18"/>
    </row>
  </sheetData>
  <mergeCells count="22">
    <mergeCell ref="A2:F2"/>
    <mergeCell ref="H2:I2"/>
    <mergeCell ref="N2:O2"/>
    <mergeCell ref="A3:H3"/>
    <mergeCell ref="I3:O3"/>
    <mergeCell ref="A4:O4"/>
    <mergeCell ref="A5:O5"/>
    <mergeCell ref="A6:E6"/>
    <mergeCell ref="F6:I6"/>
    <mergeCell ref="J6:L6"/>
    <mergeCell ref="M6:O6"/>
    <mergeCell ref="C7:E7"/>
    <mergeCell ref="C8:E8"/>
    <mergeCell ref="C9:E9"/>
    <mergeCell ref="C10:E10"/>
    <mergeCell ref="C11:E11"/>
    <mergeCell ref="A17:O17"/>
    <mergeCell ref="C12:E12"/>
    <mergeCell ref="C13:E13"/>
    <mergeCell ref="A14:O14"/>
    <mergeCell ref="A15:O15"/>
    <mergeCell ref="A16:O16"/>
  </mergeCells>
  <conditionalFormatting sqref="F8 G8 H8 I8 J8 L8 M8 N8 O8 F9 G9 H9 I9 J9 K9 L9 M9 N9 O9 F10 G10 H10 I10 J10 K10 L10 M10 N10 O10 F11 G11 H11 I11 J11 K11 L11 M11 N11 O11 F12 G12 H12 I12 J12 K12 L12 M12 N12 O12 F13 G13 H13 I13 J13 K13 L13 M13 N13 O13">
    <cfRule type="cellIs" dxfId="6" priority="1" stopIfTrue="1" operator="equal">
      <formula>1</formula>
    </cfRule>
    <cfRule type="cellIs" dxfId="5" priority="2" stopIfTrue="1" operator="equal">
      <formula>0</formula>
    </cfRule>
  </conditionalFormatting>
  <conditionalFormatting sqref="K8">
    <cfRule type="cellIs" dxfId="4" priority="3" stopIfTrue="1" operator="equal">
      <formula>1</formula>
    </cfRule>
    <cfRule type="cellIs" dxfId="3" priority="3" stopIfTrue="1" operator="equal">
      <formula>0</formula>
    </cfRule>
    <cfRule type="cellIs" dxfId="2" priority="3" stopIfTrue="1" operator="equal">
      <formula>1</formula>
    </cfRule>
    <cfRule type="cellIs" dxfId="1" priority="4" stopIfTrue="1" operator="equal">
      <formula>0</formula>
    </cfRule>
    <cfRule type="cellIs" dxfId="0" priority="5" stopIfTrue="1" operator="equal">
      <formula>" "</formula>
    </cfRule>
  </conditionalFormatting>
  <dataValidations count="6">
    <dataValidation type="list" allowBlank="1" showDropDown="1" showInputMessage="1" showErrorMessage="1" prompt=": true" sqref="A8">
      <formula1>AI2:AI21</formula1>
    </dataValidation>
    <dataValidation type="list" allowBlank="1" showDropDown="1" showInputMessage="1" showErrorMessage="1" prompt=": true" sqref="A9">
      <formula1>AI2:AI21</formula1>
    </dataValidation>
    <dataValidation type="list" allowBlank="1" showDropDown="1" showInputMessage="1" showErrorMessage="1" prompt=": true" sqref="A10">
      <formula1>AI2:AI21</formula1>
    </dataValidation>
    <dataValidation type="list" allowBlank="1" showDropDown="1" showInputMessage="1" showErrorMessage="1" prompt=": true" sqref="A11">
      <formula1>AI2:AI21</formula1>
    </dataValidation>
    <dataValidation type="list" allowBlank="1" showDropDown="1" showInputMessage="1" showErrorMessage="1" prompt=": true" sqref="A12">
      <formula1>AI2:AI21</formula1>
    </dataValidation>
    <dataValidation type="list" allowBlank="1" showDropDown="1" showInputMessage="1" showErrorMessage="1" prompt=": true" sqref="A13">
      <formula1>AI2:AI21</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abSelected="1" topLeftCell="A54" workbookViewId="0"/>
  </sheetViews>
  <sheetFormatPr baseColWidth="10" defaultColWidth="8" defaultRowHeight="12.75" customHeight="1" x14ac:dyDescent="0.2"/>
  <cols>
    <col min="2" max="2" width="11" customWidth="1"/>
    <col min="3" max="3" width="10.5703125" customWidth="1"/>
    <col min="5" max="5" width="29.42578125" customWidth="1"/>
    <col min="9" max="9" width="12.140625" customWidth="1"/>
    <col min="11" max="11" width="9.42578125" customWidth="1"/>
    <col min="12" max="14" width="9.5703125" customWidth="1"/>
    <col min="15" max="15" width="16.28515625" customWidth="1"/>
  </cols>
  <sheetData>
    <row r="1" spans="1:16" ht="12.75" customHeight="1" x14ac:dyDescent="0.2">
      <c r="A1" s="37"/>
      <c r="B1" s="37" t="s">
        <v>152</v>
      </c>
      <c r="C1" s="37"/>
      <c r="D1" s="37"/>
      <c r="E1" s="37"/>
      <c r="F1" s="37"/>
      <c r="G1" s="37"/>
      <c r="H1" s="37"/>
      <c r="I1" s="37"/>
      <c r="J1" s="37"/>
      <c r="K1" s="37"/>
      <c r="L1" s="37"/>
      <c r="M1" s="37"/>
      <c r="N1" s="37"/>
      <c r="O1" s="37"/>
    </row>
    <row r="2" spans="1:16" ht="12.75" customHeight="1" x14ac:dyDescent="0.2">
      <c r="A2" s="37">
        <v>2008</v>
      </c>
      <c r="B2" s="37" t="s">
        <v>153</v>
      </c>
      <c r="C2" s="37" t="s">
        <v>154</v>
      </c>
      <c r="D2" s="53">
        <v>70</v>
      </c>
      <c r="E2" s="37" t="s">
        <v>155</v>
      </c>
      <c r="F2" s="37" t="s">
        <v>156</v>
      </c>
      <c r="G2" s="37"/>
      <c r="H2" s="37"/>
      <c r="I2" s="37"/>
      <c r="J2" s="37"/>
      <c r="K2" s="37"/>
      <c r="L2" s="37"/>
      <c r="M2" s="37"/>
      <c r="N2" s="37"/>
      <c r="O2" s="37"/>
    </row>
    <row r="3" spans="1:16" ht="12.75" customHeight="1" x14ac:dyDescent="0.2">
      <c r="A3" s="37">
        <v>2008</v>
      </c>
      <c r="B3" s="37" t="s">
        <v>157</v>
      </c>
      <c r="C3" s="37" t="s">
        <v>154</v>
      </c>
      <c r="D3" s="53">
        <v>210</v>
      </c>
      <c r="E3" s="37" t="s">
        <v>158</v>
      </c>
      <c r="F3" s="37"/>
      <c r="G3" s="37"/>
      <c r="H3" s="37"/>
      <c r="I3" s="37"/>
      <c r="J3" s="37"/>
      <c r="K3" s="37"/>
      <c r="L3" s="37"/>
      <c r="M3" s="37"/>
      <c r="N3" s="46"/>
      <c r="O3" s="37"/>
    </row>
    <row r="4" spans="1:16" ht="12.75" customHeight="1" x14ac:dyDescent="0.2">
      <c r="A4" s="37">
        <v>2008</v>
      </c>
      <c r="B4" s="37" t="s">
        <v>159</v>
      </c>
      <c r="C4" s="37" t="s">
        <v>154</v>
      </c>
      <c r="D4" s="53">
        <v>70</v>
      </c>
      <c r="E4" s="37" t="s">
        <v>160</v>
      </c>
      <c r="F4" s="37"/>
      <c r="G4" s="37"/>
      <c r="H4" s="37"/>
      <c r="I4" s="37"/>
      <c r="J4" s="37"/>
      <c r="K4" s="37"/>
      <c r="L4" s="37"/>
      <c r="M4" s="37"/>
      <c r="N4" s="37"/>
      <c r="O4" s="37"/>
    </row>
    <row r="5" spans="1:16" ht="12.75" customHeight="1" x14ac:dyDescent="0.2">
      <c r="A5" s="37">
        <v>2008</v>
      </c>
      <c r="B5" s="37" t="s">
        <v>161</v>
      </c>
      <c r="C5" s="37" t="s">
        <v>154</v>
      </c>
      <c r="D5" s="53">
        <v>70</v>
      </c>
      <c r="E5" s="37" t="s">
        <v>160</v>
      </c>
      <c r="F5" s="37"/>
      <c r="G5" s="37"/>
      <c r="H5" s="37"/>
      <c r="I5" s="37"/>
      <c r="J5" s="37"/>
      <c r="K5" s="37"/>
      <c r="L5" s="37"/>
      <c r="M5" s="37"/>
      <c r="N5" s="37"/>
      <c r="O5" s="37"/>
    </row>
    <row r="6" spans="1:16" ht="12.75" customHeight="1" x14ac:dyDescent="0.2">
      <c r="A6" s="37">
        <v>2008</v>
      </c>
      <c r="B6" s="37" t="s">
        <v>153</v>
      </c>
      <c r="C6" s="37" t="s">
        <v>162</v>
      </c>
      <c r="D6" s="53">
        <v>645</v>
      </c>
      <c r="E6" s="37" t="s">
        <v>163</v>
      </c>
      <c r="F6" s="37"/>
      <c r="G6" s="37"/>
      <c r="H6" s="37"/>
      <c r="I6" s="37"/>
      <c r="J6" s="37"/>
      <c r="K6" s="37"/>
      <c r="L6" s="37"/>
      <c r="M6" s="37"/>
      <c r="N6" s="4"/>
      <c r="O6" s="37"/>
    </row>
    <row r="7" spans="1:16" ht="12.75" customHeight="1" x14ac:dyDescent="0.2">
      <c r="A7" s="37">
        <v>2008</v>
      </c>
      <c r="B7" s="37" t="s">
        <v>157</v>
      </c>
      <c r="C7" s="37" t="s">
        <v>162</v>
      </c>
      <c r="D7" s="53">
        <v>814</v>
      </c>
      <c r="E7" s="37" t="s">
        <v>163</v>
      </c>
      <c r="F7" s="37"/>
      <c r="G7" s="37"/>
      <c r="H7" s="37"/>
      <c r="I7" s="37"/>
      <c r="J7" s="37"/>
      <c r="K7" s="37"/>
      <c r="L7" s="37"/>
      <c r="M7" s="37"/>
      <c r="N7" s="4"/>
      <c r="O7" s="37"/>
    </row>
    <row r="8" spans="1:16" ht="12.75" customHeight="1" x14ac:dyDescent="0.2">
      <c r="A8" s="37">
        <v>2008</v>
      </c>
      <c r="B8" s="37" t="s">
        <v>159</v>
      </c>
      <c r="C8" s="37" t="s">
        <v>162</v>
      </c>
      <c r="D8" s="53">
        <v>598</v>
      </c>
      <c r="E8" s="37" t="s">
        <v>163</v>
      </c>
      <c r="F8" s="37"/>
      <c r="G8" s="37"/>
      <c r="H8" s="37"/>
      <c r="I8" s="37"/>
      <c r="J8" s="37"/>
      <c r="K8" s="37"/>
      <c r="L8" s="37"/>
      <c r="M8" s="37"/>
      <c r="N8" s="4"/>
      <c r="O8" s="37"/>
    </row>
    <row r="9" spans="1:16" ht="12.75" customHeight="1" x14ac:dyDescent="0.2">
      <c r="A9" s="37">
        <v>2008</v>
      </c>
      <c r="B9" s="37" t="s">
        <v>161</v>
      </c>
      <c r="C9" s="37" t="s">
        <v>162</v>
      </c>
      <c r="D9" s="53">
        <v>706</v>
      </c>
      <c r="E9" s="37" t="s">
        <v>163</v>
      </c>
      <c r="F9" s="37"/>
      <c r="G9" s="37"/>
      <c r="H9" s="37"/>
      <c r="I9" s="37"/>
      <c r="J9" s="37"/>
      <c r="K9" s="37"/>
      <c r="L9" s="37"/>
      <c r="M9" s="37"/>
      <c r="N9" s="4"/>
      <c r="O9" s="37"/>
    </row>
    <row r="10" spans="1:16" ht="38.25" x14ac:dyDescent="0.2">
      <c r="A10" s="37">
        <v>2008</v>
      </c>
      <c r="B10" s="37" t="s">
        <v>164</v>
      </c>
      <c r="C10" s="37" t="s">
        <v>162</v>
      </c>
      <c r="D10" s="53">
        <v>661</v>
      </c>
      <c r="E10" s="37" t="s">
        <v>163</v>
      </c>
      <c r="F10" s="37"/>
      <c r="G10" s="37"/>
      <c r="H10" s="37"/>
      <c r="I10" s="37"/>
      <c r="J10" s="64"/>
      <c r="K10" s="65"/>
      <c r="L10" s="66" t="s">
        <v>210</v>
      </c>
      <c r="M10" s="65"/>
      <c r="N10" s="65"/>
      <c r="O10" s="67"/>
      <c r="P10" s="26"/>
    </row>
    <row r="11" spans="1:16" ht="25.5" x14ac:dyDescent="0.2">
      <c r="A11" s="37">
        <v>2008</v>
      </c>
      <c r="B11" s="37" t="s">
        <v>165</v>
      </c>
      <c r="C11" s="37" t="s">
        <v>162</v>
      </c>
      <c r="D11" s="53">
        <v>624</v>
      </c>
      <c r="E11" s="37" t="s">
        <v>163</v>
      </c>
      <c r="F11" s="37"/>
      <c r="G11" s="37"/>
      <c r="H11" s="37"/>
      <c r="I11" s="48"/>
      <c r="J11" s="66" t="s">
        <v>211</v>
      </c>
      <c r="K11" s="68" t="s">
        <v>153</v>
      </c>
      <c r="L11" s="64" t="s">
        <v>154</v>
      </c>
      <c r="M11" s="69" t="s">
        <v>162</v>
      </c>
      <c r="N11" s="69" t="s">
        <v>166</v>
      </c>
      <c r="O11" s="70" t="s">
        <v>177</v>
      </c>
      <c r="P11" s="59"/>
    </row>
    <row r="12" spans="1:16" ht="12.75" customHeight="1" x14ac:dyDescent="0.2">
      <c r="A12" s="37">
        <v>2008</v>
      </c>
      <c r="B12" s="37" t="s">
        <v>153</v>
      </c>
      <c r="C12" s="37" t="s">
        <v>166</v>
      </c>
      <c r="D12" s="53">
        <v>855</v>
      </c>
      <c r="E12" s="37" t="s">
        <v>167</v>
      </c>
      <c r="F12" s="37"/>
      <c r="G12" s="37"/>
      <c r="H12" s="37"/>
      <c r="I12" s="41"/>
      <c r="J12" s="64">
        <v>2008</v>
      </c>
      <c r="K12" s="64" t="s">
        <v>153</v>
      </c>
      <c r="L12" s="64"/>
      <c r="M12" s="65"/>
      <c r="N12" s="65"/>
      <c r="O12" s="67"/>
      <c r="P12" s="31"/>
    </row>
    <row r="13" spans="1:16" ht="12.75" customHeight="1" x14ac:dyDescent="0.2">
      <c r="A13" s="37">
        <v>2008</v>
      </c>
      <c r="B13" s="37" t="s">
        <v>157</v>
      </c>
      <c r="C13" s="37" t="s">
        <v>166</v>
      </c>
      <c r="D13" s="53">
        <v>731</v>
      </c>
      <c r="E13" s="37" t="s">
        <v>167</v>
      </c>
      <c r="F13" s="37"/>
      <c r="G13" s="37"/>
      <c r="H13" s="37"/>
      <c r="I13" s="41"/>
      <c r="J13" s="71"/>
      <c r="K13" s="72" t="s">
        <v>157</v>
      </c>
      <c r="L13" s="71"/>
      <c r="M13" s="73"/>
      <c r="N13" s="73"/>
      <c r="O13" s="74"/>
      <c r="P13" s="36"/>
    </row>
    <row r="14" spans="1:16" ht="12.75" customHeight="1" x14ac:dyDescent="0.2">
      <c r="A14" s="37">
        <v>2008</v>
      </c>
      <c r="B14" s="37" t="s">
        <v>159</v>
      </c>
      <c r="C14" s="37" t="s">
        <v>166</v>
      </c>
      <c r="D14" s="53">
        <v>862</v>
      </c>
      <c r="E14" s="37" t="s">
        <v>167</v>
      </c>
      <c r="F14" s="37"/>
      <c r="G14" s="37"/>
      <c r="H14" s="37"/>
      <c r="I14" s="41"/>
      <c r="J14" s="71"/>
      <c r="K14" s="72" t="s">
        <v>159</v>
      </c>
      <c r="L14" s="71"/>
      <c r="M14" s="73"/>
      <c r="N14" s="73"/>
      <c r="O14" s="74"/>
      <c r="P14" s="36"/>
    </row>
    <row r="15" spans="1:16" ht="12.75" customHeight="1" x14ac:dyDescent="0.2">
      <c r="A15" s="37">
        <v>2008</v>
      </c>
      <c r="B15" s="37" t="s">
        <v>161</v>
      </c>
      <c r="C15" s="37" t="s">
        <v>166</v>
      </c>
      <c r="D15" s="53">
        <v>1080</v>
      </c>
      <c r="E15" s="37" t="s">
        <v>167</v>
      </c>
      <c r="F15" s="37"/>
      <c r="G15" s="37"/>
      <c r="H15" s="37"/>
      <c r="I15" s="48"/>
      <c r="J15" s="71"/>
      <c r="K15" s="72" t="s">
        <v>161</v>
      </c>
      <c r="L15" s="71"/>
      <c r="M15" s="73"/>
      <c r="N15" s="73"/>
      <c r="O15" s="74"/>
      <c r="P15" s="36"/>
    </row>
    <row r="16" spans="1:16" ht="12.75" customHeight="1" x14ac:dyDescent="0.2">
      <c r="A16" s="37">
        <v>2008</v>
      </c>
      <c r="B16" s="37" t="s">
        <v>164</v>
      </c>
      <c r="C16" s="37" t="s">
        <v>166</v>
      </c>
      <c r="D16" s="53">
        <v>992</v>
      </c>
      <c r="E16" s="37" t="s">
        <v>167</v>
      </c>
      <c r="F16" s="37"/>
      <c r="G16" s="37"/>
      <c r="H16" s="37"/>
      <c r="I16" s="48"/>
      <c r="J16" s="71"/>
      <c r="K16" s="72" t="s">
        <v>164</v>
      </c>
      <c r="L16" s="71"/>
      <c r="M16" s="73"/>
      <c r="N16" s="73"/>
      <c r="O16" s="74"/>
      <c r="P16" s="36"/>
    </row>
    <row r="17" spans="1:16" ht="12.75" customHeight="1" x14ac:dyDescent="0.2">
      <c r="A17" s="37">
        <v>2008</v>
      </c>
      <c r="B17" s="37" t="s">
        <v>165</v>
      </c>
      <c r="C17" s="37" t="s">
        <v>166</v>
      </c>
      <c r="D17" s="53">
        <v>886</v>
      </c>
      <c r="E17" s="37" t="s">
        <v>167</v>
      </c>
      <c r="F17" s="37"/>
      <c r="G17" s="37"/>
      <c r="H17" s="37"/>
      <c r="I17" s="48"/>
      <c r="J17" s="71"/>
      <c r="K17" s="72" t="s">
        <v>165</v>
      </c>
      <c r="L17" s="71"/>
      <c r="M17" s="73"/>
      <c r="N17" s="73"/>
      <c r="O17" s="74"/>
      <c r="P17" s="6"/>
    </row>
    <row r="18" spans="1:16" ht="12.75" customHeight="1" x14ac:dyDescent="0.2">
      <c r="A18" s="37">
        <v>2009</v>
      </c>
      <c r="B18" s="37" t="s">
        <v>159</v>
      </c>
      <c r="C18" s="37" t="s">
        <v>154</v>
      </c>
      <c r="D18" s="53">
        <v>140</v>
      </c>
      <c r="E18" s="37" t="s">
        <v>168</v>
      </c>
      <c r="F18" s="37"/>
      <c r="G18" s="37"/>
      <c r="H18" s="37"/>
      <c r="I18" s="48"/>
      <c r="J18" s="64">
        <v>2009</v>
      </c>
      <c r="K18" s="64" t="s">
        <v>153</v>
      </c>
      <c r="L18" s="71"/>
      <c r="M18" s="73"/>
      <c r="N18" s="73"/>
      <c r="O18" s="74"/>
      <c r="P18" s="59"/>
    </row>
    <row r="19" spans="1:16" ht="12.75" customHeight="1" x14ac:dyDescent="0.2">
      <c r="A19" s="37">
        <v>2009</v>
      </c>
      <c r="B19" s="37" t="s">
        <v>161</v>
      </c>
      <c r="C19" s="37" t="s">
        <v>154</v>
      </c>
      <c r="D19" s="53">
        <v>210</v>
      </c>
      <c r="E19" s="37" t="s">
        <v>169</v>
      </c>
      <c r="F19" s="37"/>
      <c r="G19" s="37"/>
      <c r="H19" s="37"/>
      <c r="I19" s="48"/>
      <c r="J19" s="71"/>
      <c r="K19" s="72" t="s">
        <v>157</v>
      </c>
      <c r="L19" s="71"/>
      <c r="M19" s="73"/>
      <c r="N19" s="73"/>
      <c r="O19" s="74"/>
      <c r="P19" s="31"/>
    </row>
    <row r="20" spans="1:16" ht="12.75" customHeight="1" x14ac:dyDescent="0.2">
      <c r="A20" s="37">
        <v>2009</v>
      </c>
      <c r="B20" s="37" t="s">
        <v>164</v>
      </c>
      <c r="C20" s="37" t="s">
        <v>154</v>
      </c>
      <c r="D20" s="53">
        <v>70</v>
      </c>
      <c r="E20" s="37" t="s">
        <v>160</v>
      </c>
      <c r="F20" s="37"/>
      <c r="G20" s="37"/>
      <c r="H20" s="37"/>
      <c r="I20" s="48"/>
      <c r="J20" s="71"/>
      <c r="K20" s="72" t="s">
        <v>159</v>
      </c>
      <c r="L20" s="71"/>
      <c r="M20" s="73"/>
      <c r="N20" s="73"/>
      <c r="O20" s="74"/>
      <c r="P20" s="36"/>
    </row>
    <row r="21" spans="1:16" ht="12.75" customHeight="1" x14ac:dyDescent="0.2">
      <c r="A21" s="37">
        <v>2009</v>
      </c>
      <c r="B21" s="37" t="s">
        <v>165</v>
      </c>
      <c r="C21" s="37" t="s">
        <v>154</v>
      </c>
      <c r="D21" s="53">
        <v>70</v>
      </c>
      <c r="E21" s="37" t="s">
        <v>155</v>
      </c>
      <c r="F21" s="37"/>
      <c r="G21" s="37"/>
      <c r="H21" s="37"/>
      <c r="I21" s="48"/>
      <c r="J21" s="71"/>
      <c r="K21" s="72" t="s">
        <v>161</v>
      </c>
      <c r="L21" s="71"/>
      <c r="M21" s="73"/>
      <c r="N21" s="73"/>
      <c r="O21" s="74"/>
      <c r="P21" s="36"/>
    </row>
    <row r="22" spans="1:16" ht="12.75" customHeight="1" x14ac:dyDescent="0.2">
      <c r="A22" s="37">
        <v>2009</v>
      </c>
      <c r="B22" s="37" t="s">
        <v>153</v>
      </c>
      <c r="C22" s="37" t="s">
        <v>162</v>
      </c>
      <c r="D22" s="53">
        <v>654</v>
      </c>
      <c r="E22" s="37" t="s">
        <v>163</v>
      </c>
      <c r="F22" s="37"/>
      <c r="G22" s="37"/>
      <c r="H22" s="37"/>
      <c r="I22" s="48"/>
      <c r="J22" s="71"/>
      <c r="K22" s="72" t="s">
        <v>164</v>
      </c>
      <c r="L22" s="71"/>
      <c r="M22" s="73"/>
      <c r="N22" s="73"/>
      <c r="O22" s="74"/>
      <c r="P22" s="36"/>
    </row>
    <row r="23" spans="1:16" ht="12.75" customHeight="1" x14ac:dyDescent="0.2">
      <c r="A23" s="37">
        <v>2009</v>
      </c>
      <c r="B23" s="37" t="s">
        <v>157</v>
      </c>
      <c r="C23" s="37" t="s">
        <v>162</v>
      </c>
      <c r="D23" s="53">
        <v>656</v>
      </c>
      <c r="E23" s="37" t="s">
        <v>163</v>
      </c>
      <c r="F23" s="37"/>
      <c r="G23" s="37"/>
      <c r="H23" s="37"/>
      <c r="I23" s="48"/>
      <c r="J23" s="71"/>
      <c r="K23" s="72" t="s">
        <v>165</v>
      </c>
      <c r="L23" s="71"/>
      <c r="M23" s="73"/>
      <c r="N23" s="73"/>
      <c r="O23" s="74"/>
      <c r="P23" s="36"/>
    </row>
    <row r="24" spans="1:16" ht="12.75" customHeight="1" x14ac:dyDescent="0.2">
      <c r="A24" s="37">
        <v>2009</v>
      </c>
      <c r="B24" s="37" t="s">
        <v>159</v>
      </c>
      <c r="C24" s="37" t="s">
        <v>162</v>
      </c>
      <c r="D24" s="53">
        <v>735</v>
      </c>
      <c r="E24" s="37" t="s">
        <v>163</v>
      </c>
      <c r="F24" s="37"/>
      <c r="G24" s="37"/>
      <c r="H24" s="37"/>
      <c r="I24" s="48"/>
      <c r="J24" s="64">
        <v>2010</v>
      </c>
      <c r="K24" s="64" t="s">
        <v>157</v>
      </c>
      <c r="L24" s="71"/>
      <c r="M24" s="73"/>
      <c r="N24" s="73"/>
      <c r="O24" s="74"/>
      <c r="P24" s="6"/>
    </row>
    <row r="25" spans="1:16" ht="12.75" customHeight="1" x14ac:dyDescent="0.2">
      <c r="A25" s="37">
        <v>2009</v>
      </c>
      <c r="B25" s="37" t="s">
        <v>161</v>
      </c>
      <c r="C25" s="37" t="s">
        <v>162</v>
      </c>
      <c r="D25" s="53">
        <v>789</v>
      </c>
      <c r="E25" s="37" t="s">
        <v>163</v>
      </c>
      <c r="F25" s="37"/>
      <c r="G25" s="37"/>
      <c r="H25" s="37"/>
      <c r="I25" s="48"/>
      <c r="J25" s="71"/>
      <c r="K25" s="72" t="s">
        <v>159</v>
      </c>
      <c r="L25" s="71"/>
      <c r="M25" s="73"/>
      <c r="N25" s="73"/>
      <c r="O25" s="74"/>
      <c r="P25" s="59"/>
    </row>
    <row r="26" spans="1:16" ht="12.75" customHeight="1" x14ac:dyDescent="0.2">
      <c r="A26" s="37">
        <v>2009</v>
      </c>
      <c r="B26" s="37" t="s">
        <v>164</v>
      </c>
      <c r="C26" s="37" t="s">
        <v>162</v>
      </c>
      <c r="D26" s="53">
        <v>771</v>
      </c>
      <c r="E26" s="37" t="s">
        <v>163</v>
      </c>
      <c r="F26" s="37"/>
      <c r="G26" s="37"/>
      <c r="H26" s="37"/>
      <c r="I26" s="48"/>
      <c r="J26" s="64">
        <v>2011</v>
      </c>
      <c r="K26" s="64" t="s">
        <v>153</v>
      </c>
      <c r="L26" s="71"/>
      <c r="M26" s="73"/>
      <c r="N26" s="73"/>
      <c r="O26" s="74"/>
      <c r="P26" s="31"/>
    </row>
    <row r="27" spans="1:16" ht="12.75" customHeight="1" x14ac:dyDescent="0.2">
      <c r="A27" s="37">
        <v>2009</v>
      </c>
      <c r="B27" s="37" t="s">
        <v>153</v>
      </c>
      <c r="C27" s="37" t="s">
        <v>166</v>
      </c>
      <c r="D27" s="53">
        <v>1236</v>
      </c>
      <c r="E27" s="37" t="s">
        <v>167</v>
      </c>
      <c r="F27" s="37"/>
      <c r="G27" s="37"/>
      <c r="H27" s="37"/>
      <c r="I27" s="48"/>
      <c r="J27" s="71"/>
      <c r="K27" s="72" t="s">
        <v>157</v>
      </c>
      <c r="L27" s="71"/>
      <c r="M27" s="73"/>
      <c r="N27" s="73"/>
      <c r="O27" s="74"/>
      <c r="P27" s="6"/>
    </row>
    <row r="28" spans="1:16" ht="12.75" customHeight="1" x14ac:dyDescent="0.2">
      <c r="A28" s="37">
        <v>2009</v>
      </c>
      <c r="B28" s="37" t="s">
        <v>157</v>
      </c>
      <c r="C28" s="37" t="s">
        <v>166</v>
      </c>
      <c r="D28" s="53">
        <v>1290</v>
      </c>
      <c r="E28" s="37" t="s">
        <v>167</v>
      </c>
      <c r="F28" s="37"/>
      <c r="G28" s="37"/>
      <c r="H28" s="37"/>
      <c r="I28" s="48"/>
      <c r="J28" s="71"/>
      <c r="K28" s="72" t="s">
        <v>159</v>
      </c>
      <c r="L28" s="71"/>
      <c r="M28" s="73"/>
      <c r="N28" s="73"/>
      <c r="O28" s="74"/>
      <c r="P28" s="59"/>
    </row>
    <row r="29" spans="1:16" x14ac:dyDescent="0.2">
      <c r="A29" s="37">
        <v>2009</v>
      </c>
      <c r="B29" s="37" t="s">
        <v>159</v>
      </c>
      <c r="C29" s="37" t="s">
        <v>166</v>
      </c>
      <c r="D29" s="53">
        <v>1452</v>
      </c>
      <c r="E29" s="37" t="s">
        <v>167</v>
      </c>
      <c r="F29" s="37"/>
      <c r="G29" s="37"/>
      <c r="H29" s="37"/>
      <c r="I29" s="48"/>
      <c r="J29" s="71"/>
      <c r="K29" s="72" t="s">
        <v>161</v>
      </c>
      <c r="L29" s="71"/>
      <c r="M29" s="73"/>
      <c r="N29" s="73"/>
      <c r="O29" s="74"/>
      <c r="P29" s="59"/>
    </row>
    <row r="30" spans="1:16" x14ac:dyDescent="0.2">
      <c r="A30" s="37">
        <v>2009</v>
      </c>
      <c r="B30" s="37" t="s">
        <v>161</v>
      </c>
      <c r="C30" s="37" t="s">
        <v>166</v>
      </c>
      <c r="D30" s="53">
        <v>1746</v>
      </c>
      <c r="E30" s="37" t="s">
        <v>167</v>
      </c>
      <c r="F30" s="37"/>
      <c r="G30" s="37"/>
      <c r="H30" s="37"/>
      <c r="I30" s="37"/>
      <c r="J30" s="71"/>
      <c r="K30" s="72" t="s">
        <v>164</v>
      </c>
      <c r="L30" s="71"/>
      <c r="M30" s="73"/>
      <c r="N30" s="73"/>
      <c r="O30" s="74"/>
      <c r="P30" s="16"/>
    </row>
    <row r="31" spans="1:16" x14ac:dyDescent="0.2">
      <c r="A31" s="37">
        <v>2009</v>
      </c>
      <c r="B31" s="37" t="s">
        <v>164</v>
      </c>
      <c r="C31" s="37" t="s">
        <v>166</v>
      </c>
      <c r="D31" s="53">
        <v>1102</v>
      </c>
      <c r="E31" s="37" t="s">
        <v>167</v>
      </c>
      <c r="F31" s="37"/>
      <c r="G31" s="37"/>
      <c r="H31" s="37"/>
      <c r="I31" s="37"/>
      <c r="J31" s="64">
        <v>2012</v>
      </c>
      <c r="K31" s="64" t="s">
        <v>176</v>
      </c>
      <c r="L31" s="71"/>
      <c r="M31" s="73"/>
      <c r="N31" s="73"/>
      <c r="O31" s="74"/>
    </row>
    <row r="32" spans="1:16" x14ac:dyDescent="0.2">
      <c r="A32" s="37">
        <v>2009</v>
      </c>
      <c r="B32" s="37" t="s">
        <v>165</v>
      </c>
      <c r="C32" s="37" t="s">
        <v>166</v>
      </c>
      <c r="D32" s="53">
        <v>1512</v>
      </c>
      <c r="E32" s="37" t="s">
        <v>167</v>
      </c>
      <c r="F32" s="37"/>
      <c r="G32" s="37"/>
      <c r="H32" s="37"/>
      <c r="I32" s="37"/>
      <c r="J32" s="71"/>
      <c r="K32" s="72" t="s">
        <v>153</v>
      </c>
      <c r="L32" s="71"/>
      <c r="M32" s="73"/>
      <c r="N32" s="73"/>
      <c r="O32" s="74"/>
    </row>
    <row r="33" spans="1:15" x14ac:dyDescent="0.2">
      <c r="A33" s="37">
        <v>2010</v>
      </c>
      <c r="B33" s="37" t="s">
        <v>157</v>
      </c>
      <c r="C33" s="37" t="s">
        <v>162</v>
      </c>
      <c r="D33" s="53">
        <v>544</v>
      </c>
      <c r="E33" s="37" t="s">
        <v>163</v>
      </c>
      <c r="F33" s="37"/>
      <c r="G33" s="37"/>
      <c r="H33" s="37"/>
      <c r="I33" s="37"/>
      <c r="J33" s="71"/>
      <c r="K33" s="72" t="s">
        <v>157</v>
      </c>
      <c r="L33" s="71"/>
      <c r="M33" s="73"/>
      <c r="N33" s="73"/>
      <c r="O33" s="74"/>
    </row>
    <row r="34" spans="1:15" x14ac:dyDescent="0.2">
      <c r="A34" s="37">
        <v>2010</v>
      </c>
      <c r="B34" s="37" t="s">
        <v>159</v>
      </c>
      <c r="C34" s="37" t="s">
        <v>162</v>
      </c>
      <c r="D34" s="53">
        <v>592</v>
      </c>
      <c r="E34" s="37" t="s">
        <v>163</v>
      </c>
      <c r="F34" s="37"/>
      <c r="G34" s="37"/>
      <c r="H34" s="37"/>
      <c r="I34" s="37"/>
      <c r="J34" s="71"/>
      <c r="K34" s="72" t="s">
        <v>159</v>
      </c>
      <c r="L34" s="71"/>
      <c r="M34" s="73"/>
      <c r="N34" s="73"/>
      <c r="O34" s="74"/>
    </row>
    <row r="35" spans="1:15" x14ac:dyDescent="0.2">
      <c r="A35" s="37">
        <v>2011</v>
      </c>
      <c r="B35" s="37" t="s">
        <v>153</v>
      </c>
      <c r="C35" s="37" t="s">
        <v>154</v>
      </c>
      <c r="D35" s="53">
        <v>140</v>
      </c>
      <c r="E35" s="37" t="s">
        <v>170</v>
      </c>
      <c r="F35" s="37"/>
      <c r="G35" s="37"/>
      <c r="H35" s="37"/>
      <c r="I35" s="37"/>
      <c r="J35" s="71"/>
      <c r="K35" s="72" t="s">
        <v>161</v>
      </c>
      <c r="L35" s="71"/>
      <c r="M35" s="73"/>
      <c r="N35" s="73"/>
      <c r="O35" s="74"/>
    </row>
    <row r="36" spans="1:15" x14ac:dyDescent="0.2">
      <c r="A36" s="37">
        <v>2011</v>
      </c>
      <c r="B36" s="37" t="s">
        <v>157</v>
      </c>
      <c r="C36" s="37" t="s">
        <v>154</v>
      </c>
      <c r="D36" s="53">
        <v>140</v>
      </c>
      <c r="E36" s="37" t="s">
        <v>171</v>
      </c>
      <c r="F36" s="37"/>
      <c r="G36" s="37"/>
      <c r="H36" s="37"/>
      <c r="I36" s="37"/>
      <c r="J36" s="71"/>
      <c r="K36" s="72" t="s">
        <v>164</v>
      </c>
      <c r="L36" s="71"/>
      <c r="M36" s="73"/>
      <c r="N36" s="73"/>
      <c r="O36" s="74"/>
    </row>
    <row r="37" spans="1:15" x14ac:dyDescent="0.2">
      <c r="A37" s="37">
        <v>2011</v>
      </c>
      <c r="B37" s="37" t="s">
        <v>159</v>
      </c>
      <c r="C37" s="37" t="s">
        <v>154</v>
      </c>
      <c r="D37" s="53">
        <v>70</v>
      </c>
      <c r="E37" s="37" t="s">
        <v>155</v>
      </c>
      <c r="F37" s="37"/>
      <c r="G37" s="37"/>
      <c r="H37" s="37"/>
      <c r="I37" s="37"/>
      <c r="J37" s="71"/>
      <c r="K37" s="72" t="s">
        <v>165</v>
      </c>
      <c r="L37" s="71"/>
      <c r="M37" s="73"/>
      <c r="N37" s="73"/>
      <c r="O37" s="74"/>
    </row>
    <row r="38" spans="1:15" x14ac:dyDescent="0.2">
      <c r="A38" s="37">
        <v>2011</v>
      </c>
      <c r="B38" s="37" t="s">
        <v>157</v>
      </c>
      <c r="C38" s="37" t="s">
        <v>162</v>
      </c>
      <c r="D38" s="53">
        <v>558</v>
      </c>
      <c r="E38" s="37" t="s">
        <v>163</v>
      </c>
      <c r="F38" s="37"/>
      <c r="G38" s="37"/>
      <c r="H38" s="37"/>
      <c r="I38" s="37"/>
      <c r="J38" s="64">
        <v>2013</v>
      </c>
      <c r="K38" s="64" t="s">
        <v>153</v>
      </c>
      <c r="L38" s="71"/>
      <c r="M38" s="73"/>
      <c r="N38" s="73"/>
      <c r="O38" s="74"/>
    </row>
    <row r="39" spans="1:15" x14ac:dyDescent="0.2">
      <c r="A39" s="37">
        <v>2011</v>
      </c>
      <c r="B39" s="37" t="s">
        <v>159</v>
      </c>
      <c r="C39" s="37" t="s">
        <v>162</v>
      </c>
      <c r="D39" s="53">
        <v>562</v>
      </c>
      <c r="E39" s="37" t="s">
        <v>163</v>
      </c>
      <c r="F39" s="37"/>
      <c r="G39" s="37"/>
      <c r="H39" s="37"/>
      <c r="I39" s="37"/>
      <c r="J39" s="71"/>
      <c r="K39" s="72" t="s">
        <v>157</v>
      </c>
      <c r="L39" s="71"/>
      <c r="M39" s="73"/>
      <c r="N39" s="73"/>
      <c r="O39" s="74"/>
    </row>
    <row r="40" spans="1:15" x14ac:dyDescent="0.2">
      <c r="A40" s="37">
        <v>2011</v>
      </c>
      <c r="B40" s="37" t="s">
        <v>161</v>
      </c>
      <c r="C40" s="37" t="s">
        <v>162</v>
      </c>
      <c r="D40" s="53">
        <v>636</v>
      </c>
      <c r="E40" s="37" t="s">
        <v>163</v>
      </c>
      <c r="F40" s="37"/>
      <c r="G40" s="37"/>
      <c r="H40" s="37"/>
      <c r="I40" s="37"/>
      <c r="J40" s="71"/>
      <c r="K40" s="72" t="s">
        <v>159</v>
      </c>
      <c r="L40" s="71"/>
      <c r="M40" s="73"/>
      <c r="N40" s="73"/>
      <c r="O40" s="74"/>
    </row>
    <row r="41" spans="1:15" x14ac:dyDescent="0.2">
      <c r="A41" s="37">
        <v>2011</v>
      </c>
      <c r="B41" s="37" t="s">
        <v>164</v>
      </c>
      <c r="C41" s="37" t="s">
        <v>162</v>
      </c>
      <c r="D41" s="53">
        <v>589</v>
      </c>
      <c r="E41" s="37" t="s">
        <v>163</v>
      </c>
      <c r="F41" s="37"/>
      <c r="G41" s="37"/>
      <c r="H41" s="37"/>
      <c r="I41" s="37"/>
      <c r="J41" s="71"/>
      <c r="K41" s="72" t="s">
        <v>161</v>
      </c>
      <c r="L41" s="71"/>
      <c r="M41" s="73"/>
      <c r="N41" s="73"/>
      <c r="O41" s="74"/>
    </row>
    <row r="42" spans="1:15" x14ac:dyDescent="0.2">
      <c r="A42" s="37">
        <v>2011</v>
      </c>
      <c r="B42" s="37" t="s">
        <v>159</v>
      </c>
      <c r="C42" s="37" t="s">
        <v>166</v>
      </c>
      <c r="D42" s="53">
        <v>1067</v>
      </c>
      <c r="E42" s="37" t="s">
        <v>167</v>
      </c>
      <c r="F42" s="37"/>
      <c r="G42" s="37"/>
      <c r="H42" s="37"/>
      <c r="I42" s="37"/>
      <c r="J42" s="75"/>
      <c r="K42" s="76" t="s">
        <v>164</v>
      </c>
      <c r="L42" s="75"/>
      <c r="M42" s="77"/>
      <c r="N42" s="77"/>
      <c r="O42" s="78"/>
    </row>
    <row r="43" spans="1:15" x14ac:dyDescent="0.2">
      <c r="A43" s="37">
        <v>2011</v>
      </c>
      <c r="B43" s="37" t="s">
        <v>161</v>
      </c>
      <c r="C43" s="37" t="s">
        <v>166</v>
      </c>
      <c r="D43" s="53">
        <v>1451</v>
      </c>
      <c r="E43" s="37" t="s">
        <v>167</v>
      </c>
      <c r="F43" s="37"/>
      <c r="G43" s="37"/>
      <c r="H43" s="37"/>
      <c r="I43" s="37"/>
      <c r="J43" s="37"/>
      <c r="K43" s="37"/>
      <c r="L43" s="37"/>
      <c r="M43" s="37"/>
      <c r="N43" s="37"/>
      <c r="O43" s="37"/>
    </row>
    <row r="44" spans="1:15" x14ac:dyDescent="0.2">
      <c r="A44" s="37">
        <v>2011</v>
      </c>
      <c r="B44" s="37" t="s">
        <v>164</v>
      </c>
      <c r="C44" s="37" t="s">
        <v>166</v>
      </c>
      <c r="D44" s="53">
        <v>1216</v>
      </c>
      <c r="E44" s="37" t="s">
        <v>167</v>
      </c>
      <c r="F44" s="37"/>
      <c r="G44" s="37"/>
      <c r="H44" s="37"/>
      <c r="I44" s="37"/>
      <c r="J44" s="37"/>
      <c r="K44" s="37"/>
      <c r="L44" s="37"/>
      <c r="M44" s="37"/>
      <c r="N44" s="37"/>
      <c r="O44" s="37"/>
    </row>
    <row r="45" spans="1:15" x14ac:dyDescent="0.2">
      <c r="A45" s="37">
        <v>2012</v>
      </c>
      <c r="B45" s="37" t="s">
        <v>153</v>
      </c>
      <c r="C45" s="37" t="s">
        <v>154</v>
      </c>
      <c r="D45" s="53">
        <v>558.72</v>
      </c>
      <c r="E45" s="37" t="s">
        <v>172</v>
      </c>
      <c r="F45" s="37"/>
      <c r="G45" s="37"/>
      <c r="H45" s="37"/>
      <c r="I45" s="37"/>
      <c r="J45" s="37"/>
      <c r="K45" s="37"/>
      <c r="L45" s="37"/>
      <c r="M45" s="37"/>
      <c r="N45" s="37"/>
      <c r="O45" s="37"/>
    </row>
    <row r="46" spans="1:15" x14ac:dyDescent="0.2">
      <c r="A46" s="37">
        <v>2012</v>
      </c>
      <c r="B46" s="37" t="s">
        <v>157</v>
      </c>
      <c r="C46" s="37" t="s">
        <v>154</v>
      </c>
      <c r="D46" s="53">
        <v>558.72</v>
      </c>
      <c r="E46" s="37" t="s">
        <v>172</v>
      </c>
      <c r="F46" s="37"/>
      <c r="G46" s="37"/>
      <c r="H46" s="37"/>
      <c r="I46" s="37"/>
      <c r="J46" s="37"/>
      <c r="K46" s="37"/>
      <c r="L46" s="37"/>
      <c r="M46" s="37"/>
      <c r="N46" s="37"/>
      <c r="O46" s="37"/>
    </row>
    <row r="47" spans="1:15" x14ac:dyDescent="0.2">
      <c r="A47" s="37">
        <v>2012</v>
      </c>
      <c r="B47" s="37" t="s">
        <v>159</v>
      </c>
      <c r="C47" s="37" t="s">
        <v>154</v>
      </c>
      <c r="D47" s="53">
        <v>473.506666666667</v>
      </c>
      <c r="E47" s="37" t="s">
        <v>172</v>
      </c>
      <c r="F47" s="37"/>
      <c r="G47" s="37"/>
      <c r="H47" s="37"/>
      <c r="I47" s="37"/>
      <c r="J47" s="37"/>
      <c r="K47" s="37"/>
      <c r="L47" s="37"/>
      <c r="M47" s="37"/>
      <c r="N47" s="37"/>
      <c r="O47" s="37"/>
    </row>
    <row r="48" spans="1:15" x14ac:dyDescent="0.2">
      <c r="A48" s="37">
        <v>2012</v>
      </c>
      <c r="B48" s="37" t="s">
        <v>161</v>
      </c>
      <c r="C48" s="37" t="s">
        <v>154</v>
      </c>
      <c r="D48" s="53">
        <v>473.506666666667</v>
      </c>
      <c r="E48" s="37" t="s">
        <v>172</v>
      </c>
      <c r="F48" s="37"/>
      <c r="G48" s="37"/>
      <c r="H48" s="37"/>
      <c r="I48" s="37"/>
      <c r="J48" s="37"/>
      <c r="K48" s="37"/>
      <c r="L48" s="37"/>
      <c r="M48" s="37"/>
      <c r="N48" s="37"/>
      <c r="O48" s="37"/>
    </row>
    <row r="49" spans="1:15" x14ac:dyDescent="0.2">
      <c r="A49" s="37">
        <v>2012</v>
      </c>
      <c r="B49" s="37" t="s">
        <v>164</v>
      </c>
      <c r="C49" s="37" t="s">
        <v>154</v>
      </c>
      <c r="D49" s="53">
        <v>540.91333333333296</v>
      </c>
      <c r="E49" s="37" t="s">
        <v>172</v>
      </c>
      <c r="F49" s="37"/>
      <c r="G49" s="37"/>
      <c r="H49" s="37"/>
      <c r="I49" s="37"/>
      <c r="J49" s="37"/>
      <c r="K49" s="37"/>
      <c r="L49" s="37"/>
      <c r="M49" s="37"/>
      <c r="N49" s="37"/>
      <c r="O49" s="37"/>
    </row>
    <row r="50" spans="1:15" x14ac:dyDescent="0.2">
      <c r="A50" s="37">
        <v>2012</v>
      </c>
      <c r="B50" s="37" t="s">
        <v>165</v>
      </c>
      <c r="C50" s="37" t="s">
        <v>154</v>
      </c>
      <c r="D50" s="53">
        <v>540.91333333333296</v>
      </c>
      <c r="E50" s="37" t="s">
        <v>172</v>
      </c>
      <c r="F50" s="37"/>
      <c r="G50" s="37"/>
      <c r="H50" s="37"/>
      <c r="I50" s="37"/>
      <c r="J50" s="37"/>
      <c r="K50" s="37"/>
      <c r="L50" s="37"/>
      <c r="M50" s="37"/>
      <c r="N50" s="37"/>
      <c r="O50" s="37"/>
    </row>
    <row r="51" spans="1:15" x14ac:dyDescent="0.2">
      <c r="A51" s="37">
        <v>2012</v>
      </c>
      <c r="B51" s="37" t="s">
        <v>173</v>
      </c>
      <c r="C51" s="37" t="s">
        <v>162</v>
      </c>
      <c r="D51" s="53">
        <v>542</v>
      </c>
      <c r="E51" s="37" t="s">
        <v>163</v>
      </c>
      <c r="F51" s="37"/>
      <c r="G51" s="37"/>
      <c r="H51" s="37"/>
      <c r="I51" s="37"/>
      <c r="J51" s="37"/>
      <c r="K51" s="37"/>
      <c r="L51" s="37"/>
      <c r="M51" s="37"/>
      <c r="N51" s="37"/>
      <c r="O51" s="37"/>
    </row>
    <row r="52" spans="1:15" x14ac:dyDescent="0.2">
      <c r="A52" s="37">
        <v>2012</v>
      </c>
      <c r="B52" s="37" t="s">
        <v>174</v>
      </c>
      <c r="C52" s="37" t="s">
        <v>162</v>
      </c>
      <c r="D52" s="53">
        <v>533</v>
      </c>
      <c r="E52" s="37" t="s">
        <v>163</v>
      </c>
      <c r="F52" s="37"/>
      <c r="G52" s="37"/>
      <c r="H52" s="37"/>
      <c r="I52" s="37"/>
      <c r="J52" s="37"/>
      <c r="K52" s="37"/>
      <c r="L52" s="37"/>
      <c r="M52" s="37"/>
      <c r="N52" s="37"/>
      <c r="O52" s="37"/>
    </row>
    <row r="53" spans="1:15" x14ac:dyDescent="0.2">
      <c r="A53" s="37">
        <v>2012</v>
      </c>
      <c r="B53" s="37" t="s">
        <v>175</v>
      </c>
      <c r="C53" s="37" t="s">
        <v>162</v>
      </c>
      <c r="D53" s="53">
        <v>587</v>
      </c>
      <c r="E53" s="37" t="s">
        <v>163</v>
      </c>
      <c r="F53" s="37"/>
      <c r="G53" s="37"/>
      <c r="H53" s="37"/>
      <c r="I53" s="37"/>
      <c r="J53" s="37"/>
      <c r="K53" s="37"/>
      <c r="L53" s="37"/>
      <c r="M53" s="37"/>
      <c r="N53" s="37"/>
      <c r="O53" s="37"/>
    </row>
    <row r="54" spans="1:15" x14ac:dyDescent="0.2">
      <c r="A54" s="37">
        <v>2012</v>
      </c>
      <c r="B54" s="37" t="s">
        <v>174</v>
      </c>
      <c r="C54" s="37" t="s">
        <v>166</v>
      </c>
      <c r="D54" s="53">
        <v>555.1</v>
      </c>
      <c r="E54" s="37" t="s">
        <v>167</v>
      </c>
      <c r="F54" s="37"/>
      <c r="G54" s="37"/>
      <c r="H54" s="37"/>
      <c r="I54" s="37"/>
      <c r="J54" s="37"/>
      <c r="K54" s="37"/>
      <c r="L54" s="37"/>
      <c r="M54" s="37"/>
      <c r="N54" s="37"/>
      <c r="O54" s="37"/>
    </row>
    <row r="55" spans="1:15" x14ac:dyDescent="0.2">
      <c r="A55" s="37">
        <v>2012</v>
      </c>
      <c r="B55" s="37" t="s">
        <v>175</v>
      </c>
      <c r="C55" s="37" t="s">
        <v>166</v>
      </c>
      <c r="D55" s="53">
        <v>535.34</v>
      </c>
      <c r="E55" s="37" t="s">
        <v>167</v>
      </c>
      <c r="F55" s="37"/>
      <c r="G55" s="37"/>
      <c r="H55" s="37"/>
      <c r="I55" s="37"/>
      <c r="J55" s="37"/>
      <c r="K55" s="37"/>
      <c r="L55" s="37"/>
      <c r="M55" s="37"/>
      <c r="N55" s="37"/>
      <c r="O55" s="37"/>
    </row>
    <row r="56" spans="1:15" x14ac:dyDescent="0.2">
      <c r="A56" s="37">
        <v>2012</v>
      </c>
      <c r="B56" s="37" t="s">
        <v>176</v>
      </c>
      <c r="C56" s="37" t="s">
        <v>177</v>
      </c>
      <c r="D56" s="53">
        <v>620.66</v>
      </c>
      <c r="E56" s="37" t="s">
        <v>178</v>
      </c>
      <c r="F56" s="37"/>
      <c r="G56" s="37"/>
      <c r="H56" s="37"/>
      <c r="I56" s="37"/>
      <c r="J56" s="37"/>
      <c r="K56" s="37"/>
      <c r="L56" s="37"/>
      <c r="M56" s="37"/>
      <c r="N56" s="37"/>
      <c r="O56" s="37"/>
    </row>
    <row r="57" spans="1:15" x14ac:dyDescent="0.2">
      <c r="A57" s="37">
        <v>2013</v>
      </c>
      <c r="B57" s="37" t="s">
        <v>153</v>
      </c>
      <c r="C57" s="37" t="s">
        <v>154</v>
      </c>
      <c r="D57" s="53">
        <v>634.493333333333</v>
      </c>
      <c r="E57" s="37" t="s">
        <v>172</v>
      </c>
      <c r="F57" s="37"/>
      <c r="G57" s="37"/>
      <c r="H57" s="37"/>
      <c r="I57" s="37"/>
      <c r="J57" s="37"/>
      <c r="K57" s="37"/>
      <c r="L57" s="37"/>
      <c r="M57" s="37"/>
      <c r="N57" s="37"/>
      <c r="O57" s="37"/>
    </row>
    <row r="58" spans="1:15" x14ac:dyDescent="0.2">
      <c r="A58" s="37">
        <v>2013</v>
      </c>
      <c r="B58" s="37" t="s">
        <v>157</v>
      </c>
      <c r="C58" s="37" t="s">
        <v>154</v>
      </c>
      <c r="D58" s="53">
        <v>634.493333333333</v>
      </c>
      <c r="E58" s="37" t="s">
        <v>172</v>
      </c>
      <c r="F58" s="37"/>
      <c r="G58" s="37"/>
      <c r="H58" s="37"/>
      <c r="I58" s="37"/>
      <c r="J58" s="37"/>
      <c r="K58" s="37"/>
      <c r="L58" s="37"/>
      <c r="M58" s="37"/>
      <c r="N58" s="37"/>
      <c r="O58" s="37"/>
    </row>
    <row r="59" spans="1:15" x14ac:dyDescent="0.2">
      <c r="A59" s="37">
        <v>2013</v>
      </c>
      <c r="B59" s="37" t="s">
        <v>159</v>
      </c>
      <c r="C59" s="37" t="s">
        <v>154</v>
      </c>
      <c r="D59" s="53">
        <v>619.46666666666704</v>
      </c>
      <c r="E59" s="37" t="s">
        <v>172</v>
      </c>
      <c r="F59" s="37"/>
      <c r="G59" s="40"/>
      <c r="H59" s="37"/>
      <c r="I59" s="37"/>
      <c r="J59" s="37"/>
      <c r="K59" s="37"/>
      <c r="L59" s="37"/>
      <c r="M59" s="37"/>
      <c r="N59" s="37"/>
      <c r="O59" s="37"/>
    </row>
    <row r="60" spans="1:15" x14ac:dyDescent="0.2">
      <c r="A60" s="37">
        <v>2013</v>
      </c>
      <c r="B60" s="37" t="s">
        <v>161</v>
      </c>
      <c r="C60" s="37" t="s">
        <v>154</v>
      </c>
      <c r="D60" s="53">
        <v>619.46666666666704</v>
      </c>
      <c r="E60" s="37" t="s">
        <v>172</v>
      </c>
      <c r="F60" s="37"/>
      <c r="G60" s="60"/>
      <c r="H60" s="37"/>
      <c r="I60" s="37"/>
      <c r="J60" s="37"/>
      <c r="K60" s="37"/>
      <c r="L60" s="37"/>
      <c r="M60" s="37"/>
      <c r="N60" s="37"/>
      <c r="O60" s="37"/>
    </row>
    <row r="61" spans="1:15" x14ac:dyDescent="0.2">
      <c r="A61" s="37">
        <v>2013</v>
      </c>
      <c r="B61" s="37" t="s">
        <v>164</v>
      </c>
      <c r="C61" s="37" t="s">
        <v>154</v>
      </c>
      <c r="D61" s="53">
        <v>660</v>
      </c>
      <c r="E61" s="37" t="s">
        <v>172</v>
      </c>
      <c r="F61" s="37"/>
      <c r="G61" s="40"/>
      <c r="H61" s="37"/>
      <c r="I61" s="37"/>
      <c r="J61" s="37"/>
      <c r="K61" s="37"/>
      <c r="L61" s="37"/>
      <c r="M61" s="37"/>
      <c r="N61" s="37"/>
      <c r="O61" s="37"/>
    </row>
    <row r="62" spans="1:15" x14ac:dyDescent="0.2">
      <c r="A62" s="37">
        <v>2013</v>
      </c>
      <c r="B62" s="37" t="s">
        <v>153</v>
      </c>
      <c r="C62" s="37" t="s">
        <v>162</v>
      </c>
      <c r="D62" s="53">
        <v>567</v>
      </c>
      <c r="E62" s="37" t="s">
        <v>163</v>
      </c>
      <c r="F62" s="37"/>
      <c r="G62" s="40"/>
      <c r="H62" s="37"/>
      <c r="I62" s="37"/>
      <c r="J62" s="37"/>
      <c r="K62" s="37"/>
      <c r="L62" s="37"/>
      <c r="M62" s="37"/>
      <c r="N62" s="37"/>
      <c r="O62" s="37"/>
    </row>
    <row r="63" spans="1:15" x14ac:dyDescent="0.2">
      <c r="A63" s="37">
        <v>2013</v>
      </c>
      <c r="B63" s="37" t="s">
        <v>157</v>
      </c>
      <c r="C63" s="37" t="s">
        <v>162</v>
      </c>
      <c r="D63" s="53">
        <v>569.5</v>
      </c>
      <c r="E63" s="37" t="s">
        <v>163</v>
      </c>
      <c r="F63" s="37"/>
      <c r="G63" s="40"/>
      <c r="H63" s="37"/>
      <c r="I63" s="37"/>
      <c r="J63" s="37"/>
      <c r="K63" s="37"/>
      <c r="L63" s="37"/>
      <c r="M63" s="37"/>
      <c r="N63" s="37"/>
      <c r="O63" s="37"/>
    </row>
    <row r="64" spans="1:15" x14ac:dyDescent="0.2">
      <c r="A64" s="37">
        <v>2013</v>
      </c>
      <c r="B64" s="37" t="s">
        <v>159</v>
      </c>
      <c r="C64" s="37" t="s">
        <v>162</v>
      </c>
      <c r="D64" s="53">
        <v>946</v>
      </c>
      <c r="E64" s="37" t="s">
        <v>163</v>
      </c>
      <c r="F64" s="37"/>
      <c r="G64" s="40"/>
      <c r="H64" s="37"/>
      <c r="I64" s="37"/>
      <c r="J64" s="37"/>
      <c r="K64" s="37"/>
      <c r="L64" s="37"/>
      <c r="M64" s="37"/>
      <c r="N64" s="37"/>
      <c r="O64" s="37"/>
    </row>
    <row r="65" spans="1:15" x14ac:dyDescent="0.2">
      <c r="A65" s="37">
        <v>2013</v>
      </c>
      <c r="B65" s="37" t="s">
        <v>153</v>
      </c>
      <c r="C65" s="37" t="s">
        <v>166</v>
      </c>
      <c r="D65" s="53">
        <v>531.5</v>
      </c>
      <c r="E65" s="37" t="s">
        <v>167</v>
      </c>
      <c r="F65" s="37"/>
      <c r="G65" s="40"/>
      <c r="H65" s="37"/>
      <c r="I65" s="37"/>
      <c r="J65" s="37"/>
      <c r="K65" s="37"/>
      <c r="L65" s="37"/>
      <c r="M65" s="37"/>
      <c r="N65" s="37"/>
      <c r="O65" s="37"/>
    </row>
    <row r="66" spans="1:15" x14ac:dyDescent="0.2">
      <c r="A66" s="37">
        <v>2013</v>
      </c>
      <c r="B66" s="37" t="s">
        <v>157</v>
      </c>
      <c r="C66" s="37" t="s">
        <v>166</v>
      </c>
      <c r="D66" s="53">
        <v>793.58</v>
      </c>
      <c r="E66" s="37" t="s">
        <v>167</v>
      </c>
      <c r="F66" s="37"/>
      <c r="G66" s="40"/>
      <c r="H66" s="37"/>
      <c r="I66" s="37"/>
      <c r="J66" s="37"/>
      <c r="K66" s="37"/>
      <c r="L66" s="37"/>
      <c r="M66" s="37"/>
      <c r="N66" s="37"/>
      <c r="O66" s="37"/>
    </row>
    <row r="67" spans="1:15" x14ac:dyDescent="0.2">
      <c r="A67" s="37">
        <v>2013</v>
      </c>
      <c r="B67" s="37" t="s">
        <v>159</v>
      </c>
      <c r="C67" s="37" t="s">
        <v>166</v>
      </c>
      <c r="D67" s="53">
        <v>760.96</v>
      </c>
      <c r="E67" s="37" t="s">
        <v>167</v>
      </c>
      <c r="F67" s="37"/>
      <c r="G67" s="40"/>
      <c r="H67" s="37"/>
      <c r="I67" s="37"/>
      <c r="J67" s="37"/>
      <c r="K67" s="37"/>
      <c r="L67" s="37"/>
      <c r="M67" s="37"/>
      <c r="N67" s="37"/>
      <c r="O67" s="37"/>
    </row>
    <row r="68" spans="1:15" x14ac:dyDescent="0.2">
      <c r="A68" s="37">
        <v>2013</v>
      </c>
      <c r="B68" s="37" t="s">
        <v>161</v>
      </c>
      <c r="C68" s="37" t="s">
        <v>166</v>
      </c>
      <c r="D68" s="53">
        <v>1043.9000000000001</v>
      </c>
      <c r="E68" s="37" t="s">
        <v>167</v>
      </c>
      <c r="F68" s="37"/>
      <c r="G68" s="40"/>
      <c r="H68" s="44"/>
      <c r="I68" s="37"/>
      <c r="J68" s="37"/>
      <c r="K68" s="37"/>
      <c r="L68" s="37"/>
      <c r="M68" s="37"/>
      <c r="N68" s="37"/>
      <c r="O68" s="37"/>
    </row>
    <row r="69" spans="1:15" x14ac:dyDescent="0.2">
      <c r="A69" s="37"/>
      <c r="B69" s="37"/>
      <c r="C69" s="37"/>
      <c r="D69" s="53"/>
      <c r="E69" s="37"/>
      <c r="F69" s="37"/>
      <c r="G69" s="40"/>
      <c r="H69" s="44"/>
      <c r="I69" s="37"/>
      <c r="J69" s="37"/>
      <c r="K69" s="37"/>
      <c r="L69" s="37"/>
      <c r="M69" s="37"/>
      <c r="N69" s="37"/>
      <c r="O69" s="37"/>
    </row>
    <row r="70" spans="1:15" x14ac:dyDescent="0.2">
      <c r="A70" s="37"/>
      <c r="B70" s="37"/>
      <c r="C70" s="37"/>
      <c r="D70" s="53"/>
      <c r="E70" s="37"/>
      <c r="F70" s="37"/>
      <c r="G70" s="40"/>
      <c r="H70" s="44"/>
      <c r="I70" s="37"/>
      <c r="J70" s="37"/>
      <c r="K70" s="37"/>
      <c r="L70" s="37"/>
      <c r="M70" s="37"/>
      <c r="N70" s="37"/>
      <c r="O70" s="37"/>
    </row>
    <row r="71" spans="1:15" x14ac:dyDescent="0.2">
      <c r="A71" s="37"/>
      <c r="B71" s="37"/>
      <c r="C71" s="37"/>
      <c r="D71" s="53"/>
      <c r="E71" s="37"/>
      <c r="F71" s="37"/>
      <c r="G71" s="40"/>
      <c r="H71" s="44"/>
      <c r="I71" s="37"/>
      <c r="J71" s="37"/>
      <c r="K71" s="37"/>
      <c r="L71" s="37"/>
      <c r="M71" s="37"/>
      <c r="N71" s="37"/>
      <c r="O71" s="37"/>
    </row>
    <row r="72" spans="1:15" x14ac:dyDescent="0.2">
      <c r="A72" s="37"/>
      <c r="B72" s="37"/>
      <c r="C72" s="37"/>
      <c r="D72" s="53"/>
      <c r="E72" s="37"/>
      <c r="F72" s="37"/>
      <c r="G72" s="40"/>
      <c r="H72" s="44"/>
      <c r="I72" s="37"/>
      <c r="J72" s="37"/>
      <c r="K72" s="37"/>
      <c r="L72" s="37"/>
      <c r="M72" s="37"/>
      <c r="N72" s="37"/>
      <c r="O72" s="37"/>
    </row>
    <row r="73" spans="1:15" x14ac:dyDescent="0.2">
      <c r="A73" s="37"/>
      <c r="B73" s="37"/>
      <c r="C73" s="37"/>
      <c r="D73" s="53"/>
      <c r="E73" s="37"/>
      <c r="F73" s="37"/>
      <c r="G73" s="40"/>
      <c r="H73" s="44"/>
      <c r="I73" s="37"/>
      <c r="J73" s="37"/>
      <c r="K73" s="37"/>
      <c r="L73" s="37"/>
      <c r="M73" s="37"/>
      <c r="N73" s="37"/>
      <c r="O73" s="37"/>
    </row>
    <row r="74" spans="1:15" x14ac:dyDescent="0.2">
      <c r="A74" s="37"/>
      <c r="B74" s="37"/>
      <c r="C74" s="37"/>
      <c r="D74" s="53"/>
      <c r="E74" s="37"/>
      <c r="F74" s="37"/>
      <c r="G74" s="40"/>
      <c r="H74" s="44"/>
      <c r="I74" s="37"/>
      <c r="J74" s="37"/>
      <c r="K74" s="37"/>
      <c r="L74" s="37"/>
      <c r="M74" s="37"/>
      <c r="N74" s="37"/>
      <c r="O74" s="3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E15" sqref="E15"/>
    </sheetView>
  </sheetViews>
  <sheetFormatPr baseColWidth="10" defaultColWidth="17.140625" defaultRowHeight="12.75" customHeight="1" x14ac:dyDescent="0.2"/>
  <cols>
    <col min="1" max="1" width="23.85546875" customWidth="1"/>
    <col min="2" max="2" width="14.42578125" customWidth="1"/>
    <col min="3" max="3" width="12.85546875" customWidth="1"/>
    <col min="4" max="4" width="7.7109375" customWidth="1"/>
    <col min="5" max="7" width="8" customWidth="1"/>
    <col min="8" max="8" width="4.42578125" customWidth="1"/>
    <col min="9" max="9" width="14.5703125" customWidth="1"/>
    <col min="10" max="10" width="13" customWidth="1"/>
    <col min="11" max="11" width="7.42578125" customWidth="1"/>
    <col min="12" max="14" width="8.5703125" customWidth="1"/>
    <col min="15" max="15" width="4.85546875" customWidth="1"/>
  </cols>
  <sheetData>
    <row r="1" spans="1:15" ht="28.5" customHeight="1" x14ac:dyDescent="0.2">
      <c r="A1" s="1"/>
      <c r="B1" s="102" t="s">
        <v>179</v>
      </c>
      <c r="C1" s="103"/>
      <c r="D1" s="103"/>
      <c r="E1" s="103"/>
      <c r="F1" s="103"/>
      <c r="G1" s="103"/>
      <c r="H1" s="104"/>
      <c r="I1" s="102" t="s">
        <v>180</v>
      </c>
      <c r="J1" s="103"/>
      <c r="K1" s="103"/>
      <c r="L1" s="103"/>
      <c r="M1" s="103"/>
      <c r="N1" s="103"/>
      <c r="O1" s="104"/>
    </row>
    <row r="2" spans="1:15" ht="15.75" customHeight="1" x14ac:dyDescent="0.2">
      <c r="A2" s="8" t="s">
        <v>181</v>
      </c>
      <c r="B2" s="25" t="s">
        <v>182</v>
      </c>
      <c r="C2" s="39" t="s">
        <v>183</v>
      </c>
      <c r="D2" s="39" t="s">
        <v>184</v>
      </c>
      <c r="E2" s="39" t="s">
        <v>185</v>
      </c>
      <c r="F2" s="13" t="s">
        <v>186</v>
      </c>
      <c r="G2" s="13" t="s">
        <v>187</v>
      </c>
      <c r="H2" s="3" t="s">
        <v>188</v>
      </c>
      <c r="I2" s="25" t="s">
        <v>189</v>
      </c>
      <c r="J2" s="39" t="s">
        <v>190</v>
      </c>
      <c r="K2" s="39" t="s">
        <v>191</v>
      </c>
      <c r="L2" s="39" t="s">
        <v>192</v>
      </c>
      <c r="M2" s="13" t="s">
        <v>193</v>
      </c>
      <c r="N2" s="13" t="s">
        <v>194</v>
      </c>
      <c r="O2" s="3" t="s">
        <v>188</v>
      </c>
    </row>
    <row r="3" spans="1:15" x14ac:dyDescent="0.2">
      <c r="A3" s="27" t="s">
        <v>195</v>
      </c>
      <c r="B3" s="58">
        <v>0.08</v>
      </c>
      <c r="C3" s="57">
        <v>0.27</v>
      </c>
      <c r="D3" s="57">
        <v>0.41</v>
      </c>
      <c r="E3" s="57">
        <v>0.23</v>
      </c>
      <c r="F3" s="28">
        <f t="shared" ref="F3:F16" si="0">SUM(C3:E3)</f>
        <v>0.90999999999999992</v>
      </c>
      <c r="G3" s="28">
        <f t="shared" ref="G3:G16" si="1">D3+E3</f>
        <v>0.64</v>
      </c>
      <c r="H3" s="11">
        <v>0.01</v>
      </c>
      <c r="I3" s="58">
        <v>0.12</v>
      </c>
      <c r="J3" s="57">
        <v>0.34</v>
      </c>
      <c r="K3" s="57">
        <v>0.44</v>
      </c>
      <c r="L3" s="57">
        <v>0.1</v>
      </c>
      <c r="M3" s="28">
        <f t="shared" ref="M3:M16" si="2">SUM(J3:L3)</f>
        <v>0.88</v>
      </c>
      <c r="N3" s="28">
        <f t="shared" ref="N3:N16" si="3">K3+L3</f>
        <v>0.54</v>
      </c>
      <c r="O3" s="11">
        <v>0</v>
      </c>
    </row>
    <row r="4" spans="1:15" x14ac:dyDescent="0.2">
      <c r="A4" s="27" t="s">
        <v>196</v>
      </c>
      <c r="B4" s="50">
        <v>0.04</v>
      </c>
      <c r="C4" s="34">
        <v>0.22</v>
      </c>
      <c r="D4" s="34">
        <v>0.42</v>
      </c>
      <c r="E4" s="34">
        <v>0.31</v>
      </c>
      <c r="F4" s="38">
        <f t="shared" si="0"/>
        <v>0.95</v>
      </c>
      <c r="G4" s="38">
        <f t="shared" si="1"/>
        <v>0.73</v>
      </c>
      <c r="H4" s="7">
        <v>0.01</v>
      </c>
      <c r="I4" s="50">
        <v>0.01</v>
      </c>
      <c r="J4" s="34">
        <v>0.14000000000000001</v>
      </c>
      <c r="K4" s="34">
        <v>0.53</v>
      </c>
      <c r="L4" s="34">
        <v>0.32</v>
      </c>
      <c r="M4" s="38">
        <f t="shared" si="2"/>
        <v>0.99</v>
      </c>
      <c r="N4" s="38">
        <f t="shared" si="3"/>
        <v>0.85000000000000009</v>
      </c>
      <c r="O4" s="7">
        <v>0</v>
      </c>
    </row>
    <row r="5" spans="1:15" x14ac:dyDescent="0.2">
      <c r="A5" s="27" t="s">
        <v>197</v>
      </c>
      <c r="B5" s="50">
        <v>0.01</v>
      </c>
      <c r="C5" s="34">
        <v>0.34</v>
      </c>
      <c r="D5" s="34">
        <v>0.36</v>
      </c>
      <c r="E5" s="34">
        <v>0.28999999999999998</v>
      </c>
      <c r="F5" s="38">
        <f t="shared" si="0"/>
        <v>0.99</v>
      </c>
      <c r="G5" s="38">
        <f t="shared" si="1"/>
        <v>0.64999999999999991</v>
      </c>
      <c r="H5" s="7">
        <v>0</v>
      </c>
      <c r="I5" s="50">
        <v>0.02</v>
      </c>
      <c r="J5" s="34">
        <v>0.32</v>
      </c>
      <c r="K5" s="34">
        <v>0.51</v>
      </c>
      <c r="L5" s="34">
        <v>0.15</v>
      </c>
      <c r="M5" s="38">
        <f t="shared" si="2"/>
        <v>0.98000000000000009</v>
      </c>
      <c r="N5" s="38">
        <f t="shared" si="3"/>
        <v>0.66</v>
      </c>
      <c r="O5" s="7">
        <v>0</v>
      </c>
    </row>
    <row r="6" spans="1:15" x14ac:dyDescent="0.2">
      <c r="A6" s="27" t="s">
        <v>198</v>
      </c>
      <c r="B6" s="50">
        <v>0.09</v>
      </c>
      <c r="C6" s="34">
        <v>0.25</v>
      </c>
      <c r="D6" s="34">
        <v>0.32</v>
      </c>
      <c r="E6" s="34">
        <v>0.32</v>
      </c>
      <c r="F6" s="38">
        <f t="shared" si="0"/>
        <v>0.89000000000000012</v>
      </c>
      <c r="G6" s="38">
        <f t="shared" si="1"/>
        <v>0.64</v>
      </c>
      <c r="H6" s="7">
        <v>0.02</v>
      </c>
      <c r="I6" s="50">
        <v>0.09</v>
      </c>
      <c r="J6" s="34">
        <v>0.42</v>
      </c>
      <c r="K6" s="34">
        <v>0.31</v>
      </c>
      <c r="L6" s="34">
        <v>0.18</v>
      </c>
      <c r="M6" s="38">
        <f t="shared" si="2"/>
        <v>0.90999999999999992</v>
      </c>
      <c r="N6" s="38">
        <f t="shared" si="3"/>
        <v>0.49</v>
      </c>
      <c r="O6" s="7">
        <v>0</v>
      </c>
    </row>
    <row r="7" spans="1:15" x14ac:dyDescent="0.2">
      <c r="A7" s="27" t="s">
        <v>199</v>
      </c>
      <c r="B7" s="50">
        <v>0.01</v>
      </c>
      <c r="C7" s="34">
        <v>0.12</v>
      </c>
      <c r="D7" s="34">
        <v>0.25</v>
      </c>
      <c r="E7" s="34">
        <v>0.61</v>
      </c>
      <c r="F7" s="38">
        <f t="shared" si="0"/>
        <v>0.98</v>
      </c>
      <c r="G7" s="38">
        <f t="shared" si="1"/>
        <v>0.86</v>
      </c>
      <c r="H7" s="7">
        <v>0.01</v>
      </c>
      <c r="I7" s="50">
        <v>7.0000000000000007E-2</v>
      </c>
      <c r="J7" s="34">
        <v>0.27</v>
      </c>
      <c r="K7" s="34">
        <v>0.24</v>
      </c>
      <c r="L7" s="34">
        <v>0.41</v>
      </c>
      <c r="M7" s="38">
        <f t="shared" si="2"/>
        <v>0.91999999999999993</v>
      </c>
      <c r="N7" s="38">
        <f t="shared" si="3"/>
        <v>0.64999999999999991</v>
      </c>
      <c r="O7" s="7">
        <v>0.01</v>
      </c>
    </row>
    <row r="8" spans="1:15" x14ac:dyDescent="0.2">
      <c r="A8" s="27" t="s">
        <v>200</v>
      </c>
      <c r="B8" s="50">
        <v>0.36</v>
      </c>
      <c r="C8" s="34">
        <v>0.34</v>
      </c>
      <c r="D8" s="34">
        <v>0.24</v>
      </c>
      <c r="E8" s="34">
        <v>0.02</v>
      </c>
      <c r="F8" s="38">
        <f t="shared" si="0"/>
        <v>0.60000000000000009</v>
      </c>
      <c r="G8" s="38">
        <f t="shared" si="1"/>
        <v>0.26</v>
      </c>
      <c r="H8" s="7">
        <v>0.04</v>
      </c>
      <c r="I8" s="50">
        <v>0.18</v>
      </c>
      <c r="J8" s="34">
        <v>0.53</v>
      </c>
      <c r="K8" s="34">
        <v>0.25</v>
      </c>
      <c r="L8" s="34">
        <v>0.04</v>
      </c>
      <c r="M8" s="38">
        <f t="shared" si="2"/>
        <v>0.82000000000000006</v>
      </c>
      <c r="N8" s="38">
        <f t="shared" si="3"/>
        <v>0.28999999999999998</v>
      </c>
      <c r="O8" s="7">
        <v>0</v>
      </c>
    </row>
    <row r="9" spans="1:15" x14ac:dyDescent="0.2">
      <c r="A9" s="27" t="s">
        <v>201</v>
      </c>
      <c r="B9" s="50">
        <v>0.1</v>
      </c>
      <c r="C9" s="34">
        <v>0.17</v>
      </c>
      <c r="D9" s="34">
        <v>0.5</v>
      </c>
      <c r="E9" s="34">
        <v>0.23</v>
      </c>
      <c r="F9" s="38">
        <f t="shared" si="0"/>
        <v>0.9</v>
      </c>
      <c r="G9" s="38">
        <f t="shared" si="1"/>
        <v>0.73</v>
      </c>
      <c r="H9" s="7">
        <v>0</v>
      </c>
      <c r="I9" s="50">
        <v>7.0000000000000007E-2</v>
      </c>
      <c r="J9" s="34">
        <v>0.21</v>
      </c>
      <c r="K9" s="34">
        <v>0.57999999999999996</v>
      </c>
      <c r="L9" s="34">
        <v>0.14000000000000001</v>
      </c>
      <c r="M9" s="38">
        <f t="shared" si="2"/>
        <v>0.92999999999999994</v>
      </c>
      <c r="N9" s="38">
        <f t="shared" si="3"/>
        <v>0.72</v>
      </c>
      <c r="O9" s="7">
        <v>0</v>
      </c>
    </row>
    <row r="10" spans="1:15" x14ac:dyDescent="0.2">
      <c r="A10" s="27" t="s">
        <v>202</v>
      </c>
      <c r="B10" s="50">
        <v>0.08</v>
      </c>
      <c r="C10" s="34">
        <v>0.28999999999999998</v>
      </c>
      <c r="D10" s="34">
        <v>0.42</v>
      </c>
      <c r="E10" s="34">
        <v>0.2</v>
      </c>
      <c r="F10" s="38">
        <f t="shared" si="0"/>
        <v>0.90999999999999992</v>
      </c>
      <c r="G10" s="38">
        <f t="shared" si="1"/>
        <v>0.62</v>
      </c>
      <c r="H10" s="7">
        <v>0.01</v>
      </c>
      <c r="I10" s="50">
        <v>0.12</v>
      </c>
      <c r="J10" s="34">
        <v>0.38</v>
      </c>
      <c r="K10" s="34">
        <v>0.35</v>
      </c>
      <c r="L10" s="34">
        <v>0.13</v>
      </c>
      <c r="M10" s="38">
        <f t="shared" si="2"/>
        <v>0.86</v>
      </c>
      <c r="N10" s="38">
        <f t="shared" si="3"/>
        <v>0.48</v>
      </c>
      <c r="O10" s="7">
        <v>0.02</v>
      </c>
    </row>
    <row r="11" spans="1:15" x14ac:dyDescent="0.2">
      <c r="A11" s="27" t="s">
        <v>203</v>
      </c>
      <c r="B11" s="50">
        <v>0</v>
      </c>
      <c r="C11" s="34">
        <v>0</v>
      </c>
      <c r="D11" s="34">
        <v>0.1</v>
      </c>
      <c r="E11" s="34">
        <v>0.89</v>
      </c>
      <c r="F11" s="38">
        <f t="shared" si="0"/>
        <v>0.99</v>
      </c>
      <c r="G11" s="38">
        <f t="shared" si="1"/>
        <v>0.99</v>
      </c>
      <c r="H11" s="7">
        <v>0.01</v>
      </c>
      <c r="I11" s="50">
        <v>0</v>
      </c>
      <c r="J11" s="34">
        <v>0.02</v>
      </c>
      <c r="K11" s="34">
        <v>0.16</v>
      </c>
      <c r="L11" s="34">
        <v>0.82</v>
      </c>
      <c r="M11" s="38">
        <f t="shared" si="2"/>
        <v>1</v>
      </c>
      <c r="N11" s="38">
        <f t="shared" si="3"/>
        <v>0.98</v>
      </c>
      <c r="O11" s="7">
        <v>0</v>
      </c>
    </row>
    <row r="12" spans="1:15" x14ac:dyDescent="0.2">
      <c r="A12" s="27" t="s">
        <v>204</v>
      </c>
      <c r="B12" s="50">
        <v>0.02</v>
      </c>
      <c r="C12" s="34">
        <v>0.11</v>
      </c>
      <c r="D12" s="34">
        <v>0.48</v>
      </c>
      <c r="E12" s="34">
        <v>0.39</v>
      </c>
      <c r="F12" s="38">
        <f t="shared" si="0"/>
        <v>0.98</v>
      </c>
      <c r="G12" s="38">
        <f t="shared" si="1"/>
        <v>0.87</v>
      </c>
      <c r="H12" s="7">
        <v>0</v>
      </c>
      <c r="I12" s="50">
        <v>0.04</v>
      </c>
      <c r="J12" s="34">
        <v>0.13</v>
      </c>
      <c r="K12" s="34">
        <v>0.47</v>
      </c>
      <c r="L12" s="34">
        <v>0.36</v>
      </c>
      <c r="M12" s="38">
        <f t="shared" si="2"/>
        <v>0.96</v>
      </c>
      <c r="N12" s="38">
        <f t="shared" si="3"/>
        <v>0.83</v>
      </c>
      <c r="O12" s="7">
        <v>0</v>
      </c>
    </row>
    <row r="13" spans="1:15" x14ac:dyDescent="0.2">
      <c r="A13" s="27" t="s">
        <v>205</v>
      </c>
      <c r="B13" s="50">
        <v>0.04</v>
      </c>
      <c r="C13" s="34">
        <v>0.16</v>
      </c>
      <c r="D13" s="34">
        <v>0.53</v>
      </c>
      <c r="E13" s="34">
        <v>0.25</v>
      </c>
      <c r="F13" s="38">
        <f t="shared" si="0"/>
        <v>0.94000000000000006</v>
      </c>
      <c r="G13" s="38">
        <f t="shared" si="1"/>
        <v>0.78</v>
      </c>
      <c r="H13" s="7">
        <v>0.02</v>
      </c>
      <c r="I13" s="50">
        <v>0.01</v>
      </c>
      <c r="J13" s="34">
        <v>0.45</v>
      </c>
      <c r="K13" s="34">
        <v>0.43</v>
      </c>
      <c r="L13" s="34">
        <v>0.1</v>
      </c>
      <c r="M13" s="38">
        <f t="shared" si="2"/>
        <v>0.98</v>
      </c>
      <c r="N13" s="38">
        <f t="shared" si="3"/>
        <v>0.53</v>
      </c>
      <c r="O13" s="7">
        <v>0.01</v>
      </c>
    </row>
    <row r="14" spans="1:15" x14ac:dyDescent="0.2">
      <c r="A14" s="27" t="s">
        <v>206</v>
      </c>
      <c r="B14" s="50">
        <v>0</v>
      </c>
      <c r="C14" s="34">
        <v>0</v>
      </c>
      <c r="D14" s="34">
        <v>0</v>
      </c>
      <c r="E14" s="34">
        <v>1</v>
      </c>
      <c r="F14" s="38">
        <f t="shared" si="0"/>
        <v>1</v>
      </c>
      <c r="G14" s="38">
        <f t="shared" si="1"/>
        <v>1</v>
      </c>
      <c r="H14" s="7">
        <v>0</v>
      </c>
      <c r="I14" s="50">
        <v>0</v>
      </c>
      <c r="J14" s="34">
        <v>0</v>
      </c>
      <c r="K14" s="34">
        <v>0</v>
      </c>
      <c r="L14" s="34">
        <v>1</v>
      </c>
      <c r="M14" s="38">
        <f t="shared" si="2"/>
        <v>1</v>
      </c>
      <c r="N14" s="38">
        <f t="shared" si="3"/>
        <v>1</v>
      </c>
      <c r="O14" s="7">
        <v>0</v>
      </c>
    </row>
    <row r="15" spans="1:15" x14ac:dyDescent="0.2">
      <c r="A15" s="27" t="s">
        <v>207</v>
      </c>
      <c r="B15" s="50">
        <v>0.01</v>
      </c>
      <c r="C15" s="34">
        <v>0.14000000000000001</v>
      </c>
      <c r="D15" s="34">
        <v>0.56000000000000005</v>
      </c>
      <c r="E15" s="34">
        <v>0.28000000000000003</v>
      </c>
      <c r="F15" s="38">
        <f t="shared" si="0"/>
        <v>0.98000000000000009</v>
      </c>
      <c r="G15" s="38">
        <f t="shared" si="1"/>
        <v>0.84000000000000008</v>
      </c>
      <c r="H15" s="7">
        <v>0.01</v>
      </c>
      <c r="I15" s="50">
        <v>0.01</v>
      </c>
      <c r="J15" s="34">
        <v>0.47</v>
      </c>
      <c r="K15" s="34">
        <v>0.37</v>
      </c>
      <c r="L15" s="34">
        <v>0.15</v>
      </c>
      <c r="M15" s="38">
        <f t="shared" si="2"/>
        <v>0.99</v>
      </c>
      <c r="N15" s="38">
        <f t="shared" si="3"/>
        <v>0.52</v>
      </c>
      <c r="O15" s="7">
        <v>0</v>
      </c>
    </row>
    <row r="16" spans="1:15" x14ac:dyDescent="0.2">
      <c r="A16" s="27" t="s">
        <v>208</v>
      </c>
      <c r="B16" s="50">
        <v>0.09</v>
      </c>
      <c r="C16" s="34">
        <v>0.26</v>
      </c>
      <c r="D16" s="34">
        <v>0.47</v>
      </c>
      <c r="E16" s="34">
        <v>0.14000000000000001</v>
      </c>
      <c r="F16" s="38">
        <f t="shared" si="0"/>
        <v>0.87</v>
      </c>
      <c r="G16" s="38">
        <f t="shared" si="1"/>
        <v>0.61</v>
      </c>
      <c r="H16" s="7">
        <v>0.04</v>
      </c>
      <c r="I16" s="50">
        <v>0.12</v>
      </c>
      <c r="J16" s="34">
        <v>0.42</v>
      </c>
      <c r="K16" s="34">
        <v>0.38</v>
      </c>
      <c r="L16" s="34">
        <v>0.06</v>
      </c>
      <c r="M16" s="38">
        <f t="shared" si="2"/>
        <v>0.8600000000000001</v>
      </c>
      <c r="N16" s="38">
        <f t="shared" si="3"/>
        <v>0.44</v>
      </c>
      <c r="O16" s="7">
        <v>0.02</v>
      </c>
    </row>
    <row r="17" spans="1:15" x14ac:dyDescent="0.2">
      <c r="A17" s="27"/>
      <c r="B17" s="50"/>
      <c r="C17" s="34"/>
      <c r="D17" s="34"/>
      <c r="E17" s="34"/>
      <c r="F17" s="38"/>
      <c r="G17" s="38"/>
      <c r="H17" s="7"/>
      <c r="I17" s="50"/>
      <c r="J17" s="34"/>
      <c r="K17" s="34"/>
      <c r="L17" s="34"/>
      <c r="M17" s="38"/>
      <c r="N17" s="38"/>
      <c r="O17" s="7"/>
    </row>
    <row r="18" spans="1:15" x14ac:dyDescent="0.2">
      <c r="A18" s="27"/>
      <c r="B18" s="50"/>
      <c r="C18" s="34"/>
      <c r="D18" s="34"/>
      <c r="E18" s="34"/>
      <c r="F18" s="38"/>
      <c r="G18" s="38"/>
      <c r="H18" s="7"/>
      <c r="I18" s="50"/>
      <c r="J18" s="34"/>
      <c r="K18" s="34"/>
      <c r="L18" s="34"/>
      <c r="M18" s="38"/>
      <c r="N18" s="38"/>
      <c r="O18" s="7"/>
    </row>
    <row r="19" spans="1:15" x14ac:dyDescent="0.2">
      <c r="A19" s="27"/>
      <c r="B19" s="50"/>
      <c r="C19" s="34"/>
      <c r="D19" s="34"/>
      <c r="E19" s="34"/>
      <c r="F19" s="38"/>
      <c r="G19" s="38"/>
      <c r="H19" s="7"/>
      <c r="I19" s="50"/>
      <c r="J19" s="34"/>
      <c r="K19" s="34"/>
      <c r="L19" s="34"/>
      <c r="M19" s="38"/>
      <c r="N19" s="38"/>
      <c r="O19" s="7"/>
    </row>
    <row r="20" spans="1:15" x14ac:dyDescent="0.2">
      <c r="A20" s="9"/>
      <c r="B20" s="50"/>
      <c r="C20" s="34"/>
      <c r="D20" s="34"/>
      <c r="E20" s="34"/>
      <c r="F20" s="38"/>
      <c r="G20" s="38"/>
      <c r="H20" s="7"/>
      <c r="I20" s="50"/>
      <c r="J20" s="34"/>
      <c r="K20" s="34"/>
      <c r="L20" s="34"/>
      <c r="M20" s="38"/>
      <c r="N20" s="38"/>
      <c r="O20" s="7"/>
    </row>
    <row r="21" spans="1:15" x14ac:dyDescent="0.2">
      <c r="A21" s="9"/>
      <c r="B21" s="50"/>
      <c r="C21" s="34"/>
      <c r="D21" s="34"/>
      <c r="E21" s="34"/>
      <c r="F21" s="38">
        <f>AVERAGE(F3:F18)</f>
        <v>0.92071428571428571</v>
      </c>
      <c r="G21" s="38">
        <f>AVERAGE(G3:G18)</f>
        <v>0.72999999999999987</v>
      </c>
      <c r="H21" s="7"/>
      <c r="I21" s="50"/>
      <c r="J21" s="34"/>
      <c r="K21" s="34"/>
      <c r="L21" s="34"/>
      <c r="M21" s="38">
        <f>AVERAGE(M3:M18)</f>
        <v>0.93428571428571427</v>
      </c>
      <c r="N21" s="38">
        <f>AVERAGE(N3:N18)</f>
        <v>0.64142857142857135</v>
      </c>
      <c r="O21" s="7"/>
    </row>
    <row r="22" spans="1:15" x14ac:dyDescent="0.2">
      <c r="A22" s="9"/>
      <c r="B22" s="50"/>
      <c r="C22" s="34"/>
      <c r="D22" s="34"/>
      <c r="E22" s="34"/>
      <c r="F22" s="34"/>
      <c r="G22" s="34"/>
      <c r="H22" s="7"/>
      <c r="I22" s="50"/>
      <c r="J22" s="34"/>
      <c r="K22" s="34"/>
      <c r="L22" s="34"/>
      <c r="M22" s="34"/>
      <c r="N22" s="34"/>
      <c r="O22" s="7"/>
    </row>
    <row r="23" spans="1:15" x14ac:dyDescent="0.2">
      <c r="A23" s="9"/>
      <c r="B23" s="50"/>
      <c r="C23" s="34"/>
      <c r="D23" s="34"/>
      <c r="E23" s="34"/>
      <c r="F23" s="34"/>
      <c r="G23" s="34"/>
      <c r="H23" s="7"/>
      <c r="I23" s="50"/>
      <c r="J23" s="34"/>
      <c r="K23" s="34"/>
      <c r="L23" s="34"/>
      <c r="M23" s="34"/>
      <c r="N23" s="34"/>
      <c r="O23" s="7"/>
    </row>
    <row r="24" spans="1:15" x14ac:dyDescent="0.2">
      <c r="A24" s="9"/>
      <c r="B24" s="50"/>
      <c r="C24" s="34"/>
      <c r="D24" s="34"/>
      <c r="E24" s="34"/>
      <c r="F24" s="34"/>
      <c r="G24" s="34"/>
      <c r="H24" s="7"/>
      <c r="I24" s="50"/>
      <c r="J24" s="34"/>
      <c r="K24" s="34"/>
      <c r="L24" s="34"/>
      <c r="M24" s="34"/>
      <c r="N24" s="34"/>
      <c r="O24" s="7"/>
    </row>
    <row r="25" spans="1:15" x14ac:dyDescent="0.2">
      <c r="A25" s="37"/>
      <c r="B25" s="45"/>
      <c r="C25" s="45"/>
      <c r="D25" s="45"/>
      <c r="E25" s="45"/>
      <c r="F25" s="45"/>
      <c r="G25" s="45"/>
      <c r="H25" s="45"/>
      <c r="I25" s="45"/>
      <c r="J25" s="45"/>
      <c r="K25" s="45"/>
      <c r="L25" s="45"/>
      <c r="M25" s="45"/>
      <c r="N25" s="45"/>
      <c r="O25" s="45"/>
    </row>
    <row r="26" spans="1:15" x14ac:dyDescent="0.2">
      <c r="A26" s="37"/>
      <c r="B26" s="17"/>
      <c r="C26" s="17"/>
      <c r="D26" s="17"/>
      <c r="E26" s="17"/>
      <c r="F26" s="17"/>
      <c r="G26" s="17"/>
      <c r="H26" s="17"/>
      <c r="I26" s="17"/>
      <c r="J26" s="17"/>
      <c r="K26" s="17"/>
      <c r="L26" s="17"/>
      <c r="M26" s="17"/>
      <c r="N26" s="17"/>
      <c r="O26" s="17"/>
    </row>
    <row r="27" spans="1:15" x14ac:dyDescent="0.2">
      <c r="A27" s="37"/>
      <c r="B27" s="17"/>
      <c r="C27" s="17"/>
      <c r="D27" s="17"/>
      <c r="E27" s="17"/>
      <c r="F27" s="17"/>
      <c r="G27" s="17"/>
      <c r="H27" s="17"/>
      <c r="I27" s="17"/>
      <c r="J27" s="17"/>
      <c r="K27" s="17"/>
      <c r="L27" s="17"/>
      <c r="M27" s="17"/>
      <c r="N27" s="17"/>
      <c r="O27" s="17"/>
    </row>
    <row r="28" spans="1:15" x14ac:dyDescent="0.2">
      <c r="A28" s="37"/>
      <c r="B28" s="17"/>
      <c r="C28" s="17"/>
      <c r="D28" s="17"/>
      <c r="E28" s="17"/>
      <c r="F28" s="17" t="s">
        <v>209</v>
      </c>
      <c r="G28" s="17">
        <v>0.85</v>
      </c>
      <c r="H28" s="17"/>
      <c r="I28" s="17"/>
      <c r="J28" s="17"/>
      <c r="K28" s="17"/>
      <c r="L28" s="17"/>
      <c r="M28" s="17"/>
      <c r="N28" s="17"/>
      <c r="O28" s="17"/>
    </row>
    <row r="29" spans="1:15" x14ac:dyDescent="0.2">
      <c r="A29" s="37"/>
      <c r="B29" s="17"/>
      <c r="C29" s="17"/>
      <c r="D29" s="17"/>
      <c r="E29" s="17"/>
      <c r="F29" s="17"/>
      <c r="G29" s="17">
        <v>0.60499999999999998</v>
      </c>
      <c r="H29" s="17"/>
      <c r="I29" s="17"/>
      <c r="J29" s="17"/>
      <c r="K29" s="17"/>
      <c r="L29" s="17"/>
      <c r="M29" s="17"/>
      <c r="N29" s="17"/>
      <c r="O29" s="17"/>
    </row>
    <row r="30" spans="1:15" x14ac:dyDescent="0.2">
      <c r="A30" s="37"/>
      <c r="B30" s="17"/>
      <c r="C30" s="17"/>
      <c r="D30" s="17"/>
      <c r="E30" s="17"/>
      <c r="F30" s="17"/>
      <c r="G30" s="17"/>
      <c r="H30" s="17"/>
      <c r="I30" s="17"/>
      <c r="J30" s="17"/>
      <c r="K30" s="17"/>
      <c r="L30" s="17"/>
      <c r="M30" s="17"/>
      <c r="N30" s="17"/>
      <c r="O30" s="17"/>
    </row>
    <row r="31" spans="1:15" x14ac:dyDescent="0.2">
      <c r="A31" s="37"/>
      <c r="B31" s="17"/>
      <c r="C31" s="17"/>
      <c r="D31" s="17"/>
      <c r="E31" s="17"/>
      <c r="F31" s="17"/>
      <c r="G31" s="17"/>
      <c r="H31" s="17"/>
      <c r="I31" s="17"/>
      <c r="J31" s="17"/>
      <c r="K31" s="17"/>
      <c r="L31" s="17"/>
      <c r="M31" s="17"/>
      <c r="N31" s="17"/>
      <c r="O31" s="17"/>
    </row>
  </sheetData>
  <mergeCells count="2">
    <mergeCell ref="B1:H1"/>
    <mergeCell ref="I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11</vt:i4>
      </vt:variant>
      <vt:variant>
        <vt:lpstr>Gráficos</vt:lpstr>
      </vt:variant>
      <vt:variant>
        <vt:i4>2</vt:i4>
      </vt:variant>
      <vt:variant>
        <vt:lpstr>Rangos con nombre</vt:lpstr>
      </vt:variant>
      <vt:variant>
        <vt:i4>3</vt:i4>
      </vt:variant>
    </vt:vector>
  </HeadingPairs>
  <TitlesOfParts>
    <vt:vector size="16" baseType="lpstr">
      <vt:lpstr>AUDIT 13-5-2010</vt:lpstr>
      <vt:lpstr>AUDIT 25-5-2010</vt:lpstr>
      <vt:lpstr>AUDIT 16-7-2010</vt:lpstr>
      <vt:lpstr>AUDIT 3-9-2010</vt:lpstr>
      <vt:lpstr>AUDIT 1-8-2013</vt:lpstr>
      <vt:lpstr>AUDIT 4-10-2013</vt:lpstr>
      <vt:lpstr>AUDIT 24-10-2013</vt:lpstr>
      <vt:lpstr>Costi Infra</vt:lpstr>
      <vt:lpstr>Hotel</vt:lpstr>
      <vt:lpstr>Foglio3</vt:lpstr>
      <vt:lpstr>Tabella pivot 1</vt:lpstr>
      <vt:lpstr>Chart1</vt:lpstr>
      <vt:lpstr>Grafico2</vt:lpstr>
      <vt:lpstr>'AUDIT 1-8-2013'!Print_Area</vt:lpstr>
      <vt:lpstr>'AUDIT 24-10-2013'!Print_Area</vt:lpstr>
      <vt:lpstr>'AUDIT 4-10-2013'!Print_Area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mauro bassotti</dc:creator>
  <cp:lastModifiedBy>mauro bassotti</cp:lastModifiedBy>
  <cp:lastPrinted>2013-11-07T10:48:57Z</cp:lastPrinted>
  <dcterms:created xsi:type="dcterms:W3CDTF">2013-11-02T19:25:13Z</dcterms:created>
  <dcterms:modified xsi:type="dcterms:W3CDTF">2013-11-07T10:58:29Z</dcterms:modified>
</cp:coreProperties>
</file>