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tables/table1.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codeName="ThisWorkbook" defaultThemeVersion="166925"/>
  <mc:AlternateContent xmlns:mc="http://schemas.openxmlformats.org/markup-compatibility/2006">
    <mc:Choice Requires="x15">
      <x15ac:absPath xmlns:x15ac="http://schemas.microsoft.com/office/spreadsheetml/2010/11/ac" url="C:\Users\JoseLuisPerezOlguin\Documents\praxia-excel\src\UEN\"/>
    </mc:Choice>
  </mc:AlternateContent>
  <xr:revisionPtr revIDLastSave="0" documentId="8_{B6C5F32A-2A1B-4D50-8BFF-0ECBF82248F6}" xr6:coauthVersionLast="47" xr6:coauthVersionMax="47" xr10:uidLastSave="{00000000-0000-0000-0000-000000000000}"/>
  <bookViews>
    <workbookView xWindow="-120" yWindow="-120" windowWidth="19440" windowHeight="11160" xr2:uid="{9C04362C-51B6-40EE-986A-A6D111979409}"/>
  </bookViews>
  <sheets>
    <sheet name="UEN" sheetId="1" r:id="rId1"/>
    <sheet name="UEN (BD)" sheetId="11" r:id="rId2"/>
    <sheet name="IVA (BD)" sheetId="4" r:id="rId3"/>
    <sheet name="Monedas (BD)" sheetId="5" r:id="rId4"/>
    <sheet name="Tipos Directorio (BD)" sheetId="6" r:id="rId5"/>
    <sheet name="Parámetros (BD)" sheetId="7" r:id="rId6"/>
    <sheet name="Conceptos Ingresos" sheetId="9" r:id="rId7"/>
    <sheet name="Tipo de ingresos" sheetId="13" r:id="rId8"/>
    <sheet name="Conceptos Egresos" sheetId="10" r:id="rId9"/>
    <sheet name="Tipo de gastos" sheetId="12" r:id="rId10"/>
    <sheet name="Tipos de aviso" sheetId="15" r:id="rId11"/>
    <sheet name="CFDI" sheetId="17" r:id="rId12"/>
    <sheet name="Tipos de comentario" sheetId="18" r:id="rId13"/>
    <sheet name="Estatus Conciliacion CxC" sheetId="19" r:id="rId14"/>
    <sheet name="Progreso documentos" sheetId="21" r:id="rId15"/>
    <sheet name="Tipos de comentario documentos" sheetId="22" r:id="rId16"/>
    <sheet name="Estatus documentos" sheetId="23" r:id="rId17"/>
    <sheet name="Tipos de documento" sheetId="24" r:id="rId18"/>
    <sheet name="Errores" sheetId="25" r:id="rId19"/>
    <sheet name="Tipos de asociacion facturas" sheetId="26" r:id="rId20"/>
    <sheet name="Estatus documentos legales" sheetId="27" r:id="rId21"/>
    <sheet name="Tipos de documento legal" sheetId="28" r:id="rId22"/>
    <sheet name="Estatus movimientos" sheetId="29" r:id="rId23"/>
    <sheet name="Tipos de asociacion movimientos" sheetId="30" r:id="rId24"/>
    <sheet name="Tipos de movimiento" sheetId="31" r:id="rId25"/>
    <sheet name="IVAS" sheetId="32" r:id="rId26"/>
    <sheet name="Formas de pago" sheetId="33" r:id="rId27"/>
    <sheet name="Métodos de pago" sheetId="34" r:id="rId28"/>
    <sheet name="Ingreso complemento estatus" sheetId="35" r:id="rId29"/>
    <sheet name="Tipo de periodo" sheetId="36" r:id="rId30"/>
    <sheet name="Esquema permisos" sheetId="37" r:id="rId31"/>
    <sheet name="Probabilidades" sheetId="38" r:id="rId32"/>
    <sheet name="Proveedores praxia" sheetId="39" r:id="rId33"/>
    <sheet name="TCP" sheetId="41" r:id="rId34"/>
    <sheet name="Secciones todo" sheetId="42" r:id="rId35"/>
    <sheet name="Tipos de cuenta banco" sheetId="43" r:id="rId36"/>
  </sheets>
  <definedNames>
    <definedName name="Egresos_Tipo_Gasto">'Tipo de gastos'!$B$2:$B$14</definedName>
    <definedName name="id_IVA">'IVA (BD)'!$A$2:$A$5</definedName>
    <definedName name="id_Moneda">'Monedas (BD)'!$A$2:$A$3</definedName>
    <definedName name="IDTipo_Egreso">'Tipo de gastos'!$A$2:$A$14</definedName>
    <definedName name="Ingresos_ID_Tipo">'Tipo de ingresos'!$A$2:$A$7</definedName>
    <definedName name="Ingresos_Tipo">'Tipo de ingresos'!$B$2:$B$7</definedName>
    <definedName name="IVA">'IVA (BD)'!$B$2:$B$5</definedName>
    <definedName name="Moneda_Descripción">'Monedas (BD)'!$C$2:$C$3</definedName>
    <definedName name="Moneda_Siglas">'Monedas (BD)'!$B$2:$B$3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41" i="1" l="1"/>
  <c r="O41" i="1"/>
  <c r="Y41" i="1" s="1"/>
  <c r="Y40" i="1"/>
  <c r="T40" i="1"/>
  <c r="O40" i="1"/>
  <c r="N40" i="1" s="1"/>
  <c r="T39" i="1"/>
  <c r="O39" i="1"/>
  <c r="Y39" i="1" s="1"/>
  <c r="N39" i="1"/>
  <c r="X38" i="1"/>
  <c r="T38" i="1"/>
  <c r="O38" i="1"/>
  <c r="Y38" i="1" s="1"/>
  <c r="N38" i="1"/>
  <c r="T37" i="1"/>
  <c r="O37" i="1"/>
  <c r="N37" i="1" s="1"/>
  <c r="T36" i="1"/>
  <c r="O36" i="1"/>
  <c r="Y36" i="1" s="1"/>
  <c r="N36" i="1"/>
  <c r="Y35" i="1"/>
  <c r="X35" i="1"/>
  <c r="T35" i="1"/>
  <c r="O35" i="1"/>
  <c r="N35" i="1"/>
  <c r="Y34" i="1"/>
  <c r="T34" i="1"/>
  <c r="O34" i="1"/>
  <c r="X34" i="1" s="1"/>
  <c r="T33" i="1"/>
  <c r="O33" i="1"/>
  <c r="Y33" i="1" s="1"/>
  <c r="Y32" i="1"/>
  <c r="X32" i="1"/>
  <c r="T32" i="1"/>
  <c r="O32" i="1"/>
  <c r="N32" i="1" s="1"/>
  <c r="X31" i="1"/>
  <c r="T31" i="1"/>
  <c r="O31" i="1"/>
  <c r="Y31" i="1" s="1"/>
  <c r="N31" i="1"/>
  <c r="Y30" i="1"/>
  <c r="X30" i="1"/>
  <c r="T30" i="1"/>
  <c r="O30" i="1"/>
  <c r="N30" i="1"/>
  <c r="T29" i="1"/>
  <c r="O29" i="1"/>
  <c r="N29" i="1" s="1"/>
  <c r="T28" i="1"/>
  <c r="O28" i="1"/>
  <c r="Y28" i="1" s="1"/>
  <c r="N28" i="1"/>
  <c r="Y27" i="1"/>
  <c r="X27" i="1"/>
  <c r="T27" i="1"/>
  <c r="O27" i="1"/>
  <c r="N27" i="1"/>
  <c r="Y26" i="1"/>
  <c r="T26" i="1"/>
  <c r="O26" i="1"/>
  <c r="X26" i="1" s="1"/>
  <c r="T25" i="1"/>
  <c r="O25" i="1"/>
  <c r="Y25" i="1" s="1"/>
  <c r="Y24" i="1"/>
  <c r="X24" i="1"/>
  <c r="T24" i="1"/>
  <c r="O24" i="1"/>
  <c r="N24" i="1" s="1"/>
  <c r="X23" i="1"/>
  <c r="T23" i="1"/>
  <c r="O23" i="1"/>
  <c r="Y23" i="1" s="1"/>
  <c r="N23" i="1"/>
  <c r="Y22" i="1"/>
  <c r="X22" i="1"/>
  <c r="T22" i="1"/>
  <c r="O22" i="1"/>
  <c r="N22" i="1"/>
  <c r="T21" i="1"/>
  <c r="O21" i="1"/>
  <c r="N21" i="1" s="1"/>
  <c r="T20" i="1"/>
  <c r="O20" i="1"/>
  <c r="Y20" i="1" s="1"/>
  <c r="Y19" i="1"/>
  <c r="X19" i="1"/>
  <c r="T19" i="1"/>
  <c r="O19" i="1"/>
  <c r="N19" i="1"/>
  <c r="Y18" i="1"/>
  <c r="T18" i="1"/>
  <c r="O18" i="1"/>
  <c r="X18" i="1" s="1"/>
  <c r="T17" i="1"/>
  <c r="O17" i="1"/>
  <c r="Y17" i="1" s="1"/>
  <c r="X16" i="1"/>
  <c r="T16" i="1"/>
  <c r="O16" i="1"/>
  <c r="X15" i="1"/>
  <c r="T15" i="1"/>
  <c r="O15" i="1"/>
  <c r="X14" i="1"/>
  <c r="T14" i="1"/>
  <c r="O14" i="1"/>
  <c r="X13" i="1"/>
  <c r="T13" i="1"/>
  <c r="O13" i="1"/>
  <c r="T12" i="1"/>
  <c r="O12" i="1"/>
  <c r="X11" i="1"/>
  <c r="T11" i="1"/>
  <c r="O11" i="1"/>
  <c r="T10" i="1"/>
  <c r="O10" i="1"/>
  <c r="X10" i="1" s="1"/>
  <c r="T9" i="1"/>
  <c r="O9" i="1"/>
  <c r="X8" i="1"/>
  <c r="T8" i="1"/>
  <c r="O8" i="1"/>
  <c r="X7" i="1"/>
  <c r="T7" i="1"/>
  <c r="O7" i="1"/>
  <c r="X6" i="1"/>
  <c r="T6" i="1"/>
  <c r="O6" i="1"/>
  <c r="X5" i="1"/>
  <c r="T5" i="1"/>
  <c r="O5" i="1"/>
  <c r="T4" i="1"/>
  <c r="O4" i="1"/>
  <c r="Y4" i="1" s="1"/>
  <c r="Y3" i="1"/>
  <c r="X3" i="1"/>
  <c r="T3" i="1"/>
  <c r="O3" i="1"/>
  <c r="Y2" i="1"/>
  <c r="T2" i="1"/>
  <c r="O2" i="1"/>
  <c r="X2" i="1" s="1"/>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2" i="10"/>
  <c r="C3" i="10"/>
  <c r="C4" i="10"/>
  <c r="C5" i="10"/>
  <c r="C6" i="10"/>
  <c r="C7" i="10"/>
  <c r="C8" i="10"/>
  <c r="C9" i="10"/>
  <c r="C10" i="10"/>
  <c r="C11" i="10"/>
  <c r="C12" i="10"/>
  <c r="C13" i="10"/>
  <c r="C14" i="10"/>
  <c r="C15" i="10"/>
  <c r="C16" i="10"/>
  <c r="C17" i="10"/>
  <c r="C18" i="10"/>
  <c r="C19" i="10"/>
  <c r="C20" i="10"/>
  <c r="C21" i="10"/>
  <c r="C22" i="10"/>
  <c r="C23" i="10"/>
  <c r="C24" i="10"/>
  <c r="C25" i="10"/>
  <c r="C26" i="10"/>
  <c r="C27" i="10"/>
  <c r="C28" i="10"/>
  <c r="C29" i="10"/>
  <c r="C30" i="10"/>
  <c r="C31" i="10"/>
  <c r="C32" i="10"/>
  <c r="C33" i="10"/>
  <c r="C34" i="10"/>
  <c r="C35" i="10"/>
  <c r="C36" i="10"/>
  <c r="C37" i="10"/>
  <c r="C38" i="10"/>
  <c r="C39" i="10"/>
  <c r="C40" i="10"/>
  <c r="C41" i="10"/>
  <c r="C42" i="10"/>
  <c r="C43" i="10"/>
  <c r="C44" i="10"/>
  <c r="C45" i="10"/>
  <c r="C46" i="10"/>
  <c r="C2" i="10"/>
  <c r="B17" i="1"/>
  <c r="B18" i="1"/>
  <c r="B19" i="1"/>
  <c r="B20" i="1"/>
  <c r="B21" i="1"/>
  <c r="B22" i="1"/>
  <c r="B23" i="1"/>
  <c r="B24" i="1"/>
  <c r="B25" i="1"/>
  <c r="B26" i="1"/>
  <c r="B27" i="1"/>
  <c r="B28" i="1"/>
  <c r="B29" i="1"/>
  <c r="B30" i="1"/>
  <c r="B31" i="1"/>
  <c r="B32" i="1"/>
  <c r="B33" i="1"/>
  <c r="B34" i="1"/>
  <c r="B35" i="1"/>
  <c r="B36" i="1"/>
  <c r="B37" i="1"/>
  <c r="B38" i="1"/>
  <c r="B39" i="1"/>
  <c r="B40" i="1"/>
  <c r="B41" i="1"/>
  <c r="G17" i="1"/>
  <c r="G2" i="1"/>
  <c r="C17" i="11"/>
  <c r="D17" i="11"/>
  <c r="E17" i="11"/>
  <c r="F17" i="11"/>
  <c r="H17" i="11"/>
  <c r="I17" i="11"/>
  <c r="J17" i="11"/>
  <c r="C18" i="11"/>
  <c r="D18" i="11"/>
  <c r="E18" i="11"/>
  <c r="F18" i="11"/>
  <c r="H18" i="11"/>
  <c r="I18" i="11"/>
  <c r="J18" i="11"/>
  <c r="C19" i="11"/>
  <c r="D19" i="11"/>
  <c r="E19" i="11"/>
  <c r="F19" i="11"/>
  <c r="H19" i="11"/>
  <c r="I19" i="11"/>
  <c r="J19" i="11"/>
  <c r="C20" i="11"/>
  <c r="D20" i="11"/>
  <c r="E20" i="11"/>
  <c r="F20" i="11"/>
  <c r="H20" i="11"/>
  <c r="I20" i="11"/>
  <c r="J20" i="11"/>
  <c r="C21" i="11"/>
  <c r="D21" i="11"/>
  <c r="E21" i="11"/>
  <c r="F21" i="11"/>
  <c r="H21" i="11"/>
  <c r="I21" i="11"/>
  <c r="J21" i="11"/>
  <c r="C22" i="11"/>
  <c r="D22" i="11"/>
  <c r="E22" i="11"/>
  <c r="F22" i="11"/>
  <c r="H22" i="11"/>
  <c r="I22" i="11"/>
  <c r="J22" i="11"/>
  <c r="C23" i="11"/>
  <c r="D23" i="11"/>
  <c r="E23" i="11"/>
  <c r="F23" i="11"/>
  <c r="H23" i="11"/>
  <c r="I23" i="11"/>
  <c r="J23" i="11"/>
  <c r="C24" i="11"/>
  <c r="D24" i="11"/>
  <c r="E24" i="11"/>
  <c r="F24" i="11"/>
  <c r="H24" i="11"/>
  <c r="I24" i="11"/>
  <c r="J24" i="11"/>
  <c r="C25" i="11"/>
  <c r="D25" i="11"/>
  <c r="E25" i="11"/>
  <c r="F25" i="11"/>
  <c r="H25" i="11"/>
  <c r="I25" i="11"/>
  <c r="J25" i="11"/>
  <c r="C26" i="11"/>
  <c r="D26" i="11"/>
  <c r="E26" i="11"/>
  <c r="F26" i="11"/>
  <c r="H26" i="11"/>
  <c r="I26" i="11"/>
  <c r="J26" i="11"/>
  <c r="C27" i="11"/>
  <c r="D27" i="11"/>
  <c r="E27" i="11"/>
  <c r="F27" i="11"/>
  <c r="H27" i="11"/>
  <c r="I27" i="11"/>
  <c r="J27" i="11"/>
  <c r="C28" i="11"/>
  <c r="D28" i="11"/>
  <c r="E28" i="11"/>
  <c r="F28" i="11"/>
  <c r="H28" i="11"/>
  <c r="I28" i="11"/>
  <c r="J28" i="11"/>
  <c r="C29" i="11"/>
  <c r="D29" i="11"/>
  <c r="E29" i="11"/>
  <c r="F29" i="11"/>
  <c r="H29" i="11"/>
  <c r="I29" i="11"/>
  <c r="J29" i="11"/>
  <c r="C30" i="11"/>
  <c r="D30" i="11"/>
  <c r="E30" i="11"/>
  <c r="F30" i="11"/>
  <c r="H30" i="11"/>
  <c r="I30" i="11"/>
  <c r="J30" i="11"/>
  <c r="C31" i="11"/>
  <c r="D31" i="11"/>
  <c r="E31" i="11"/>
  <c r="F31" i="11"/>
  <c r="H31" i="11"/>
  <c r="I31" i="11"/>
  <c r="J31" i="11"/>
  <c r="C32" i="11"/>
  <c r="D32" i="11"/>
  <c r="E32" i="11"/>
  <c r="F32" i="11"/>
  <c r="H32" i="11"/>
  <c r="I32" i="11"/>
  <c r="J32" i="11"/>
  <c r="C33" i="11"/>
  <c r="D33" i="11"/>
  <c r="E33" i="11"/>
  <c r="F33" i="11"/>
  <c r="H33" i="11"/>
  <c r="I33" i="11"/>
  <c r="J33" i="11"/>
  <c r="C34" i="11"/>
  <c r="D34" i="11"/>
  <c r="E34" i="11"/>
  <c r="F34" i="11"/>
  <c r="H34" i="11"/>
  <c r="I34" i="11"/>
  <c r="J34" i="11"/>
  <c r="C35" i="11"/>
  <c r="D35" i="11"/>
  <c r="E35" i="11"/>
  <c r="F35" i="11"/>
  <c r="H35" i="11"/>
  <c r="I35" i="11"/>
  <c r="J35" i="11"/>
  <c r="C36" i="11"/>
  <c r="D36" i="11"/>
  <c r="E36" i="11"/>
  <c r="F36" i="11"/>
  <c r="H36" i="11"/>
  <c r="I36" i="11"/>
  <c r="J36" i="11"/>
  <c r="C37" i="11"/>
  <c r="D37" i="11"/>
  <c r="E37" i="11"/>
  <c r="F37" i="11"/>
  <c r="H37" i="11"/>
  <c r="I37" i="11"/>
  <c r="J37" i="11"/>
  <c r="C38" i="11"/>
  <c r="D38" i="11"/>
  <c r="E38" i="11"/>
  <c r="F38" i="11"/>
  <c r="H38" i="11"/>
  <c r="I38" i="11"/>
  <c r="J38" i="11"/>
  <c r="C39" i="11"/>
  <c r="D39" i="11"/>
  <c r="E39" i="11"/>
  <c r="F39" i="11"/>
  <c r="H39" i="11"/>
  <c r="I39" i="11"/>
  <c r="J39" i="11"/>
  <c r="C40" i="11"/>
  <c r="D40" i="11"/>
  <c r="E40" i="11"/>
  <c r="F40" i="11"/>
  <c r="H40" i="11"/>
  <c r="I40" i="11"/>
  <c r="J40" i="11"/>
  <c r="C41" i="11"/>
  <c r="D41" i="11"/>
  <c r="E41" i="11"/>
  <c r="F41" i="11"/>
  <c r="H41" i="11"/>
  <c r="I41" i="11"/>
  <c r="J41" i="11"/>
  <c r="C3" i="11"/>
  <c r="D3" i="11"/>
  <c r="E3" i="11"/>
  <c r="F3" i="11"/>
  <c r="H3" i="11"/>
  <c r="I3" i="11"/>
  <c r="J3" i="11"/>
  <c r="C4" i="11"/>
  <c r="D4" i="11"/>
  <c r="E4" i="11"/>
  <c r="F4" i="11"/>
  <c r="H4" i="11"/>
  <c r="I4" i="11"/>
  <c r="J4" i="11"/>
  <c r="C5" i="11"/>
  <c r="D5" i="11"/>
  <c r="E5" i="11"/>
  <c r="F5" i="11"/>
  <c r="H5" i="11"/>
  <c r="I5" i="11"/>
  <c r="J5" i="11"/>
  <c r="C6" i="11"/>
  <c r="D6" i="11"/>
  <c r="E6" i="11"/>
  <c r="F6" i="11"/>
  <c r="H6" i="11"/>
  <c r="I6" i="11"/>
  <c r="J6" i="11"/>
  <c r="C7" i="11"/>
  <c r="D7" i="11"/>
  <c r="E7" i="11"/>
  <c r="F7" i="11"/>
  <c r="H7" i="11"/>
  <c r="I7" i="11"/>
  <c r="J7" i="11"/>
  <c r="C8" i="11"/>
  <c r="D8" i="11"/>
  <c r="E8" i="11"/>
  <c r="F8" i="11"/>
  <c r="H8" i="11"/>
  <c r="I8" i="11"/>
  <c r="J8" i="11"/>
  <c r="C9" i="11"/>
  <c r="D9" i="11"/>
  <c r="E9" i="11"/>
  <c r="F9" i="11"/>
  <c r="H9" i="11"/>
  <c r="I9" i="11"/>
  <c r="J9" i="11"/>
  <c r="C10" i="11"/>
  <c r="D10" i="11"/>
  <c r="E10" i="11"/>
  <c r="F10" i="11"/>
  <c r="H10" i="11"/>
  <c r="I10" i="11"/>
  <c r="J10" i="11"/>
  <c r="C11" i="11"/>
  <c r="D11" i="11"/>
  <c r="E11" i="11"/>
  <c r="F11" i="11"/>
  <c r="H11" i="11"/>
  <c r="I11" i="11"/>
  <c r="J11" i="11"/>
  <c r="C12" i="11"/>
  <c r="D12" i="11"/>
  <c r="E12" i="11"/>
  <c r="F12" i="11"/>
  <c r="H12" i="11"/>
  <c r="I12" i="11"/>
  <c r="J12" i="11"/>
  <c r="C13" i="11"/>
  <c r="D13" i="11"/>
  <c r="E13" i="11"/>
  <c r="F13" i="11"/>
  <c r="H13" i="11"/>
  <c r="I13" i="11"/>
  <c r="J13" i="11"/>
  <c r="C14" i="11"/>
  <c r="D14" i="11"/>
  <c r="E14" i="11"/>
  <c r="F14" i="11"/>
  <c r="H14" i="11"/>
  <c r="I14" i="11"/>
  <c r="J14" i="11"/>
  <c r="C15" i="11"/>
  <c r="D15" i="11"/>
  <c r="E15" i="11"/>
  <c r="F15" i="11"/>
  <c r="H15" i="11"/>
  <c r="I15" i="11"/>
  <c r="J15" i="11"/>
  <c r="C16" i="11"/>
  <c r="D16" i="11"/>
  <c r="E16" i="11"/>
  <c r="F16" i="11"/>
  <c r="H16" i="11"/>
  <c r="I16" i="11"/>
  <c r="J16" i="11"/>
  <c r="J2" i="11"/>
  <c r="I2" i="11"/>
  <c r="H2" i="11"/>
  <c r="F2" i="11"/>
  <c r="E2" i="11"/>
  <c r="D2" i="11"/>
  <c r="C2" i="11"/>
  <c r="B15" i="1"/>
  <c r="N2" i="1" l="1"/>
  <c r="N3" i="1" s="1"/>
  <c r="N4" i="1" s="1"/>
  <c r="N5" i="1" s="1"/>
  <c r="N6" i="1" s="1"/>
  <c r="N7" i="1" s="1"/>
  <c r="N8" i="1" s="1"/>
  <c r="N9" i="1" s="1"/>
  <c r="N10" i="1" s="1"/>
  <c r="N11" i="1" s="1"/>
  <c r="N12" i="1" s="1"/>
  <c r="N13" i="1" s="1"/>
  <c r="N14" i="1" s="1"/>
  <c r="N15" i="1" s="1"/>
  <c r="N16" i="1" s="1"/>
  <c r="N18" i="1"/>
  <c r="N26" i="1"/>
  <c r="N34" i="1"/>
  <c r="X40" i="1"/>
  <c r="N20" i="1"/>
  <c r="X21" i="1"/>
  <c r="X29" i="1"/>
  <c r="X37" i="1"/>
  <c r="Y5" i="1"/>
  <c r="Y6" i="1" s="1"/>
  <c r="Y7" i="1" s="1"/>
  <c r="Y8" i="1" s="1"/>
  <c r="Y9" i="1" s="1"/>
  <c r="Y10" i="1" s="1"/>
  <c r="Y11" i="1" s="1"/>
  <c r="Y12" i="1" s="1"/>
  <c r="Y13" i="1" s="1"/>
  <c r="Y14" i="1" s="1"/>
  <c r="Y15" i="1" s="1"/>
  <c r="Y16" i="1" s="1"/>
  <c r="N17" i="1"/>
  <c r="Y21" i="1"/>
  <c r="N25" i="1"/>
  <c r="Y29" i="1"/>
  <c r="N33" i="1"/>
  <c r="Y37" i="1"/>
  <c r="N41" i="1"/>
  <c r="X39" i="1"/>
  <c r="X4" i="1"/>
  <c r="X12" i="1"/>
  <c r="X20" i="1"/>
  <c r="X28" i="1"/>
  <c r="X36" i="1"/>
  <c r="X9" i="1"/>
  <c r="X17" i="1"/>
  <c r="X25" i="1"/>
  <c r="X33" i="1"/>
  <c r="X41" i="1"/>
  <c r="K15" i="1"/>
  <c r="G3" i="1"/>
  <c r="G4" i="1"/>
  <c r="G5" i="1"/>
  <c r="G5" i="11" s="1"/>
  <c r="G6" i="1"/>
  <c r="G6" i="11" s="1"/>
  <c r="G7" i="1"/>
  <c r="G7" i="11" s="1"/>
  <c r="G8" i="1"/>
  <c r="G2" i="11" s="1"/>
  <c r="G9" i="1"/>
  <c r="G10" i="1"/>
  <c r="G10" i="11" s="1"/>
  <c r="G11" i="1"/>
  <c r="G12" i="1"/>
  <c r="G12" i="11" s="1"/>
  <c r="G13" i="1"/>
  <c r="G14" i="1"/>
  <c r="G15" i="1"/>
  <c r="G15" i="11" s="1"/>
  <c r="G16" i="1"/>
  <c r="G13" i="11" l="1"/>
  <c r="G4" i="11"/>
  <c r="G3" i="11"/>
  <c r="G9" i="11"/>
  <c r="G14" i="11"/>
  <c r="G16" i="11"/>
  <c r="G8" i="11"/>
  <c r="G17" i="11"/>
  <c r="G18" i="1"/>
  <c r="G18" i="11" s="1"/>
  <c r="G19" i="1"/>
  <c r="G19" i="11" s="1"/>
  <c r="G20" i="1"/>
  <c r="G20" i="11" s="1"/>
  <c r="G21" i="1"/>
  <c r="G21" i="11" s="1"/>
  <c r="G22" i="1"/>
  <c r="G22" i="11" s="1"/>
  <c r="G23" i="1"/>
  <c r="G23" i="11" s="1"/>
  <c r="G24" i="1"/>
  <c r="G24" i="11" s="1"/>
  <c r="G25" i="1"/>
  <c r="G25" i="11" s="1"/>
  <c r="G26" i="1"/>
  <c r="G26" i="11" s="1"/>
  <c r="G27" i="1"/>
  <c r="G27" i="11" s="1"/>
  <c r="G28" i="1"/>
  <c r="G28" i="11" s="1"/>
  <c r="G29" i="1"/>
  <c r="G29" i="11" s="1"/>
  <c r="G30" i="1"/>
  <c r="G30" i="11" s="1"/>
  <c r="G31" i="1"/>
  <c r="G31" i="11" s="1"/>
  <c r="G32" i="1"/>
  <c r="G32" i="11" s="1"/>
  <c r="G33" i="1"/>
  <c r="G33" i="11" s="1"/>
  <c r="G34" i="1"/>
  <c r="G34" i="11" s="1"/>
  <c r="G35" i="1"/>
  <c r="G35" i="11" s="1"/>
  <c r="G36" i="1"/>
  <c r="G36" i="11" s="1"/>
  <c r="G37" i="1"/>
  <c r="G37" i="11" s="1"/>
  <c r="G38" i="1"/>
  <c r="G38" i="11" s="1"/>
  <c r="G39" i="1"/>
  <c r="G39" i="11" s="1"/>
  <c r="G40" i="1"/>
  <c r="G40" i="11" s="1"/>
  <c r="G41" i="1"/>
  <c r="G41" i="11" s="1"/>
  <c r="B4" i="1"/>
  <c r="B5" i="1"/>
  <c r="B6" i="1"/>
  <c r="B7" i="1"/>
  <c r="B8" i="1"/>
  <c r="B8" i="11" s="1"/>
  <c r="B9" i="1"/>
  <c r="B10" i="1"/>
  <c r="B10" i="11" s="1"/>
  <c r="B11" i="1"/>
  <c r="B12" i="1"/>
  <c r="B13" i="1"/>
  <c r="B14" i="1"/>
  <c r="B16" i="1"/>
  <c r="B16" i="11" s="1"/>
  <c r="A29" i="1"/>
  <c r="A29" i="11" s="1"/>
  <c r="B3" i="1"/>
  <c r="B2" i="1"/>
  <c r="B9" i="11" l="1"/>
  <c r="B13" i="11"/>
  <c r="G11" i="11"/>
  <c r="B12" i="11"/>
  <c r="B7" i="11"/>
  <c r="B14" i="11"/>
  <c r="B15" i="11"/>
  <c r="B6" i="11"/>
  <c r="B5" i="11"/>
  <c r="B4" i="11"/>
  <c r="B11" i="11"/>
  <c r="B34" i="11"/>
  <c r="L34" i="1"/>
  <c r="B40" i="11"/>
  <c r="L40" i="1"/>
  <c r="B32" i="11"/>
  <c r="L32" i="1"/>
  <c r="B24" i="11"/>
  <c r="L24" i="1"/>
  <c r="B3" i="11"/>
  <c r="B26" i="11"/>
  <c r="L26" i="1"/>
  <c r="B33" i="11"/>
  <c r="L33" i="1"/>
  <c r="B17" i="11"/>
  <c r="B39" i="11"/>
  <c r="L39" i="1"/>
  <c r="B31" i="11"/>
  <c r="L31" i="1"/>
  <c r="B23" i="11"/>
  <c r="L23" i="1"/>
  <c r="B41" i="11"/>
  <c r="L41" i="1"/>
  <c r="B25" i="11"/>
  <c r="L25" i="1"/>
  <c r="B38" i="11"/>
  <c r="L38" i="1"/>
  <c r="B30" i="11"/>
  <c r="L30" i="1"/>
  <c r="B22" i="11"/>
  <c r="L22" i="1"/>
  <c r="B29" i="11"/>
  <c r="L29" i="1"/>
  <c r="B37" i="11"/>
  <c r="L37" i="1"/>
  <c r="B21" i="11"/>
  <c r="L21" i="1"/>
  <c r="B2" i="11"/>
  <c r="B36" i="11"/>
  <c r="L36" i="1"/>
  <c r="B28" i="11"/>
  <c r="L28" i="1"/>
  <c r="B20" i="11"/>
  <c r="L20" i="1"/>
  <c r="B35" i="11"/>
  <c r="L35" i="1"/>
  <c r="B27" i="11"/>
  <c r="L27" i="1"/>
  <c r="B19" i="11"/>
  <c r="L19" i="1"/>
  <c r="B18" i="11"/>
  <c r="A22" i="1"/>
  <c r="A22" i="11" s="1"/>
  <c r="A37" i="1"/>
  <c r="A37" i="11" s="1"/>
  <c r="A35" i="1"/>
  <c r="A35" i="11" s="1"/>
  <c r="K35" i="1"/>
  <c r="K35" i="11" s="1"/>
  <c r="A34" i="1"/>
  <c r="A34" i="11" s="1"/>
  <c r="K34" i="1"/>
  <c r="K34" i="11" s="1"/>
  <c r="K18" i="1"/>
  <c r="K18" i="11" s="1"/>
  <c r="A25" i="1"/>
  <c r="A25" i="11" s="1"/>
  <c r="K25" i="1"/>
  <c r="K25" i="11" s="1"/>
  <c r="A32" i="1"/>
  <c r="A32" i="11" s="1"/>
  <c r="K32" i="1"/>
  <c r="K32" i="11" s="1"/>
  <c r="K13" i="1"/>
  <c r="K5" i="1"/>
  <c r="K10" i="1"/>
  <c r="A26" i="1"/>
  <c r="A26" i="11" s="1"/>
  <c r="K26" i="1"/>
  <c r="K26" i="11" s="1"/>
  <c r="A41" i="1"/>
  <c r="A41" i="11" s="1"/>
  <c r="K41" i="1"/>
  <c r="K41" i="11" s="1"/>
  <c r="K17" i="1"/>
  <c r="A40" i="1"/>
  <c r="A40" i="11" s="1"/>
  <c r="K40" i="1"/>
  <c r="K40" i="11" s="1"/>
  <c r="A24" i="1"/>
  <c r="A24" i="11" s="1"/>
  <c r="K24" i="1"/>
  <c r="K24" i="11" s="1"/>
  <c r="A31" i="1"/>
  <c r="A31" i="11" s="1"/>
  <c r="K31" i="1"/>
  <c r="K31" i="11" s="1"/>
  <c r="A23" i="1"/>
  <c r="A23" i="11" s="1"/>
  <c r="K23" i="1"/>
  <c r="K23" i="11" s="1"/>
  <c r="K6" i="1"/>
  <c r="A2" i="1"/>
  <c r="K2" i="1"/>
  <c r="A38" i="1"/>
  <c r="A38" i="11" s="1"/>
  <c r="K38" i="1"/>
  <c r="K38" i="11" s="1"/>
  <c r="A30" i="1"/>
  <c r="A30" i="11" s="1"/>
  <c r="K30" i="1"/>
  <c r="K30" i="11" s="1"/>
  <c r="K22" i="1"/>
  <c r="K22" i="11" s="1"/>
  <c r="K3" i="1"/>
  <c r="K37" i="1"/>
  <c r="K37" i="11" s="1"/>
  <c r="K29" i="1"/>
  <c r="K29" i="11" s="1"/>
  <c r="A21" i="1"/>
  <c r="A21" i="11" s="1"/>
  <c r="K21" i="1"/>
  <c r="K21" i="11" s="1"/>
  <c r="K12" i="1"/>
  <c r="K4" i="1"/>
  <c r="A27" i="1"/>
  <c r="A27" i="11" s="1"/>
  <c r="K27" i="1"/>
  <c r="K27" i="11" s="1"/>
  <c r="A19" i="1"/>
  <c r="A19" i="11" s="1"/>
  <c r="K19" i="1"/>
  <c r="K19" i="11" s="1"/>
  <c r="K9" i="1"/>
  <c r="K9" i="11" s="1"/>
  <c r="A33" i="1"/>
  <c r="A33" i="11" s="1"/>
  <c r="K33" i="1"/>
  <c r="K33" i="11" s="1"/>
  <c r="K8" i="1"/>
  <c r="K16" i="1"/>
  <c r="K7" i="1"/>
  <c r="A39" i="1"/>
  <c r="A39" i="11" s="1"/>
  <c r="K39" i="1"/>
  <c r="K39" i="11" s="1"/>
  <c r="K14" i="1"/>
  <c r="A36" i="1"/>
  <c r="A36" i="11" s="1"/>
  <c r="K36" i="1"/>
  <c r="K36" i="11" s="1"/>
  <c r="A28" i="1"/>
  <c r="A28" i="11" s="1"/>
  <c r="K28" i="1"/>
  <c r="K28" i="11" s="1"/>
  <c r="A20" i="1"/>
  <c r="A20" i="11" s="1"/>
  <c r="K20" i="1"/>
  <c r="K20" i="11" s="1"/>
  <c r="K11" i="1"/>
  <c r="K11" i="11" l="1"/>
  <c r="K2" i="11"/>
  <c r="K10" i="11"/>
  <c r="K17" i="11"/>
  <c r="K5" i="11"/>
  <c r="K7" i="11"/>
  <c r="K3" i="11"/>
  <c r="K6" i="11"/>
  <c r="K13" i="11"/>
  <c r="K16" i="11"/>
  <c r="K8" i="11"/>
  <c r="K4" i="11"/>
  <c r="K12" i="11"/>
  <c r="K14" i="11"/>
  <c r="K15" i="11"/>
  <c r="L19" i="11" l="1"/>
  <c r="L20" i="11" l="1"/>
  <c r="L21" i="11" l="1"/>
  <c r="L2" i="1" l="1"/>
  <c r="L3" i="1" s="1"/>
  <c r="L22" i="11"/>
  <c r="L2" i="11" l="1"/>
  <c r="L23" i="11"/>
  <c r="L24" i="11" l="1"/>
  <c r="L4" i="1" l="1"/>
  <c r="L25" i="11"/>
  <c r="A2" i="11" l="1"/>
  <c r="L5" i="1"/>
  <c r="L26" i="11"/>
  <c r="L5" i="11" l="1"/>
  <c r="L6" i="1"/>
  <c r="L6" i="11" s="1"/>
  <c r="L27" i="11"/>
  <c r="L28" i="11" l="1"/>
  <c r="L29" i="11" l="1"/>
  <c r="L30" i="11" l="1"/>
  <c r="L31" i="11" l="1"/>
  <c r="L32" i="11" l="1"/>
  <c r="L33" i="11" l="1"/>
  <c r="L34" i="11" l="1"/>
  <c r="L35" i="11" l="1"/>
  <c r="L36" i="11" l="1"/>
  <c r="L37" i="11" l="1"/>
  <c r="L38" i="11" l="1"/>
  <c r="L39" i="11" l="1"/>
  <c r="L41" i="11" l="1"/>
  <c r="L40" i="11"/>
  <c r="L7" i="1"/>
  <c r="L8" i="1"/>
  <c r="L8" i="11" s="1"/>
  <c r="L4" i="11"/>
  <c r="L7" i="11"/>
  <c r="L3" i="11"/>
  <c r="L9" i="1" l="1"/>
  <c r="A3" i="1"/>
  <c r="L10" i="1" l="1"/>
  <c r="L9" i="11"/>
  <c r="L10" i="11" l="1"/>
  <c r="L11" i="1"/>
  <c r="L11" i="11" l="1"/>
  <c r="L12" i="1"/>
  <c r="L13" i="1" l="1"/>
  <c r="L12" i="11"/>
  <c r="L13" i="11" l="1"/>
  <c r="L14" i="1"/>
  <c r="L14" i="11" l="1"/>
  <c r="L15" i="1"/>
  <c r="L15" i="11" l="1"/>
  <c r="L16" i="1"/>
  <c r="L16" i="11" l="1"/>
  <c r="L17" i="1"/>
  <c r="L18" i="1" l="1"/>
  <c r="L18" i="11" s="1"/>
  <c r="L17" i="11"/>
  <c r="A4" i="1"/>
  <c r="A5" i="1"/>
  <c r="A6" i="1"/>
  <c r="A7" i="1"/>
  <c r="A8" i="1"/>
  <c r="A9" i="1"/>
  <c r="A10" i="1"/>
  <c r="A11" i="1"/>
  <c r="A12" i="1"/>
  <c r="A13" i="1"/>
  <c r="A14" i="1"/>
  <c r="A15" i="1"/>
  <c r="A16" i="1"/>
  <c r="A17" i="1"/>
  <c r="A17" i="11" s="1"/>
  <c r="A18" i="1"/>
  <c r="A18" i="11" s="1"/>
  <c r="A14" i="11"/>
  <c r="A13" i="11"/>
  <c r="A12" i="11"/>
  <c r="A15" i="11"/>
  <c r="A11" i="11"/>
  <c r="A10" i="11"/>
  <c r="A16" i="11"/>
  <c r="A4" i="11"/>
  <c r="A9" i="11"/>
  <c r="A8" i="11"/>
  <c r="A6" i="11"/>
  <c r="A7" i="11"/>
  <c r="A3" i="11"/>
  <c r="A5"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tc={14E1B229-8B75-418F-B02B-E56CD23E183B}</author>
    <author>tc={81716501-856C-4977-8FCB-7149B2B9377A}</author>
    <author>tc={0017DC69-34F4-43BB-9C89-A6F7833B9F85}</author>
    <author>tc={2FA5D680-3421-4BC4-A4B4-D9CD26567AA0}</author>
    <author>tc={468ECE99-BD14-4C6C-BDB4-2EA4C063A8D7}</author>
    <author>tc={50BDBB96-5FD0-4D87-B690-82857C3BAD54}</author>
  </authors>
  <commentList>
    <comment ref="E1" authorId="0" shapeId="0" xr:uid="{14E1B229-8B75-418F-B02B-E56CD23E183B}">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Clave SAT de la del artículo que se hereda a todos los artículos de la unidad de negocio, requerida para facturación </t>
      </text>
    </comment>
    <comment ref="F1" authorId="1" shapeId="0" xr:uid="{81716501-856C-4977-8FCB-7149B2B9377A}">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Clave SAT de la Unidad de Medida que se hereda a todos los artículos de la unidad de negocio, requerida para facturación </t>
      </text>
    </comment>
    <comment ref="H1" authorId="2" shapeId="0" xr:uid="{0017DC69-34F4-43BB-9C89-A6F7833B9F85}">
      <text>
        <t>[Comentario encadenado]
Su versión de Excel le permite leer este comentario encadenado; sin embargo, las ediciones que se apliquen se quitarán si el archivo se abre en una versión más reciente de Excel. Más información: https://go.microsoft.com/fwlink/?linkid=870924
Comentario:
    % de Margen mínimo deseado</t>
      </text>
    </comment>
    <comment ref="R1" authorId="3" shapeId="0" xr:uid="{2FA5D680-3421-4BC4-A4B4-D9CD26567AA0}">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Clave SAT de la del artículo que se hereda a todos los artículos de la unidad de negocio, requerida para facturación </t>
      </text>
    </comment>
    <comment ref="S1" authorId="4" shapeId="0" xr:uid="{468ECE99-BD14-4C6C-BDB4-2EA4C063A8D7}">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Clave SAT de la Unidad de Medida que se hereda a todos los artículos de la unidad de negocio, requerida para facturación </t>
      </text>
    </comment>
    <comment ref="U1" authorId="5" shapeId="0" xr:uid="{50BDBB96-5FD0-4D87-B690-82857C3BAD54}">
      <text>
        <t>[Comentario encadenado]
Su versión de Excel le permite leer este comentario encadenado; sin embargo, las ediciones que se apliquen se quitarán si el archivo se abre en una versión más reciente de Excel. Más información: https://go.microsoft.com/fwlink/?linkid=870924
Comentario:
    % de Margen mínimo deseado</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tc={5070DCC7-2BE5-4252-BBC0-F62CAE0CC0BD}</author>
    <author>tc={570A8B43-BB5D-4664-89DF-B43C597F8661}</author>
    <author>tc={FA4AF514-88F1-4A86-81D0-F6DAAFAF3C27}</author>
  </authors>
  <commentList>
    <comment ref="E1" authorId="0" shapeId="0" xr:uid="{5070DCC7-2BE5-4252-BBC0-F62CAE0CC0BD}">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Clave SAT de la del artículo que se hereda a todos los artículos de la unidad de negocio, requerida para facturación </t>
      </text>
    </comment>
    <comment ref="F1" authorId="1" shapeId="0" xr:uid="{570A8B43-BB5D-4664-89DF-B43C597F8661}">
      <text>
        <t xml:space="preserve">[Comentario encadenado]
Su versión de Excel le permite leer este comentario encadenado; sin embargo, las ediciones que se apliquen se quitarán si el archivo se abre en una versión más reciente de Excel. Más información: https://go.microsoft.com/fwlink/?linkid=870924
Comentario:
    Clave SAT de la Unidad de Medida que se hereda a todos los artículos de la unidad de negocio, requerida para facturación </t>
      </text>
    </comment>
    <comment ref="H1" authorId="2" shapeId="0" xr:uid="{FA4AF514-88F1-4A86-81D0-F6DAAFAF3C27}">
      <text>
        <t>[Comentario encadenado]
Su versión de Excel le permite leer este comentario encadenado; sin embargo, las ediciones que se apliquen se quitarán si el archivo se abre en una versión más reciente de Excel. Más información: https://go.microsoft.com/fwlink/?linkid=870924
Comentario:
    % de Margen mínimo deseado</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tc={0EE7DD2E-93CB-4A46-A00F-7A98AD930B32}</author>
  </authors>
  <commentList>
    <comment ref="D10" authorId="0" shapeId="0" xr:uid="{0EE7DD2E-93CB-4A46-A00F-7A98AD930B32}">
      <text>
        <t>[Comentario encadenado]
Su versión de Excel le permite leer este comentario encadenado; sin embargo, las ediciones que se apliquen se quitarán si el archivo se abre en una versión más reciente de Excel. Más información: https://go.microsoft.com/fwlink/?linkid=870924
Comentario:
    Adrian revisará si se esta usando
Si no se esta usando eliminarla de la BD y de Plantillas</t>
      </text>
    </comment>
  </commentList>
</comments>
</file>

<file path=xl/sharedStrings.xml><?xml version="1.0" encoding="utf-8"?>
<sst xmlns="http://schemas.openxmlformats.org/spreadsheetml/2006/main" count="873" uniqueCount="577">
  <si>
    <t>ID</t>
  </si>
  <si>
    <t>Desripción de la UEN</t>
  </si>
  <si>
    <t>Familia</t>
  </si>
  <si>
    <t>Sub-Familia</t>
  </si>
  <si>
    <t>Codigo Articulo (SAT)</t>
  </si>
  <si>
    <t>Codigo U. Medida (SAT)</t>
  </si>
  <si>
    <t>IVA</t>
  </si>
  <si>
    <t>% Margen mínimo</t>
  </si>
  <si>
    <t>Descripción Articulo (SAT)</t>
  </si>
  <si>
    <t>Descripcion unidad de medida SAT</t>
  </si>
  <si>
    <t>IVA excento</t>
  </si>
  <si>
    <t>Orden</t>
  </si>
  <si>
    <t>Microsoft</t>
  </si>
  <si>
    <t>CSP</t>
  </si>
  <si>
    <t>E48</t>
  </si>
  <si>
    <t>Azure</t>
  </si>
  <si>
    <t>School</t>
  </si>
  <si>
    <t>OVS</t>
  </si>
  <si>
    <t>Otro</t>
  </si>
  <si>
    <t>Adobe</t>
  </si>
  <si>
    <t>Licencias</t>
  </si>
  <si>
    <t>ETLA</t>
  </si>
  <si>
    <t>Autodesk</t>
  </si>
  <si>
    <t>Netsupport</t>
  </si>
  <si>
    <t>Seguridad</t>
  </si>
  <si>
    <t>Desarrollo</t>
  </si>
  <si>
    <t>Sistema</t>
  </si>
  <si>
    <t>Soporte</t>
  </si>
  <si>
    <t>Praxia</t>
  </si>
  <si>
    <t>Otros</t>
  </si>
  <si>
    <t>Límite Máximo de la tabla</t>
  </si>
  <si>
    <t>Presntación Actual UEN</t>
  </si>
  <si>
    <t>Adobe ETLA</t>
  </si>
  <si>
    <t>Adobe Licencias</t>
  </si>
  <si>
    <t>Autodesk Licencias</t>
  </si>
  <si>
    <t>Desarrollo Sistema</t>
  </si>
  <si>
    <t>Microsoft Azure</t>
  </si>
  <si>
    <t>Microsoft CSP</t>
  </si>
  <si>
    <t>Microsoft Otro</t>
  </si>
  <si>
    <t>Microsoft OVS</t>
  </si>
  <si>
    <t>Microsoft School</t>
  </si>
  <si>
    <t>Netsupport Licencias</t>
  </si>
  <si>
    <t xml:space="preserve">Otros </t>
  </si>
  <si>
    <t>Praxia Otros</t>
  </si>
  <si>
    <t>Praxia Sistema</t>
  </si>
  <si>
    <t>Seguridad Licencias</t>
  </si>
  <si>
    <t xml:space="preserve">Soporte </t>
  </si>
  <si>
    <t>id_IVA</t>
  </si>
  <si>
    <t>id_Moneda</t>
  </si>
  <si>
    <t>Moneda</t>
  </si>
  <si>
    <t>Descripción</t>
  </si>
  <si>
    <t>MXN</t>
  </si>
  <si>
    <t>Pesos Mexicanos</t>
  </si>
  <si>
    <t>USD</t>
  </si>
  <si>
    <t>Dólares Americanos</t>
  </si>
  <si>
    <t>customerTypeID</t>
  </si>
  <si>
    <t>description</t>
  </si>
  <si>
    <t>status</t>
  </si>
  <si>
    <t>Cliente</t>
  </si>
  <si>
    <t>Proveedor</t>
  </si>
  <si>
    <t>Cliente-Proveedor</t>
  </si>
  <si>
    <t>Id_Parámetro</t>
  </si>
  <si>
    <t>Description</t>
  </si>
  <si>
    <t>Valor</t>
  </si>
  <si>
    <t>#Dias Vignecia</t>
  </si>
  <si>
    <t>30</t>
  </si>
  <si>
    <t>#Dias Adicionales</t>
  </si>
  <si>
    <t>8</t>
  </si>
  <si>
    <t># Dias recordatorio Contratos</t>
  </si>
  <si>
    <t>60</t>
  </si>
  <si>
    <t>Nombre de la Empresa</t>
  </si>
  <si>
    <t>GRUPO SAIKO</t>
  </si>
  <si>
    <t>Calle y número</t>
  </si>
  <si>
    <t>Blvd. Gustavo Díaz Ordaz 3057 P3L15</t>
  </si>
  <si>
    <t>Ciudad, estado y cp</t>
  </si>
  <si>
    <t>Santa María Monterrey NL 64650</t>
  </si>
  <si>
    <t>Telefonos de la compañia</t>
  </si>
  <si>
    <t>Tel: (81) 82155100 (81) 83355170</t>
  </si>
  <si>
    <t>RFC de la compañia</t>
  </si>
  <si>
    <t>GSA971219Q56</t>
  </si>
  <si>
    <t>Blob - Url storage</t>
  </si>
  <si>
    <t>https://saikostorage.blob.core.windows.net</t>
  </si>
  <si>
    <t>Blob - Nombre contenedor</t>
  </si>
  <si>
    <t>saikocontainer</t>
  </si>
  <si>
    <t>Blob - SaS</t>
  </si>
  <si>
    <t>sp=racwdlmeo&amp;st=2021-12-31T18:30:55Z&amp;se=2023-04-06T01:30:55Z&amp;spr=https&amp;sv=2020-08-04&amp;sr=c&amp;sig=DTRCfgjffKHzUocoLoEIFS6mcGWtpbFFn6Y7%2BssFq88%3D</t>
  </si>
  <si>
    <t>Correo generico de la empresa</t>
  </si>
  <si>
    <t>grupo@saiko.mx</t>
  </si>
  <si>
    <t>Codigo postal</t>
  </si>
  <si>
    <t>26015</t>
  </si>
  <si>
    <t>Parcialidades permitidas</t>
  </si>
  <si>
    <t>2</t>
  </si>
  <si>
    <t>TC varianza</t>
  </si>
  <si>
    <t>0.2</t>
  </si>
  <si>
    <t>Metodo de pago default</t>
  </si>
  <si>
    <t>3</t>
  </si>
  <si>
    <t>Tolerancia al recibir facturas</t>
  </si>
  <si>
    <t>5.99</t>
  </si>
  <si>
    <t>Asociacion ingresos/egresos</t>
  </si>
  <si>
    <t>0.99</t>
  </si>
  <si>
    <t>Dias recordatorio</t>
  </si>
  <si>
    <t>CFDI por defecto en sistema</t>
  </si>
  <si>
    <t>G03</t>
  </si>
  <si>
    <t>Forma pago por defecto</t>
  </si>
  <si>
    <t>1</t>
  </si>
  <si>
    <t>Metodo pago por defecto</t>
  </si>
  <si>
    <t>99</t>
  </si>
  <si>
    <t>Felicitacion colaboradores</t>
  </si>
  <si>
    <t>Regimen fiscal</t>
  </si>
  <si>
    <t>601</t>
  </si>
  <si>
    <t>Última fecha de TC en avisos</t>
  </si>
  <si>
    <t>2100-08-31</t>
  </si>
  <si>
    <t>Aplican iva 8</t>
  </si>
  <si>
    <t>Aplican iva 0</t>
  </si>
  <si>
    <t>Aplican iva 0 excento</t>
  </si>
  <si>
    <t>Hoy celebramos tu cumpleaños que tengas un excelente díaHoy celebramos tu cumpleaños que tengas un excelente díaHoy celebramos tu cumpleaños que tengas un excelente díaHoy celebramos tu cumpleaños que tengas un excelente día</t>
  </si>
  <si>
    <t>id</t>
  </si>
  <si>
    <t>currency</t>
  </si>
  <si>
    <t>idTypeInformativeExpenses</t>
  </si>
  <si>
    <t>Sueldos</t>
  </si>
  <si>
    <t>Impuestos</t>
  </si>
  <si>
    <t>Arrendamiento</t>
  </si>
  <si>
    <t>Servicios</t>
  </si>
  <si>
    <t>Gastos</t>
  </si>
  <si>
    <t>Seguros</t>
  </si>
  <si>
    <t>Activo</t>
  </si>
  <si>
    <t>Costo ventas</t>
  </si>
  <si>
    <t>Egreso</t>
  </si>
  <si>
    <t>Bancos</t>
  </si>
  <si>
    <t>Ventas</t>
  </si>
  <si>
    <t>idTypeInformativeIncomes</t>
  </si>
  <si>
    <t>Varios</t>
  </si>
  <si>
    <t>Concepto</t>
  </si>
  <si>
    <t>Tipo Egreso</t>
  </si>
  <si>
    <t>Mantenimiento</t>
  </si>
  <si>
    <t>Cumpleaños</t>
  </si>
  <si>
    <t>Alerta</t>
  </si>
  <si>
    <t>Aviso</t>
  </si>
  <si>
    <t>Receso</t>
  </si>
  <si>
    <t>Descripcion</t>
  </si>
  <si>
    <t>Gastos en general</t>
  </si>
  <si>
    <t>I04</t>
  </si>
  <si>
    <t>Equipo de computo y accesorios</t>
  </si>
  <si>
    <t>P01</t>
  </si>
  <si>
    <t>Por definir</t>
  </si>
  <si>
    <t>Codigo</t>
  </si>
  <si>
    <t>Recordatorio</t>
  </si>
  <si>
    <t>Documentos</t>
  </si>
  <si>
    <t>Archivos asociados</t>
  </si>
  <si>
    <t>Recordatorio requiere atención</t>
  </si>
  <si>
    <t>No requiere atención o autorización</t>
  </si>
  <si>
    <t>Solicitud aceptada</t>
  </si>
  <si>
    <t>Solicitud rechazada</t>
  </si>
  <si>
    <t>Recordatorio TC requiere autorizacion</t>
  </si>
  <si>
    <t>Recordatorio TC y Parcialidades requiere autorización</t>
  </si>
  <si>
    <t>Recordatorio Moneda mezclada y TC menor al autorizado</t>
  </si>
  <si>
    <t>Recordatorio Moneda mezclada, parcialidades erroneas y tc erroneo</t>
  </si>
  <si>
    <t>Recordatorio Parcialidades requiere autorización</t>
  </si>
  <si>
    <t>Recordatorios que necesitan autorización</t>
  </si>
  <si>
    <t>Inactivo</t>
  </si>
  <si>
    <t>Conciliado</t>
  </si>
  <si>
    <t>Inicio del proceso</t>
  </si>
  <si>
    <t>Cliente contactado</t>
  </si>
  <si>
    <t>Muestra intensión</t>
  </si>
  <si>
    <t>Ganada</t>
  </si>
  <si>
    <t>Factura timbrada</t>
  </si>
  <si>
    <t>Abierta</t>
  </si>
  <si>
    <t>Enviada</t>
  </si>
  <si>
    <t>Factura recibida</t>
  </si>
  <si>
    <t>Cuenta por cobrar</t>
  </si>
  <si>
    <t>Cobrada parcialmente</t>
  </si>
  <si>
    <t>Cobrada</t>
  </si>
  <si>
    <t>Cuenta por pagar</t>
  </si>
  <si>
    <t>Pagada parcialmente</t>
  </si>
  <si>
    <t>Pagada</t>
  </si>
  <si>
    <t>Factura parcialmente recibida</t>
  </si>
  <si>
    <t>Tipo de documento</t>
  </si>
  <si>
    <t>Default</t>
  </si>
  <si>
    <t>Porcentaje</t>
  </si>
  <si>
    <t>Notas</t>
  </si>
  <si>
    <t>Consideraciones</t>
  </si>
  <si>
    <t>Comentarios</t>
  </si>
  <si>
    <t>Facturada</t>
  </si>
  <si>
    <t>Cancelada</t>
  </si>
  <si>
    <t>Activas no enviadas</t>
  </si>
  <si>
    <t>Activas  enviadas</t>
  </si>
  <si>
    <t>No facturados</t>
  </si>
  <si>
    <t>Facturados</t>
  </si>
  <si>
    <t>Fusionada</t>
  </si>
  <si>
    <t>Cancelados</t>
  </si>
  <si>
    <t>Vigente</t>
  </si>
  <si>
    <t>En proceso</t>
  </si>
  <si>
    <t>CxC</t>
  </si>
  <si>
    <t>Cobrada Parcialmente</t>
  </si>
  <si>
    <t>Cuenta por Pagar</t>
  </si>
  <si>
    <t>Pagada Parcialmente</t>
  </si>
  <si>
    <t>Factura Recibida</t>
  </si>
  <si>
    <t>Terminado</t>
  </si>
  <si>
    <t>Parcialmente cobrada</t>
  </si>
  <si>
    <t>Activas</t>
  </si>
  <si>
    <t>ID Tipo documento</t>
  </si>
  <si>
    <t>0</t>
  </si>
  <si>
    <t>Valor por defecto</t>
  </si>
  <si>
    <t>Cotización</t>
  </si>
  <si>
    <t>Pedido</t>
  </si>
  <si>
    <t>Ordenes de compra</t>
  </si>
  <si>
    <t>Cuentas por pagar</t>
  </si>
  <si>
    <t>Cuentas por cobrar</t>
  </si>
  <si>
    <t>Contrato</t>
  </si>
  <si>
    <t>Ordenes de pago</t>
  </si>
  <si>
    <t>Servicios recibidos</t>
  </si>
  <si>
    <t>Origen</t>
  </si>
  <si>
    <t>Factura</t>
  </si>
  <si>
    <t>codeError</t>
  </si>
  <si>
    <t>A1</t>
  </si>
  <si>
    <t>El ejecutivo creo una factura pero la informacion del SAT no puedo ser sincronizada con Praxia</t>
  </si>
  <si>
    <t>Las credenciales para acceder y subir archivos en Blob Storage son incorrctas</t>
  </si>
  <si>
    <t>C1</t>
  </si>
  <si>
    <t>No se pudo agregar las conciliaciones</t>
  </si>
  <si>
    <t>a25b7ae0-a6c2-4ed8-bd3a-8b669cd27c89</t>
  </si>
  <si>
    <t>Fallo la insercion de consiliaciones (historial). Reversa a la informacion</t>
  </si>
  <si>
    <t>2430f928-c63b-4344-9a41-f88a453506f4</t>
  </si>
  <si>
    <t>No se pudieron actualizar los nuevos valores de la factura. Reversa a la informacion</t>
  </si>
  <si>
    <t>84350fdb-57a7-4bf4-80ca-cd6db11eb2bb</t>
  </si>
  <si>
    <t>No se pudo actualizar la informacion de las CxC. Reversa a la informacion</t>
  </si>
  <si>
    <t>fd2124d0-c4d6-42ef-b468-f6ad3c77b762</t>
  </si>
  <si>
    <t>No se pudo actualizar la informacion del movimiento. Reversa a la informacion automatizado</t>
  </si>
  <si>
    <t>70b68a29-9684-407d-8c47-b165574e07b1</t>
  </si>
  <si>
    <t>No se pudieron cancelar las conciliaciones. Reversa automatica</t>
  </si>
  <si>
    <t>794e1cae-a265-4e7a-bb99-48f78238b8eb</t>
  </si>
  <si>
    <t>No se pudo dar reversa a las CxC de dichas asociaciones</t>
  </si>
  <si>
    <t>98fd57b3-332a-41c4-93ee-e81181c9992c</t>
  </si>
  <si>
    <t>No se pudo obtener el TC con el robot</t>
  </si>
  <si>
    <t>f5d59c58-60ca-45d4-a51f-e9635ad4f0dc</t>
  </si>
  <si>
    <t>No se pudo agregar el contacto</t>
  </si>
  <si>
    <t>1820f2ef-1889-4ac3-a343-3eef130cf494</t>
  </si>
  <si>
    <t>No se pudo actualizar la informacion del documento</t>
  </si>
  <si>
    <t>11b31884-bd32-4901-89a3-e25b73b25fd9</t>
  </si>
  <si>
    <t>No se pudo actualizar el contrato</t>
  </si>
  <si>
    <t>2a3705ac-5cdf-4752-95fb-6319816c81b7</t>
  </si>
  <si>
    <t>Error al intentar evaluar si la factura es cancelable</t>
  </si>
  <si>
    <t>38da5c68-f167-47ae-8482-11afff4da7ce</t>
  </si>
  <si>
    <t>No se pudieron bajar los archivos adjuntos de la nube para adjuntarlos en el email</t>
  </si>
  <si>
    <t>16749ddf-6572-4f11-b998-fb20fb8d504b</t>
  </si>
  <si>
    <t>No se pudo actualizar el estatus de envio de email</t>
  </si>
  <si>
    <t>ec613d30-a210-4b04-8db7-f8b706cdd21e</t>
  </si>
  <si>
    <t>No se pudo actualizar a Enviado la orden de compra</t>
  </si>
  <si>
    <t>d8dcc325-3c7f-4db0-b886-acdcf372f686</t>
  </si>
  <si>
    <t>No se pudo obtener la lista de clientes para la prefactura</t>
  </si>
  <si>
    <t>b2f2518f-4b21-4bd9-af44-b84671e0b493</t>
  </si>
  <si>
    <t>No se pudo obtener el catalogo de la empresa</t>
  </si>
  <si>
    <t>65d35445-b3e9-48dc-84e3-cba75e5fd082</t>
  </si>
  <si>
    <t>No se pudo el catalogo de UEN</t>
  </si>
  <si>
    <t>39d0e598-af95-45d6-aab5-b7f0bb6e2dc2</t>
  </si>
  <si>
    <t>No se pudo conectar a blob storage (credenciales server)</t>
  </si>
  <si>
    <t>f8db0f3f-cfdd-4254-9b2d-b97a65b351ad</t>
  </si>
  <si>
    <t>No se pudo cargar los archivos a blob storage. Cola de archivos fallida</t>
  </si>
  <si>
    <t>1c72479a-6ff8-4c45-b512-a255fd3bcb2c</t>
  </si>
  <si>
    <t>Generacion de CxP erronea. server\models\administration\invoiceReception.js - addCxp()</t>
  </si>
  <si>
    <t>54252d20-2738-4486-a888-53b7df02ff3a</t>
  </si>
  <si>
    <t>No se pudo agregar el documento legal (factura o nota de credito)</t>
  </si>
  <si>
    <t>2d383107-d332-45eb-bd12-4ffa54103a7f</t>
  </si>
  <si>
    <t>Robot o soporte deben arreglar el problema de la recepcion del documento legal</t>
  </si>
  <si>
    <t>7466064f-899d-4804-9daa-088ec0ff63e9</t>
  </si>
  <si>
    <t>El ejecutivo intento subir una factura ya recibida</t>
  </si>
  <si>
    <t>10676719-74e8-43d2-b207-be2eb5759368</t>
  </si>
  <si>
    <t>No se pudo actualizar la(s) ODC</t>
  </si>
  <si>
    <t>26af6131-30cb-421c-8242-0904f1f981e0</t>
  </si>
  <si>
    <t>No se pudo borrar de azure o db el archivo</t>
  </si>
  <si>
    <t>846b3caa-5d2c-4482-96b3-b4a4f6a407ec</t>
  </si>
  <si>
    <t>Al insertar comentario en archivo</t>
  </si>
  <si>
    <t>76ea3143-8102-42fd-b601-307c34af90ad</t>
  </si>
  <si>
    <t>No se pudo agregar el archivo a azure</t>
  </si>
  <si>
    <t>1a4a2ead-55dd-4d2b-b109-307621391868</t>
  </si>
  <si>
    <t>Asociar los ids de los arc. asociados</t>
  </si>
  <si>
    <t>6f2aa011-5fff-4365-88d5-9b4675ecf633</t>
  </si>
  <si>
    <t>MIME Type no soportado</t>
  </si>
  <si>
    <t>cbab75e1-43a0-4b17-bf1c-55651f966fe3</t>
  </si>
  <si>
    <t>Comentarios de arch. asociados</t>
  </si>
  <si>
    <t>f9329cbc-3f27-411b-8994-5755305aa2fd</t>
  </si>
  <si>
    <t>Al actualizar ODCS o insertar asociaciones de docs. leg.</t>
  </si>
  <si>
    <t>39523be3-7507-4bf9-ad90-4014ed0b9269</t>
  </si>
  <si>
    <t>Obtener los viejos estatus de las Cxps para la reversa en fallos</t>
  </si>
  <si>
    <t>e6bf9410-2a38-4a90-ba08-61a0f83abdf2</t>
  </si>
  <si>
    <t>No se pudo actualizar el estatus</t>
  </si>
  <si>
    <t>22504cf1-7119-4143-bf97-a8d10e923d12</t>
  </si>
  <si>
    <t>No se pudo obtener si la recepcion era destinada para una ODC o concepto</t>
  </si>
  <si>
    <t>4d0f7982-eca4-40cf-90f7-0dec0f841107</t>
  </si>
  <si>
    <t>No se pudo ejecutar el reembolso para actualizar la(s) ODC(s)</t>
  </si>
  <si>
    <t>f7dfa22c-86c2-4652-8efa-cc55075544c3</t>
  </si>
  <si>
    <t>No se pudo reversar las CxP que fueron canceladas</t>
  </si>
  <si>
    <t>a6e6b0e4-a829-418e-8586-a8aa3a4a1adc</t>
  </si>
  <si>
    <t>Query para obtener gastos</t>
  </si>
  <si>
    <t>6bda71b4-1cc2-4937-9120-5f4466d85c51</t>
  </si>
  <si>
    <t>No se pudo cancelar los logs de asociacion</t>
  </si>
  <si>
    <t>03f60e51-3abe-46f0-9ba3-7ea7ccbdfaa8</t>
  </si>
  <si>
    <t>No se pudo insertar una copia de la facturas en docs. legales</t>
  </si>
  <si>
    <t>521a8113-9811-4e6f-9020-3232c7246e03</t>
  </si>
  <si>
    <t>No se pudo sincronizar los archivos de facturama con la prefactura</t>
  </si>
  <si>
    <t>b1a6b00c-e223-4246-b346-a5675d955082</t>
  </si>
  <si>
    <t>No se pudo validar la sincronizacion del movimiento</t>
  </si>
  <si>
    <t>33754053-e423-4373-bf49-dfdc834cf429</t>
  </si>
  <si>
    <t>No se pudo validar la sincronizacion de la asociacion</t>
  </si>
  <si>
    <t>17d51f30-da8d-48ed-ae8b-7d2deac06afc</t>
  </si>
  <si>
    <t>No se pudo agregar la asociacion, reversa a todo el proceso</t>
  </si>
  <si>
    <t>be2b6cf7-0223-4050-8b0a-f2bb74f8778e</t>
  </si>
  <si>
    <t>No se pudo validar la sincronizacion de las facturas antes de asociar el egreso</t>
  </si>
  <si>
    <t>0a342672-f6bb-4229-b105-6ddcbe4e9644</t>
  </si>
  <si>
    <t>No se pudo realizar la asociacion del movimiento al/los egreso(s) de las/la facuta(s)</t>
  </si>
  <si>
    <t>dd915840-5b79-405f-b959-10192175dd87</t>
  </si>
  <si>
    <t>Asociar egreso (gasto)</t>
  </si>
  <si>
    <t>c438e0c7-ff6e-4d49-b4fb-36e5ffb27f64</t>
  </si>
  <si>
    <t>No se pudo agregar la cotizacion</t>
  </si>
  <si>
    <t>846dd5f0-fc71-4a55-886e-633629c87da4</t>
  </si>
  <si>
    <t>server\models\facturama.js - validateCanCreateInvoice</t>
  </si>
  <si>
    <t>bc880895-f16d-43e1-91f1-fc92a4fff28d</t>
  </si>
  <si>
    <t>server\models\facturama.js - validateRevisionStatus</t>
  </si>
  <si>
    <t>7b482356-c605-49be-8846-427034efc2b1</t>
  </si>
  <si>
    <t>server/models/usersModel.js - GetUser</t>
  </si>
  <si>
    <t>9a462ebe-8dab-4e1d-a16e-d1063b970527</t>
  </si>
  <si>
    <t>No se pudo obtener el parametro de CP de la empresa</t>
  </si>
  <si>
    <t>Para las facturas que se emiten ya sea por Agregar cotizacion o agregar por el proceso especial (sin documentos relacionados)</t>
  </si>
  <si>
    <t>Para la recepcion de factura y esta fue destinada para un Gasto</t>
  </si>
  <si>
    <t>Para la recepcion de factura y esta fue destinada para orden de compra</t>
  </si>
  <si>
    <t>Tipo de documento legal</t>
  </si>
  <si>
    <t>CxP</t>
  </si>
  <si>
    <t>Timbrada</t>
  </si>
  <si>
    <t>Parcialmente pagada</t>
  </si>
  <si>
    <t>Id tipo documento legal</t>
  </si>
  <si>
    <t>Estatus</t>
  </si>
  <si>
    <t>Atenciones al Personal</t>
  </si>
  <si>
    <t>Compra de Activos</t>
  </si>
  <si>
    <t>Costo de Venta</t>
  </si>
  <si>
    <t>Gastos de Oficina</t>
  </si>
  <si>
    <t>Gastos de Viaje</t>
  </si>
  <si>
    <t>Gastos equipo de Transporte</t>
  </si>
  <si>
    <t>Marketing</t>
  </si>
  <si>
    <t>No Deducibles</t>
  </si>
  <si>
    <t>Nómina</t>
  </si>
  <si>
    <t>TEST</t>
  </si>
  <si>
    <t>Caja Chica</t>
  </si>
  <si>
    <t>Eventos para el RH</t>
  </si>
  <si>
    <t>Comisiones bancarias</t>
  </si>
  <si>
    <t>Traspaso entre cuentas</t>
  </si>
  <si>
    <t>Equipo de cómputo</t>
  </si>
  <si>
    <t>Equipo de transporte</t>
  </si>
  <si>
    <t>Mobiliario y Equipo de oficina</t>
  </si>
  <si>
    <t>Microsoft Support</t>
  </si>
  <si>
    <t>Servicios contratados venta</t>
  </si>
  <si>
    <t>Donativos</t>
  </si>
  <si>
    <t xml:space="preserve">Egresos por identificar </t>
  </si>
  <si>
    <t xml:space="preserve">Mensajería </t>
  </si>
  <si>
    <t xml:space="preserve">Arrendamiento oficina </t>
  </si>
  <si>
    <t>Mantenimiento de edificio</t>
  </si>
  <si>
    <t>Mantenimiento oficina</t>
  </si>
  <si>
    <t>Otros mantenimientos</t>
  </si>
  <si>
    <t>Papelería y artículos de oficina</t>
  </si>
  <si>
    <t>Renta de estacioamiento</t>
  </si>
  <si>
    <t>Seguridad y Alarmas</t>
  </si>
  <si>
    <t>Servicio Luz</t>
  </si>
  <si>
    <t>Telefonía e Internet</t>
  </si>
  <si>
    <t>Gasto de viaje</t>
  </si>
  <si>
    <t>Gasto de viaje a eventos</t>
  </si>
  <si>
    <t>Gasolina contrato</t>
  </si>
  <si>
    <t>Mantenimiento equipo de transporte</t>
  </si>
  <si>
    <t>Otros gastos de equipo de transporte</t>
  </si>
  <si>
    <t>Primas de seguro equipo de transporte</t>
  </si>
  <si>
    <t>Tenencias y Refrendos equipo de transporte</t>
  </si>
  <si>
    <t>Impto Nóminas</t>
  </si>
  <si>
    <t>Impuestos SAT</t>
  </si>
  <si>
    <t>IMSS &amp; Infonavit</t>
  </si>
  <si>
    <t>Otros impuestos</t>
  </si>
  <si>
    <t>Eventos a Clientes</t>
  </si>
  <si>
    <t>Publicidad</t>
  </si>
  <si>
    <t>Gastos no deducibles</t>
  </si>
  <si>
    <t>Servicios contratados administracion</t>
  </si>
  <si>
    <t>Gasolina prestacion</t>
  </si>
  <si>
    <t>Honorarios asimilados a sueldos</t>
  </si>
  <si>
    <t>Préstamos al personal</t>
  </si>
  <si>
    <t xml:space="preserve">Sueldos </t>
  </si>
  <si>
    <t>Clientes</t>
  </si>
  <si>
    <t>Bancos - Traspaso entre cuentas</t>
  </si>
  <si>
    <t>Otros - Varios</t>
  </si>
  <si>
    <t>Devolución</t>
  </si>
  <si>
    <t>Rebates</t>
  </si>
  <si>
    <t>Socios</t>
  </si>
  <si>
    <t>Venta de Activos</t>
  </si>
  <si>
    <t>Tipo Ingreso</t>
  </si>
  <si>
    <t>Venta de Activos - Equipo de cómputo</t>
  </si>
  <si>
    <t>Venta de Activos - Equipo de transporte</t>
  </si>
  <si>
    <t>Venta de Activos - Mobiliario y Equipo de oficina</t>
  </si>
  <si>
    <t>Ventas - Anticipo de Clientes</t>
  </si>
  <si>
    <t>Ventas - Ingreso de Ventas</t>
  </si>
  <si>
    <t>Bancos - Intereses</t>
  </si>
  <si>
    <t>Rebates - Adobe</t>
  </si>
  <si>
    <t>Rebates - Autodesk</t>
  </si>
  <si>
    <t>Rebates - Microsoft</t>
  </si>
  <si>
    <t>Rebates - Varios</t>
  </si>
  <si>
    <t>Socios - Préstamo</t>
  </si>
  <si>
    <t>Socios - Aportación</t>
  </si>
  <si>
    <t>Vista Cliente</t>
  </si>
  <si>
    <t>Tipo</t>
  </si>
  <si>
    <t>Poner Tabla SAT</t>
  </si>
  <si>
    <t>Explicar a EBG Objetivo</t>
  </si>
  <si>
    <t>No mostrar</t>
  </si>
  <si>
    <t>Adrian Revisara si se esta usando</t>
  </si>
  <si>
    <t>Si no se esta usando se elimara de la BD y de Plantillas</t>
  </si>
  <si>
    <t>INTERNA</t>
  </si>
  <si>
    <t>INERNA</t>
  </si>
  <si>
    <t xml:space="preserve">Iterna </t>
  </si>
  <si>
    <t>Para que la aplicación de respuesta a un tipo de servico</t>
  </si>
  <si>
    <t>Modificable por Amplus a petición de clientas y aprobada por un comite de Amplus</t>
  </si>
  <si>
    <t>Utilizar servicio de azure para replicar</t>
  </si>
  <si>
    <t>Revisar con José pero no con todos los cliente Antes de Diciembre 2022</t>
  </si>
  <si>
    <t>Parcialmente Cobrada</t>
  </si>
  <si>
    <t>Recibida no pagada</t>
  </si>
  <si>
    <t>Vencida</t>
  </si>
  <si>
    <t>Revisar Si se cambia para Enero 2022</t>
  </si>
  <si>
    <t>G01</t>
  </si>
  <si>
    <t>Adquisición de mercancias</t>
  </si>
  <si>
    <t>D06</t>
  </si>
  <si>
    <t>Aportaciones voluntarias al SAR.</t>
  </si>
  <si>
    <t>I07</t>
  </si>
  <si>
    <t>Comunicaciones satelitales</t>
  </si>
  <si>
    <t>I06</t>
  </si>
  <si>
    <t>Comunicaciones telefónicas</t>
  </si>
  <si>
    <t>I01</t>
  </si>
  <si>
    <t>Construcciones</t>
  </si>
  <si>
    <t>I05</t>
  </si>
  <si>
    <t>Dados, troqueles, moldes, matrices y herramental</t>
  </si>
  <si>
    <t>D09</t>
  </si>
  <si>
    <t>Depósitos en cuentas para el ahorro, primas que tengan como base planes de pensiones.</t>
  </si>
  <si>
    <t>G02</t>
  </si>
  <si>
    <t>Devoluciones, descuentos o bonificaciones</t>
  </si>
  <si>
    <t>D04</t>
  </si>
  <si>
    <t>I03</t>
  </si>
  <si>
    <t>D08</t>
  </si>
  <si>
    <t>Gastos de transportación escolar obligatoria.</t>
  </si>
  <si>
    <t>D03</t>
  </si>
  <si>
    <t>Gastos funerales</t>
  </si>
  <si>
    <t>D02</t>
  </si>
  <si>
    <t>Gastos médicos por incapacidad o discapacidad</t>
  </si>
  <si>
    <t>D01</t>
  </si>
  <si>
    <t>Honorarios médicos, dentales y gastos hospitalarios</t>
  </si>
  <si>
    <t>D05</t>
  </si>
  <si>
    <t>Intereses reales efectivamente pagados por créditos hipotecarios (casa habitación).</t>
  </si>
  <si>
    <t>I02</t>
  </si>
  <si>
    <t>Mobilario y equipo de oficina por inversiones</t>
  </si>
  <si>
    <t>CN01</t>
  </si>
  <si>
    <t>I08</t>
  </si>
  <si>
    <t>Otra maquinaria y equipo</t>
  </si>
  <si>
    <t>CP01</t>
  </si>
  <si>
    <t>Pagos</t>
  </si>
  <si>
    <t>D10</t>
  </si>
  <si>
    <t>Pagos por servicios educativos (colegiaturas)</t>
  </si>
  <si>
    <t>D07</t>
  </si>
  <si>
    <t>Primas por seguros de gastos médicos.</t>
  </si>
  <si>
    <t>S01</t>
  </si>
  <si>
    <t>Sin efectos fiscales</t>
  </si>
  <si>
    <t>ok</t>
  </si>
  <si>
    <t>Preguntas</t>
  </si>
  <si>
    <t>F</t>
  </si>
  <si>
    <t>createdBy</t>
  </si>
  <si>
    <t>createdDate</t>
  </si>
  <si>
    <t>lastUpdatedBy</t>
  </si>
  <si>
    <t>Factura emitida</t>
  </si>
  <si>
    <t>Nota de credito recibida</t>
  </si>
  <si>
    <t>Nota de credito emitida</t>
  </si>
  <si>
    <t>order</t>
  </si>
  <si>
    <t>No asociados</t>
  </si>
  <si>
    <t>Asociados</t>
  </si>
  <si>
    <t>Conciliados</t>
  </si>
  <si>
    <t>Cancelado</t>
  </si>
  <si>
    <t>lastUpdatedDate</t>
  </si>
  <si>
    <t>movementType</t>
  </si>
  <si>
    <t>Para las asociaciones de CxC (facturas emitidas)</t>
  </si>
  <si>
    <t>Para las asociaciones de los conceptos</t>
  </si>
  <si>
    <t>Para las CxP (Ordenes de compra)</t>
  </si>
  <si>
    <t>Para los egresos (Deducibles y no deducibles)</t>
  </si>
  <si>
    <t>movementID</t>
  </si>
  <si>
    <t>Asociado</t>
  </si>
  <si>
    <t>Cerrado</t>
  </si>
  <si>
    <t>Adrian Alardin Iracheta</t>
  </si>
  <si>
    <t>name</t>
  </si>
  <si>
    <t>percentage</t>
  </si>
  <si>
    <t>Nacional</t>
  </si>
  <si>
    <t>Fronterizo</t>
  </si>
  <si>
    <t>idPayForm</t>
  </si>
  <si>
    <t>code</t>
  </si>
  <si>
    <t>PPD</t>
  </si>
  <si>
    <t>Pago diferido</t>
  </si>
  <si>
    <t>PUE</t>
  </si>
  <si>
    <t>Pago inmediato</t>
  </si>
  <si>
    <t>details</t>
  </si>
  <si>
    <t>Efectivo</t>
  </si>
  <si>
    <t>Consiste en el pago realizado con dinero directamente en el establecimiento.</t>
  </si>
  <si>
    <t>Cheque Nominativo</t>
  </si>
  <si>
    <t>La empresa o persona que paga el servicio emite un cheque a nombre del beneficiado.</t>
  </si>
  <si>
    <t>Transferencia Electrónica de Fondos SPEI</t>
  </si>
  <si>
    <t>Transferencia electrónica de banco a banco sin importar si son cuentahabiente de la misma institución.</t>
  </si>
  <si>
    <t>Tarjeta de Crédito</t>
  </si>
  <si>
    <t>El pago se realiza con tarjeta de crédito y regularmente se especifica en la factura la terminación de la tarjeta.</t>
  </si>
  <si>
    <t>Monedero Electrónico</t>
  </si>
  <si>
    <t>Al ser un monedero autorizado por el SAT, se puede realizar el pago con el monedero electrónico.</t>
  </si>
  <si>
    <t>Dinero Electrónico</t>
  </si>
  <si>
    <t>El dinero electrónico es el capital almacenado en un hardware.</t>
  </si>
  <si>
    <t>Vales de Despensa</t>
  </si>
  <si>
    <t>Vales que el contribuyente es acreedor por parte de una empresa.</t>
  </si>
  <si>
    <t>Dación en Pago</t>
  </si>
  <si>
    <t>Consiste en el pago por medio de un bien sobre lo que se adquirió.</t>
  </si>
  <si>
    <t>Pago por Subrogación</t>
  </si>
  <si>
    <t>Cuando quien realiza el pago lo está realizando por medio de un derecho de éste, ejemplo: una herencia.</t>
  </si>
  <si>
    <t>Pago por Consignación</t>
  </si>
  <si>
    <t>Consiste en el pago por medio del tribunal correspondiente. Solo un juez dará finalización a esta acción.</t>
  </si>
  <si>
    <t>Condonación</t>
  </si>
  <si>
    <t>Cuando la deuda es perdonada.</t>
  </si>
  <si>
    <t>Compensación</t>
  </si>
  <si>
    <t>Tanto deudor como acreedor tienen la misma obligación de pago.</t>
  </si>
  <si>
    <t>Novación</t>
  </si>
  <si>
    <t>Se trata de un pago sobre un cambio, es decir, que la obligación inicial cambia.</t>
  </si>
  <si>
    <t>Confusión</t>
  </si>
  <si>
    <t>Cuando el pago lo realizará el mismo que deberá pagarla.</t>
  </si>
  <si>
    <t>Remisión de Deuda</t>
  </si>
  <si>
    <t>Si se estipula que el deudor ya no pagará, deberá estar especificado por una remisión de deuda.</t>
  </si>
  <si>
    <t>Prescripción o Caducidad</t>
  </si>
  <si>
    <t>Cuando después de un determinado tiempo por ley no procede el pago.</t>
  </si>
  <si>
    <t>A Satisfacción del Acreedor</t>
  </si>
  <si>
    <t>Cuando el acreedor en convenio con el deudor han firmado de no pago.</t>
  </si>
  <si>
    <t>Tarjeta de Débito</t>
  </si>
  <si>
    <t>Sin importar la institución de la que se trate la tarjeta, éste siempre deberá tener fondos</t>
  </si>
  <si>
    <t>Tarjeta de Servicios</t>
  </si>
  <si>
    <t>Mientras la tarjeta esté emitida por el sistema financiero mexicano.</t>
  </si>
  <si>
    <t>Aplicación de Anticipos</t>
  </si>
  <si>
    <t>Se trata de pagos anticipados, estos deberán verse reflejado en complemento de factura.</t>
  </si>
  <si>
    <t>Intermediario Pagos</t>
  </si>
  <si>
    <t>Una tercera persona realizará el pago.</t>
  </si>
  <si>
    <t>Por Definir</t>
  </si>
  <si>
    <t>Esta opción se especificará para que el contribuyente dé el trato contable que le interese.</t>
  </si>
  <si>
    <t>No tiene complemento de pago</t>
  </si>
  <si>
    <t>Ya tiene complemento de pago</t>
  </si>
  <si>
    <t>El complemento fue cancelado</t>
  </si>
  <si>
    <t>No necesita complemento de pago</t>
  </si>
  <si>
    <t>Mensual</t>
  </si>
  <si>
    <t>Rango</t>
  </si>
  <si>
    <t>jsonSchema</t>
  </si>
  <si>
    <t>[{"name":"Directorio","id":"cd89a7a9-066d-4961-afc6-0d6d190ff97b","items":[{"name":"Corporativo","id":"f00840e3-0a71-4a79-9bbf-f2df752b2c95","items":[{"name":"Asociar","id":"7a7418f1-0904-4e9f-984f-ea086799779c"},{"name":"Des-asociar","id":"0bab85b8-2b1f-4cbb-bd51-9a699a0f1994"}]},{"name":"Agregar","id":"e4e2933f-9859-4d23-b747-c4d5a7a8a1e4"},{"name":"Editar","id":"86fa36b9-c20f-485b-a5f9-f521e7ce01d8"},{"name":"Contactos","id":"d6dcd435-ea1f-4a35-a0f7-89bb1822ce96","items":[{"name":"Agregar","id":"3e1f306a-69c8-4d7c-b65c-5243405914d2"},{"name":"Editar","id":"284fe324-f2eb-49db-a7a2-bdb74c66eefd"}]},{"name":"Documentos","id":"6404fa82-d33e-44fc-83c4-66bab4cd324e","items":[{"name":"Partidas","id":"ce02b35a-2744-4bcc-9809-e9e8d2583530","items":[{"name":"Ver margen","id":"1510fe05-1a69-4312-8237-039d75c39a4e"},{"name":"Eliminar","id":"be909d79-3f4d-422b-bfab-95b233b96ae6"}]},{"name":"Cotizacion","id":"1633f3b8-953d-4bc5-8db4-9afa6e3e7e61","items":[{"name":"Agregar","id":"137d70b3-8603-43b8-b8de-8503e490ae18"},{"name":"Editar","id":"3a505210-e0eb-4df8-b660-3a884b73460f"},{"name":"Ver documento","id":"d9390bfd-4f3b-4f0b-a3dc-f8efcf058205"},{"name":"Enviar e-mail","id":"94f0c2b1-03fd-4f8e-87eb-c46143385f9e"},{"name":"Ganar","id":"edb51d0b-b71b-4c96-b04a-2fded3017abf"},{"name":"Asociar archivos","id":"384f293a-3371-42a3-beee-f7196010b4bf"},{"name":"Exportar PDF","id":"bca70338-63fa-400a-9c05-a70f4d012481"},{"name":"Cancelar","id":"dfa178da-d655-40ce-bfba-c36cfbadda3c"}]},{"name":"Pedido","id":"6924e0da-7570-4d8f-95ee-d79066618696","items":[{"name":"Ver documento","id":"b7227cc3-ad50-46b2-9ed3-2f9398c817a1"},{"name":"Timbrar","id":"368afea7-a30f-4078-a5b3-a9cf24404b49"},{"name":"Asociar archivos","id":"7f83b2ed-d8b3-4182-b09d-97ed4ea8c3ba"},{"name":"Enviar e-mail","id":"0ad73060-df01-4b18-8865-7a4a4743114a"},{"name":"Exportar PDF","id":"ff52ba48-7297-42d8-8a50-2d61e5b40bd8"},{"name":"Editar","id":"986a627e-00b2-41e4-aa4c-8a020995becc"}]},{"name":"Orden de compra","id":"86e1aa7e-6daf-48e8-92a5-a090464e8c70","items":[{"name":"Ver documento","id":"89111e2a-c1b2-41ab-a81c-d85402360475"},{"name":"Asociar archivos","id":"8a272a53-6fe8-4af2-9aeb-f8e012d35449"},{"name":"Enviar e-mail","id":"0d632b90-613e-486c-8584-7c56fe63ab0b"},{"name":"Exportar PDF","id":"28886c84-68d6-4923-9546-068114fe764b"},{"name":"Editar","id":"51ce9eb2-28ba-44c4-a5a2-b4481a04d2e7"}]},{"name":"Contrato","id":"0393fbb2-817e-4356-a5dc-dec78eb2efa8","items":[{"name":"Ver documento","id":"88c7d319-c06c-46fa-b0db-9919c5404567"},{"name":"Historico","id":"bd605185-806c-4196-b317-2335dc7f18d7"},{"name":"Asociar archivos","id":"55163480-2f23-41e0-865c-ebef9a0cd4f4"},{"name":"Enviar e-mail","id":"fcf8a510-b7af-409d-9856-d541e1eb00ab"},{"name":"Exportar PDF","id":"fa7f06cf-03ff-4c1d-9b96-990c1ce3a3f1"},{"name":"Editar","id":"f1b1aca9-1b14-4713-9536-c665f7168d17"},{"name":"Terminar","id":"9a61f298-85bc-4178-945a-ab39a5ec3901"}]}]}]},{"name":"Bancos","id":"8e1659e5-740b-4cdb-a02d-373433d3e122","items":[{"name":"Agregar","id":"78dc3e8a-6c74-45a1-b732-d598542f3439"},{"name":"Transferencias","id":"dee3f4e3-ccd4-422a-96cb-74fc06083884"},{"name":"Cierre de mes","id":"1ccbafd1-86fe-4a1c-9cb0-bad57fd18e9a"},{"name":"Editar","id":"802701fc-c731-40d0-ba4f-50e65dfdb8a8"},{"name":"Movimientos","id":"151bb9ae-1162-43c6-beb5-c804a5766e84","items":[{"name":"Ingreso","id":"23beca91-4544-43ff-8f54-08f492c69adc","items":[{"name":"Agregar","id":"30e4099b-5b86-4a1d-a725-fbb4bfbc3efa"},{"name":"Asociar","id":"6d07acb5-a9fb-40d3-92f0-8223e1a3d163"},{"name":"Cancelar","id":"f6b3d381-7672-446d-b5a7-a3eeda7270f8"},{"name":"Editar","id":"80e2c85e-c46e-4b13-850a-047ffb88cca7"},{"name":"PDF","id":"2f9beeab-d15f-476a-8fe6-4d1756e66f73"}]},{"name":"Egreso","id":"c3ccc069-cb68-4af8-be59-a3563528be51","items":[{"name":"Agregar","id":"e68ea8ae-a287-42e7-ab9f-5aabab774bb5"},{"name":"Editar","id":"233c2899-191c-4d3e-aa0e-b9db0dff8e91"},{"name":"PDF","id":"0e42281e-fa77-4fcb-8931-ae1c2714f312"},{"name":"Asociar","id":"2502dcac-764a-46ee-920f-e30159057769"},{"name":"Cancelar","id":"5388c282-33e5-41b9-a429-f892025723a3"}]}]}]},{"name":"Ventas","id":"8d6a195f-4024-46c8-84fd-176c2946001b","items":[{"name":"Administracion cuotas","id":"3f6880f8-8da1-40b4-a9f5-2ec15acba9d6"},{"name":"Antigüedad de saldos CxC","id":"2846da96-b51e-45c1-b8b2-cfaba2c16b58"},{"name":"Cuentas por cobrar","id":"b88e1bc8-a728-473a-b296-8093cb09da04"},{"name":"Saldos y movimientos de CxC","id":"5bd5044d-8aeb-41d4-997a-ace8e9325046"},{"name":"Reportes","id":"15856392-cd54-4a9a-ab18-9ef6f7ecfd84"}]},{"name":"Administracion","id":"bade8891-f19c-47c1-b11a-14264116357f","items":[{"name":"Facturas emitidas","id":"299d8d69-5525-4b2a-b824-47947008853e","items":[{"name":"Agregar","id":"bb717907-36c8-4afa-9424-b7eeb470b2be"},{"name":"Editar","id":"5cd39313-1e40-4946-9ac5-3d378c018cc5"},{"name":"Cancelar","id":"e4e6c44e-8895-4da1-9149-2eec4a249f8f"},{"name":"Asociar archivos","id":"5cf23c22-2e2b-4d5a-9130-69986524e067"},{"name":"Enviar e-mail","id":"9b9e6970-4e71-4d15-854d-73a619b8caa5"}]},{"name":"Notas de crédito emitidas","id":"4cd31938-b58a-4a85-b50b-845e214af1de"},{"name":"Pedidos","id":"e36aa3b0-e77f-471c-81be-0a054e72e693"},{"name":"Facturas recibidas","id":"6d90baa4-5d05-4237-8405-b45017bdbbe2","items":[{"name":"Agregar","id":"a0bb46fd-bfee-4790-aee5-72631da1b59c"},{"name":"Asociar archivos","id":"ead650f6-8168-4005-bdf3-887cf108b6fb"},{"name":"Cancelar","id":"e3b6de16-9d3d-4bf3-8f60-20cc2130ddb4"}]},{"name":"Notas de crédito recibidas","id":"3772abb7-658e-4c17-9346-465d335fad4e"},{"name":"Ordenes de compra","id":"1f4752a5-113e-410a-b1be-0ef9cb464f1a"},{"name":"Antigüedad de saldos CxP","id":"2cf06d7c-a679-4318-a96e-7b1c6a0e47e7"},{"name":"Cuentas por pagar","id":"de8423f6-2323-44c6-8f4f-38acae40d680"},{"name":"Saldos y movimientos de CxP","id":"1401a9ba-3bd1-42b5-8857-d688c55535eb"}]},{"name":"Procesos especiales","id":"af1c056d-81ad-4c11-844c-707b5d7fd2e6","items":[{"name":"Avisos","id":"2e1d85de-44e6-4b14-800f-0452f090681d"},{"name":"Roles","id":"9b9d9d4c-e87c-4516-a971-f5251493c62d"},{"name":"Usuarios","id":"bb8b4c5a-ed0d-476c-9e36-b1b66b326105"},{"name":"Parametros","id":"9213d840-d16a-4478-a80b-f616b065c726"}]}]</t>
  </si>
  <si>
    <t>probabilityID</t>
  </si>
  <si>
    <t>symbol</t>
  </si>
  <si>
    <t>value</t>
  </si>
  <si>
    <t>&lt;</t>
  </si>
  <si>
    <t>Compitiendo no es cliente</t>
  </si>
  <si>
    <t>=</t>
  </si>
  <si>
    <t>Compitiendo es cliente</t>
  </si>
  <si>
    <t>&gt;</t>
  </si>
  <si>
    <t>Ronovación</t>
  </si>
  <si>
    <t>Proceso de cierre</t>
  </si>
  <si>
    <t>Facturacion</t>
  </si>
  <si>
    <t>Servicio para crear facturas ante el SAT</t>
  </si>
  <si>
    <t>MS Azure Blob Storage</t>
  </si>
  <si>
    <t>Servicio para guardar ficheros en disco</t>
  </si>
  <si>
    <t>Base de datos</t>
  </si>
  <si>
    <t>Servicio de bases de datos azure sql server</t>
  </si>
  <si>
    <t>date</t>
  </si>
  <si>
    <t>fix</t>
  </si>
  <si>
    <t>DOF</t>
  </si>
  <si>
    <t>pays</t>
  </si>
  <si>
    <t>purchase</t>
  </si>
  <si>
    <t>sales</t>
  </si>
  <si>
    <t>saiko</t>
  </si>
  <si>
    <t>Directorio</t>
  </si>
  <si>
    <t>Contactos</t>
  </si>
  <si>
    <t>Personal</t>
  </si>
  <si>
    <t>Autorizaciones pendientes</t>
  </si>
  <si>
    <t>Chequera</t>
  </si>
  <si>
    <t>Inversion</t>
  </si>
  <si>
    <t>Otra</t>
  </si>
  <si>
    <t>Convenio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</si>
</sst>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1" x14ac:knownFonts="1">
    <font>
      <sz val="11"/>
      <color theme="1"/>
      <name val="Calibri"/>
      <family val="2"/>
    </font>
    <font>
      <b/>
      <sz val="11"/>
      <color theme="1"/>
      <name val="Calibri"/>
      <family val="2"/>
    </font>
    <font>
      <sz val="11"/>
      <color rgb="FF444444"/>
      <name val="Calibri"/>
      <family val="2"/>
      <charset val="1"/>
    </font>
    <font>
      <b/>
      <sz val="11"/>
      <color theme="0"/>
      <name val="Calibri"/>
      <family val="2"/>
    </font>
    <font>
      <b/>
      <sz val="11"/>
      <color rgb="FFC00000"/>
      <name val="Calibri"/>
      <family val="2"/>
    </font>
    <font>
      <sz val="11"/>
      <color theme="0"/>
      <name val="Calibri"/>
      <family val="2"/>
    </font>
    <font>
      <sz val="11"/>
      <color rgb="FF000000"/>
      <name val="Calibri"/>
      <family val="2"/>
    </font>
    <font>
      <sz val="11"/>
      <color rgb="FFC00000"/>
      <name val="Calibri"/>
      <family val="2"/>
    </font>
    <font>
      <sz val="11"/>
      <name val="Calibri"/>
      <family val="2"/>
      <scheme val="minor"/>
    </font>
    <font>
      <i/>
      <sz val="11"/>
      <color theme="1"/>
      <name val="Calibri"/>
      <family val="2"/>
    </font>
    <font>
      <b/>
      <i/>
      <sz val="11"/>
      <color rgb="FFC00000"/>
      <name val="Calibri"/>
      <family val="2"/>
    </font>
  </fonts>
  <fills count="6">
    <fill>
      <patternFill patternType="none"/>
    </fill>
    <fill>
      <patternFill patternType="gray125"/>
    </fill>
    <fill>
      <patternFill patternType="solid">
        <fgColor theme="0" tint="-4.9989318521683403E-2"/>
        <bgColor indexed="64"/>
      </patternFill>
    </fill>
    <fill>
      <patternFill patternType="solid">
        <fgColor theme="5" tint="0.79998168889431442"/>
        <bgColor indexed="64"/>
      </patternFill>
    </fill>
    <fill>
      <patternFill patternType="solid">
        <fgColor rgb="FFC00000"/>
        <bgColor indexed="64"/>
      </patternFill>
    </fill>
    <fill>
      <patternFill patternType="solid">
        <fgColor theme="0" tint="-0.14999847407452621"/>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bottom style="thin">
        <color auto="1"/>
      </bottom>
      <diagonal/>
    </border>
  </borders>
  <cellStyleXfs count="1">
    <xf numFmtId="0" fontId="0" fillId="0" borderId="0"/>
  </cellStyleXfs>
  <cellXfs count="57">
    <xf numFmtId="0" fontId="0" fillId="0" borderId="0" xfId="0"/>
    <xf numFmtId="0" fontId="1" fillId="0" borderId="0" xfId="0" applyFont="1" applyAlignment="1">
      <alignment horizontal="center"/>
    </xf>
    <xf numFmtId="0" fontId="0" fillId="0" borderId="0" xfId="0"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0" fontId="0" fillId="0" borderId="0" xfId="0" applyProtection="1">
      <protection locked="0"/>
    </xf>
    <xf numFmtId="0" fontId="0" fillId="0" borderId="1" xfId="0" applyBorder="1"/>
    <xf numFmtId="0" fontId="0" fillId="0" borderId="1" xfId="0" applyBorder="1" applyAlignment="1">
      <alignment horizontal="center"/>
    </xf>
    <xf numFmtId="10" fontId="0" fillId="0" borderId="1" xfId="0" applyNumberFormat="1" applyBorder="1"/>
    <xf numFmtId="0" fontId="0" fillId="0" borderId="0" xfId="0" applyAlignment="1">
      <alignment vertical="center" wrapText="1"/>
    </xf>
    <xf numFmtId="0" fontId="2" fillId="0" borderId="0" xfId="0" applyFont="1" applyAlignment="1">
      <alignment vertical="center" wrapText="1"/>
    </xf>
    <xf numFmtId="0" fontId="0" fillId="0" borderId="0" xfId="0" applyAlignment="1" applyProtection="1">
      <alignment horizontal="center"/>
      <protection locked="0"/>
    </xf>
    <xf numFmtId="10" fontId="0" fillId="0" borderId="0" xfId="0" applyNumberFormat="1" applyAlignment="1" applyProtection="1">
      <alignment horizontal="center"/>
      <protection locked="0"/>
    </xf>
    <xf numFmtId="10" fontId="0" fillId="0" borderId="0" xfId="0" applyNumberFormat="1" applyAlignment="1">
      <alignment horizontal="center"/>
    </xf>
    <xf numFmtId="0" fontId="4" fillId="2" borderId="0" xfId="0" applyFont="1" applyFill="1"/>
    <xf numFmtId="10" fontId="4" fillId="2" borderId="0" xfId="0" applyNumberFormat="1" applyFont="1" applyFill="1"/>
    <xf numFmtId="0" fontId="3" fillId="4" borderId="1" xfId="0" applyFont="1" applyFill="1" applyBorder="1" applyAlignment="1">
      <alignment horizontal="center"/>
    </xf>
    <xf numFmtId="0" fontId="3" fillId="4" borderId="0" xfId="0" applyFont="1" applyFill="1" applyAlignment="1">
      <alignment horizontal="center"/>
    </xf>
    <xf numFmtId="10" fontId="0" fillId="0" borderId="0" xfId="0" applyNumberFormat="1"/>
    <xf numFmtId="0" fontId="0" fillId="3" borderId="0" xfId="0" applyFill="1" applyAlignment="1">
      <alignment horizontal="center"/>
    </xf>
    <xf numFmtId="0" fontId="0" fillId="3" borderId="0" xfId="0" applyFill="1"/>
    <xf numFmtId="0" fontId="0" fillId="2" borderId="0" xfId="0" applyFill="1"/>
    <xf numFmtId="0" fontId="0" fillId="2" borderId="0" xfId="0" applyFill="1" applyAlignment="1">
      <alignment horizontal="center"/>
    </xf>
    <xf numFmtId="10" fontId="0" fillId="2" borderId="0" xfId="0" applyNumberFormat="1" applyFill="1"/>
    <xf numFmtId="0" fontId="1" fillId="0" borderId="0" xfId="0" applyFont="1" applyAlignment="1">
      <alignment horizontal="center" vertical="center"/>
    </xf>
    <xf numFmtId="0" fontId="0" fillId="0" borderId="0" xfId="0" applyAlignment="1">
      <alignment vertical="center"/>
    </xf>
    <xf numFmtId="0" fontId="5" fillId="4" borderId="0" xfId="0" applyFont="1" applyFill="1" applyAlignment="1">
      <alignment vertical="center"/>
    </xf>
    <xf numFmtId="0" fontId="6" fillId="0" borderId="0" xfId="0" applyFont="1"/>
    <xf numFmtId="0" fontId="1" fillId="2" borderId="2" xfId="0" applyFont="1" applyFill="1" applyBorder="1" applyAlignment="1">
      <alignment horizontal="center"/>
    </xf>
    <xf numFmtId="0" fontId="6" fillId="0" borderId="3" xfId="0" applyFont="1" applyBorder="1"/>
    <xf numFmtId="0" fontId="1" fillId="2" borderId="3" xfId="0" applyFont="1" applyFill="1" applyBorder="1" applyAlignment="1">
      <alignment horizontal="center"/>
    </xf>
    <xf numFmtId="49" fontId="6" fillId="0" borderId="3" xfId="0" applyNumberFormat="1" applyFont="1" applyBorder="1"/>
    <xf numFmtId="0" fontId="6" fillId="0" borderId="4" xfId="0" applyFont="1" applyBorder="1"/>
    <xf numFmtId="0" fontId="6" fillId="0" borderId="5" xfId="0" applyFont="1" applyBorder="1"/>
    <xf numFmtId="0" fontId="1" fillId="2" borderId="6" xfId="0" applyFont="1" applyFill="1" applyBorder="1" applyAlignment="1">
      <alignment horizontal="center"/>
    </xf>
    <xf numFmtId="0" fontId="1" fillId="2" borderId="7" xfId="0" applyFont="1" applyFill="1" applyBorder="1" applyAlignment="1">
      <alignment horizontal="center"/>
    </xf>
    <xf numFmtId="0" fontId="1" fillId="2" borderId="8" xfId="0" applyFont="1" applyFill="1" applyBorder="1" applyAlignment="1">
      <alignment horizontal="center"/>
    </xf>
    <xf numFmtId="0" fontId="6" fillId="0" borderId="9" xfId="0" applyFont="1" applyBorder="1"/>
    <xf numFmtId="0" fontId="6" fillId="0" borderId="10" xfId="0" applyFont="1" applyBorder="1"/>
    <xf numFmtId="0" fontId="6" fillId="0" borderId="11" xfId="0" applyFont="1" applyBorder="1"/>
    <xf numFmtId="0" fontId="0" fillId="5" borderId="0" xfId="0" applyFill="1"/>
    <xf numFmtId="0" fontId="7" fillId="5" borderId="0" xfId="0" applyFont="1" applyFill="1" applyAlignment="1">
      <alignment horizontal="center"/>
    </xf>
    <xf numFmtId="0" fontId="5" fillId="4" borderId="0" xfId="0" applyFont="1" applyFill="1" applyAlignment="1">
      <alignment horizontal="center"/>
    </xf>
    <xf numFmtId="0" fontId="8" fillId="0" borderId="1" xfId="0" applyFont="1" applyBorder="1"/>
    <xf numFmtId="0" fontId="1" fillId="5" borderId="1" xfId="0" applyFont="1" applyFill="1" applyBorder="1" applyAlignment="1">
      <alignment horizontal="center"/>
    </xf>
    <xf numFmtId="0" fontId="9" fillId="0" borderId="0" xfId="0" applyFont="1" applyAlignment="1">
      <alignment horizontal="center"/>
    </xf>
    <xf numFmtId="0" fontId="1" fillId="0" borderId="0" xfId="0" applyFont="1"/>
    <xf numFmtId="0" fontId="4" fillId="0" borderId="0" xfId="0" applyFont="1"/>
    <xf numFmtId="0" fontId="10" fillId="0" borderId="0" xfId="0" applyFont="1"/>
    <xf numFmtId="0" fontId="6" fillId="0" borderId="0" xfId="0" applyFont="1" applyAlignment="1">
      <alignment horizontal="center"/>
    </xf>
    <xf numFmtId="0" fontId="6" fillId="0" borderId="0" xfId="0" applyFont="1" applyAlignment="1">
      <alignment horizontal="left"/>
    </xf>
    <xf numFmtId="0" fontId="0" fillId="0" borderId="0" xfId="0" applyAlignment="1">
      <alignment horizontal="left"/>
    </xf>
    <xf numFmtId="0" fontId="4" fillId="5" borderId="0" xfId="0" applyFont="1" applyFill="1"/>
    <xf numFmtId="0" fontId="0" fillId="0" borderId="0" xfId="0" applyAlignment="1">
      <alignment horizontal="center" vertical="center"/>
    </xf>
    <xf numFmtId="0" fontId="5" fillId="4" borderId="0" xfId="0" applyFont="1" applyFill="1" applyAlignment="1">
      <alignment horizontal="center" vertical="center"/>
    </xf>
    <xf numFmtId="0" fontId="1" fillId="2" borderId="12" xfId="0" applyFont="1" applyFill="1" applyBorder="1" applyAlignment="1">
      <alignment horizontal="center"/>
    </xf>
    <xf numFmtId="164" fontId="0" fillId="0" borderId="0" xfId="0" applyNumberFormat="1"/>
  </cellXfs>
  <cellStyles count="1">
    <cellStyle name="Normal" xfId="0" builtinId="0"/>
  </cellStyles>
  <dxfs count="56">
    <dxf>
      <numFmt numFmtId="164" formatCode="yyyy\-mm\-dd\ hh:mm:ss"/>
    </dxf>
    <dxf>
      <numFmt numFmtId="164" formatCode="yyyy\-mm\-dd\ hh:mm:ss"/>
    </dxf>
    <dxf>
      <numFmt numFmtId="164" formatCode="yyyy\-mm\-dd\ hh:mm:ss"/>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rgb="FF000000"/>
        </left>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numFmt numFmtId="30" formatCode="@"/>
      <fill>
        <patternFill patternType="none">
          <fgColor indexed="64"/>
          <bgColor indexed="65"/>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border diagonalUp="0" diagonalDown="0">
        <left/>
        <right style="thin">
          <color rgb="FF000000"/>
        </right>
        <top style="thin">
          <color rgb="FF000000"/>
        </top>
        <bottom style="thin">
          <color rgb="FF000000"/>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rgb="FF000000"/>
        </left>
        <right style="thin">
          <color rgb="FF000000"/>
        </right>
        <top/>
        <bottom/>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top style="thin">
          <color auto="1"/>
        </top>
      </border>
    </dxf>
    <dxf>
      <font>
        <b val="0"/>
        <i val="0"/>
        <strike val="0"/>
        <condense val="0"/>
        <extend val="0"/>
        <outline val="0"/>
        <shadow val="0"/>
        <u val="none"/>
        <vertAlign val="baseline"/>
        <sz val="11"/>
        <color rgb="FF000000"/>
        <name val="Calibri"/>
        <family val="2"/>
        <scheme val="none"/>
      </font>
      <fill>
        <patternFill patternType="none">
          <fgColor indexed="64"/>
          <bgColor indexed="65"/>
        </patternFill>
      </fill>
      <alignment horizontal="general" vertical="bottom" textRotation="0" wrapText="0" indent="0" justifyLastLine="0" shrinkToFit="0" readingOrder="0"/>
    </dxf>
    <dxf>
      <border outline="0">
        <bottom style="thin">
          <color auto="1"/>
        </bottom>
      </border>
    </dxf>
    <dxf>
      <font>
        <b/>
        <i val="0"/>
        <strike val="0"/>
        <condense val="0"/>
        <extend val="0"/>
        <outline val="0"/>
        <shadow val="0"/>
        <u val="none"/>
        <vertAlign val="baseline"/>
        <sz val="11"/>
        <color theme="1"/>
        <name val="Calibri"/>
        <family val="2"/>
        <scheme val="none"/>
      </font>
      <fill>
        <patternFill patternType="solid">
          <fgColor indexed="64"/>
          <bgColor theme="0" tint="-4.9989318521683403E-2"/>
        </patternFill>
      </fill>
      <alignment horizontal="center" vertical="bottom" textRotation="0" wrapText="0" indent="0" justifyLastLine="0" shrinkToFit="0" readingOrder="0"/>
      <border diagonalUp="0" diagonalDown="0" outline="0">
        <left style="thin">
          <color auto="1"/>
        </left>
        <right style="thin">
          <color auto="1"/>
        </right>
        <top/>
        <bottom/>
      </border>
    </dxf>
    <dxf>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border>
    </dxf>
    <dxf>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vertical/>
        <horizontal/>
      </border>
    </dxf>
    <dxf>
      <fill>
        <patternFill>
          <bgColor theme="9" tint="0.79998168889431442"/>
        </patternFill>
      </fill>
      <border>
        <left style="thin">
          <color auto="1"/>
        </left>
        <right style="thin">
          <color auto="1"/>
        </right>
        <top style="thin">
          <color auto="1"/>
        </top>
        <bottom style="thin">
          <color auto="1"/>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0</xdr:col>
      <xdr:colOff>31793</xdr:colOff>
      <xdr:row>8</xdr:row>
      <xdr:rowOff>4763</xdr:rowOff>
    </xdr:from>
    <xdr:ext cx="7539628" cy="1595245"/>
    <xdr:sp macro="" textlink="">
      <xdr:nvSpPr>
        <xdr:cNvPr id="2" name="Rectangle 1">
          <a:extLst>
            <a:ext uri="{FF2B5EF4-FFF2-40B4-BE49-F238E27FC236}">
              <a16:creationId xmlns:a16="http://schemas.microsoft.com/office/drawing/2014/main" id="{CFC8BA82-EB0C-4BF9-BED7-C1A7823B962D}"/>
            </a:ext>
          </a:extLst>
        </xdr:cNvPr>
        <xdr:cNvSpPr/>
      </xdr:nvSpPr>
      <xdr:spPr>
        <a:xfrm>
          <a:off x="31793" y="1452563"/>
          <a:ext cx="7539628" cy="1595245"/>
        </a:xfrm>
        <a:prstGeom prst="rect">
          <a:avLst/>
        </a:prstGeom>
        <a:noFill/>
      </xdr:spPr>
      <xdr:txBody>
        <a:bodyPr wrap="none" lIns="91440" tIns="45720" rIns="91440" bIns="45720">
          <a:spAutoFit/>
        </a:bodyPr>
        <a:lstStyle/>
        <a:p>
          <a:pPr algn="ctr"/>
          <a:r>
            <a:rPr lang="en-US" sz="32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Notas Aclaratorias</a:t>
          </a:r>
        </a:p>
        <a:p>
          <a:pPr algn="ctr"/>
          <a:r>
            <a:rPr lang="en-US" sz="32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Tabla de los IVAS utilizados</a:t>
          </a:r>
          <a:r>
            <a:rPr lang="en-US" sz="32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 en 2022</a:t>
          </a:r>
        </a:p>
        <a:p>
          <a:pPr algn="ctr"/>
          <a:r>
            <a:rPr lang="en-US" sz="3200" b="1" cap="none" spc="0" baseline="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rPr>
            <a:t>El sistema solo muestra los parametrizados</a:t>
          </a:r>
          <a:endParaRPr lang="en-US" sz="3200" b="1" cap="none" spc="0">
            <a:ln w="12700">
              <a:solidFill>
                <a:schemeClr val="tx2">
                  <a:lumMod val="75000"/>
                </a:schemeClr>
              </a:solidFill>
              <a:prstDash val="solid"/>
            </a:ln>
            <a:pattFill prst="dkUpDiag">
              <a:fgClr>
                <a:schemeClr val="tx2"/>
              </a:fgClr>
              <a:bgClr>
                <a:schemeClr val="tx2">
                  <a:lumMod val="20000"/>
                  <a:lumOff val="80000"/>
                </a:schemeClr>
              </a:bgClr>
            </a:pattFill>
            <a:effectLst>
              <a:outerShdw dist="38100" dir="2640000" algn="bl" rotWithShape="0">
                <a:schemeClr val="tx2">
                  <a:lumMod val="75000"/>
                </a:schemeClr>
              </a:outerShdw>
            </a:effectLst>
          </a:endParaRPr>
        </a:p>
      </xdr:txBody>
    </xdr:sp>
    <xdr:clientData/>
  </xdr:oneCellAnchor>
</xdr:wsDr>
</file>

<file path=xl/persons/person.xml><?xml version="1.0" encoding="utf-8"?>
<personList xmlns="http://schemas.microsoft.com/office/spreadsheetml/2018/threadedcomments" xmlns:x="http://schemas.openxmlformats.org/spreadsheetml/2006/main">
  <person displayName="Ernesto" id="{C3D101F7-0867-4746-BAAF-0875AB996E0D}" userId="Ernesto"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560A8D0-0A76-4029-B4A3-6ACBEE5B8371}" name="Tabla6" displayName="Tabla6" ref="A1:C26" totalsRowShown="0" headerRowDxfId="39" dataDxfId="37" headerRowBorderDxfId="38" tableBorderDxfId="36">
  <autoFilter ref="A1:C26" xr:uid="{5560A8D0-0A76-4029-B4A3-6ACBEE5B8371}"/>
  <tableColumns count="3">
    <tableColumn id="1" xr3:uid="{18EF3B57-498C-46D9-993C-FD630620D788}" name="ID" dataDxfId="35"/>
    <tableColumn id="2" xr3:uid="{2C7A0375-FF67-4E21-8C66-8E7E41131D7E}" name="Codigo" dataDxfId="34"/>
    <tableColumn id="3" xr3:uid="{3DDAB395-06E3-49A1-98F9-78CBE08FDDD9}" name="Descripcion" dataDxfId="33"/>
  </tableColumns>
  <tableStyleInfo name="TableStyleLight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2C1F5B-5E32-48B4-BCA7-57DD4913DF0E}" name="Tabla10" displayName="Tabla10" ref="A1:C7" totalsRowShown="0">
  <autoFilter ref="A1:C7" xr:uid="{E42C1F5B-5E32-48B4-BCA7-57DD4913DF0E}"/>
  <tableColumns count="3">
    <tableColumn id="1" xr3:uid="{2CB1A45F-3326-4138-A4EE-10F4272263BE}" name="movementID"/>
    <tableColumn id="2" xr3:uid="{3EC6151E-766D-4D6D-B54F-85E3B144CC93}" name="description"/>
    <tableColumn id="3" xr3:uid="{CCC848FE-57C9-4CF2-9E32-0AA62A70A8C3}" name="status"/>
  </tableColumns>
  <tableStyleInfo name="TableStyleLight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B3B98A1-B9E5-444A-AA86-8179D7D7E359}" name="Tabla11" displayName="Tabla11" ref="A1:D3" totalsRowShown="0">
  <autoFilter ref="A1:D3" xr:uid="{CB3B98A1-B9E5-444A-AA86-8179D7D7E359}"/>
  <tableColumns count="4">
    <tableColumn id="1" xr3:uid="{8083AE7E-B96E-49ED-A142-E2F9CEC805C4}" name="ID"/>
    <tableColumn id="2" xr3:uid="{704BCAA5-8971-4E55-A0C0-9CA2649DE7CE}" name="name"/>
    <tableColumn id="3" xr3:uid="{A21ED283-11E2-4D2A-8A54-AF84997E0239}" name="percentage"/>
    <tableColumn id="4" xr3:uid="{B3AE84E4-68CC-4B19-AD25-003E55536B20}" name="status"/>
  </tableColumns>
  <tableStyleInfo name="TableStyleLight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8E91A5A-6280-4A69-BC40-611FCB36D672}" name="Tabla12" displayName="Tabla12" ref="A1:C3" totalsRowShown="0">
  <autoFilter ref="A1:C3" xr:uid="{F8E91A5A-6280-4A69-BC40-611FCB36D672}"/>
  <tableColumns count="3">
    <tableColumn id="1" xr3:uid="{21776AFD-EA41-4789-AA13-4284B729F45F}" name="idPayForm"/>
    <tableColumn id="2" xr3:uid="{58D905C5-BD61-4B6E-9E0E-C14518187AFE}" name="code"/>
    <tableColumn id="3" xr3:uid="{017D8C4A-BA80-47C6-BB06-AAB38349C7ED}" name="description"/>
  </tableColumns>
  <tableStyleInfo name="TableStyleLight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D31FA713-C492-4B21-B488-969D1C76A861}" name="Tabla13" displayName="Tabla13" ref="A1:C23" totalsRowShown="0">
  <autoFilter ref="A1:C23" xr:uid="{D31FA713-C492-4B21-B488-969D1C76A861}"/>
  <tableColumns count="3">
    <tableColumn id="1" xr3:uid="{3626F2B3-0FEC-444C-BC6A-4743DFBCDA3C}" name="code"/>
    <tableColumn id="2" xr3:uid="{B3A38E57-518D-4508-B926-218E5CEF3280}" name="description"/>
    <tableColumn id="3" xr3:uid="{D546C945-D23B-4E9F-A342-3FA8C06C2A63}" name="details"/>
  </tableColumns>
  <tableStyleInfo name="TableStyleLight1"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9D2C9F23-5AD4-4982-804C-F2252063F39A}" name="Tabla14" displayName="Tabla14" ref="A1:B5" totalsRowShown="0">
  <autoFilter ref="A1:B5" xr:uid="{9D2C9F23-5AD4-4982-804C-F2252063F39A}"/>
  <tableColumns count="2">
    <tableColumn id="1" xr3:uid="{98A60E3F-72C9-4494-97A4-6CD515110BE3}" name="id"/>
    <tableColumn id="4" xr3:uid="{A28A7D7A-2562-4FA0-8EF6-DF8B26ABE5E9}" name="description"/>
  </tableColumns>
  <tableStyleInfo name="TableStyleLight1"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2290EB3-4141-4F9B-9CBA-BEBAE22164B6}" name="Tabla15" displayName="Tabla15" ref="A1:B3" totalsRowShown="0">
  <autoFilter ref="A1:B3" xr:uid="{12290EB3-4141-4F9B-9CBA-BEBAE22164B6}"/>
  <tableColumns count="2">
    <tableColumn id="1" xr3:uid="{E1F89D79-3FC1-49BA-9F8D-C6A923F1F340}" name="id"/>
    <tableColumn id="4" xr3:uid="{E96940C6-41E4-4B04-86A7-0E2DFDA0C9E1}" name="description"/>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DFDC3600-0B19-42C6-B527-CD52346DF915}" name="Tabla16" displayName="Tabla16" ref="A1:G2" totalsRowShown="0">
  <autoFilter ref="A1:G2" xr:uid="{DFDC3600-0B19-42C6-B527-CD52346DF915}"/>
  <tableColumns count="7">
    <tableColumn id="1" xr3:uid="{0DBA9796-0BDC-4FC9-893B-01861382AE7F}" name="id"/>
    <tableColumn id="2" xr3:uid="{9FA72850-5B9B-4B16-A252-B86E484DBE0A}" name="jsonSchema"/>
    <tableColumn id="3" xr3:uid="{7F1872A2-3899-4E6F-BABD-63C25BEBA642}" name="createdBy"/>
    <tableColumn id="4" xr3:uid="{3D7B2748-5E50-4D84-A736-846E42276B4F}" name="createdDate" dataDxfId="2"/>
    <tableColumn id="5" xr3:uid="{0D20A6B3-4B46-4C76-AFD1-76D0B480CFAC}" name="lastUpdatedBy"/>
    <tableColumn id="6" xr3:uid="{1A231F9C-D4AC-4EF1-A5DA-AC4261BF6FB8}" name="lastUpdatedDate" dataDxfId="1"/>
    <tableColumn id="7" xr3:uid="{A1921195-4EC4-4B2C-839F-8987356DE54F}" name="status"/>
  </tableColumns>
  <tableStyleInfo name="TableStyleLight1"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88C0D69-34EF-4617-9A63-ED171B44CB60}" name="Tabla17" displayName="Tabla17" ref="A1:E6" totalsRowShown="0">
  <autoFilter ref="A1:E6" xr:uid="{888C0D69-34EF-4617-9A63-ED171B44CB60}"/>
  <tableColumns count="5">
    <tableColumn id="1" xr3:uid="{C34FC757-E6DA-4620-9F80-E86F8CDE46D0}" name="probabilityID"/>
    <tableColumn id="2" xr3:uid="{7C5A2984-FC5E-40B5-BB91-6473BAC1F00B}" name="symbol"/>
    <tableColumn id="3" xr3:uid="{50AD4895-2193-4E2F-8D9D-C5114AB69AED}" name="value"/>
    <tableColumn id="4" xr3:uid="{7570B418-D724-47C9-988F-01CB509C08A7}" name="description"/>
    <tableColumn id="5" xr3:uid="{C3092A39-9CED-490B-82B8-4AA964268841}" name="status"/>
  </tableColumns>
  <tableStyleInfo name="TableStyleLight1"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59C48ED3-071C-4864-A67F-EACB7C37930C}" name="Tabla18" displayName="Tabla18" ref="A1:C5" totalsRowShown="0">
  <autoFilter ref="A1:C5" xr:uid="{59C48ED3-071C-4864-A67F-EACB7C37930C}"/>
  <tableColumns count="3">
    <tableColumn id="1" xr3:uid="{8BDDF577-03EC-4ADF-AFBF-D252551769A7}" name="id"/>
    <tableColumn id="2" xr3:uid="{B9547D6B-AEAA-4124-BA9E-42F74B3DBF33}" name="name"/>
    <tableColumn id="3" xr3:uid="{FF9466C1-7BFB-4489-B640-3EFBA166A75A}" name="description"/>
  </tableColumns>
  <tableStyleInfo name="TableStyleLight1"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CC630C01-D61F-49C7-A664-6C903CB16A03}" name="Tabla120" displayName="Tabla120" ref="A1:H11" totalsRowShown="0">
  <autoFilter ref="A1:H11" xr:uid="{CC630C01-D61F-49C7-A664-6C903CB16A03}"/>
  <tableColumns count="8">
    <tableColumn id="1" xr3:uid="{70A0349C-175A-4A6D-8F19-699AF0CC7533}" name="id"/>
    <tableColumn id="2" xr3:uid="{DAA15C75-D0C0-434E-A0C3-DA55189AED55}" name="date" dataDxfId="0"/>
    <tableColumn id="3" xr3:uid="{16862045-FACF-4F17-ADA6-04925E709352}" name="fix"/>
    <tableColumn id="4" xr3:uid="{906BE319-F88F-42DD-B74F-8077DA896173}" name="DOF"/>
    <tableColumn id="5" xr3:uid="{01CF65B5-2420-47CB-A85A-7F5E2E2DDA8B}" name="pays"/>
    <tableColumn id="6" xr3:uid="{CE6208D8-D48A-44AB-9EAF-E33AB72F1F04}" name="purchase"/>
    <tableColumn id="7" xr3:uid="{3C1E6BA9-036D-47B7-9961-0EADAF924A0D}" name="sales"/>
    <tableColumn id="8" xr3:uid="{C3ED1F96-0973-4BA7-86E5-A3833285E8B0}" name="saiko"/>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58037E8-BF9F-4775-92A6-13ADB004E74F}" name="Tabla1" displayName="Tabla1" ref="A1:E34" totalsRowShown="0" headerRowDxfId="32" headerRowBorderDxfId="31" tableBorderDxfId="30" totalsRowBorderDxfId="29">
  <autoFilter ref="A1:E34" xr:uid="{458037E8-BF9F-4775-92A6-13ADB004E74F}"/>
  <tableColumns count="5">
    <tableColumn id="1" xr3:uid="{04211130-706F-4090-BDC0-683132B2E14A}" name="ID" dataDxfId="28"/>
    <tableColumn id="2" xr3:uid="{62EBB0C1-AFAC-4A18-8942-3168C7572032}" name="ID Tipo documento" dataDxfId="27"/>
    <tableColumn id="3" xr3:uid="{D078554E-CF43-4221-A776-210634DD5CFF}" name="Descripcion" dataDxfId="26"/>
    <tableColumn id="4" xr3:uid="{0AF0190B-133E-4D94-A669-0C17D4BCABC5}" name="Valor por defecto" dataDxfId="25"/>
    <tableColumn id="5" xr3:uid="{5F801079-87D4-4F3C-9C90-7F6116F4A677}" name="Orden" dataDxfId="2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932B2F4F-2510-44A3-B069-2777A1EC333F}" name="Tabla20" displayName="Tabla20" ref="A1:B6" totalsRowShown="0">
  <autoFilter ref="A1:B6" xr:uid="{932B2F4F-2510-44A3-B069-2777A1EC333F}"/>
  <tableColumns count="2">
    <tableColumn id="1" xr3:uid="{E072BE32-4908-4B17-9DF6-8F3C7B85F558}" name="id"/>
    <tableColumn id="4" xr3:uid="{AFA22DAF-5AF1-4384-91F6-21222F2C1D11}" name="description"/>
  </tableColumns>
  <tableStyleInfo name="TableStyleLight1"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76DC6B0F-A077-4D16-AD8E-86E4EDF112FA}" name="Tabla21" displayName="Tabla21" ref="A1:B5" totalsRowShown="0">
  <autoFilter ref="A1:B5" xr:uid="{76DC6B0F-A077-4D16-AD8E-86E4EDF112FA}"/>
  <tableColumns count="2">
    <tableColumn id="1" xr3:uid="{DA249850-6446-461B-9771-458CA3B5F928}" name="id"/>
    <tableColumn id="2" xr3:uid="{00C5B5CC-C70C-4253-904D-483E7A5C22A8}" name="descriptio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25F8F3-B7F0-4DAC-95E4-351CF43D3885}" name="Tabla2" displayName="Tabla2" ref="A1:B11" totalsRowShown="0" headerRowDxfId="23" dataDxfId="22">
  <autoFilter ref="A1:B11" xr:uid="{AF25F8F3-B7F0-4DAC-95E4-351CF43D3885}"/>
  <tableColumns count="2">
    <tableColumn id="1" xr3:uid="{1BEC65AA-2E5D-4E88-BE90-11E19DEAB7FF}" name="ID" dataDxfId="21"/>
    <tableColumn id="2" xr3:uid="{02C99DDA-2BA8-4FBD-8BDC-CF056BB69E3F}" name="Descripcion" dataDxfId="20"/>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6B85FF-A242-45F9-A5CB-9ED513F4A2B5}" name="Tabla3" displayName="Tabla3" ref="A1:C55" totalsRowShown="0" headerRowDxfId="19" dataDxfId="18">
  <autoFilter ref="A1:C55" xr:uid="{EE6B85FF-A242-45F9-A5CB-9ED513F4A2B5}"/>
  <tableColumns count="3">
    <tableColumn id="1" xr3:uid="{19A0D053-B241-4745-AD82-627AA5ED40E1}" name="id" dataDxfId="17"/>
    <tableColumn id="2" xr3:uid="{A7B3F888-A8E7-407A-9BA3-652E2A442213}" name="codeError" dataDxfId="16"/>
    <tableColumn id="3" xr3:uid="{364ADF23-EF1E-48ED-894B-480BB9F726DC}" name="description" dataDxfId="15"/>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FA64C9-955E-4E90-A077-FAA258D5C457}" name="Tabla4" displayName="Tabla4" ref="A1:C4" totalsRowShown="0" headerRowDxfId="14" dataDxfId="13">
  <autoFilter ref="A1:C4" xr:uid="{33FA64C9-955E-4E90-A077-FAA258D5C457}"/>
  <tableColumns count="3">
    <tableColumn id="1" xr3:uid="{F2D7A468-F4D6-487E-A89A-2C7602A5DF01}" name="ID" dataDxfId="12"/>
    <tableColumn id="4" xr3:uid="{54A20F50-DDDF-4254-9CD4-816E03553602}" name="Descripcion" dataDxfId="11"/>
    <tableColumn id="5" xr3:uid="{27CB9096-D4F2-46E1-867D-831E44C8FD5F}" name="Tipo de documento legal" dataDxfId="10"/>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72C3F22-3FEE-4BF1-9B0B-4B380EF8E976}" name="Tabla5" displayName="Tabla5" ref="A1:E12" totalsRowShown="0" headerRowDxfId="9" dataDxfId="8">
  <autoFilter ref="A1:E12" xr:uid="{B72C3F22-3FEE-4BF1-9B0B-4B380EF8E976}"/>
  <tableColumns count="5">
    <tableColumn id="1" xr3:uid="{F4FD454A-5898-4AC6-BB2E-2493890D29D1}" name="ID" dataDxfId="7"/>
    <tableColumn id="4" xr3:uid="{ED1C718C-3207-4FF8-A678-19800ADDDC62}" name="Descripcion" dataDxfId="6"/>
    <tableColumn id="5" xr3:uid="{C22851E8-386C-46E8-8BBC-98C7F798AD52}" name="Id tipo documento legal" dataDxfId="5"/>
    <tableColumn id="8" xr3:uid="{6B968587-7C4E-4876-A555-9F5CADDFE6BB}" name="Estatus" dataDxfId="4"/>
    <tableColumn id="9" xr3:uid="{73A508B2-F13B-4EF2-B40A-5D7D399B7B87}" name="Orden" dataDxfId="3"/>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1EEDF6B-3E25-4994-B3BB-8B7B00CCDD54}" name="Tabla7" displayName="Tabla7" ref="A1:B5" totalsRowShown="0">
  <autoFilter ref="A1:B5" xr:uid="{51EEDF6B-3E25-4994-B3BB-8B7B00CCDD54}"/>
  <tableColumns count="2">
    <tableColumn id="1" xr3:uid="{5EAA74B0-9103-45F6-9745-055B64A200C1}" name="id"/>
    <tableColumn id="4" xr3:uid="{2FF6390F-405A-4E86-96CC-E5E4386E0102}" name="description"/>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7A307DC7-B476-43C3-8C09-6808C318B771}" name="Tabla19" displayName="Tabla19" ref="A1:C6" totalsRowShown="0">
  <autoFilter ref="A1:C6" xr:uid="{7A307DC7-B476-43C3-8C09-6808C318B771}"/>
  <tableColumns count="3">
    <tableColumn id="1" xr3:uid="{17B9E781-544A-4BD3-8C36-F23FA38F9B39}" name="id"/>
    <tableColumn id="4" xr3:uid="{92FBF457-B1F8-48D7-B875-625F964974E9}" name="description"/>
    <tableColumn id="7" xr3:uid="{F20AA237-9868-40CA-9C0A-11CB8E666282}" name="order"/>
  </tableColumns>
  <tableStyleInfo name="TableStyleLight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EE8FD29-04AC-45E4-964D-FF86DF9F248B}" name="Tabla9" displayName="Tabla9" ref="A1:D5" totalsRowShown="0">
  <autoFilter ref="A1:D5" xr:uid="{3EE8FD29-04AC-45E4-964D-FF86DF9F248B}"/>
  <tableColumns count="4">
    <tableColumn id="1" xr3:uid="{FFC1EF7C-7069-42C7-8AE7-412B3FD6DC18}" name="id"/>
    <tableColumn id="4" xr3:uid="{AB5CF5A8-5D69-4A56-ADD9-E27A51163D76}" name="description"/>
    <tableColumn id="7" xr3:uid="{BE06C8CD-0A7E-4F85-8FCD-4369BB5FF23D}" name="movementType"/>
    <tableColumn id="8" xr3:uid="{DC0B979E-767A-4E2F-AF5E-1B056BB742CA}" name="status"/>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2-09-28T16:31:28.96" personId="{C3D101F7-0867-4746-BAAF-0875AB996E0D}" id="{14E1B229-8B75-418F-B02B-E56CD23E183B}">
    <text xml:space="preserve">Clave SAT de la del artículo que se hereda a todos los artículos de la unidad de negocio, requerida para facturación </text>
  </threadedComment>
  <threadedComment ref="F1" dT="2022-09-28T16:31:08.57" personId="{C3D101F7-0867-4746-BAAF-0875AB996E0D}" id="{81716501-856C-4977-8FCB-7149B2B9377A}">
    <text xml:space="preserve">Clave SAT de la Unidad de Medida que se hereda a todos los artículos de la unidad de negocio, requerida para facturación </text>
  </threadedComment>
  <threadedComment ref="H1" dT="2022-09-28T16:30:03.46" personId="{C3D101F7-0867-4746-BAAF-0875AB996E0D}" id="{0017DC69-34F4-43BB-9C89-A6F7833B9F85}">
    <text>% de Margen mínimo deseado</text>
  </threadedComment>
  <threadedComment ref="R1" dT="2022-09-28T16:31:28.96" personId="{C3D101F7-0867-4746-BAAF-0875AB996E0D}" id="{2FA5D680-3421-4BC4-A4B4-D9CD26567AA0}">
    <text xml:space="preserve">Clave SAT de la del artículo que se hereda a todos los artículos de la unidad de negocio, requerida para facturación </text>
  </threadedComment>
  <threadedComment ref="S1" dT="2022-09-28T16:31:08.57" personId="{C3D101F7-0867-4746-BAAF-0875AB996E0D}" id="{468ECE99-BD14-4C6C-BDB4-2EA4C063A8D7}">
    <text xml:space="preserve">Clave SAT de la Unidad de Medida que se hereda a todos los artículos de la unidad de negocio, requerida para facturación </text>
  </threadedComment>
  <threadedComment ref="U1" dT="2022-09-28T16:30:03.46" personId="{C3D101F7-0867-4746-BAAF-0875AB996E0D}" id="{50BDBB96-5FD0-4D87-B690-82857C3BAD54}">
    <text>% de Margen mínimo deseado</text>
  </threadedComment>
</ThreadedComments>
</file>

<file path=xl/threadedComments/threadedComment2.xml><?xml version="1.0" encoding="utf-8"?>
<ThreadedComments xmlns="http://schemas.microsoft.com/office/spreadsheetml/2018/threadedcomments" xmlns:x="http://schemas.openxmlformats.org/spreadsheetml/2006/main">
  <threadedComment ref="E1" dT="2022-09-28T16:31:28.96" personId="{C3D101F7-0867-4746-BAAF-0875AB996E0D}" id="{5070DCC7-2BE5-4252-BBC0-F62CAE0CC0BD}">
    <text xml:space="preserve">Clave SAT de la del artículo que se hereda a todos los artículos de la unidad de negocio, requerida para facturación </text>
  </threadedComment>
  <threadedComment ref="F1" dT="2022-09-28T16:31:08.57" personId="{C3D101F7-0867-4746-BAAF-0875AB996E0D}" id="{570A8B43-BB5D-4664-89DF-B43C597F8661}">
    <text xml:space="preserve">Clave SAT de la Unidad de Medida que se hereda a todos los artículos de la unidad de negocio, requerida para facturación </text>
  </threadedComment>
  <threadedComment ref="H1" dT="2022-09-28T16:30:03.46" personId="{C3D101F7-0867-4746-BAAF-0875AB996E0D}" id="{FA4AF514-88F1-4A86-81D0-F6DAAFAF3C27}">
    <text>% de Margen mínimo deseado</text>
  </threadedComment>
</ThreadedComments>
</file>

<file path=xl/threadedComments/threadedComment3.xml><?xml version="1.0" encoding="utf-8"?>
<ThreadedComments xmlns="http://schemas.microsoft.com/office/spreadsheetml/2018/threadedcomments" xmlns:x="http://schemas.openxmlformats.org/spreadsheetml/2006/main">
  <threadedComment ref="D10" dT="2022-10-08T17:01:32.08" personId="{C3D101F7-0867-4746-BAAF-0875AB996E0D}" id="{0EE7DD2E-93CB-4A46-A00F-7A98AD930B32}">
    <text>Adrian revisará si se esta usando
Si no se esta usando eliminarla de la BD y de Plantillas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4.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4.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28.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29.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19988-B730-4180-B414-3F3D7A3A67FA}">
  <sheetPr codeName="Sheet1">
    <tabColor theme="9" tint="-0.249977111117893"/>
  </sheetPr>
  <dimension ref="A1:Y42"/>
  <sheetViews>
    <sheetView showGridLines="0" tabSelected="1" workbookViewId="0">
      <pane xSplit="2" ySplit="1" topLeftCell="D2" activePane="bottomRight" state="frozen"/>
      <selection pane="topRight" activeCell="C1" sqref="C1"/>
      <selection pane="bottomLeft" activeCell="A2" sqref="A2"/>
      <selection pane="bottomRight" activeCell="H10" sqref="H9:H10"/>
    </sheetView>
  </sheetViews>
  <sheetFormatPr baseColWidth="10" defaultColWidth="9.140625" defaultRowHeight="15" outlineLevelCol="1" x14ac:dyDescent="0.25"/>
  <cols>
    <col min="1" max="1" width="6.28515625" customWidth="1" outlineLevel="1"/>
    <col min="2" max="2" width="30.5703125" customWidth="1" outlineLevel="1"/>
    <col min="3" max="4" width="15.5703125" customWidth="1" outlineLevel="1"/>
    <col min="5" max="5" width="18" style="2" customWidth="1" outlineLevel="1"/>
    <col min="6" max="6" width="20.140625" style="2" customWidth="1" outlineLevel="1"/>
    <col min="7" max="7" width="9.140625" style="13" customWidth="1" outlineLevel="1"/>
    <col min="8" max="8" width="15.7109375" style="13" customWidth="1" outlineLevel="1"/>
    <col min="9" max="9" width="40.5703125" customWidth="1" outlineLevel="1"/>
    <col min="10" max="10" width="29.28515625" customWidth="1" outlineLevel="1"/>
    <col min="11" max="11" width="10.5703125" style="2" customWidth="1" outlineLevel="1"/>
    <col min="12" max="12" width="6.28515625" customWidth="1" outlineLevel="1"/>
    <col min="14" max="14" width="6.28515625" customWidth="1" outlineLevel="1"/>
    <col min="15" max="15" width="30.5703125" customWidth="1" outlineLevel="1"/>
    <col min="16" max="17" width="15.5703125" customWidth="1" outlineLevel="1"/>
    <col min="18" max="18" width="18" style="2" customWidth="1" outlineLevel="1"/>
    <col min="19" max="19" width="20.140625" style="2" customWidth="1" outlineLevel="1"/>
    <col min="20" max="20" width="9.140625" style="13" customWidth="1" outlineLevel="1"/>
    <col min="21" max="21" width="15.7109375" style="13" customWidth="1" outlineLevel="1"/>
    <col min="22" max="22" width="40.5703125" customWidth="1" outlineLevel="1"/>
    <col min="23" max="23" width="29.28515625" customWidth="1" outlineLevel="1"/>
    <col min="24" max="24" width="10.5703125" style="2" customWidth="1" outlineLevel="1"/>
    <col min="25" max="25" width="6.28515625" customWidth="1" outlineLevel="1"/>
  </cols>
  <sheetData>
    <row r="1" spans="1:25" s="1" customFormat="1" x14ac:dyDescent="0.25">
      <c r="A1" s="3" t="s">
        <v>0</v>
      </c>
      <c r="B1" s="3" t="s">
        <v>1</v>
      </c>
      <c r="C1" s="3" t="s">
        <v>2</v>
      </c>
      <c r="D1" s="3" t="s">
        <v>3</v>
      </c>
      <c r="E1" s="3" t="s">
        <v>4</v>
      </c>
      <c r="F1" s="3" t="s">
        <v>5</v>
      </c>
      <c r="G1" s="4" t="s">
        <v>6</v>
      </c>
      <c r="H1" s="4" t="s">
        <v>7</v>
      </c>
      <c r="I1" s="3" t="s">
        <v>8</v>
      </c>
      <c r="J1" s="3" t="s">
        <v>9</v>
      </c>
      <c r="K1" s="3" t="s">
        <v>10</v>
      </c>
      <c r="L1" s="3" t="s">
        <v>11</v>
      </c>
      <c r="N1" s="3" t="s">
        <v>0</v>
      </c>
      <c r="O1" s="3" t="s">
        <v>1</v>
      </c>
      <c r="P1" s="3" t="s">
        <v>2</v>
      </c>
      <c r="Q1" s="3" t="s">
        <v>3</v>
      </c>
      <c r="R1" s="3" t="s">
        <v>4</v>
      </c>
      <c r="S1" s="3" t="s">
        <v>5</v>
      </c>
      <c r="T1" s="4" t="s">
        <v>6</v>
      </c>
      <c r="U1" s="4" t="s">
        <v>7</v>
      </c>
      <c r="V1" s="3" t="s">
        <v>8</v>
      </c>
      <c r="W1" s="3" t="s">
        <v>9</v>
      </c>
      <c r="X1" s="3" t="s">
        <v>10</v>
      </c>
      <c r="Y1" s="3" t="s">
        <v>11</v>
      </c>
    </row>
    <row r="2" spans="1:25" x14ac:dyDescent="0.25">
      <c r="A2" s="2">
        <f>IF(B2="","",1)</f>
        <v>1</v>
      </c>
      <c r="B2" t="str">
        <f t="shared" ref="B2:B16" si="0">IF(C2="","",C2&amp;" "&amp;D2)</f>
        <v>Microsoft CSP</v>
      </c>
      <c r="C2" s="5" t="s">
        <v>12</v>
      </c>
      <c r="D2" s="5" t="s">
        <v>13</v>
      </c>
      <c r="E2" s="11">
        <v>43231513</v>
      </c>
      <c r="F2" s="11" t="s">
        <v>14</v>
      </c>
      <c r="G2" s="13">
        <f t="shared" ref="G2:G41" si="1">IF(F2&lt;&gt;"",0.16,"")</f>
        <v>0.16</v>
      </c>
      <c r="H2" s="12">
        <v>0.2</v>
      </c>
      <c r="I2" s="5"/>
      <c r="J2" s="5"/>
      <c r="K2" s="2" t="str">
        <f t="shared" ref="K2:K41" si="2">IF(B2="","","No")</f>
        <v>No</v>
      </c>
      <c r="L2" s="2">
        <f t="shared" ref="L2:L41" si="3">IF(B2="","",IF(C2=C1,L1,SUM(L1)+SUM(1)))</f>
        <v>1</v>
      </c>
      <c r="N2" s="2">
        <f>IF(O2="","",1)</f>
        <v>1</v>
      </c>
      <c r="O2" t="str">
        <f t="shared" ref="O2:O41" si="4">IF(P2="","",P2&amp;" "&amp;Q2)</f>
        <v>Microsoft CSP</v>
      </c>
      <c r="P2" s="5" t="s">
        <v>12</v>
      </c>
      <c r="Q2" s="5" t="s">
        <v>13</v>
      </c>
      <c r="R2" s="11">
        <v>43231513</v>
      </c>
      <c r="S2" s="11" t="s">
        <v>14</v>
      </c>
      <c r="T2" s="13">
        <f t="shared" ref="T2:T41" si="5">IF(S2&lt;&gt;"",0.16,"")</f>
        <v>0.16</v>
      </c>
      <c r="U2" s="12">
        <v>0.2</v>
      </c>
      <c r="V2" s="5"/>
      <c r="W2" s="5"/>
      <c r="X2" s="2" t="str">
        <f t="shared" ref="X2:X41" si="6">IF(O2="","","No")</f>
        <v>No</v>
      </c>
      <c r="Y2" s="2">
        <f t="shared" ref="Y2:Y41" si="7">IF(O2="","",IF(P2=P1,Y1,SUM(Y1)+SUM(1)))</f>
        <v>1</v>
      </c>
    </row>
    <row r="3" spans="1:25" x14ac:dyDescent="0.25">
      <c r="A3" s="2">
        <f t="shared" ref="A3:A41" si="8">IF(B3="","",A2+1)</f>
        <v>2</v>
      </c>
      <c r="B3" t="str">
        <f t="shared" si="0"/>
        <v>Microsoft Azure</v>
      </c>
      <c r="C3" s="5" t="s">
        <v>12</v>
      </c>
      <c r="D3" s="5" t="s">
        <v>15</v>
      </c>
      <c r="E3" s="11">
        <v>43232701</v>
      </c>
      <c r="F3" s="11" t="s">
        <v>14</v>
      </c>
      <c r="G3" s="13">
        <f t="shared" si="1"/>
        <v>0.16</v>
      </c>
      <c r="H3" s="12">
        <v>0.2</v>
      </c>
      <c r="I3" s="5"/>
      <c r="J3" s="5"/>
      <c r="K3" s="2" t="str">
        <f t="shared" si="2"/>
        <v>No</v>
      </c>
      <c r="L3" s="2">
        <f t="shared" si="3"/>
        <v>1</v>
      </c>
      <c r="N3" s="2">
        <f t="shared" ref="N3:N41" si="9">IF(O3="","",N2+1)</f>
        <v>2</v>
      </c>
      <c r="O3" t="str">
        <f t="shared" si="4"/>
        <v>Microsoft Azure</v>
      </c>
      <c r="P3" s="5" t="s">
        <v>12</v>
      </c>
      <c r="Q3" s="5" t="s">
        <v>15</v>
      </c>
      <c r="R3" s="11">
        <v>43232701</v>
      </c>
      <c r="S3" s="11" t="s">
        <v>14</v>
      </c>
      <c r="T3" s="13">
        <f t="shared" si="5"/>
        <v>0.16</v>
      </c>
      <c r="U3" s="12">
        <v>0.2</v>
      </c>
      <c r="V3" s="5"/>
      <c r="W3" s="5"/>
      <c r="X3" s="2" t="str">
        <f t="shared" si="6"/>
        <v>No</v>
      </c>
      <c r="Y3" s="2">
        <f t="shared" si="7"/>
        <v>1</v>
      </c>
    </row>
    <row r="4" spans="1:25" x14ac:dyDescent="0.25">
      <c r="A4" s="2">
        <f t="shared" si="8"/>
        <v>3</v>
      </c>
      <c r="B4" t="str">
        <f t="shared" si="0"/>
        <v>Microsoft School</v>
      </c>
      <c r="C4" s="5" t="s">
        <v>12</v>
      </c>
      <c r="D4" s="5" t="s">
        <v>16</v>
      </c>
      <c r="E4" s="11">
        <v>43231513</v>
      </c>
      <c r="F4" s="11" t="s">
        <v>14</v>
      </c>
      <c r="G4" s="13">
        <f t="shared" si="1"/>
        <v>0.16</v>
      </c>
      <c r="H4" s="12">
        <v>0.17</v>
      </c>
      <c r="I4" s="5"/>
      <c r="J4" s="5"/>
      <c r="K4" s="2" t="str">
        <f t="shared" si="2"/>
        <v>No</v>
      </c>
      <c r="L4" s="2">
        <f t="shared" si="3"/>
        <v>1</v>
      </c>
      <c r="N4" s="2">
        <f t="shared" si="9"/>
        <v>3</v>
      </c>
      <c r="O4" t="str">
        <f t="shared" si="4"/>
        <v>Microsoft School</v>
      </c>
      <c r="P4" s="5" t="s">
        <v>12</v>
      </c>
      <c r="Q4" s="5" t="s">
        <v>16</v>
      </c>
      <c r="R4" s="11">
        <v>43231513</v>
      </c>
      <c r="S4" s="11" t="s">
        <v>14</v>
      </c>
      <c r="T4" s="13">
        <f t="shared" si="5"/>
        <v>0.16</v>
      </c>
      <c r="U4" s="12">
        <v>0.17</v>
      </c>
      <c r="V4" s="5"/>
      <c r="W4" s="5"/>
      <c r="X4" s="2" t="str">
        <f t="shared" si="6"/>
        <v>No</v>
      </c>
      <c r="Y4" s="2">
        <f t="shared" si="7"/>
        <v>1</v>
      </c>
    </row>
    <row r="5" spans="1:25" x14ac:dyDescent="0.25">
      <c r="A5" s="2">
        <f t="shared" si="8"/>
        <v>4</v>
      </c>
      <c r="B5" t="str">
        <f t="shared" si="0"/>
        <v>Microsoft OVS</v>
      </c>
      <c r="C5" s="5" t="s">
        <v>12</v>
      </c>
      <c r="D5" s="5" t="s">
        <v>17</v>
      </c>
      <c r="E5" s="11">
        <v>43231513</v>
      </c>
      <c r="F5" s="11" t="s">
        <v>14</v>
      </c>
      <c r="G5" s="13">
        <f t="shared" si="1"/>
        <v>0.16</v>
      </c>
      <c r="H5" s="12">
        <v>0.17</v>
      </c>
      <c r="I5" s="5"/>
      <c r="J5" s="5"/>
      <c r="K5" s="2" t="str">
        <f t="shared" si="2"/>
        <v>No</v>
      </c>
      <c r="L5" s="2">
        <f t="shared" si="3"/>
        <v>1</v>
      </c>
      <c r="N5" s="2">
        <f t="shared" si="9"/>
        <v>4</v>
      </c>
      <c r="O5" t="str">
        <f t="shared" si="4"/>
        <v>Microsoft OVS</v>
      </c>
      <c r="P5" s="5" t="s">
        <v>12</v>
      </c>
      <c r="Q5" s="5" t="s">
        <v>17</v>
      </c>
      <c r="R5" s="11">
        <v>43231513</v>
      </c>
      <c r="S5" s="11" t="s">
        <v>14</v>
      </c>
      <c r="T5" s="13">
        <f t="shared" si="5"/>
        <v>0.16</v>
      </c>
      <c r="U5" s="12">
        <v>0.17</v>
      </c>
      <c r="V5" s="5"/>
      <c r="W5" s="5"/>
      <c r="X5" s="2" t="str">
        <f t="shared" si="6"/>
        <v>No</v>
      </c>
      <c r="Y5" s="2">
        <f t="shared" si="7"/>
        <v>1</v>
      </c>
    </row>
    <row r="6" spans="1:25" x14ac:dyDescent="0.25">
      <c r="A6" s="2">
        <f t="shared" si="8"/>
        <v>5</v>
      </c>
      <c r="B6" t="str">
        <f t="shared" si="0"/>
        <v>Microsoft Otro</v>
      </c>
      <c r="C6" s="5" t="s">
        <v>12</v>
      </c>
      <c r="D6" s="5" t="s">
        <v>18</v>
      </c>
      <c r="E6" s="11">
        <v>43231513</v>
      </c>
      <c r="F6" s="11" t="s">
        <v>14</v>
      </c>
      <c r="G6" s="13">
        <f t="shared" si="1"/>
        <v>0.16</v>
      </c>
      <c r="H6" s="12">
        <v>0.17</v>
      </c>
      <c r="I6" s="5"/>
      <c r="J6" s="5"/>
      <c r="K6" s="2" t="str">
        <f t="shared" si="2"/>
        <v>No</v>
      </c>
      <c r="L6" s="2">
        <f t="shared" si="3"/>
        <v>1</v>
      </c>
      <c r="N6" s="2">
        <f t="shared" si="9"/>
        <v>5</v>
      </c>
      <c r="O6" t="str">
        <f t="shared" si="4"/>
        <v>Microsoft Otro</v>
      </c>
      <c r="P6" s="5" t="s">
        <v>12</v>
      </c>
      <c r="Q6" s="5" t="s">
        <v>18</v>
      </c>
      <c r="R6" s="11">
        <v>43231513</v>
      </c>
      <c r="S6" s="11" t="s">
        <v>14</v>
      </c>
      <c r="T6" s="13">
        <f t="shared" si="5"/>
        <v>0.16</v>
      </c>
      <c r="U6" s="12">
        <v>0.17</v>
      </c>
      <c r="V6" s="5"/>
      <c r="W6" s="5"/>
      <c r="X6" s="2" t="str">
        <f t="shared" si="6"/>
        <v>No</v>
      </c>
      <c r="Y6" s="2">
        <f t="shared" si="7"/>
        <v>1</v>
      </c>
    </row>
    <row r="7" spans="1:25" x14ac:dyDescent="0.25">
      <c r="A7" s="2">
        <f t="shared" si="8"/>
        <v>6</v>
      </c>
      <c r="B7" t="str">
        <f t="shared" si="0"/>
        <v>Adobe Licencias</v>
      </c>
      <c r="C7" s="5" t="s">
        <v>19</v>
      </c>
      <c r="D7" s="5" t="s">
        <v>20</v>
      </c>
      <c r="E7" s="11">
        <v>43232100</v>
      </c>
      <c r="F7" s="11" t="s">
        <v>14</v>
      </c>
      <c r="G7" s="13">
        <f t="shared" si="1"/>
        <v>0.16</v>
      </c>
      <c r="H7" s="12">
        <v>0.16</v>
      </c>
      <c r="I7" s="5"/>
      <c r="J7" s="5"/>
      <c r="K7" s="2" t="str">
        <f t="shared" si="2"/>
        <v>No</v>
      </c>
      <c r="L7" s="2">
        <f t="shared" si="3"/>
        <v>2</v>
      </c>
      <c r="N7" s="2">
        <f t="shared" si="9"/>
        <v>6</v>
      </c>
      <c r="O7" t="str">
        <f t="shared" si="4"/>
        <v>Adobe Licencias</v>
      </c>
      <c r="P7" s="5" t="s">
        <v>19</v>
      </c>
      <c r="Q7" s="5" t="s">
        <v>20</v>
      </c>
      <c r="R7" s="11">
        <v>43232100</v>
      </c>
      <c r="S7" s="11" t="s">
        <v>14</v>
      </c>
      <c r="T7" s="13">
        <f t="shared" si="5"/>
        <v>0.16</v>
      </c>
      <c r="U7" s="12">
        <v>0.16</v>
      </c>
      <c r="V7" s="5"/>
      <c r="W7" s="5"/>
      <c r="X7" s="2" t="str">
        <f t="shared" si="6"/>
        <v>No</v>
      </c>
      <c r="Y7" s="2">
        <f t="shared" si="7"/>
        <v>2</v>
      </c>
    </row>
    <row r="8" spans="1:25" x14ac:dyDescent="0.25">
      <c r="A8" s="2">
        <f t="shared" si="8"/>
        <v>7</v>
      </c>
      <c r="B8" t="str">
        <f t="shared" si="0"/>
        <v>Adobe ETLA</v>
      </c>
      <c r="C8" s="5" t="s">
        <v>19</v>
      </c>
      <c r="D8" s="5" t="s">
        <v>21</v>
      </c>
      <c r="E8" s="11">
        <v>43232100</v>
      </c>
      <c r="F8" s="11" t="s">
        <v>14</v>
      </c>
      <c r="G8" s="13">
        <f t="shared" si="1"/>
        <v>0.16</v>
      </c>
      <c r="H8" s="12">
        <v>0.1</v>
      </c>
      <c r="I8" s="5"/>
      <c r="J8" s="5"/>
      <c r="K8" s="2" t="str">
        <f t="shared" si="2"/>
        <v>No</v>
      </c>
      <c r="L8" s="2">
        <f t="shared" si="3"/>
        <v>2</v>
      </c>
      <c r="N8" s="2">
        <f t="shared" si="9"/>
        <v>7</v>
      </c>
      <c r="O8" t="str">
        <f t="shared" si="4"/>
        <v>Adobe ETLA</v>
      </c>
      <c r="P8" s="5" t="s">
        <v>19</v>
      </c>
      <c r="Q8" s="5" t="s">
        <v>21</v>
      </c>
      <c r="R8" s="11">
        <v>43232100</v>
      </c>
      <c r="S8" s="11" t="s">
        <v>14</v>
      </c>
      <c r="T8" s="13">
        <f t="shared" si="5"/>
        <v>0.16</v>
      </c>
      <c r="U8" s="12">
        <v>0.1</v>
      </c>
      <c r="V8" s="5"/>
      <c r="W8" s="5"/>
      <c r="X8" s="2" t="str">
        <f t="shared" si="6"/>
        <v>No</v>
      </c>
      <c r="Y8" s="2">
        <f t="shared" si="7"/>
        <v>2</v>
      </c>
    </row>
    <row r="9" spans="1:25" x14ac:dyDescent="0.25">
      <c r="A9" s="2">
        <f t="shared" si="8"/>
        <v>8</v>
      </c>
      <c r="B9" t="str">
        <f t="shared" si="0"/>
        <v>Autodesk Licencias</v>
      </c>
      <c r="C9" s="5" t="s">
        <v>22</v>
      </c>
      <c r="D9" s="5" t="s">
        <v>20</v>
      </c>
      <c r="E9" s="11">
        <v>43232604</v>
      </c>
      <c r="F9" s="11" t="s">
        <v>14</v>
      </c>
      <c r="G9" s="13">
        <f t="shared" si="1"/>
        <v>0.16</v>
      </c>
      <c r="H9" s="12">
        <v>0.02</v>
      </c>
      <c r="I9" s="5"/>
      <c r="J9" s="5"/>
      <c r="K9" s="2" t="str">
        <f t="shared" si="2"/>
        <v>No</v>
      </c>
      <c r="L9" s="2">
        <f t="shared" si="3"/>
        <v>3</v>
      </c>
      <c r="N9" s="2">
        <f t="shared" si="9"/>
        <v>8</v>
      </c>
      <c r="O9" t="str">
        <f t="shared" si="4"/>
        <v>Autodesk Licencias</v>
      </c>
      <c r="P9" s="5" t="s">
        <v>22</v>
      </c>
      <c r="Q9" s="5" t="s">
        <v>20</v>
      </c>
      <c r="R9" s="11">
        <v>43232604</v>
      </c>
      <c r="S9" s="11" t="s">
        <v>14</v>
      </c>
      <c r="T9" s="13">
        <f t="shared" si="5"/>
        <v>0.16</v>
      </c>
      <c r="U9" s="12">
        <v>0.02</v>
      </c>
      <c r="V9" s="5"/>
      <c r="W9" s="5"/>
      <c r="X9" s="2" t="str">
        <f t="shared" si="6"/>
        <v>No</v>
      </c>
      <c r="Y9" s="2">
        <f t="shared" si="7"/>
        <v>3</v>
      </c>
    </row>
    <row r="10" spans="1:25" x14ac:dyDescent="0.25">
      <c r="A10" s="2">
        <f t="shared" si="8"/>
        <v>9</v>
      </c>
      <c r="B10" t="str">
        <f t="shared" si="0"/>
        <v>Netsupport Licencias</v>
      </c>
      <c r="C10" s="5" t="s">
        <v>23</v>
      </c>
      <c r="D10" s="5" t="s">
        <v>20</v>
      </c>
      <c r="E10" s="11">
        <v>43231500</v>
      </c>
      <c r="F10" s="11" t="s">
        <v>14</v>
      </c>
      <c r="G10" s="13">
        <f t="shared" si="1"/>
        <v>0.16</v>
      </c>
      <c r="H10" s="12">
        <v>0.2</v>
      </c>
      <c r="I10" s="5"/>
      <c r="J10" s="5"/>
      <c r="K10" s="2" t="str">
        <f t="shared" si="2"/>
        <v>No</v>
      </c>
      <c r="L10" s="2">
        <f t="shared" si="3"/>
        <v>4</v>
      </c>
      <c r="N10" s="2">
        <f t="shared" si="9"/>
        <v>9</v>
      </c>
      <c r="O10" t="str">
        <f t="shared" si="4"/>
        <v>Netsupport Licencias</v>
      </c>
      <c r="P10" s="5" t="s">
        <v>23</v>
      </c>
      <c r="Q10" s="5" t="s">
        <v>20</v>
      </c>
      <c r="R10" s="11">
        <v>43231500</v>
      </c>
      <c r="S10" s="11" t="s">
        <v>14</v>
      </c>
      <c r="T10" s="13">
        <f t="shared" si="5"/>
        <v>0.16</v>
      </c>
      <c r="U10" s="12">
        <v>0.2</v>
      </c>
      <c r="V10" s="5"/>
      <c r="W10" s="5"/>
      <c r="X10" s="2" t="str">
        <f t="shared" si="6"/>
        <v>No</v>
      </c>
      <c r="Y10" s="2">
        <f t="shared" si="7"/>
        <v>4</v>
      </c>
    </row>
    <row r="11" spans="1:25" x14ac:dyDescent="0.25">
      <c r="A11" s="2">
        <f t="shared" si="8"/>
        <v>10</v>
      </c>
      <c r="B11" t="str">
        <f t="shared" si="0"/>
        <v>Seguridad Licencias</v>
      </c>
      <c r="C11" s="5" t="s">
        <v>24</v>
      </c>
      <c r="D11" s="5" t="s">
        <v>20</v>
      </c>
      <c r="E11" s="11">
        <v>43233200</v>
      </c>
      <c r="F11" s="11" t="s">
        <v>14</v>
      </c>
      <c r="G11" s="13">
        <f t="shared" si="1"/>
        <v>0.16</v>
      </c>
      <c r="H11" s="12">
        <v>0.1</v>
      </c>
      <c r="I11" s="5"/>
      <c r="J11" s="5"/>
      <c r="K11" s="2" t="str">
        <f t="shared" si="2"/>
        <v>No</v>
      </c>
      <c r="L11" s="2">
        <f t="shared" si="3"/>
        <v>5</v>
      </c>
      <c r="N11" s="2">
        <f t="shared" si="9"/>
        <v>10</v>
      </c>
      <c r="O11" t="str">
        <f t="shared" si="4"/>
        <v>Seguridad Licencias</v>
      </c>
      <c r="P11" s="5" t="s">
        <v>24</v>
      </c>
      <c r="Q11" s="5" t="s">
        <v>20</v>
      </c>
      <c r="R11" s="11">
        <v>43233200</v>
      </c>
      <c r="S11" s="11" t="s">
        <v>14</v>
      </c>
      <c r="T11" s="13">
        <f t="shared" si="5"/>
        <v>0.16</v>
      </c>
      <c r="U11" s="12">
        <v>0.1</v>
      </c>
      <c r="V11" s="5"/>
      <c r="W11" s="5"/>
      <c r="X11" s="2" t="str">
        <f t="shared" si="6"/>
        <v>No</v>
      </c>
      <c r="Y11" s="2">
        <f t="shared" si="7"/>
        <v>5</v>
      </c>
    </row>
    <row r="12" spans="1:25" x14ac:dyDescent="0.25">
      <c r="A12" s="2">
        <f t="shared" si="8"/>
        <v>11</v>
      </c>
      <c r="B12" t="str">
        <f t="shared" si="0"/>
        <v>Desarrollo Sistema</v>
      </c>
      <c r="C12" s="5" t="s">
        <v>25</v>
      </c>
      <c r="D12" s="5" t="s">
        <v>26</v>
      </c>
      <c r="E12" s="11">
        <v>81141902</v>
      </c>
      <c r="F12" s="11" t="s">
        <v>14</v>
      </c>
      <c r="G12" s="13">
        <f t="shared" si="1"/>
        <v>0.16</v>
      </c>
      <c r="H12" s="12">
        <v>0.3</v>
      </c>
      <c r="I12" s="5"/>
      <c r="J12" s="5"/>
      <c r="K12" s="2" t="str">
        <f t="shared" si="2"/>
        <v>No</v>
      </c>
      <c r="L12" s="2">
        <f t="shared" si="3"/>
        <v>6</v>
      </c>
      <c r="N12" s="2">
        <f t="shared" si="9"/>
        <v>11</v>
      </c>
      <c r="O12" t="str">
        <f t="shared" si="4"/>
        <v>Desarrollo Sistema</v>
      </c>
      <c r="P12" s="5" t="s">
        <v>25</v>
      </c>
      <c r="Q12" s="5" t="s">
        <v>26</v>
      </c>
      <c r="R12" s="11">
        <v>81141902</v>
      </c>
      <c r="S12" s="11" t="s">
        <v>14</v>
      </c>
      <c r="T12" s="13">
        <f t="shared" si="5"/>
        <v>0.16</v>
      </c>
      <c r="U12" s="12">
        <v>0.3</v>
      </c>
      <c r="V12" s="5"/>
      <c r="W12" s="5"/>
      <c r="X12" s="2" t="str">
        <f t="shared" si="6"/>
        <v>No</v>
      </c>
      <c r="Y12" s="2">
        <f t="shared" si="7"/>
        <v>6</v>
      </c>
    </row>
    <row r="13" spans="1:25" x14ac:dyDescent="0.25">
      <c r="A13" s="2">
        <f t="shared" si="8"/>
        <v>12</v>
      </c>
      <c r="B13" t="str">
        <f t="shared" si="0"/>
        <v xml:space="preserve">Soporte </v>
      </c>
      <c r="C13" s="5" t="s">
        <v>27</v>
      </c>
      <c r="D13" s="5"/>
      <c r="E13" s="11">
        <v>81111800</v>
      </c>
      <c r="F13" s="11" t="s">
        <v>14</v>
      </c>
      <c r="G13" s="13">
        <f t="shared" si="1"/>
        <v>0.16</v>
      </c>
      <c r="H13" s="12">
        <v>0.3</v>
      </c>
      <c r="I13" s="5"/>
      <c r="J13" s="5"/>
      <c r="K13" s="2" t="str">
        <f t="shared" si="2"/>
        <v>No</v>
      </c>
      <c r="L13" s="2">
        <f t="shared" si="3"/>
        <v>7</v>
      </c>
      <c r="N13" s="2">
        <f t="shared" si="9"/>
        <v>12</v>
      </c>
      <c r="O13" t="str">
        <f t="shared" si="4"/>
        <v xml:space="preserve">Soporte </v>
      </c>
      <c r="P13" s="5" t="s">
        <v>27</v>
      </c>
      <c r="Q13" s="5"/>
      <c r="R13" s="11">
        <v>81111800</v>
      </c>
      <c r="S13" s="11" t="s">
        <v>14</v>
      </c>
      <c r="T13" s="13">
        <f t="shared" si="5"/>
        <v>0.16</v>
      </c>
      <c r="U13" s="12">
        <v>0.3</v>
      </c>
      <c r="V13" s="5"/>
      <c r="W13" s="5"/>
      <c r="X13" s="2" t="str">
        <f t="shared" si="6"/>
        <v>No</v>
      </c>
      <c r="Y13" s="2">
        <f t="shared" si="7"/>
        <v>7</v>
      </c>
    </row>
    <row r="14" spans="1:25" x14ac:dyDescent="0.25">
      <c r="A14" s="2">
        <f t="shared" si="8"/>
        <v>13</v>
      </c>
      <c r="B14" t="str">
        <f t="shared" si="0"/>
        <v>Praxia Sistema</v>
      </c>
      <c r="C14" s="5" t="s">
        <v>28</v>
      </c>
      <c r="D14" s="5" t="s">
        <v>26</v>
      </c>
      <c r="E14" s="11">
        <v>43233700</v>
      </c>
      <c r="F14" s="11" t="s">
        <v>14</v>
      </c>
      <c r="G14" s="13">
        <f t="shared" si="1"/>
        <v>0.16</v>
      </c>
      <c r="H14" s="12">
        <v>0.3</v>
      </c>
      <c r="I14" s="5"/>
      <c r="J14" s="5"/>
      <c r="K14" s="2" t="str">
        <f t="shared" si="2"/>
        <v>No</v>
      </c>
      <c r="L14" s="2">
        <f t="shared" si="3"/>
        <v>8</v>
      </c>
      <c r="N14" s="2">
        <f t="shared" si="9"/>
        <v>13</v>
      </c>
      <c r="O14" t="str">
        <f t="shared" si="4"/>
        <v>Praxia Sistema</v>
      </c>
      <c r="P14" s="5" t="s">
        <v>28</v>
      </c>
      <c r="Q14" s="5" t="s">
        <v>26</v>
      </c>
      <c r="R14" s="11">
        <v>43233700</v>
      </c>
      <c r="S14" s="11" t="s">
        <v>14</v>
      </c>
      <c r="T14" s="13">
        <f t="shared" si="5"/>
        <v>0.16</v>
      </c>
      <c r="U14" s="12">
        <v>0.3</v>
      </c>
      <c r="V14" s="5"/>
      <c r="W14" s="5"/>
      <c r="X14" s="2" t="str">
        <f t="shared" si="6"/>
        <v>No</v>
      </c>
      <c r="Y14" s="2">
        <f t="shared" si="7"/>
        <v>8</v>
      </c>
    </row>
    <row r="15" spans="1:25" x14ac:dyDescent="0.25">
      <c r="A15" s="2">
        <f t="shared" si="8"/>
        <v>14</v>
      </c>
      <c r="B15" t="str">
        <f t="shared" si="0"/>
        <v>Praxia Otros</v>
      </c>
      <c r="C15" s="5" t="s">
        <v>28</v>
      </c>
      <c r="D15" s="5" t="s">
        <v>29</v>
      </c>
      <c r="E15" s="11">
        <v>43232701</v>
      </c>
      <c r="F15" s="11" t="s">
        <v>14</v>
      </c>
      <c r="G15" s="13">
        <f t="shared" si="1"/>
        <v>0.16</v>
      </c>
      <c r="H15" s="12">
        <v>0.3</v>
      </c>
      <c r="I15" s="5"/>
      <c r="J15" s="5"/>
      <c r="K15" s="2" t="str">
        <f t="shared" si="2"/>
        <v>No</v>
      </c>
      <c r="L15" s="2">
        <f t="shared" si="3"/>
        <v>8</v>
      </c>
      <c r="N15" s="2">
        <f t="shared" si="9"/>
        <v>14</v>
      </c>
      <c r="O15" t="str">
        <f t="shared" si="4"/>
        <v>Praxia Otros</v>
      </c>
      <c r="P15" s="5" t="s">
        <v>28</v>
      </c>
      <c r="Q15" s="5" t="s">
        <v>29</v>
      </c>
      <c r="R15" s="11">
        <v>43232701</v>
      </c>
      <c r="S15" s="11" t="s">
        <v>14</v>
      </c>
      <c r="T15" s="13">
        <f t="shared" si="5"/>
        <v>0.16</v>
      </c>
      <c r="U15" s="12">
        <v>0.3</v>
      </c>
      <c r="V15" s="5"/>
      <c r="W15" s="5"/>
      <c r="X15" s="2" t="str">
        <f t="shared" si="6"/>
        <v>No</v>
      </c>
      <c r="Y15" s="2">
        <f t="shared" si="7"/>
        <v>8</v>
      </c>
    </row>
    <row r="16" spans="1:25" x14ac:dyDescent="0.25">
      <c r="A16" s="2">
        <f t="shared" si="8"/>
        <v>15</v>
      </c>
      <c r="B16" t="str">
        <f t="shared" si="0"/>
        <v xml:space="preserve">Otros </v>
      </c>
      <c r="C16" s="5" t="s">
        <v>29</v>
      </c>
      <c r="D16" s="5"/>
      <c r="E16" s="11">
        <v>43231513</v>
      </c>
      <c r="F16" s="11" t="s">
        <v>14</v>
      </c>
      <c r="G16" s="13">
        <f t="shared" si="1"/>
        <v>0.16</v>
      </c>
      <c r="H16" s="12">
        <v>0.15</v>
      </c>
      <c r="I16" s="5"/>
      <c r="J16" s="5"/>
      <c r="K16" s="2" t="str">
        <f t="shared" si="2"/>
        <v>No</v>
      </c>
      <c r="L16" s="2">
        <f t="shared" si="3"/>
        <v>9</v>
      </c>
      <c r="N16" s="2">
        <f t="shared" si="9"/>
        <v>15</v>
      </c>
      <c r="O16" t="str">
        <f t="shared" si="4"/>
        <v xml:space="preserve">Otros </v>
      </c>
      <c r="P16" s="5" t="s">
        <v>29</v>
      </c>
      <c r="Q16" s="5"/>
      <c r="R16" s="11">
        <v>43231513</v>
      </c>
      <c r="S16" s="11" t="s">
        <v>14</v>
      </c>
      <c r="T16" s="13">
        <f t="shared" si="5"/>
        <v>0.16</v>
      </c>
      <c r="U16" s="12">
        <v>0.15</v>
      </c>
      <c r="V16" s="5"/>
      <c r="W16" s="5"/>
      <c r="X16" s="2" t="str">
        <f t="shared" si="6"/>
        <v>No</v>
      </c>
      <c r="Y16" s="2">
        <f t="shared" si="7"/>
        <v>9</v>
      </c>
    </row>
    <row r="17" spans="1:25" x14ac:dyDescent="0.25">
      <c r="A17" s="2" t="str">
        <f t="shared" si="8"/>
        <v/>
      </c>
      <c r="B17" t="str">
        <f t="shared" ref="B17:B41" si="10">IF(C17="","",C17&amp;" "&amp;D17)</f>
        <v/>
      </c>
      <c r="C17" s="5"/>
      <c r="D17" s="5"/>
      <c r="E17" s="11"/>
      <c r="F17" s="11"/>
      <c r="G17" s="13" t="str">
        <f t="shared" si="1"/>
        <v/>
      </c>
      <c r="H17" s="12"/>
      <c r="I17" s="5"/>
      <c r="J17" s="5"/>
      <c r="K17" s="2" t="str">
        <f t="shared" si="2"/>
        <v/>
      </c>
      <c r="L17" s="2" t="str">
        <f t="shared" si="3"/>
        <v/>
      </c>
      <c r="N17" s="2" t="str">
        <f t="shared" si="9"/>
        <v/>
      </c>
      <c r="O17" t="str">
        <f t="shared" si="4"/>
        <v/>
      </c>
      <c r="P17" s="5"/>
      <c r="Q17" s="5"/>
      <c r="R17" s="11"/>
      <c r="S17" s="11"/>
      <c r="T17" s="13" t="str">
        <f t="shared" si="5"/>
        <v/>
      </c>
      <c r="U17" s="12"/>
      <c r="V17" s="5"/>
      <c r="W17" s="5"/>
      <c r="X17" s="2" t="str">
        <f t="shared" si="6"/>
        <v/>
      </c>
      <c r="Y17" s="2" t="str">
        <f t="shared" si="7"/>
        <v/>
      </c>
    </row>
    <row r="18" spans="1:25" x14ac:dyDescent="0.25">
      <c r="A18" s="2" t="str">
        <f t="shared" si="8"/>
        <v/>
      </c>
      <c r="B18" t="str">
        <f t="shared" si="10"/>
        <v/>
      </c>
      <c r="C18" s="5"/>
      <c r="D18" s="5"/>
      <c r="E18" s="11"/>
      <c r="F18" s="11"/>
      <c r="G18" s="13" t="str">
        <f t="shared" si="1"/>
        <v/>
      </c>
      <c r="H18" s="12"/>
      <c r="I18" s="5"/>
      <c r="J18" s="5"/>
      <c r="K18" s="2" t="str">
        <f t="shared" si="2"/>
        <v/>
      </c>
      <c r="L18" s="2" t="str">
        <f t="shared" si="3"/>
        <v/>
      </c>
      <c r="N18" s="2" t="str">
        <f t="shared" si="9"/>
        <v/>
      </c>
      <c r="O18" t="str">
        <f t="shared" si="4"/>
        <v/>
      </c>
      <c r="P18" s="5"/>
      <c r="Q18" s="5"/>
      <c r="R18" s="11"/>
      <c r="S18" s="11"/>
      <c r="T18" s="13" t="str">
        <f t="shared" si="5"/>
        <v/>
      </c>
      <c r="U18" s="12"/>
      <c r="V18" s="5"/>
      <c r="W18" s="5"/>
      <c r="X18" s="2" t="str">
        <f t="shared" si="6"/>
        <v/>
      </c>
      <c r="Y18" s="2" t="str">
        <f t="shared" si="7"/>
        <v/>
      </c>
    </row>
    <row r="19" spans="1:25" x14ac:dyDescent="0.25">
      <c r="A19" s="2" t="str">
        <f t="shared" si="8"/>
        <v/>
      </c>
      <c r="B19" t="str">
        <f t="shared" si="10"/>
        <v/>
      </c>
      <c r="C19" s="5"/>
      <c r="D19" s="5"/>
      <c r="E19" s="11"/>
      <c r="F19" s="11"/>
      <c r="G19" s="13" t="str">
        <f t="shared" si="1"/>
        <v/>
      </c>
      <c r="H19" s="12"/>
      <c r="I19" s="5"/>
      <c r="J19" s="5"/>
      <c r="K19" s="2" t="str">
        <f t="shared" si="2"/>
        <v/>
      </c>
      <c r="L19" s="2" t="str">
        <f t="shared" si="3"/>
        <v/>
      </c>
      <c r="N19" s="2" t="str">
        <f t="shared" si="9"/>
        <v/>
      </c>
      <c r="O19" t="str">
        <f t="shared" si="4"/>
        <v/>
      </c>
      <c r="P19" s="5"/>
      <c r="Q19" s="5"/>
      <c r="R19" s="11"/>
      <c r="S19" s="11"/>
      <c r="T19" s="13" t="str">
        <f t="shared" si="5"/>
        <v/>
      </c>
      <c r="U19" s="12"/>
      <c r="V19" s="5"/>
      <c r="W19" s="5"/>
      <c r="X19" s="2" t="str">
        <f t="shared" si="6"/>
        <v/>
      </c>
      <c r="Y19" s="2" t="str">
        <f t="shared" si="7"/>
        <v/>
      </c>
    </row>
    <row r="20" spans="1:25" x14ac:dyDescent="0.25">
      <c r="A20" s="2" t="str">
        <f t="shared" si="8"/>
        <v/>
      </c>
      <c r="B20" t="str">
        <f t="shared" si="10"/>
        <v/>
      </c>
      <c r="C20" s="5"/>
      <c r="D20" s="5"/>
      <c r="E20" s="11"/>
      <c r="F20" s="11"/>
      <c r="G20" s="13" t="str">
        <f t="shared" si="1"/>
        <v/>
      </c>
      <c r="H20" s="12"/>
      <c r="I20" s="5"/>
      <c r="J20" s="5"/>
      <c r="K20" s="2" t="str">
        <f t="shared" si="2"/>
        <v/>
      </c>
      <c r="L20" s="2" t="str">
        <f t="shared" si="3"/>
        <v/>
      </c>
      <c r="N20" s="2" t="str">
        <f t="shared" si="9"/>
        <v/>
      </c>
      <c r="O20" t="str">
        <f t="shared" si="4"/>
        <v/>
      </c>
      <c r="P20" s="5"/>
      <c r="Q20" s="5"/>
      <c r="R20" s="11"/>
      <c r="S20" s="11"/>
      <c r="T20" s="13" t="str">
        <f t="shared" si="5"/>
        <v/>
      </c>
      <c r="U20" s="12"/>
      <c r="V20" s="5"/>
      <c r="W20" s="5"/>
      <c r="X20" s="2" t="str">
        <f t="shared" si="6"/>
        <v/>
      </c>
      <c r="Y20" s="2" t="str">
        <f t="shared" si="7"/>
        <v/>
      </c>
    </row>
    <row r="21" spans="1:25" x14ac:dyDescent="0.25">
      <c r="A21" s="2" t="str">
        <f t="shared" si="8"/>
        <v/>
      </c>
      <c r="B21" t="str">
        <f t="shared" si="10"/>
        <v/>
      </c>
      <c r="C21" s="5"/>
      <c r="D21" s="5"/>
      <c r="E21" s="11"/>
      <c r="F21" s="11"/>
      <c r="G21" s="13" t="str">
        <f t="shared" si="1"/>
        <v/>
      </c>
      <c r="H21" s="12"/>
      <c r="I21" s="5"/>
      <c r="J21" s="5"/>
      <c r="K21" s="2" t="str">
        <f t="shared" si="2"/>
        <v/>
      </c>
      <c r="L21" s="2" t="str">
        <f t="shared" si="3"/>
        <v/>
      </c>
      <c r="N21" s="2" t="str">
        <f t="shared" si="9"/>
        <v/>
      </c>
      <c r="O21" t="str">
        <f t="shared" si="4"/>
        <v/>
      </c>
      <c r="P21" s="5"/>
      <c r="Q21" s="5"/>
      <c r="R21" s="11"/>
      <c r="S21" s="11"/>
      <c r="T21" s="13" t="str">
        <f t="shared" si="5"/>
        <v/>
      </c>
      <c r="U21" s="12"/>
      <c r="V21" s="5"/>
      <c r="W21" s="5"/>
      <c r="X21" s="2" t="str">
        <f t="shared" si="6"/>
        <v/>
      </c>
      <c r="Y21" s="2" t="str">
        <f t="shared" si="7"/>
        <v/>
      </c>
    </row>
    <row r="22" spans="1:25" x14ac:dyDescent="0.25">
      <c r="A22" s="2" t="str">
        <f t="shared" si="8"/>
        <v/>
      </c>
      <c r="B22" t="str">
        <f t="shared" si="10"/>
        <v/>
      </c>
      <c r="C22" s="5"/>
      <c r="D22" s="5"/>
      <c r="E22" s="11"/>
      <c r="F22" s="11"/>
      <c r="G22" s="13" t="str">
        <f t="shared" si="1"/>
        <v/>
      </c>
      <c r="H22" s="12"/>
      <c r="I22" s="5"/>
      <c r="J22" s="5"/>
      <c r="K22" s="2" t="str">
        <f t="shared" si="2"/>
        <v/>
      </c>
      <c r="L22" s="2" t="str">
        <f t="shared" si="3"/>
        <v/>
      </c>
      <c r="N22" s="2" t="str">
        <f t="shared" si="9"/>
        <v/>
      </c>
      <c r="O22" t="str">
        <f t="shared" si="4"/>
        <v/>
      </c>
      <c r="P22" s="5"/>
      <c r="Q22" s="5"/>
      <c r="R22" s="11"/>
      <c r="S22" s="11"/>
      <c r="T22" s="13" t="str">
        <f t="shared" si="5"/>
        <v/>
      </c>
      <c r="U22" s="12"/>
      <c r="V22" s="5"/>
      <c r="W22" s="5"/>
      <c r="X22" s="2" t="str">
        <f t="shared" si="6"/>
        <v/>
      </c>
      <c r="Y22" s="2" t="str">
        <f t="shared" si="7"/>
        <v/>
      </c>
    </row>
    <row r="23" spans="1:25" x14ac:dyDescent="0.25">
      <c r="A23" s="2" t="str">
        <f t="shared" si="8"/>
        <v/>
      </c>
      <c r="B23" t="str">
        <f t="shared" si="10"/>
        <v/>
      </c>
      <c r="C23" s="5"/>
      <c r="D23" s="5"/>
      <c r="E23" s="11"/>
      <c r="F23" s="11"/>
      <c r="G23" s="13" t="str">
        <f t="shared" si="1"/>
        <v/>
      </c>
      <c r="H23" s="12"/>
      <c r="I23" s="5"/>
      <c r="J23" s="5"/>
      <c r="K23" s="2" t="str">
        <f t="shared" si="2"/>
        <v/>
      </c>
      <c r="L23" s="2" t="str">
        <f t="shared" si="3"/>
        <v/>
      </c>
      <c r="N23" s="2" t="str">
        <f t="shared" si="9"/>
        <v/>
      </c>
      <c r="O23" t="str">
        <f t="shared" si="4"/>
        <v/>
      </c>
      <c r="P23" s="5"/>
      <c r="Q23" s="5"/>
      <c r="R23" s="11"/>
      <c r="S23" s="11"/>
      <c r="T23" s="13" t="str">
        <f t="shared" si="5"/>
        <v/>
      </c>
      <c r="U23" s="12"/>
      <c r="V23" s="5"/>
      <c r="W23" s="5"/>
      <c r="X23" s="2" t="str">
        <f t="shared" si="6"/>
        <v/>
      </c>
      <c r="Y23" s="2" t="str">
        <f t="shared" si="7"/>
        <v/>
      </c>
    </row>
    <row r="24" spans="1:25" x14ac:dyDescent="0.25">
      <c r="A24" s="2" t="str">
        <f t="shared" si="8"/>
        <v/>
      </c>
      <c r="B24" t="str">
        <f t="shared" si="10"/>
        <v/>
      </c>
      <c r="C24" s="5"/>
      <c r="D24" s="5"/>
      <c r="E24" s="11"/>
      <c r="F24" s="11"/>
      <c r="G24" s="13" t="str">
        <f t="shared" si="1"/>
        <v/>
      </c>
      <c r="H24" s="12"/>
      <c r="I24" s="5"/>
      <c r="J24" s="5"/>
      <c r="K24" s="2" t="str">
        <f t="shared" si="2"/>
        <v/>
      </c>
      <c r="L24" s="2" t="str">
        <f t="shared" si="3"/>
        <v/>
      </c>
      <c r="N24" s="2" t="str">
        <f t="shared" si="9"/>
        <v/>
      </c>
      <c r="O24" t="str">
        <f t="shared" si="4"/>
        <v/>
      </c>
      <c r="P24" s="5"/>
      <c r="Q24" s="5"/>
      <c r="R24" s="11"/>
      <c r="S24" s="11"/>
      <c r="T24" s="13" t="str">
        <f t="shared" si="5"/>
        <v/>
      </c>
      <c r="U24" s="12"/>
      <c r="V24" s="5"/>
      <c r="W24" s="5"/>
      <c r="X24" s="2" t="str">
        <f t="shared" si="6"/>
        <v/>
      </c>
      <c r="Y24" s="2" t="str">
        <f t="shared" si="7"/>
        <v/>
      </c>
    </row>
    <row r="25" spans="1:25" x14ac:dyDescent="0.25">
      <c r="A25" s="2" t="str">
        <f t="shared" si="8"/>
        <v/>
      </c>
      <c r="B25" t="str">
        <f t="shared" si="10"/>
        <v/>
      </c>
      <c r="C25" s="5"/>
      <c r="D25" s="5"/>
      <c r="E25" s="11"/>
      <c r="F25" s="11"/>
      <c r="G25" s="13" t="str">
        <f t="shared" si="1"/>
        <v/>
      </c>
      <c r="H25" s="12"/>
      <c r="I25" s="5"/>
      <c r="J25" s="5"/>
      <c r="K25" s="2" t="str">
        <f t="shared" si="2"/>
        <v/>
      </c>
      <c r="L25" s="2" t="str">
        <f t="shared" si="3"/>
        <v/>
      </c>
      <c r="N25" s="2" t="str">
        <f t="shared" si="9"/>
        <v/>
      </c>
      <c r="O25" t="str">
        <f t="shared" si="4"/>
        <v/>
      </c>
      <c r="P25" s="5"/>
      <c r="Q25" s="5"/>
      <c r="R25" s="11"/>
      <c r="S25" s="11"/>
      <c r="T25" s="13" t="str">
        <f t="shared" si="5"/>
        <v/>
      </c>
      <c r="U25" s="12"/>
      <c r="V25" s="5"/>
      <c r="W25" s="5"/>
      <c r="X25" s="2" t="str">
        <f t="shared" si="6"/>
        <v/>
      </c>
      <c r="Y25" s="2" t="str">
        <f t="shared" si="7"/>
        <v/>
      </c>
    </row>
    <row r="26" spans="1:25" x14ac:dyDescent="0.25">
      <c r="A26" s="2" t="str">
        <f t="shared" si="8"/>
        <v/>
      </c>
      <c r="B26" t="str">
        <f t="shared" si="10"/>
        <v/>
      </c>
      <c r="C26" s="5"/>
      <c r="D26" s="5"/>
      <c r="E26" s="11"/>
      <c r="F26" s="11"/>
      <c r="G26" s="13" t="str">
        <f t="shared" si="1"/>
        <v/>
      </c>
      <c r="H26" s="12"/>
      <c r="I26" s="5"/>
      <c r="J26" s="5"/>
      <c r="K26" s="2" t="str">
        <f t="shared" si="2"/>
        <v/>
      </c>
      <c r="L26" s="2" t="str">
        <f t="shared" si="3"/>
        <v/>
      </c>
      <c r="N26" s="2" t="str">
        <f t="shared" si="9"/>
        <v/>
      </c>
      <c r="O26" t="str">
        <f t="shared" si="4"/>
        <v/>
      </c>
      <c r="P26" s="5"/>
      <c r="Q26" s="5"/>
      <c r="R26" s="11"/>
      <c r="S26" s="11"/>
      <c r="T26" s="13" t="str">
        <f t="shared" si="5"/>
        <v/>
      </c>
      <c r="U26" s="12"/>
      <c r="V26" s="5"/>
      <c r="W26" s="5"/>
      <c r="X26" s="2" t="str">
        <f t="shared" si="6"/>
        <v/>
      </c>
      <c r="Y26" s="2" t="str">
        <f t="shared" si="7"/>
        <v/>
      </c>
    </row>
    <row r="27" spans="1:25" x14ac:dyDescent="0.25">
      <c r="A27" s="2" t="str">
        <f t="shared" si="8"/>
        <v/>
      </c>
      <c r="B27" t="str">
        <f t="shared" si="10"/>
        <v/>
      </c>
      <c r="C27" s="5"/>
      <c r="D27" s="5"/>
      <c r="E27" s="11"/>
      <c r="F27" s="11"/>
      <c r="G27" s="13" t="str">
        <f t="shared" si="1"/>
        <v/>
      </c>
      <c r="H27" s="12"/>
      <c r="I27" s="5"/>
      <c r="J27" s="5"/>
      <c r="K27" s="2" t="str">
        <f t="shared" si="2"/>
        <v/>
      </c>
      <c r="L27" s="2" t="str">
        <f t="shared" si="3"/>
        <v/>
      </c>
      <c r="N27" s="2" t="str">
        <f t="shared" si="9"/>
        <v/>
      </c>
      <c r="O27" t="str">
        <f t="shared" si="4"/>
        <v/>
      </c>
      <c r="P27" s="5"/>
      <c r="Q27" s="5"/>
      <c r="R27" s="11"/>
      <c r="S27" s="11"/>
      <c r="T27" s="13" t="str">
        <f t="shared" si="5"/>
        <v/>
      </c>
      <c r="U27" s="12"/>
      <c r="V27" s="5"/>
      <c r="W27" s="5"/>
      <c r="X27" s="2" t="str">
        <f t="shared" si="6"/>
        <v/>
      </c>
      <c r="Y27" s="2" t="str">
        <f t="shared" si="7"/>
        <v/>
      </c>
    </row>
    <row r="28" spans="1:25" x14ac:dyDescent="0.25">
      <c r="A28" s="2" t="str">
        <f t="shared" si="8"/>
        <v/>
      </c>
      <c r="B28" t="str">
        <f t="shared" si="10"/>
        <v/>
      </c>
      <c r="C28" s="5"/>
      <c r="D28" s="5"/>
      <c r="E28" s="11"/>
      <c r="F28" s="11"/>
      <c r="G28" s="13" t="str">
        <f t="shared" si="1"/>
        <v/>
      </c>
      <c r="H28" s="12"/>
      <c r="I28" s="5"/>
      <c r="J28" s="5"/>
      <c r="K28" s="2" t="str">
        <f t="shared" si="2"/>
        <v/>
      </c>
      <c r="L28" s="2" t="str">
        <f t="shared" si="3"/>
        <v/>
      </c>
      <c r="N28" s="2" t="str">
        <f t="shared" si="9"/>
        <v/>
      </c>
      <c r="O28" t="str">
        <f t="shared" si="4"/>
        <v/>
      </c>
      <c r="P28" s="5"/>
      <c r="Q28" s="5"/>
      <c r="R28" s="11"/>
      <c r="S28" s="11"/>
      <c r="T28" s="13" t="str">
        <f t="shared" si="5"/>
        <v/>
      </c>
      <c r="U28" s="12"/>
      <c r="V28" s="5"/>
      <c r="W28" s="5"/>
      <c r="X28" s="2" t="str">
        <f t="shared" si="6"/>
        <v/>
      </c>
      <c r="Y28" s="2" t="str">
        <f t="shared" si="7"/>
        <v/>
      </c>
    </row>
    <row r="29" spans="1:25" x14ac:dyDescent="0.25">
      <c r="A29" s="2" t="str">
        <f t="shared" si="8"/>
        <v/>
      </c>
      <c r="B29" t="str">
        <f t="shared" si="10"/>
        <v/>
      </c>
      <c r="C29" s="5"/>
      <c r="D29" s="5"/>
      <c r="E29" s="11"/>
      <c r="F29" s="11"/>
      <c r="G29" s="13" t="str">
        <f t="shared" si="1"/>
        <v/>
      </c>
      <c r="H29" s="12"/>
      <c r="I29" s="5"/>
      <c r="J29" s="5"/>
      <c r="K29" s="2" t="str">
        <f t="shared" si="2"/>
        <v/>
      </c>
      <c r="L29" s="2" t="str">
        <f t="shared" si="3"/>
        <v/>
      </c>
      <c r="N29" s="2" t="str">
        <f t="shared" si="9"/>
        <v/>
      </c>
      <c r="O29" t="str">
        <f t="shared" si="4"/>
        <v/>
      </c>
      <c r="P29" s="5"/>
      <c r="Q29" s="5"/>
      <c r="R29" s="11"/>
      <c r="S29" s="11"/>
      <c r="T29" s="13" t="str">
        <f t="shared" si="5"/>
        <v/>
      </c>
      <c r="U29" s="12"/>
      <c r="V29" s="5"/>
      <c r="W29" s="5"/>
      <c r="X29" s="2" t="str">
        <f t="shared" si="6"/>
        <v/>
      </c>
      <c r="Y29" s="2" t="str">
        <f t="shared" si="7"/>
        <v/>
      </c>
    </row>
    <row r="30" spans="1:25" x14ac:dyDescent="0.25">
      <c r="A30" s="2" t="str">
        <f t="shared" si="8"/>
        <v/>
      </c>
      <c r="B30" t="str">
        <f t="shared" si="10"/>
        <v/>
      </c>
      <c r="C30" s="5"/>
      <c r="D30" s="5"/>
      <c r="E30" s="11"/>
      <c r="F30" s="11"/>
      <c r="G30" s="13" t="str">
        <f t="shared" si="1"/>
        <v/>
      </c>
      <c r="H30" s="12"/>
      <c r="I30" s="5"/>
      <c r="J30" s="5"/>
      <c r="K30" s="2" t="str">
        <f t="shared" si="2"/>
        <v/>
      </c>
      <c r="L30" s="2" t="str">
        <f t="shared" si="3"/>
        <v/>
      </c>
      <c r="N30" s="2" t="str">
        <f t="shared" si="9"/>
        <v/>
      </c>
      <c r="O30" t="str">
        <f t="shared" si="4"/>
        <v/>
      </c>
      <c r="P30" s="5"/>
      <c r="Q30" s="5"/>
      <c r="R30" s="11"/>
      <c r="S30" s="11"/>
      <c r="T30" s="13" t="str">
        <f t="shared" si="5"/>
        <v/>
      </c>
      <c r="U30" s="12"/>
      <c r="V30" s="5"/>
      <c r="W30" s="5"/>
      <c r="X30" s="2" t="str">
        <f t="shared" si="6"/>
        <v/>
      </c>
      <c r="Y30" s="2" t="str">
        <f t="shared" si="7"/>
        <v/>
      </c>
    </row>
    <row r="31" spans="1:25" x14ac:dyDescent="0.25">
      <c r="A31" s="2" t="str">
        <f t="shared" si="8"/>
        <v/>
      </c>
      <c r="B31" t="str">
        <f t="shared" si="10"/>
        <v/>
      </c>
      <c r="C31" s="5"/>
      <c r="D31" s="5"/>
      <c r="E31" s="11"/>
      <c r="F31" s="11"/>
      <c r="G31" s="13" t="str">
        <f t="shared" si="1"/>
        <v/>
      </c>
      <c r="H31" s="12"/>
      <c r="I31" s="5"/>
      <c r="J31" s="5"/>
      <c r="K31" s="2" t="str">
        <f t="shared" si="2"/>
        <v/>
      </c>
      <c r="L31" s="2" t="str">
        <f t="shared" si="3"/>
        <v/>
      </c>
      <c r="N31" s="2" t="str">
        <f t="shared" si="9"/>
        <v/>
      </c>
      <c r="O31" t="str">
        <f t="shared" si="4"/>
        <v/>
      </c>
      <c r="P31" s="5"/>
      <c r="Q31" s="5"/>
      <c r="R31" s="11"/>
      <c r="S31" s="11"/>
      <c r="T31" s="13" t="str">
        <f t="shared" si="5"/>
        <v/>
      </c>
      <c r="U31" s="12"/>
      <c r="V31" s="5"/>
      <c r="W31" s="5"/>
      <c r="X31" s="2" t="str">
        <f t="shared" si="6"/>
        <v/>
      </c>
      <c r="Y31" s="2" t="str">
        <f t="shared" si="7"/>
        <v/>
      </c>
    </row>
    <row r="32" spans="1:25" x14ac:dyDescent="0.25">
      <c r="A32" s="2" t="str">
        <f t="shared" si="8"/>
        <v/>
      </c>
      <c r="B32" t="str">
        <f t="shared" si="10"/>
        <v/>
      </c>
      <c r="C32" s="5"/>
      <c r="D32" s="5"/>
      <c r="E32" s="11"/>
      <c r="F32" s="11"/>
      <c r="G32" s="13" t="str">
        <f t="shared" si="1"/>
        <v/>
      </c>
      <c r="H32" s="12"/>
      <c r="I32" s="5"/>
      <c r="J32" s="5"/>
      <c r="K32" s="2" t="str">
        <f t="shared" si="2"/>
        <v/>
      </c>
      <c r="L32" s="2" t="str">
        <f t="shared" si="3"/>
        <v/>
      </c>
      <c r="N32" s="2" t="str">
        <f t="shared" si="9"/>
        <v/>
      </c>
      <c r="O32" t="str">
        <f t="shared" si="4"/>
        <v/>
      </c>
      <c r="P32" s="5"/>
      <c r="Q32" s="5"/>
      <c r="R32" s="11"/>
      <c r="S32" s="11"/>
      <c r="T32" s="13" t="str">
        <f t="shared" si="5"/>
        <v/>
      </c>
      <c r="U32" s="12"/>
      <c r="V32" s="5"/>
      <c r="W32" s="5"/>
      <c r="X32" s="2" t="str">
        <f t="shared" si="6"/>
        <v/>
      </c>
      <c r="Y32" s="2" t="str">
        <f t="shared" si="7"/>
        <v/>
      </c>
    </row>
    <row r="33" spans="1:25" x14ac:dyDescent="0.25">
      <c r="A33" s="2" t="str">
        <f t="shared" si="8"/>
        <v/>
      </c>
      <c r="B33" t="str">
        <f t="shared" si="10"/>
        <v/>
      </c>
      <c r="C33" s="5"/>
      <c r="D33" s="5"/>
      <c r="E33" s="11"/>
      <c r="F33" s="11"/>
      <c r="G33" s="13" t="str">
        <f t="shared" si="1"/>
        <v/>
      </c>
      <c r="H33" s="12"/>
      <c r="I33" s="5"/>
      <c r="J33" s="5"/>
      <c r="K33" s="2" t="str">
        <f t="shared" si="2"/>
        <v/>
      </c>
      <c r="L33" s="2" t="str">
        <f t="shared" si="3"/>
        <v/>
      </c>
      <c r="N33" s="2" t="str">
        <f t="shared" si="9"/>
        <v/>
      </c>
      <c r="O33" t="str">
        <f t="shared" si="4"/>
        <v/>
      </c>
      <c r="P33" s="5"/>
      <c r="Q33" s="5"/>
      <c r="R33" s="11"/>
      <c r="S33" s="11"/>
      <c r="T33" s="13" t="str">
        <f t="shared" si="5"/>
        <v/>
      </c>
      <c r="U33" s="12"/>
      <c r="V33" s="5"/>
      <c r="W33" s="5"/>
      <c r="X33" s="2" t="str">
        <f t="shared" si="6"/>
        <v/>
      </c>
      <c r="Y33" s="2" t="str">
        <f t="shared" si="7"/>
        <v/>
      </c>
    </row>
    <row r="34" spans="1:25" x14ac:dyDescent="0.25">
      <c r="A34" s="2" t="str">
        <f t="shared" si="8"/>
        <v/>
      </c>
      <c r="B34" t="str">
        <f t="shared" si="10"/>
        <v/>
      </c>
      <c r="C34" s="5"/>
      <c r="D34" s="5"/>
      <c r="E34" s="11"/>
      <c r="F34" s="11"/>
      <c r="G34" s="13" t="str">
        <f t="shared" si="1"/>
        <v/>
      </c>
      <c r="H34" s="12"/>
      <c r="I34" s="5"/>
      <c r="J34" s="5"/>
      <c r="K34" s="2" t="str">
        <f t="shared" si="2"/>
        <v/>
      </c>
      <c r="L34" s="2" t="str">
        <f t="shared" si="3"/>
        <v/>
      </c>
      <c r="N34" s="2" t="str">
        <f t="shared" si="9"/>
        <v/>
      </c>
      <c r="O34" t="str">
        <f t="shared" si="4"/>
        <v/>
      </c>
      <c r="P34" s="5"/>
      <c r="Q34" s="5"/>
      <c r="R34" s="11"/>
      <c r="S34" s="11"/>
      <c r="T34" s="13" t="str">
        <f t="shared" si="5"/>
        <v/>
      </c>
      <c r="U34" s="12"/>
      <c r="V34" s="5"/>
      <c r="W34" s="5"/>
      <c r="X34" s="2" t="str">
        <f t="shared" si="6"/>
        <v/>
      </c>
      <c r="Y34" s="2" t="str">
        <f t="shared" si="7"/>
        <v/>
      </c>
    </row>
    <row r="35" spans="1:25" x14ac:dyDescent="0.25">
      <c r="A35" s="2" t="str">
        <f t="shared" si="8"/>
        <v/>
      </c>
      <c r="B35" t="str">
        <f t="shared" si="10"/>
        <v/>
      </c>
      <c r="C35" s="5"/>
      <c r="D35" s="5"/>
      <c r="E35" s="11"/>
      <c r="F35" s="11"/>
      <c r="G35" s="13" t="str">
        <f t="shared" si="1"/>
        <v/>
      </c>
      <c r="H35" s="12"/>
      <c r="I35" s="5"/>
      <c r="J35" s="5"/>
      <c r="K35" s="2" t="str">
        <f t="shared" si="2"/>
        <v/>
      </c>
      <c r="L35" s="2" t="str">
        <f t="shared" si="3"/>
        <v/>
      </c>
      <c r="N35" s="2" t="str">
        <f t="shared" si="9"/>
        <v/>
      </c>
      <c r="O35" t="str">
        <f t="shared" si="4"/>
        <v/>
      </c>
      <c r="P35" s="5"/>
      <c r="Q35" s="5"/>
      <c r="R35" s="11"/>
      <c r="S35" s="11"/>
      <c r="T35" s="13" t="str">
        <f t="shared" si="5"/>
        <v/>
      </c>
      <c r="U35" s="12"/>
      <c r="V35" s="5"/>
      <c r="W35" s="5"/>
      <c r="X35" s="2" t="str">
        <f t="shared" si="6"/>
        <v/>
      </c>
      <c r="Y35" s="2" t="str">
        <f t="shared" si="7"/>
        <v/>
      </c>
    </row>
    <row r="36" spans="1:25" x14ac:dyDescent="0.25">
      <c r="A36" s="2" t="str">
        <f t="shared" si="8"/>
        <v/>
      </c>
      <c r="B36" t="str">
        <f t="shared" si="10"/>
        <v/>
      </c>
      <c r="C36" s="5"/>
      <c r="D36" s="5"/>
      <c r="E36" s="11"/>
      <c r="F36" s="11"/>
      <c r="G36" s="13" t="str">
        <f t="shared" si="1"/>
        <v/>
      </c>
      <c r="H36" s="12"/>
      <c r="I36" s="5"/>
      <c r="J36" s="5"/>
      <c r="K36" s="2" t="str">
        <f t="shared" si="2"/>
        <v/>
      </c>
      <c r="L36" s="2" t="str">
        <f t="shared" si="3"/>
        <v/>
      </c>
      <c r="N36" s="2" t="str">
        <f t="shared" si="9"/>
        <v/>
      </c>
      <c r="O36" t="str">
        <f t="shared" si="4"/>
        <v/>
      </c>
      <c r="P36" s="5"/>
      <c r="Q36" s="5"/>
      <c r="R36" s="11"/>
      <c r="S36" s="11"/>
      <c r="T36" s="13" t="str">
        <f t="shared" si="5"/>
        <v/>
      </c>
      <c r="U36" s="12"/>
      <c r="V36" s="5"/>
      <c r="W36" s="5"/>
      <c r="X36" s="2" t="str">
        <f t="shared" si="6"/>
        <v/>
      </c>
      <c r="Y36" s="2" t="str">
        <f t="shared" si="7"/>
        <v/>
      </c>
    </row>
    <row r="37" spans="1:25" x14ac:dyDescent="0.25">
      <c r="A37" s="2" t="str">
        <f t="shared" si="8"/>
        <v/>
      </c>
      <c r="B37" t="str">
        <f t="shared" si="10"/>
        <v/>
      </c>
      <c r="C37" s="5"/>
      <c r="D37" s="5"/>
      <c r="E37" s="11"/>
      <c r="F37" s="11"/>
      <c r="G37" s="13" t="str">
        <f t="shared" si="1"/>
        <v/>
      </c>
      <c r="H37" s="12"/>
      <c r="I37" s="5"/>
      <c r="J37" s="5"/>
      <c r="K37" s="2" t="str">
        <f t="shared" si="2"/>
        <v/>
      </c>
      <c r="L37" s="2" t="str">
        <f t="shared" si="3"/>
        <v/>
      </c>
      <c r="N37" s="2" t="str">
        <f t="shared" si="9"/>
        <v/>
      </c>
      <c r="O37" t="str">
        <f t="shared" si="4"/>
        <v/>
      </c>
      <c r="P37" s="5"/>
      <c r="Q37" s="5"/>
      <c r="R37" s="11"/>
      <c r="S37" s="11"/>
      <c r="T37" s="13" t="str">
        <f t="shared" si="5"/>
        <v/>
      </c>
      <c r="U37" s="12"/>
      <c r="V37" s="5"/>
      <c r="W37" s="5"/>
      <c r="X37" s="2" t="str">
        <f t="shared" si="6"/>
        <v/>
      </c>
      <c r="Y37" s="2" t="str">
        <f t="shared" si="7"/>
        <v/>
      </c>
    </row>
    <row r="38" spans="1:25" x14ac:dyDescent="0.25">
      <c r="A38" s="2" t="str">
        <f t="shared" si="8"/>
        <v/>
      </c>
      <c r="B38" t="str">
        <f t="shared" si="10"/>
        <v/>
      </c>
      <c r="C38" s="5"/>
      <c r="D38" s="5"/>
      <c r="E38" s="11"/>
      <c r="F38" s="11"/>
      <c r="G38" s="13" t="str">
        <f t="shared" si="1"/>
        <v/>
      </c>
      <c r="H38" s="12"/>
      <c r="I38" s="5"/>
      <c r="J38" s="5"/>
      <c r="K38" s="2" t="str">
        <f t="shared" si="2"/>
        <v/>
      </c>
      <c r="L38" s="2" t="str">
        <f t="shared" si="3"/>
        <v/>
      </c>
      <c r="N38" s="2" t="str">
        <f t="shared" si="9"/>
        <v/>
      </c>
      <c r="O38" t="str">
        <f t="shared" si="4"/>
        <v/>
      </c>
      <c r="P38" s="5"/>
      <c r="Q38" s="5"/>
      <c r="R38" s="11"/>
      <c r="S38" s="11"/>
      <c r="T38" s="13" t="str">
        <f t="shared" si="5"/>
        <v/>
      </c>
      <c r="U38" s="12"/>
      <c r="V38" s="5"/>
      <c r="W38" s="5"/>
      <c r="X38" s="2" t="str">
        <f t="shared" si="6"/>
        <v/>
      </c>
      <c r="Y38" s="2" t="str">
        <f t="shared" si="7"/>
        <v/>
      </c>
    </row>
    <row r="39" spans="1:25" x14ac:dyDescent="0.25">
      <c r="A39" s="2" t="str">
        <f t="shared" si="8"/>
        <v/>
      </c>
      <c r="B39" t="str">
        <f t="shared" si="10"/>
        <v/>
      </c>
      <c r="C39" s="5"/>
      <c r="D39" s="5"/>
      <c r="E39" s="11"/>
      <c r="F39" s="11"/>
      <c r="G39" s="13" t="str">
        <f t="shared" si="1"/>
        <v/>
      </c>
      <c r="H39" s="12"/>
      <c r="I39" s="5"/>
      <c r="J39" s="5"/>
      <c r="K39" s="2" t="str">
        <f t="shared" si="2"/>
        <v/>
      </c>
      <c r="L39" s="2" t="str">
        <f t="shared" si="3"/>
        <v/>
      </c>
      <c r="N39" s="2" t="str">
        <f t="shared" si="9"/>
        <v/>
      </c>
      <c r="O39" t="str">
        <f t="shared" si="4"/>
        <v/>
      </c>
      <c r="P39" s="5"/>
      <c r="Q39" s="5"/>
      <c r="R39" s="11"/>
      <c r="S39" s="11"/>
      <c r="T39" s="13" t="str">
        <f t="shared" si="5"/>
        <v/>
      </c>
      <c r="U39" s="12"/>
      <c r="V39" s="5"/>
      <c r="W39" s="5"/>
      <c r="X39" s="2" t="str">
        <f t="shared" si="6"/>
        <v/>
      </c>
      <c r="Y39" s="2" t="str">
        <f t="shared" si="7"/>
        <v/>
      </c>
    </row>
    <row r="40" spans="1:25" x14ac:dyDescent="0.25">
      <c r="A40" s="2" t="str">
        <f t="shared" si="8"/>
        <v/>
      </c>
      <c r="B40" t="str">
        <f t="shared" si="10"/>
        <v/>
      </c>
      <c r="C40" s="5"/>
      <c r="D40" s="5"/>
      <c r="E40" s="11"/>
      <c r="F40" s="11"/>
      <c r="G40" s="13" t="str">
        <f t="shared" si="1"/>
        <v/>
      </c>
      <c r="H40" s="12"/>
      <c r="I40" s="5"/>
      <c r="J40" s="5"/>
      <c r="K40" s="2" t="str">
        <f t="shared" si="2"/>
        <v/>
      </c>
      <c r="L40" s="2" t="str">
        <f t="shared" si="3"/>
        <v/>
      </c>
      <c r="N40" s="2" t="str">
        <f t="shared" si="9"/>
        <v/>
      </c>
      <c r="O40" t="str">
        <f t="shared" si="4"/>
        <v/>
      </c>
      <c r="P40" s="5"/>
      <c r="Q40" s="5"/>
      <c r="R40" s="11"/>
      <c r="S40" s="11"/>
      <c r="T40" s="13" t="str">
        <f t="shared" si="5"/>
        <v/>
      </c>
      <c r="U40" s="12"/>
      <c r="V40" s="5"/>
      <c r="W40" s="5"/>
      <c r="X40" s="2" t="str">
        <f t="shared" si="6"/>
        <v/>
      </c>
      <c r="Y40" s="2" t="str">
        <f t="shared" si="7"/>
        <v/>
      </c>
    </row>
    <row r="41" spans="1:25" x14ac:dyDescent="0.25">
      <c r="A41" s="2" t="str">
        <f t="shared" si="8"/>
        <v/>
      </c>
      <c r="B41" t="str">
        <f t="shared" si="10"/>
        <v/>
      </c>
      <c r="C41" s="5"/>
      <c r="D41" s="5"/>
      <c r="E41" s="11"/>
      <c r="F41" s="11"/>
      <c r="G41" s="13" t="str">
        <f t="shared" si="1"/>
        <v/>
      </c>
      <c r="H41" s="12"/>
      <c r="I41" s="5"/>
      <c r="J41" s="5"/>
      <c r="K41" s="2" t="str">
        <f t="shared" si="2"/>
        <v/>
      </c>
      <c r="L41" s="2" t="str">
        <f t="shared" si="3"/>
        <v/>
      </c>
      <c r="N41" s="2" t="str">
        <f t="shared" si="9"/>
        <v/>
      </c>
      <c r="O41" t="str">
        <f t="shared" si="4"/>
        <v/>
      </c>
      <c r="P41" s="5"/>
      <c r="Q41" s="5"/>
      <c r="R41" s="11"/>
      <c r="S41" s="11"/>
      <c r="T41" s="13" t="str">
        <f t="shared" si="5"/>
        <v/>
      </c>
      <c r="U41" s="12"/>
      <c r="V41" s="5"/>
      <c r="W41" s="5"/>
      <c r="X41" s="2" t="str">
        <f t="shared" si="6"/>
        <v/>
      </c>
      <c r="Y41" s="2" t="str">
        <f t="shared" si="7"/>
        <v/>
      </c>
    </row>
    <row r="42" spans="1:25" x14ac:dyDescent="0.25">
      <c r="A42" s="14" t="s">
        <v>30</v>
      </c>
      <c r="B42" s="14"/>
      <c r="C42" s="14"/>
      <c r="D42" s="14"/>
      <c r="E42" s="14"/>
      <c r="F42" s="14"/>
      <c r="G42" s="14"/>
      <c r="H42" s="15"/>
      <c r="I42" s="14"/>
      <c r="J42" s="14"/>
      <c r="K42" s="14"/>
      <c r="L42" s="2"/>
      <c r="N42" s="14" t="s">
        <v>30</v>
      </c>
      <c r="O42" s="14"/>
      <c r="P42" s="14"/>
      <c r="Q42" s="14"/>
      <c r="R42" s="14"/>
      <c r="S42" s="14"/>
      <c r="T42" s="14"/>
      <c r="U42" s="15"/>
      <c r="V42" s="14"/>
      <c r="W42" s="14"/>
      <c r="X42" s="14"/>
      <c r="Y42" s="2"/>
    </row>
  </sheetData>
  <conditionalFormatting sqref="C2:C41">
    <cfRule type="expression" dxfId="55" priority="10">
      <formula>AND(C2="",C1&lt;&gt;"")</formula>
    </cfRule>
  </conditionalFormatting>
  <conditionalFormatting sqref="J2:K41 D2:H41">
    <cfRule type="expression" dxfId="54" priority="9">
      <formula>AND(C2&lt;&gt;"",D2="")</formula>
    </cfRule>
  </conditionalFormatting>
  <conditionalFormatting sqref="L42 A2:L41">
    <cfRule type="expression" dxfId="53" priority="8">
      <formula>$C2&lt;&gt;""</formula>
    </cfRule>
  </conditionalFormatting>
  <conditionalFormatting sqref="I2:I41">
    <cfRule type="expression" dxfId="52" priority="16">
      <formula>AND(E2&lt;&gt;"",I2="")</formula>
    </cfRule>
  </conditionalFormatting>
  <conditionalFormatting sqref="I2:I41">
    <cfRule type="expression" dxfId="51" priority="17">
      <formula>AND(H2&lt;&gt;"",I2="")</formula>
    </cfRule>
  </conditionalFormatting>
  <conditionalFormatting sqref="P2:P41">
    <cfRule type="expression" dxfId="50" priority="3">
      <formula>AND(P2="",P1&lt;&gt;"")</formula>
    </cfRule>
  </conditionalFormatting>
  <conditionalFormatting sqref="W2:X41 Q2:U41">
    <cfRule type="expression" dxfId="49" priority="2">
      <formula>AND(P2&lt;&gt;"",Q2="")</formula>
    </cfRule>
  </conditionalFormatting>
  <conditionalFormatting sqref="Y42 N2:Y41">
    <cfRule type="expression" dxfId="48" priority="1">
      <formula>$C2&lt;&gt;""</formula>
    </cfRule>
  </conditionalFormatting>
  <conditionalFormatting sqref="V2:V41">
    <cfRule type="expression" dxfId="47" priority="4">
      <formula>AND(R2&lt;&gt;"",V2="")</formula>
    </cfRule>
  </conditionalFormatting>
  <conditionalFormatting sqref="V2:V41">
    <cfRule type="expression" dxfId="46" priority="5">
      <formula>AND(U2&lt;&gt;"",V2="")</formula>
    </cfRule>
  </conditionalFormatting>
  <dataValidations count="3">
    <dataValidation type="list" allowBlank="1" showInputMessage="1" showErrorMessage="1" sqref="G1:G41 G43:G1048576 T1:T41 T43:T1048576" xr:uid="{A0A928F0-6AD9-40DC-A002-3D85E921C379}">
      <formula1>IVA</formula1>
    </dataValidation>
    <dataValidation type="list" allowBlank="1" showInputMessage="1" showErrorMessage="1" sqref="K2:K41 K43:K1048576 X2:X41 X43:X1048576" xr:uid="{8002B2B1-794D-4AE8-B4C7-091B000566D4}">
      <formula1>"Si,No"</formula1>
    </dataValidation>
    <dataValidation type="decimal" operator="greaterThan" allowBlank="1" showInputMessage="1" showErrorMessage="1" errorTitle="Error en Margen" error="El márgen debe ser &gt; a 0.00" promptTitle="Margen Deseado" prompt="Margen mínimo deseado, Praxia Valida y Genera alrtas" sqref="H1:H1048576 U1:U1048576" xr:uid="{947E432D-D2D3-4794-BCE6-2C9D886A6E31}">
      <formula1>0</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E44B4-1E02-41CC-A449-319ECDD03FD8}">
  <sheetPr codeName="Sheet10">
    <tabColor rgb="FF7030A0"/>
  </sheetPr>
  <dimension ref="A1:G14"/>
  <sheetViews>
    <sheetView showGridLines="0" workbookViewId="0">
      <selection activeCell="A2" sqref="A2:B14"/>
    </sheetView>
  </sheetViews>
  <sheetFormatPr baseColWidth="10" defaultColWidth="10.7109375" defaultRowHeight="15" x14ac:dyDescent="0.25"/>
  <cols>
    <col min="1" max="1" width="3" bestFit="1" customWidth="1"/>
    <col min="2" max="2" width="23.42578125" bestFit="1" customWidth="1"/>
  </cols>
  <sheetData>
    <row r="1" spans="1:7" x14ac:dyDescent="0.25">
      <c r="A1" s="44" t="s">
        <v>0</v>
      </c>
      <c r="B1" s="44" t="s">
        <v>133</v>
      </c>
      <c r="C1" s="42" t="s">
        <v>11</v>
      </c>
      <c r="G1" s="2" t="s">
        <v>339</v>
      </c>
    </row>
    <row r="2" spans="1:7" x14ac:dyDescent="0.25">
      <c r="A2" s="6">
        <v>1</v>
      </c>
      <c r="B2" s="43" t="s">
        <v>330</v>
      </c>
      <c r="G2" t="s">
        <v>119</v>
      </c>
    </row>
    <row r="3" spans="1:7" x14ac:dyDescent="0.25">
      <c r="A3" s="6">
        <v>2</v>
      </c>
      <c r="B3" s="43" t="s">
        <v>128</v>
      </c>
      <c r="G3" t="s">
        <v>120</v>
      </c>
    </row>
    <row r="4" spans="1:7" x14ac:dyDescent="0.25">
      <c r="A4" s="6">
        <v>3</v>
      </c>
      <c r="B4" s="43" t="s">
        <v>331</v>
      </c>
      <c r="G4" t="s">
        <v>121</v>
      </c>
    </row>
    <row r="5" spans="1:7" x14ac:dyDescent="0.25">
      <c r="A5" s="6">
        <v>4</v>
      </c>
      <c r="B5" s="43" t="s">
        <v>332</v>
      </c>
      <c r="G5" t="s">
        <v>122</v>
      </c>
    </row>
    <row r="6" spans="1:7" x14ac:dyDescent="0.25">
      <c r="A6" s="6">
        <v>5</v>
      </c>
      <c r="B6" s="43" t="s">
        <v>123</v>
      </c>
      <c r="G6" t="s">
        <v>123</v>
      </c>
    </row>
    <row r="7" spans="1:7" x14ac:dyDescent="0.25">
      <c r="A7" s="6">
        <v>6</v>
      </c>
      <c r="B7" s="43" t="s">
        <v>333</v>
      </c>
      <c r="G7" t="s">
        <v>124</v>
      </c>
    </row>
    <row r="8" spans="1:7" x14ac:dyDescent="0.25">
      <c r="A8" s="6">
        <v>7</v>
      </c>
      <c r="B8" s="43" t="s">
        <v>334</v>
      </c>
      <c r="G8" t="s">
        <v>125</v>
      </c>
    </row>
    <row r="9" spans="1:7" x14ac:dyDescent="0.25">
      <c r="A9" s="6">
        <v>8</v>
      </c>
      <c r="B9" s="43" t="s">
        <v>335</v>
      </c>
      <c r="G9" t="s">
        <v>126</v>
      </c>
    </row>
    <row r="10" spans="1:7" x14ac:dyDescent="0.25">
      <c r="A10" s="6">
        <v>9</v>
      </c>
      <c r="B10" s="43" t="s">
        <v>120</v>
      </c>
      <c r="G10" t="s">
        <v>127</v>
      </c>
    </row>
    <row r="11" spans="1:7" x14ac:dyDescent="0.25">
      <c r="A11" s="6">
        <v>10</v>
      </c>
      <c r="B11" s="43" t="s">
        <v>336</v>
      </c>
      <c r="G11" t="s">
        <v>128</v>
      </c>
    </row>
    <row r="12" spans="1:7" x14ac:dyDescent="0.25">
      <c r="A12" s="6">
        <v>11</v>
      </c>
      <c r="B12" s="43" t="s">
        <v>337</v>
      </c>
    </row>
    <row r="13" spans="1:7" x14ac:dyDescent="0.25">
      <c r="A13" s="6">
        <v>12</v>
      </c>
      <c r="B13" s="43" t="s">
        <v>338</v>
      </c>
    </row>
    <row r="14" spans="1:7" x14ac:dyDescent="0.25">
      <c r="A14" s="6">
        <v>13</v>
      </c>
      <c r="B14" s="43" t="s">
        <v>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E9E34-5066-4AED-B4E2-D8968BE77F19}">
  <sheetPr codeName="Sheet11">
    <tabColor rgb="FFC00000"/>
  </sheetPr>
  <dimension ref="A1:B6"/>
  <sheetViews>
    <sheetView showGridLines="0" topLeftCell="A37" workbookViewId="0">
      <selection sqref="A1:B6"/>
    </sheetView>
  </sheetViews>
  <sheetFormatPr baseColWidth="10" defaultColWidth="9.140625" defaultRowHeight="15" x14ac:dyDescent="0.25"/>
  <cols>
    <col min="1" max="1" width="2.42578125" bestFit="1" customWidth="1"/>
    <col min="2" max="2" width="13" bestFit="1" customWidth="1"/>
  </cols>
  <sheetData>
    <row r="1" spans="1:2" x14ac:dyDescent="0.25">
      <c r="A1" s="28" t="s">
        <v>0</v>
      </c>
      <c r="B1" s="28" t="s">
        <v>139</v>
      </c>
    </row>
    <row r="2" spans="1:2" x14ac:dyDescent="0.25">
      <c r="A2" s="29">
        <v>1</v>
      </c>
      <c r="B2" s="29" t="s">
        <v>134</v>
      </c>
    </row>
    <row r="3" spans="1:2" x14ac:dyDescent="0.25">
      <c r="A3" s="29">
        <v>2</v>
      </c>
      <c r="B3" s="29" t="s">
        <v>135</v>
      </c>
    </row>
    <row r="4" spans="1:2" x14ac:dyDescent="0.25">
      <c r="A4" s="29">
        <v>3</v>
      </c>
      <c r="B4" s="29" t="s">
        <v>136</v>
      </c>
    </row>
    <row r="5" spans="1:2" x14ac:dyDescent="0.25">
      <c r="A5" s="29">
        <v>4</v>
      </c>
      <c r="B5" s="29" t="s">
        <v>137</v>
      </c>
    </row>
    <row r="6" spans="1:2" x14ac:dyDescent="0.25">
      <c r="A6" s="29">
        <v>5</v>
      </c>
      <c r="B6" s="29" t="s">
        <v>138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5014D-6604-4E8E-8688-655990DBA637}">
  <sheetPr codeName="Sheet12">
    <tabColor rgb="FFC00000"/>
  </sheetPr>
  <dimension ref="A1:F26"/>
  <sheetViews>
    <sheetView showGridLines="0" workbookViewId="0">
      <selection activeCell="G24" sqref="G24"/>
    </sheetView>
  </sheetViews>
  <sheetFormatPr baseColWidth="10" defaultColWidth="9.140625" defaultRowHeight="15" x14ac:dyDescent="0.25"/>
  <cols>
    <col min="1" max="1" width="5.28515625" bestFit="1" customWidth="1"/>
    <col min="2" max="2" width="9.5703125" bestFit="1" customWidth="1"/>
    <col min="3" max="3" width="71.140625" bestFit="1" customWidth="1"/>
    <col min="6" max="6" width="14" bestFit="1" customWidth="1"/>
  </cols>
  <sheetData>
    <row r="1" spans="1:6" x14ac:dyDescent="0.25">
      <c r="A1" s="55" t="s">
        <v>0</v>
      </c>
      <c r="B1" s="55" t="s">
        <v>145</v>
      </c>
      <c r="C1" s="55" t="s">
        <v>139</v>
      </c>
    </row>
    <row r="2" spans="1:6" x14ac:dyDescent="0.25">
      <c r="A2" s="27">
        <v>17</v>
      </c>
      <c r="B2" s="27" t="s">
        <v>418</v>
      </c>
      <c r="C2" s="27" t="s">
        <v>419</v>
      </c>
    </row>
    <row r="3" spans="1:6" x14ac:dyDescent="0.25">
      <c r="A3" s="27">
        <v>12</v>
      </c>
      <c r="B3" s="27" t="s">
        <v>420</v>
      </c>
      <c r="C3" s="27" t="s">
        <v>421</v>
      </c>
    </row>
    <row r="4" spans="1:6" x14ac:dyDescent="0.25">
      <c r="A4" s="27">
        <v>24</v>
      </c>
      <c r="B4" s="27" t="s">
        <v>422</v>
      </c>
      <c r="C4" s="27" t="s">
        <v>423</v>
      </c>
    </row>
    <row r="5" spans="1:6" x14ac:dyDescent="0.25">
      <c r="A5" s="27">
        <v>23</v>
      </c>
      <c r="B5" s="27" t="s">
        <v>424</v>
      </c>
      <c r="C5" s="27" t="s">
        <v>425</v>
      </c>
    </row>
    <row r="6" spans="1:6" x14ac:dyDescent="0.25">
      <c r="A6" s="27">
        <v>19</v>
      </c>
      <c r="B6" s="27" t="s">
        <v>426</v>
      </c>
      <c r="C6" s="27" t="s">
        <v>427</v>
      </c>
    </row>
    <row r="7" spans="1:6" x14ac:dyDescent="0.25">
      <c r="A7" s="27">
        <v>22</v>
      </c>
      <c r="B7" s="27" t="s">
        <v>428</v>
      </c>
      <c r="C7" s="27" t="s">
        <v>429</v>
      </c>
    </row>
    <row r="8" spans="1:6" x14ac:dyDescent="0.25">
      <c r="A8" s="27">
        <v>15</v>
      </c>
      <c r="B8" s="27" t="s">
        <v>430</v>
      </c>
      <c r="C8" s="27" t="s">
        <v>431</v>
      </c>
      <c r="F8" s="47" t="s">
        <v>402</v>
      </c>
    </row>
    <row r="9" spans="1:6" x14ac:dyDescent="0.25">
      <c r="A9" s="27">
        <v>18</v>
      </c>
      <c r="B9" s="27" t="s">
        <v>432</v>
      </c>
      <c r="C9" s="27" t="s">
        <v>433</v>
      </c>
    </row>
    <row r="10" spans="1:6" x14ac:dyDescent="0.25">
      <c r="A10" s="27">
        <v>10</v>
      </c>
      <c r="B10" s="27" t="s">
        <v>434</v>
      </c>
      <c r="C10" s="27" t="s">
        <v>349</v>
      </c>
    </row>
    <row r="11" spans="1:6" x14ac:dyDescent="0.25">
      <c r="A11" s="27">
        <v>2</v>
      </c>
      <c r="B11" s="27" t="s">
        <v>141</v>
      </c>
      <c r="C11" s="27" t="s">
        <v>142</v>
      </c>
    </row>
    <row r="12" spans="1:6" x14ac:dyDescent="0.25">
      <c r="A12" s="27">
        <v>21</v>
      </c>
      <c r="B12" s="27" t="s">
        <v>435</v>
      </c>
      <c r="C12" s="27" t="s">
        <v>345</v>
      </c>
    </row>
    <row r="13" spans="1:6" x14ac:dyDescent="0.25">
      <c r="A13" s="27">
        <v>14</v>
      </c>
      <c r="B13" s="27" t="s">
        <v>436</v>
      </c>
      <c r="C13" s="27" t="s">
        <v>437</v>
      </c>
    </row>
    <row r="14" spans="1:6" x14ac:dyDescent="0.25">
      <c r="A14" s="27">
        <v>1</v>
      </c>
      <c r="B14" s="27" t="s">
        <v>102</v>
      </c>
      <c r="C14" s="27" t="s">
        <v>140</v>
      </c>
    </row>
    <row r="15" spans="1:6" x14ac:dyDescent="0.25">
      <c r="A15" s="27">
        <v>9</v>
      </c>
      <c r="B15" s="27" t="s">
        <v>438</v>
      </c>
      <c r="C15" s="27" t="s">
        <v>439</v>
      </c>
    </row>
    <row r="16" spans="1:6" x14ac:dyDescent="0.25">
      <c r="A16" s="27">
        <v>8</v>
      </c>
      <c r="B16" s="27" t="s">
        <v>440</v>
      </c>
      <c r="C16" s="27" t="s">
        <v>441</v>
      </c>
    </row>
    <row r="17" spans="1:3" x14ac:dyDescent="0.25">
      <c r="A17" s="27">
        <v>7</v>
      </c>
      <c r="B17" s="27" t="s">
        <v>442</v>
      </c>
      <c r="C17" s="27" t="s">
        <v>443</v>
      </c>
    </row>
    <row r="18" spans="1:3" x14ac:dyDescent="0.25">
      <c r="A18" s="27">
        <v>11</v>
      </c>
      <c r="B18" s="27" t="s">
        <v>444</v>
      </c>
      <c r="C18" s="27" t="s">
        <v>445</v>
      </c>
    </row>
    <row r="19" spans="1:3" x14ac:dyDescent="0.25">
      <c r="A19" s="27">
        <v>20</v>
      </c>
      <c r="B19" s="27" t="s">
        <v>446</v>
      </c>
      <c r="C19" s="27" t="s">
        <v>447</v>
      </c>
    </row>
    <row r="20" spans="1:3" x14ac:dyDescent="0.25">
      <c r="A20" s="27">
        <v>4</v>
      </c>
      <c r="B20" s="27" t="s">
        <v>448</v>
      </c>
      <c r="C20" s="27" t="s">
        <v>338</v>
      </c>
    </row>
    <row r="21" spans="1:3" x14ac:dyDescent="0.25">
      <c r="A21" s="27">
        <v>25</v>
      </c>
      <c r="B21" s="27" t="s">
        <v>449</v>
      </c>
      <c r="C21" s="27" t="s">
        <v>450</v>
      </c>
    </row>
    <row r="22" spans="1:3" x14ac:dyDescent="0.25">
      <c r="A22" s="27">
        <v>5</v>
      </c>
      <c r="B22" s="27" t="s">
        <v>451</v>
      </c>
      <c r="C22" s="27" t="s">
        <v>452</v>
      </c>
    </row>
    <row r="23" spans="1:3" x14ac:dyDescent="0.25">
      <c r="A23" s="27">
        <v>16</v>
      </c>
      <c r="B23" s="27" t="s">
        <v>453</v>
      </c>
      <c r="C23" s="27" t="s">
        <v>454</v>
      </c>
    </row>
    <row r="24" spans="1:3" x14ac:dyDescent="0.25">
      <c r="A24" s="27">
        <v>3</v>
      </c>
      <c r="B24" s="27" t="s">
        <v>143</v>
      </c>
      <c r="C24" s="27" t="s">
        <v>144</v>
      </c>
    </row>
    <row r="25" spans="1:3" x14ac:dyDescent="0.25">
      <c r="A25" s="27">
        <v>13</v>
      </c>
      <c r="B25" s="27" t="s">
        <v>455</v>
      </c>
      <c r="C25" s="27" t="s">
        <v>456</v>
      </c>
    </row>
    <row r="26" spans="1:3" x14ac:dyDescent="0.25">
      <c r="A26" s="27">
        <v>26</v>
      </c>
      <c r="B26" s="27" t="s">
        <v>457</v>
      </c>
      <c r="C26" s="27" t="s">
        <v>458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1B5D7-C01F-4F68-9F22-E011EE45AA8F}">
  <sheetPr codeName="Sheet13">
    <tabColor theme="0" tint="-0.499984740745262"/>
  </sheetPr>
  <dimension ref="A1:D15"/>
  <sheetViews>
    <sheetView showGridLines="0" workbookViewId="0">
      <selection activeCell="D16" sqref="D16"/>
    </sheetView>
  </sheetViews>
  <sheetFormatPr baseColWidth="10" defaultColWidth="9.140625" defaultRowHeight="15" x14ac:dyDescent="0.25"/>
  <cols>
    <col min="1" max="1" width="2.7109375" bestFit="1" customWidth="1"/>
    <col min="2" max="2" width="55" bestFit="1" customWidth="1"/>
  </cols>
  <sheetData>
    <row r="1" spans="1:4" x14ac:dyDescent="0.25">
      <c r="A1" s="3" t="s">
        <v>0</v>
      </c>
      <c r="B1" s="3" t="s">
        <v>139</v>
      </c>
    </row>
    <row r="2" spans="1:4" x14ac:dyDescent="0.25">
      <c r="A2" s="29">
        <v>1</v>
      </c>
      <c r="B2" s="29" t="s">
        <v>146</v>
      </c>
    </row>
    <row r="3" spans="1:4" x14ac:dyDescent="0.25">
      <c r="A3" s="29">
        <v>2</v>
      </c>
      <c r="B3" s="29" t="s">
        <v>147</v>
      </c>
    </row>
    <row r="4" spans="1:4" x14ac:dyDescent="0.25">
      <c r="A4" s="29">
        <v>3</v>
      </c>
      <c r="B4" s="29" t="s">
        <v>148</v>
      </c>
    </row>
    <row r="5" spans="1:4" x14ac:dyDescent="0.25">
      <c r="A5" s="29">
        <v>4</v>
      </c>
      <c r="B5" s="29" t="s">
        <v>149</v>
      </c>
    </row>
    <row r="6" spans="1:4" x14ac:dyDescent="0.25">
      <c r="A6" s="29">
        <v>5</v>
      </c>
      <c r="B6" s="29" t="s">
        <v>150</v>
      </c>
    </row>
    <row r="7" spans="1:4" x14ac:dyDescent="0.25">
      <c r="A7" s="29">
        <v>6</v>
      </c>
      <c r="B7" s="29" t="s">
        <v>151</v>
      </c>
    </row>
    <row r="8" spans="1:4" x14ac:dyDescent="0.25">
      <c r="A8" s="29">
        <v>8</v>
      </c>
      <c r="B8" s="29" t="s">
        <v>152</v>
      </c>
    </row>
    <row r="9" spans="1:4" x14ac:dyDescent="0.25">
      <c r="A9" s="29">
        <v>10</v>
      </c>
      <c r="B9" s="29" t="s">
        <v>153</v>
      </c>
    </row>
    <row r="10" spans="1:4" x14ac:dyDescent="0.25">
      <c r="A10" s="29">
        <v>11</v>
      </c>
      <c r="B10" s="29" t="s">
        <v>154</v>
      </c>
    </row>
    <row r="11" spans="1:4" x14ac:dyDescent="0.25">
      <c r="A11" s="29">
        <v>12</v>
      </c>
      <c r="B11" s="29" t="s">
        <v>155</v>
      </c>
      <c r="D11" s="47" t="s">
        <v>403</v>
      </c>
    </row>
    <row r="12" spans="1:4" x14ac:dyDescent="0.25">
      <c r="A12" s="29">
        <v>13</v>
      </c>
      <c r="B12" s="29" t="s">
        <v>156</v>
      </c>
      <c r="D12" s="47" t="s">
        <v>404</v>
      </c>
    </row>
    <row r="13" spans="1:4" x14ac:dyDescent="0.25">
      <c r="A13" s="29">
        <v>14</v>
      </c>
      <c r="B13" s="29" t="s">
        <v>157</v>
      </c>
      <c r="D13" s="47" t="s">
        <v>408</v>
      </c>
    </row>
    <row r="14" spans="1:4" x14ac:dyDescent="0.25">
      <c r="A14" s="29">
        <v>15</v>
      </c>
      <c r="B14" s="29" t="s">
        <v>158</v>
      </c>
    </row>
    <row r="15" spans="1:4" x14ac:dyDescent="0.25">
      <c r="D15" s="47" t="s">
        <v>459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41FD7-E36E-4AD4-B4F6-A5568A325CB0}">
  <sheetPr codeName="Sheet14">
    <tabColor theme="0" tint="-0.499984740745262"/>
  </sheetPr>
  <dimension ref="A1:D10"/>
  <sheetViews>
    <sheetView workbookViewId="0">
      <selection activeCell="D10" sqref="D10"/>
    </sheetView>
  </sheetViews>
  <sheetFormatPr baseColWidth="10" defaultColWidth="9.140625" defaultRowHeight="15" x14ac:dyDescent="0.25"/>
  <cols>
    <col min="1" max="1" width="2.140625" bestFit="1" customWidth="1"/>
    <col min="2" max="2" width="9.42578125" bestFit="1" customWidth="1"/>
  </cols>
  <sheetData>
    <row r="1" spans="1:4" x14ac:dyDescent="0.25">
      <c r="A1" s="3" t="s">
        <v>116</v>
      </c>
      <c r="B1" s="3" t="s">
        <v>56</v>
      </c>
    </row>
    <row r="2" spans="1:4" x14ac:dyDescent="0.25">
      <c r="A2" s="29">
        <v>1</v>
      </c>
      <c r="B2" s="29" t="s">
        <v>125</v>
      </c>
    </row>
    <row r="3" spans="1:4" x14ac:dyDescent="0.25">
      <c r="A3" s="29">
        <v>2</v>
      </c>
      <c r="B3" s="29" t="s">
        <v>159</v>
      </c>
    </row>
    <row r="4" spans="1:4" x14ac:dyDescent="0.25">
      <c r="A4" s="29">
        <v>3</v>
      </c>
      <c r="B4" s="29" t="s">
        <v>160</v>
      </c>
    </row>
    <row r="6" spans="1:4" x14ac:dyDescent="0.25">
      <c r="D6" s="47" t="s">
        <v>405</v>
      </c>
    </row>
    <row r="7" spans="1:4" x14ac:dyDescent="0.25">
      <c r="D7" s="47" t="s">
        <v>404</v>
      </c>
    </row>
    <row r="8" spans="1:4" x14ac:dyDescent="0.25">
      <c r="D8" s="47" t="s">
        <v>406</v>
      </c>
    </row>
    <row r="10" spans="1:4" x14ac:dyDescent="0.25">
      <c r="D10" s="47" t="s">
        <v>460</v>
      </c>
    </row>
  </sheetData>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1A93DD-DA02-4A8F-A58D-02A44C5C9093}">
  <sheetPr codeName="Sheet15">
    <tabColor theme="8" tint="-0.249977111117893"/>
  </sheetPr>
  <dimension ref="A1:G25"/>
  <sheetViews>
    <sheetView showGridLines="0" workbookViewId="0">
      <selection activeCell="K22" sqref="K22"/>
    </sheetView>
  </sheetViews>
  <sheetFormatPr baseColWidth="10" defaultColWidth="9.140625" defaultRowHeight="15" x14ac:dyDescent="0.25"/>
  <cols>
    <col min="1" max="1" width="2.7109375" bestFit="1" customWidth="1"/>
    <col min="2" max="2" width="16" bestFit="1" customWidth="1"/>
    <col min="3" max="3" width="24.28515625" bestFit="1" customWidth="1"/>
    <col min="4" max="4" width="6.5703125" bestFit="1" customWidth="1"/>
    <col min="5" max="5" width="5.5703125" bestFit="1" customWidth="1"/>
    <col min="6" max="6" width="9.140625" bestFit="1" customWidth="1"/>
  </cols>
  <sheetData>
    <row r="1" spans="1:6" x14ac:dyDescent="0.25">
      <c r="A1" s="30" t="s">
        <v>0</v>
      </c>
      <c r="B1" s="30" t="s">
        <v>176</v>
      </c>
      <c r="C1" s="30" t="s">
        <v>139</v>
      </c>
      <c r="D1" s="30" t="s">
        <v>177</v>
      </c>
      <c r="E1" s="30" t="s">
        <v>11</v>
      </c>
      <c r="F1" s="30" t="s">
        <v>178</v>
      </c>
    </row>
    <row r="2" spans="1:6" x14ac:dyDescent="0.25">
      <c r="A2" s="29">
        <v>1</v>
      </c>
      <c r="B2" s="29">
        <v>1</v>
      </c>
      <c r="C2" s="29" t="s">
        <v>161</v>
      </c>
      <c r="D2" s="29">
        <v>1</v>
      </c>
      <c r="E2" s="29">
        <v>10</v>
      </c>
      <c r="F2" s="29">
        <v>25</v>
      </c>
    </row>
    <row r="3" spans="1:6" x14ac:dyDescent="0.25">
      <c r="A3" s="29">
        <v>2</v>
      </c>
      <c r="B3" s="29">
        <v>1</v>
      </c>
      <c r="C3" s="29" t="s">
        <v>162</v>
      </c>
      <c r="D3" s="29">
        <v>0</v>
      </c>
      <c r="E3" s="29">
        <v>20</v>
      </c>
      <c r="F3" s="29">
        <v>50</v>
      </c>
    </row>
    <row r="4" spans="1:6" x14ac:dyDescent="0.25">
      <c r="A4" s="29">
        <v>3</v>
      </c>
      <c r="B4" s="29">
        <v>1</v>
      </c>
      <c r="C4" s="29" t="s">
        <v>163</v>
      </c>
      <c r="D4" s="29">
        <v>0</v>
      </c>
      <c r="E4" s="29">
        <v>30</v>
      </c>
      <c r="F4" s="29">
        <v>75</v>
      </c>
    </row>
    <row r="5" spans="1:6" x14ac:dyDescent="0.25">
      <c r="A5" s="29">
        <v>4</v>
      </c>
      <c r="B5" s="29">
        <v>1</v>
      </c>
      <c r="C5" s="29" t="s">
        <v>164</v>
      </c>
      <c r="D5" s="29">
        <v>1</v>
      </c>
      <c r="E5" s="29">
        <v>40</v>
      </c>
      <c r="F5" s="29">
        <v>90</v>
      </c>
    </row>
    <row r="6" spans="1:6" x14ac:dyDescent="0.25">
      <c r="A6" s="29">
        <v>5</v>
      </c>
      <c r="B6" s="29">
        <v>1</v>
      </c>
      <c r="C6" s="29" t="s">
        <v>165</v>
      </c>
      <c r="D6" s="29">
        <v>0</v>
      </c>
      <c r="E6" s="29">
        <v>50</v>
      </c>
      <c r="F6" s="29">
        <v>100</v>
      </c>
    </row>
    <row r="7" spans="1:6" x14ac:dyDescent="0.25">
      <c r="A7" s="29">
        <v>6</v>
      </c>
      <c r="B7" s="29">
        <v>3</v>
      </c>
      <c r="C7" s="29" t="s">
        <v>166</v>
      </c>
      <c r="D7" s="29">
        <v>1</v>
      </c>
      <c r="E7" s="29">
        <v>10</v>
      </c>
      <c r="F7" s="29">
        <v>25</v>
      </c>
    </row>
    <row r="8" spans="1:6" x14ac:dyDescent="0.25">
      <c r="A8" s="29">
        <v>7</v>
      </c>
      <c r="B8" s="29">
        <v>3</v>
      </c>
      <c r="C8" s="29" t="s">
        <v>167</v>
      </c>
      <c r="D8" s="29">
        <v>0</v>
      </c>
      <c r="E8" s="29">
        <v>20</v>
      </c>
      <c r="F8" s="29">
        <v>50</v>
      </c>
    </row>
    <row r="9" spans="1:6" x14ac:dyDescent="0.25">
      <c r="A9" s="29">
        <v>8</v>
      </c>
      <c r="B9" s="29">
        <v>3</v>
      </c>
      <c r="C9" s="29" t="s">
        <v>168</v>
      </c>
      <c r="D9" s="29">
        <v>0</v>
      </c>
      <c r="E9" s="29">
        <v>30</v>
      </c>
      <c r="F9" s="29">
        <v>100</v>
      </c>
    </row>
    <row r="10" spans="1:6" x14ac:dyDescent="0.25">
      <c r="A10" s="29">
        <v>9</v>
      </c>
      <c r="B10" s="29">
        <v>5</v>
      </c>
      <c r="C10" s="29" t="s">
        <v>169</v>
      </c>
      <c r="D10" s="29">
        <v>1</v>
      </c>
      <c r="E10" s="29">
        <v>10</v>
      </c>
      <c r="F10" s="29">
        <v>50</v>
      </c>
    </row>
    <row r="11" spans="1:6" x14ac:dyDescent="0.25">
      <c r="A11" s="29">
        <v>10</v>
      </c>
      <c r="B11" s="29">
        <v>5</v>
      </c>
      <c r="C11" s="29" t="s">
        <v>170</v>
      </c>
      <c r="D11" s="29">
        <v>0</v>
      </c>
      <c r="E11" s="29">
        <v>20</v>
      </c>
      <c r="F11" s="29">
        <v>75</v>
      </c>
    </row>
    <row r="12" spans="1:6" x14ac:dyDescent="0.25">
      <c r="A12" s="29">
        <v>11</v>
      </c>
      <c r="B12" s="29">
        <v>5</v>
      </c>
      <c r="C12" s="29" t="s">
        <v>171</v>
      </c>
      <c r="D12" s="29">
        <v>0</v>
      </c>
      <c r="E12" s="29">
        <v>30</v>
      </c>
      <c r="F12" s="29">
        <v>100</v>
      </c>
    </row>
    <row r="13" spans="1:6" x14ac:dyDescent="0.25">
      <c r="A13" s="29">
        <v>12</v>
      </c>
      <c r="B13" s="29">
        <v>4</v>
      </c>
      <c r="C13" s="29" t="s">
        <v>172</v>
      </c>
      <c r="D13" s="29">
        <v>1</v>
      </c>
      <c r="E13" s="29">
        <v>10</v>
      </c>
      <c r="F13" s="29">
        <v>50</v>
      </c>
    </row>
    <row r="14" spans="1:6" x14ac:dyDescent="0.25">
      <c r="A14" s="29">
        <v>13</v>
      </c>
      <c r="B14" s="29">
        <v>4</v>
      </c>
      <c r="C14" s="29" t="s">
        <v>173</v>
      </c>
      <c r="D14" s="29">
        <v>0</v>
      </c>
      <c r="E14" s="29">
        <v>20</v>
      </c>
      <c r="F14" s="29">
        <v>75</v>
      </c>
    </row>
    <row r="15" spans="1:6" x14ac:dyDescent="0.25">
      <c r="A15" s="29">
        <v>14</v>
      </c>
      <c r="B15" s="29">
        <v>4</v>
      </c>
      <c r="C15" s="29" t="s">
        <v>174</v>
      </c>
      <c r="D15" s="29">
        <v>0</v>
      </c>
      <c r="E15" s="29">
        <v>30</v>
      </c>
      <c r="F15" s="29">
        <v>100</v>
      </c>
    </row>
    <row r="16" spans="1:6" x14ac:dyDescent="0.25">
      <c r="A16" s="29">
        <v>15</v>
      </c>
      <c r="B16" s="29">
        <v>7</v>
      </c>
      <c r="C16" s="29" t="s">
        <v>166</v>
      </c>
      <c r="D16" s="29">
        <v>1</v>
      </c>
      <c r="E16" s="29">
        <v>10</v>
      </c>
      <c r="F16" s="29">
        <v>25</v>
      </c>
    </row>
    <row r="17" spans="1:7" x14ac:dyDescent="0.25">
      <c r="A17" s="29">
        <v>16</v>
      </c>
      <c r="B17" s="29">
        <v>7</v>
      </c>
      <c r="C17" s="29" t="s">
        <v>167</v>
      </c>
      <c r="D17" s="29">
        <v>0</v>
      </c>
      <c r="E17" s="29">
        <v>20</v>
      </c>
      <c r="F17" s="29">
        <v>50</v>
      </c>
    </row>
    <row r="18" spans="1:7" x14ac:dyDescent="0.25">
      <c r="A18" s="29">
        <v>17</v>
      </c>
      <c r="B18" s="29">
        <v>7</v>
      </c>
      <c r="C18" s="29" t="s">
        <v>168</v>
      </c>
      <c r="D18" s="29">
        <v>0</v>
      </c>
      <c r="E18" s="29">
        <v>30</v>
      </c>
      <c r="F18" s="29">
        <v>100</v>
      </c>
    </row>
    <row r="19" spans="1:7" x14ac:dyDescent="0.25">
      <c r="A19" s="29">
        <v>18</v>
      </c>
      <c r="B19" s="29">
        <v>3</v>
      </c>
      <c r="C19" s="29" t="s">
        <v>175</v>
      </c>
      <c r="D19" s="29">
        <v>0</v>
      </c>
      <c r="E19" s="29">
        <v>40</v>
      </c>
      <c r="F19" s="29">
        <v>75</v>
      </c>
    </row>
    <row r="25" spans="1:7" x14ac:dyDescent="0.25">
      <c r="G25" s="4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698FA-703B-4BEB-9059-50EC1CB7BD29}">
  <sheetPr codeName="Sheet16">
    <tabColor theme="0" tint="-0.499984740745262"/>
  </sheetPr>
  <dimension ref="A1:D5"/>
  <sheetViews>
    <sheetView showGridLines="0" workbookViewId="0">
      <selection activeCell="G20" sqref="G20"/>
    </sheetView>
  </sheetViews>
  <sheetFormatPr baseColWidth="10" defaultColWidth="9.140625" defaultRowHeight="15" x14ac:dyDescent="0.25"/>
  <cols>
    <col min="1" max="1" width="2.140625" bestFit="1" customWidth="1"/>
    <col min="2" max="2" width="13.42578125" bestFit="1" customWidth="1"/>
  </cols>
  <sheetData>
    <row r="1" spans="1:4" x14ac:dyDescent="0.25">
      <c r="A1" s="30" t="s">
        <v>0</v>
      </c>
      <c r="B1" s="30" t="s">
        <v>139</v>
      </c>
    </row>
    <row r="2" spans="1:4" x14ac:dyDescent="0.25">
      <c r="A2" s="29">
        <v>1</v>
      </c>
      <c r="B2" s="29" t="s">
        <v>179</v>
      </c>
    </row>
    <row r="3" spans="1:4" x14ac:dyDescent="0.25">
      <c r="A3" s="29">
        <v>2</v>
      </c>
      <c r="B3" s="29" t="s">
        <v>180</v>
      </c>
    </row>
    <row r="4" spans="1:4" x14ac:dyDescent="0.25">
      <c r="A4" s="29">
        <v>3</v>
      </c>
      <c r="B4" s="29" t="s">
        <v>181</v>
      </c>
    </row>
    <row r="5" spans="1:4" x14ac:dyDescent="0.25">
      <c r="D5" s="48" t="s">
        <v>407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59A76-4FA3-4E95-9382-FBED7DC85C5D}">
  <sheetPr codeName="Sheet17">
    <tabColor theme="0" tint="-0.499984740745262"/>
  </sheetPr>
  <dimension ref="A1:G34"/>
  <sheetViews>
    <sheetView showGridLines="0" topLeftCell="A9" workbookViewId="0">
      <selection sqref="A1:E34"/>
    </sheetView>
  </sheetViews>
  <sheetFormatPr baseColWidth="10" defaultColWidth="9.140625" defaultRowHeight="15" x14ac:dyDescent="0.25"/>
  <cols>
    <col min="1" max="1" width="6.85546875" bestFit="1" customWidth="1"/>
    <col min="2" max="2" width="20.85546875" bestFit="1" customWidth="1"/>
    <col min="3" max="3" width="24.28515625" bestFit="1" customWidth="1"/>
    <col min="4" max="4" width="19.42578125" bestFit="1" customWidth="1"/>
    <col min="5" max="5" width="10.28515625" bestFit="1" customWidth="1"/>
  </cols>
  <sheetData>
    <row r="1" spans="1:7" x14ac:dyDescent="0.25">
      <c r="A1" s="34" t="s">
        <v>0</v>
      </c>
      <c r="B1" s="35" t="s">
        <v>200</v>
      </c>
      <c r="C1" s="35" t="s">
        <v>139</v>
      </c>
      <c r="D1" s="35" t="s">
        <v>202</v>
      </c>
      <c r="E1" s="36" t="s">
        <v>11</v>
      </c>
    </row>
    <row r="2" spans="1:7" x14ac:dyDescent="0.25">
      <c r="A2" s="32">
        <v>1</v>
      </c>
      <c r="B2" s="29">
        <v>1</v>
      </c>
      <c r="C2" s="29" t="s">
        <v>166</v>
      </c>
      <c r="D2" s="31" t="s">
        <v>104</v>
      </c>
      <c r="E2" s="33">
        <v>10</v>
      </c>
    </row>
    <row r="3" spans="1:7" x14ac:dyDescent="0.25">
      <c r="A3" s="32">
        <v>2</v>
      </c>
      <c r="B3" s="29">
        <v>1</v>
      </c>
      <c r="C3" s="29" t="s">
        <v>164</v>
      </c>
      <c r="D3" s="31" t="s">
        <v>201</v>
      </c>
      <c r="E3" s="33">
        <v>20</v>
      </c>
    </row>
    <row r="4" spans="1:7" x14ac:dyDescent="0.25">
      <c r="A4" s="32">
        <v>3</v>
      </c>
      <c r="B4" s="29">
        <v>1</v>
      </c>
      <c r="C4" s="29" t="s">
        <v>182</v>
      </c>
      <c r="D4" s="31" t="s">
        <v>201</v>
      </c>
      <c r="E4" s="33">
        <v>30</v>
      </c>
    </row>
    <row r="5" spans="1:7" x14ac:dyDescent="0.25">
      <c r="A5" s="32">
        <v>4</v>
      </c>
      <c r="B5" s="29">
        <v>1</v>
      </c>
      <c r="C5" s="29" t="s">
        <v>183</v>
      </c>
      <c r="D5" s="31" t="s">
        <v>201</v>
      </c>
      <c r="E5" s="33">
        <v>40</v>
      </c>
    </row>
    <row r="6" spans="1:7" x14ac:dyDescent="0.25">
      <c r="A6" s="32">
        <v>5</v>
      </c>
      <c r="B6" s="29">
        <v>3</v>
      </c>
      <c r="C6" s="29" t="s">
        <v>184</v>
      </c>
      <c r="D6" s="31" t="s">
        <v>104</v>
      </c>
      <c r="E6" s="33">
        <v>10</v>
      </c>
    </row>
    <row r="7" spans="1:7" x14ac:dyDescent="0.25">
      <c r="A7" s="32">
        <v>6</v>
      </c>
      <c r="B7" s="29">
        <v>3</v>
      </c>
      <c r="C7" s="29" t="s">
        <v>185</v>
      </c>
      <c r="D7" s="31" t="s">
        <v>201</v>
      </c>
      <c r="E7" s="33">
        <v>20</v>
      </c>
    </row>
    <row r="8" spans="1:7" x14ac:dyDescent="0.25">
      <c r="A8" s="32">
        <v>7</v>
      </c>
      <c r="B8" s="29">
        <v>3</v>
      </c>
      <c r="C8" s="29" t="s">
        <v>168</v>
      </c>
      <c r="D8" s="31" t="s">
        <v>201</v>
      </c>
      <c r="E8" s="33">
        <v>30</v>
      </c>
    </row>
    <row r="9" spans="1:7" x14ac:dyDescent="0.25">
      <c r="A9" s="32">
        <v>8</v>
      </c>
      <c r="B9" s="29">
        <v>3</v>
      </c>
      <c r="C9" s="29" t="s">
        <v>183</v>
      </c>
      <c r="D9" s="31" t="s">
        <v>201</v>
      </c>
      <c r="E9" s="33">
        <v>60</v>
      </c>
    </row>
    <row r="10" spans="1:7" x14ac:dyDescent="0.25">
      <c r="A10" s="32">
        <v>9</v>
      </c>
      <c r="B10" s="29">
        <v>2</v>
      </c>
      <c r="C10" s="29" t="s">
        <v>186</v>
      </c>
      <c r="D10" s="31" t="s">
        <v>104</v>
      </c>
      <c r="E10" s="33">
        <v>10</v>
      </c>
    </row>
    <row r="11" spans="1:7" x14ac:dyDescent="0.25">
      <c r="A11" s="32">
        <v>10</v>
      </c>
      <c r="B11" s="29">
        <v>2</v>
      </c>
      <c r="C11" s="29" t="s">
        <v>187</v>
      </c>
      <c r="D11" s="31" t="s">
        <v>201</v>
      </c>
      <c r="E11" s="33">
        <v>20</v>
      </c>
    </row>
    <row r="12" spans="1:7" x14ac:dyDescent="0.25">
      <c r="A12" s="32">
        <v>11</v>
      </c>
      <c r="B12" s="29">
        <v>2</v>
      </c>
      <c r="C12" s="29" t="s">
        <v>188</v>
      </c>
      <c r="D12" s="31" t="s">
        <v>201</v>
      </c>
      <c r="E12" s="33">
        <v>30</v>
      </c>
      <c r="G12" s="47" t="s">
        <v>407</v>
      </c>
    </row>
    <row r="13" spans="1:7" x14ac:dyDescent="0.25">
      <c r="A13" s="32">
        <v>12</v>
      </c>
      <c r="B13" s="29">
        <v>2</v>
      </c>
      <c r="C13" s="29" t="s">
        <v>189</v>
      </c>
      <c r="D13" s="31" t="s">
        <v>201</v>
      </c>
      <c r="E13" s="33">
        <v>70</v>
      </c>
    </row>
    <row r="14" spans="1:7" x14ac:dyDescent="0.25">
      <c r="A14" s="32">
        <v>13</v>
      </c>
      <c r="B14" s="29">
        <v>6</v>
      </c>
      <c r="C14" s="29" t="s">
        <v>190</v>
      </c>
      <c r="D14" s="31" t="s">
        <v>104</v>
      </c>
      <c r="E14" s="33">
        <v>10</v>
      </c>
    </row>
    <row r="15" spans="1:7" x14ac:dyDescent="0.25">
      <c r="A15" s="32">
        <v>14</v>
      </c>
      <c r="B15" s="29">
        <v>6</v>
      </c>
      <c r="C15" s="29" t="s">
        <v>191</v>
      </c>
      <c r="D15" s="31" t="s">
        <v>201</v>
      </c>
      <c r="E15" s="33">
        <v>20</v>
      </c>
    </row>
    <row r="16" spans="1:7" x14ac:dyDescent="0.25">
      <c r="A16" s="32">
        <v>15</v>
      </c>
      <c r="B16" s="29">
        <v>6</v>
      </c>
      <c r="C16" s="29" t="s">
        <v>189</v>
      </c>
      <c r="D16" s="31" t="s">
        <v>201</v>
      </c>
      <c r="E16" s="33">
        <v>30</v>
      </c>
    </row>
    <row r="17" spans="1:5" x14ac:dyDescent="0.25">
      <c r="A17" s="32">
        <v>16</v>
      </c>
      <c r="B17" s="29">
        <v>5</v>
      </c>
      <c r="C17" s="29" t="s">
        <v>192</v>
      </c>
      <c r="D17" s="31" t="s">
        <v>104</v>
      </c>
      <c r="E17" s="33">
        <v>10</v>
      </c>
    </row>
    <row r="18" spans="1:5" x14ac:dyDescent="0.25">
      <c r="A18" s="32">
        <v>17</v>
      </c>
      <c r="B18" s="29">
        <v>5</v>
      </c>
      <c r="C18" s="29" t="s">
        <v>193</v>
      </c>
      <c r="D18" s="31" t="s">
        <v>201</v>
      </c>
      <c r="E18" s="33">
        <v>20</v>
      </c>
    </row>
    <row r="19" spans="1:5" x14ac:dyDescent="0.25">
      <c r="A19" s="32">
        <v>18</v>
      </c>
      <c r="B19" s="29">
        <v>5</v>
      </c>
      <c r="C19" s="29" t="s">
        <v>171</v>
      </c>
      <c r="D19" s="31" t="s">
        <v>201</v>
      </c>
      <c r="E19" s="33">
        <v>30</v>
      </c>
    </row>
    <row r="20" spans="1:5" x14ac:dyDescent="0.25">
      <c r="A20" s="32">
        <v>19</v>
      </c>
      <c r="B20" s="29">
        <v>5</v>
      </c>
      <c r="C20" s="29" t="s">
        <v>183</v>
      </c>
      <c r="D20" s="31" t="s">
        <v>201</v>
      </c>
      <c r="E20" s="33">
        <v>40</v>
      </c>
    </row>
    <row r="21" spans="1:5" x14ac:dyDescent="0.25">
      <c r="A21" s="32">
        <v>20</v>
      </c>
      <c r="B21" s="29">
        <v>4</v>
      </c>
      <c r="C21" s="29" t="s">
        <v>194</v>
      </c>
      <c r="D21" s="31" t="s">
        <v>104</v>
      </c>
      <c r="E21" s="33">
        <v>10</v>
      </c>
    </row>
    <row r="22" spans="1:5" x14ac:dyDescent="0.25">
      <c r="A22" s="32">
        <v>21</v>
      </c>
      <c r="B22" s="29">
        <v>4</v>
      </c>
      <c r="C22" s="29" t="s">
        <v>195</v>
      </c>
      <c r="D22" s="31" t="s">
        <v>201</v>
      </c>
      <c r="E22" s="33">
        <v>20</v>
      </c>
    </row>
    <row r="23" spans="1:5" x14ac:dyDescent="0.25">
      <c r="A23" s="32">
        <v>22</v>
      </c>
      <c r="B23" s="29">
        <v>4</v>
      </c>
      <c r="C23" s="29" t="s">
        <v>174</v>
      </c>
      <c r="D23" s="31" t="s">
        <v>201</v>
      </c>
      <c r="E23" s="33">
        <v>30</v>
      </c>
    </row>
    <row r="24" spans="1:5" x14ac:dyDescent="0.25">
      <c r="A24" s="32">
        <v>23</v>
      </c>
      <c r="B24" s="29">
        <v>4</v>
      </c>
      <c r="C24" s="29" t="s">
        <v>183</v>
      </c>
      <c r="D24" s="31" t="s">
        <v>201</v>
      </c>
      <c r="E24" s="33">
        <v>40</v>
      </c>
    </row>
    <row r="25" spans="1:5" x14ac:dyDescent="0.25">
      <c r="A25" s="32">
        <v>24</v>
      </c>
      <c r="B25" s="29">
        <v>7</v>
      </c>
      <c r="C25" s="29" t="s">
        <v>166</v>
      </c>
      <c r="D25" s="31" t="s">
        <v>104</v>
      </c>
      <c r="E25" s="33">
        <v>10</v>
      </c>
    </row>
    <row r="26" spans="1:5" x14ac:dyDescent="0.25">
      <c r="A26" s="32">
        <v>25</v>
      </c>
      <c r="B26" s="29">
        <v>7</v>
      </c>
      <c r="C26" s="29" t="s">
        <v>167</v>
      </c>
      <c r="D26" s="31" t="s">
        <v>201</v>
      </c>
      <c r="E26" s="33">
        <v>20</v>
      </c>
    </row>
    <row r="27" spans="1:5" x14ac:dyDescent="0.25">
      <c r="A27" s="32">
        <v>26</v>
      </c>
      <c r="B27" s="29">
        <v>7</v>
      </c>
      <c r="C27" s="29" t="s">
        <v>196</v>
      </c>
      <c r="D27" s="31" t="s">
        <v>201</v>
      </c>
      <c r="E27" s="33">
        <v>30</v>
      </c>
    </row>
    <row r="28" spans="1:5" x14ac:dyDescent="0.25">
      <c r="A28" s="32">
        <v>27</v>
      </c>
      <c r="B28" s="29">
        <v>7</v>
      </c>
      <c r="C28" s="29" t="s">
        <v>183</v>
      </c>
      <c r="D28" s="31" t="s">
        <v>201</v>
      </c>
      <c r="E28" s="33">
        <v>40</v>
      </c>
    </row>
    <row r="29" spans="1:5" x14ac:dyDescent="0.25">
      <c r="A29" s="32">
        <v>28</v>
      </c>
      <c r="B29" s="29">
        <v>8</v>
      </c>
      <c r="C29" s="29" t="s">
        <v>190</v>
      </c>
      <c r="D29" s="31" t="s">
        <v>104</v>
      </c>
      <c r="E29" s="33">
        <v>10</v>
      </c>
    </row>
    <row r="30" spans="1:5" x14ac:dyDescent="0.25">
      <c r="A30" s="32">
        <v>29</v>
      </c>
      <c r="B30" s="29">
        <v>8</v>
      </c>
      <c r="C30" s="29" t="s">
        <v>197</v>
      </c>
      <c r="D30" s="31" t="s">
        <v>201</v>
      </c>
      <c r="E30" s="33">
        <v>20</v>
      </c>
    </row>
    <row r="31" spans="1:5" x14ac:dyDescent="0.25">
      <c r="A31" s="32">
        <v>30</v>
      </c>
      <c r="B31" s="29">
        <v>3</v>
      </c>
      <c r="C31" s="29" t="s">
        <v>175</v>
      </c>
      <c r="D31" s="31" t="s">
        <v>201</v>
      </c>
      <c r="E31" s="33">
        <v>50</v>
      </c>
    </row>
    <row r="32" spans="1:5" x14ac:dyDescent="0.25">
      <c r="A32" s="32">
        <v>31</v>
      </c>
      <c r="B32" s="29">
        <v>10</v>
      </c>
      <c r="C32" s="29" t="s">
        <v>198</v>
      </c>
      <c r="D32" s="31" t="s">
        <v>201</v>
      </c>
      <c r="E32" s="33">
        <v>50</v>
      </c>
    </row>
    <row r="33" spans="1:5" x14ac:dyDescent="0.25">
      <c r="A33" s="32">
        <v>32</v>
      </c>
      <c r="B33" s="29">
        <v>10</v>
      </c>
      <c r="C33" s="29" t="s">
        <v>171</v>
      </c>
      <c r="D33" s="31" t="s">
        <v>201</v>
      </c>
      <c r="E33" s="33">
        <v>60</v>
      </c>
    </row>
    <row r="34" spans="1:5" x14ac:dyDescent="0.25">
      <c r="A34" s="37">
        <v>34</v>
      </c>
      <c r="B34" s="38">
        <v>3</v>
      </c>
      <c r="C34" s="38" t="s">
        <v>199</v>
      </c>
      <c r="D34" s="31" t="s">
        <v>201</v>
      </c>
      <c r="E34" s="39">
        <v>21</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88559C-8164-4272-820D-DE266E4C8B77}">
  <sheetPr codeName="Sheet18">
    <tabColor theme="0" tint="-0.499984740745262"/>
  </sheetPr>
  <dimension ref="A1:D12"/>
  <sheetViews>
    <sheetView showGridLines="0" workbookViewId="0">
      <selection sqref="A1:B11"/>
    </sheetView>
  </sheetViews>
  <sheetFormatPr baseColWidth="10" defaultColWidth="9.140625" defaultRowHeight="15" x14ac:dyDescent="0.25"/>
  <cols>
    <col min="1" max="1" width="18.85546875" style="2" bestFit="1" customWidth="1"/>
    <col min="2" max="2" width="18.5703125" style="2" bestFit="1" customWidth="1"/>
  </cols>
  <sheetData>
    <row r="1" spans="1:4" x14ac:dyDescent="0.25">
      <c r="A1" s="49" t="s">
        <v>0</v>
      </c>
      <c r="B1" s="49" t="s">
        <v>139</v>
      </c>
    </row>
    <row r="2" spans="1:4" x14ac:dyDescent="0.25">
      <c r="A2" s="49">
        <v>1</v>
      </c>
      <c r="B2" s="50" t="s">
        <v>203</v>
      </c>
    </row>
    <row r="3" spans="1:4" x14ac:dyDescent="0.25">
      <c r="A3" s="49">
        <v>2</v>
      </c>
      <c r="B3" s="50" t="s">
        <v>204</v>
      </c>
    </row>
    <row r="4" spans="1:4" x14ac:dyDescent="0.25">
      <c r="A4" s="49">
        <v>3</v>
      </c>
      <c r="B4" s="50" t="s">
        <v>205</v>
      </c>
    </row>
    <row r="5" spans="1:4" x14ac:dyDescent="0.25">
      <c r="A5" s="49">
        <v>4</v>
      </c>
      <c r="B5" s="50" t="s">
        <v>206</v>
      </c>
    </row>
    <row r="6" spans="1:4" x14ac:dyDescent="0.25">
      <c r="A6" s="49">
        <v>5</v>
      </c>
      <c r="B6" s="50" t="s">
        <v>207</v>
      </c>
    </row>
    <row r="7" spans="1:4" x14ac:dyDescent="0.25">
      <c r="A7" s="49">
        <v>6</v>
      </c>
      <c r="B7" s="50" t="s">
        <v>208</v>
      </c>
    </row>
    <row r="8" spans="1:4" x14ac:dyDescent="0.25">
      <c r="A8" s="49">
        <v>7</v>
      </c>
      <c r="B8" s="50" t="s">
        <v>209</v>
      </c>
    </row>
    <row r="9" spans="1:4" x14ac:dyDescent="0.25">
      <c r="A9" s="49">
        <v>8</v>
      </c>
      <c r="B9" s="50" t="s">
        <v>210</v>
      </c>
    </row>
    <row r="10" spans="1:4" x14ac:dyDescent="0.25">
      <c r="A10" s="49">
        <v>9</v>
      </c>
      <c r="B10" s="50" t="s">
        <v>211</v>
      </c>
    </row>
    <row r="11" spans="1:4" x14ac:dyDescent="0.25">
      <c r="A11" s="49">
        <v>10</v>
      </c>
      <c r="B11" s="50" t="s">
        <v>212</v>
      </c>
      <c r="D11" s="47" t="s">
        <v>409</v>
      </c>
    </row>
    <row r="12" spans="1:4" x14ac:dyDescent="0.25">
      <c r="D12" s="47" t="s">
        <v>410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99C91-3E4E-4ED8-B3A7-6FE5B129263C}">
  <sheetPr codeName="Sheet19">
    <tabColor theme="0" tint="-0.499984740745262"/>
  </sheetPr>
  <dimension ref="A1:H55"/>
  <sheetViews>
    <sheetView showGridLines="0" workbookViewId="0">
      <selection activeCell="C20" sqref="C20"/>
    </sheetView>
  </sheetViews>
  <sheetFormatPr baseColWidth="10" defaultColWidth="9.140625" defaultRowHeight="15" x14ac:dyDescent="0.25"/>
  <cols>
    <col min="1" max="1" width="4.42578125" bestFit="1" customWidth="1"/>
    <col min="2" max="2" width="39.5703125" style="51" bestFit="1" customWidth="1"/>
    <col min="3" max="3" width="85.7109375" bestFit="1" customWidth="1"/>
  </cols>
  <sheetData>
    <row r="1" spans="1:5" x14ac:dyDescent="0.25">
      <c r="A1" s="27" t="s">
        <v>116</v>
      </c>
      <c r="B1" s="50" t="s">
        <v>213</v>
      </c>
      <c r="C1" s="27" t="s">
        <v>56</v>
      </c>
    </row>
    <row r="2" spans="1:5" x14ac:dyDescent="0.25">
      <c r="A2" s="27">
        <v>1</v>
      </c>
      <c r="B2" s="50" t="s">
        <v>214</v>
      </c>
      <c r="C2" s="27" t="s">
        <v>215</v>
      </c>
    </row>
    <row r="3" spans="1:5" x14ac:dyDescent="0.25">
      <c r="A3" s="27">
        <v>2</v>
      </c>
      <c r="B3" s="50">
        <v>403</v>
      </c>
      <c r="C3" s="27" t="s">
        <v>216</v>
      </c>
    </row>
    <row r="4" spans="1:5" x14ac:dyDescent="0.25">
      <c r="A4" s="27">
        <v>4</v>
      </c>
      <c r="B4" s="50" t="s">
        <v>217</v>
      </c>
      <c r="C4" s="27" t="s">
        <v>218</v>
      </c>
    </row>
    <row r="5" spans="1:5" x14ac:dyDescent="0.25">
      <c r="A5" s="27">
        <v>5</v>
      </c>
      <c r="B5" s="50" t="s">
        <v>219</v>
      </c>
      <c r="C5" s="27" t="s">
        <v>220</v>
      </c>
    </row>
    <row r="6" spans="1:5" x14ac:dyDescent="0.25">
      <c r="A6" s="27">
        <v>6</v>
      </c>
      <c r="B6" s="50" t="s">
        <v>221</v>
      </c>
      <c r="C6" s="27" t="s">
        <v>222</v>
      </c>
    </row>
    <row r="7" spans="1:5" x14ac:dyDescent="0.25">
      <c r="A7" s="27">
        <v>7</v>
      </c>
      <c r="B7" s="50" t="s">
        <v>223</v>
      </c>
      <c r="C7" s="27" t="s">
        <v>224</v>
      </c>
    </row>
    <row r="8" spans="1:5" x14ac:dyDescent="0.25">
      <c r="A8" s="27">
        <v>8</v>
      </c>
      <c r="B8" s="50" t="s">
        <v>225</v>
      </c>
      <c r="C8" s="27" t="s">
        <v>226</v>
      </c>
    </row>
    <row r="9" spans="1:5" x14ac:dyDescent="0.25">
      <c r="A9" s="27">
        <v>9</v>
      </c>
      <c r="B9" s="50" t="s">
        <v>227</v>
      </c>
      <c r="C9" s="27" t="s">
        <v>228</v>
      </c>
    </row>
    <row r="10" spans="1:5" x14ac:dyDescent="0.25">
      <c r="A10" s="27">
        <v>10</v>
      </c>
      <c r="B10" s="50" t="s">
        <v>229</v>
      </c>
      <c r="C10" s="27" t="s">
        <v>230</v>
      </c>
    </row>
    <row r="11" spans="1:5" x14ac:dyDescent="0.25">
      <c r="A11" s="27">
        <v>11</v>
      </c>
      <c r="B11" s="50" t="s">
        <v>231</v>
      </c>
      <c r="C11" s="27" t="s">
        <v>232</v>
      </c>
    </row>
    <row r="12" spans="1:5" x14ac:dyDescent="0.25">
      <c r="A12" s="27">
        <v>12</v>
      </c>
      <c r="B12" s="50" t="s">
        <v>233</v>
      </c>
      <c r="C12" s="27" t="s">
        <v>234</v>
      </c>
    </row>
    <row r="13" spans="1:5" x14ac:dyDescent="0.25">
      <c r="A13" s="27">
        <v>13</v>
      </c>
      <c r="B13" s="50" t="s">
        <v>235</v>
      </c>
      <c r="C13" s="27" t="s">
        <v>236</v>
      </c>
    </row>
    <row r="14" spans="1:5" x14ac:dyDescent="0.25">
      <c r="A14" s="27">
        <v>14</v>
      </c>
      <c r="B14" s="50" t="s">
        <v>237</v>
      </c>
      <c r="C14" s="27" t="s">
        <v>238</v>
      </c>
      <c r="E14" s="47" t="s">
        <v>409</v>
      </c>
    </row>
    <row r="15" spans="1:5" x14ac:dyDescent="0.25">
      <c r="A15" s="27">
        <v>15</v>
      </c>
      <c r="B15" s="50" t="s">
        <v>239</v>
      </c>
      <c r="C15" s="27" t="s">
        <v>240</v>
      </c>
      <c r="E15" s="47" t="s">
        <v>411</v>
      </c>
    </row>
    <row r="16" spans="1:5" x14ac:dyDescent="0.25">
      <c r="A16" s="27">
        <v>16</v>
      </c>
      <c r="B16" s="50" t="s">
        <v>241</v>
      </c>
      <c r="C16" s="27" t="s">
        <v>242</v>
      </c>
      <c r="E16" s="47" t="s">
        <v>413</v>
      </c>
    </row>
    <row r="17" spans="1:8" x14ac:dyDescent="0.25">
      <c r="A17" s="27">
        <v>17</v>
      </c>
      <c r="B17" s="50" t="s">
        <v>243</v>
      </c>
      <c r="C17" s="27" t="s">
        <v>244</v>
      </c>
      <c r="E17" s="52" t="s">
        <v>412</v>
      </c>
      <c r="F17" s="40"/>
      <c r="G17" s="40"/>
      <c r="H17" s="40"/>
    </row>
    <row r="18" spans="1:8" x14ac:dyDescent="0.25">
      <c r="A18" s="27">
        <v>18</v>
      </c>
      <c r="B18" s="50" t="s">
        <v>245</v>
      </c>
      <c r="C18" s="27" t="s">
        <v>246</v>
      </c>
    </row>
    <row r="19" spans="1:8" x14ac:dyDescent="0.25">
      <c r="A19" s="27">
        <v>19</v>
      </c>
      <c r="B19" s="50" t="s">
        <v>247</v>
      </c>
      <c r="C19" s="27" t="s">
        <v>248</v>
      </c>
    </row>
    <row r="20" spans="1:8" x14ac:dyDescent="0.25">
      <c r="A20" s="27">
        <v>20</v>
      </c>
      <c r="B20" s="50" t="s">
        <v>249</v>
      </c>
      <c r="C20" s="27" t="s">
        <v>250</v>
      </c>
    </row>
    <row r="21" spans="1:8" x14ac:dyDescent="0.25">
      <c r="A21" s="27">
        <v>21</v>
      </c>
      <c r="B21" s="50" t="s">
        <v>251</v>
      </c>
      <c r="C21" s="27" t="s">
        <v>252</v>
      </c>
    </row>
    <row r="22" spans="1:8" x14ac:dyDescent="0.25">
      <c r="A22" s="27">
        <v>22</v>
      </c>
      <c r="B22" s="50" t="s">
        <v>253</v>
      </c>
      <c r="C22" s="27" t="s">
        <v>254</v>
      </c>
    </row>
    <row r="23" spans="1:8" x14ac:dyDescent="0.25">
      <c r="A23" s="27">
        <v>23</v>
      </c>
      <c r="B23" s="50" t="s">
        <v>255</v>
      </c>
      <c r="C23" s="27" t="s">
        <v>256</v>
      </c>
    </row>
    <row r="24" spans="1:8" x14ac:dyDescent="0.25">
      <c r="A24" s="27">
        <v>24</v>
      </c>
      <c r="B24" s="50" t="s">
        <v>257</v>
      </c>
      <c r="C24" s="27" t="s">
        <v>258</v>
      </c>
    </row>
    <row r="25" spans="1:8" x14ac:dyDescent="0.25">
      <c r="A25" s="27">
        <v>25</v>
      </c>
      <c r="B25" s="50" t="s">
        <v>259</v>
      </c>
      <c r="C25" s="27" t="s">
        <v>260</v>
      </c>
    </row>
    <row r="26" spans="1:8" x14ac:dyDescent="0.25">
      <c r="A26" s="27">
        <v>27</v>
      </c>
      <c r="B26" s="50" t="s">
        <v>261</v>
      </c>
      <c r="C26" s="27" t="s">
        <v>262</v>
      </c>
    </row>
    <row r="27" spans="1:8" x14ac:dyDescent="0.25">
      <c r="A27" s="27">
        <v>28</v>
      </c>
      <c r="B27" s="50" t="s">
        <v>263</v>
      </c>
      <c r="C27" s="27" t="s">
        <v>264</v>
      </c>
    </row>
    <row r="28" spans="1:8" x14ac:dyDescent="0.25">
      <c r="A28" s="27">
        <v>29</v>
      </c>
      <c r="B28" s="50" t="s">
        <v>265</v>
      </c>
      <c r="C28" s="27" t="s">
        <v>266</v>
      </c>
    </row>
    <row r="29" spans="1:8" x14ac:dyDescent="0.25">
      <c r="A29" s="27">
        <v>30</v>
      </c>
      <c r="B29" s="50" t="s">
        <v>267</v>
      </c>
      <c r="C29" s="27" t="s">
        <v>268</v>
      </c>
    </row>
    <row r="30" spans="1:8" x14ac:dyDescent="0.25">
      <c r="A30" s="27">
        <v>31</v>
      </c>
      <c r="B30" s="50" t="s">
        <v>269</v>
      </c>
      <c r="C30" s="27" t="s">
        <v>270</v>
      </c>
    </row>
    <row r="31" spans="1:8" x14ac:dyDescent="0.25">
      <c r="A31" s="27">
        <v>32</v>
      </c>
      <c r="B31" s="50" t="s">
        <v>271</v>
      </c>
      <c r="C31" s="27" t="s">
        <v>272</v>
      </c>
    </row>
    <row r="32" spans="1:8" x14ac:dyDescent="0.25">
      <c r="A32" s="27">
        <v>33</v>
      </c>
      <c r="B32" s="50" t="s">
        <v>273</v>
      </c>
      <c r="C32" s="27" t="s">
        <v>274</v>
      </c>
    </row>
    <row r="33" spans="1:3" x14ac:dyDescent="0.25">
      <c r="A33" s="27">
        <v>34</v>
      </c>
      <c r="B33" s="50" t="s">
        <v>275</v>
      </c>
      <c r="C33" s="27" t="s">
        <v>276</v>
      </c>
    </row>
    <row r="34" spans="1:3" x14ac:dyDescent="0.25">
      <c r="A34" s="27">
        <v>35</v>
      </c>
      <c r="B34" s="50" t="s">
        <v>277</v>
      </c>
      <c r="C34" s="27" t="s">
        <v>278</v>
      </c>
    </row>
    <row r="35" spans="1:3" x14ac:dyDescent="0.25">
      <c r="A35" s="27">
        <v>36</v>
      </c>
      <c r="B35" s="50" t="s">
        <v>279</v>
      </c>
      <c r="C35" s="27" t="s">
        <v>280</v>
      </c>
    </row>
    <row r="36" spans="1:3" x14ac:dyDescent="0.25">
      <c r="A36" s="27">
        <v>37</v>
      </c>
      <c r="B36" s="50" t="s">
        <v>281</v>
      </c>
      <c r="C36" s="27" t="s">
        <v>282</v>
      </c>
    </row>
    <row r="37" spans="1:3" x14ac:dyDescent="0.25">
      <c r="A37" s="27">
        <v>38</v>
      </c>
      <c r="B37" s="50" t="s">
        <v>283</v>
      </c>
      <c r="C37" s="27" t="s">
        <v>284</v>
      </c>
    </row>
    <row r="38" spans="1:3" x14ac:dyDescent="0.25">
      <c r="A38" s="27">
        <v>39</v>
      </c>
      <c r="B38" s="50" t="s">
        <v>285</v>
      </c>
      <c r="C38" s="27" t="s">
        <v>286</v>
      </c>
    </row>
    <row r="39" spans="1:3" x14ac:dyDescent="0.25">
      <c r="A39" s="27">
        <v>40</v>
      </c>
      <c r="B39" s="50" t="s">
        <v>287</v>
      </c>
      <c r="C39" s="27" t="s">
        <v>288</v>
      </c>
    </row>
    <row r="40" spans="1:3" x14ac:dyDescent="0.25">
      <c r="A40" s="27">
        <v>41</v>
      </c>
      <c r="B40" s="50" t="s">
        <v>289</v>
      </c>
      <c r="C40" s="27" t="s">
        <v>290</v>
      </c>
    </row>
    <row r="41" spans="1:3" x14ac:dyDescent="0.25">
      <c r="A41" s="27">
        <v>42</v>
      </c>
      <c r="B41" s="50" t="s">
        <v>291</v>
      </c>
      <c r="C41" s="27" t="s">
        <v>292</v>
      </c>
    </row>
    <row r="42" spans="1:3" x14ac:dyDescent="0.25">
      <c r="A42" s="27">
        <v>43</v>
      </c>
      <c r="B42" s="50" t="s">
        <v>293</v>
      </c>
      <c r="C42" s="27" t="s">
        <v>294</v>
      </c>
    </row>
    <row r="43" spans="1:3" x14ac:dyDescent="0.25">
      <c r="A43" s="27">
        <v>44</v>
      </c>
      <c r="B43" s="50" t="s">
        <v>295</v>
      </c>
      <c r="C43" s="27" t="s">
        <v>296</v>
      </c>
    </row>
    <row r="44" spans="1:3" x14ac:dyDescent="0.25">
      <c r="A44" s="27">
        <v>45</v>
      </c>
      <c r="B44" s="50" t="s">
        <v>297</v>
      </c>
      <c r="C44" s="27" t="s">
        <v>298</v>
      </c>
    </row>
    <row r="45" spans="1:3" x14ac:dyDescent="0.25">
      <c r="A45" s="27">
        <v>46</v>
      </c>
      <c r="B45" s="50" t="s">
        <v>299</v>
      </c>
      <c r="C45" s="27" t="s">
        <v>300</v>
      </c>
    </row>
    <row r="46" spans="1:3" x14ac:dyDescent="0.25">
      <c r="A46" s="27">
        <v>47</v>
      </c>
      <c r="B46" s="50" t="s">
        <v>301</v>
      </c>
      <c r="C46" s="27" t="s">
        <v>302</v>
      </c>
    </row>
    <row r="47" spans="1:3" x14ac:dyDescent="0.25">
      <c r="A47" s="27">
        <v>48</v>
      </c>
      <c r="B47" s="50" t="s">
        <v>303</v>
      </c>
      <c r="C47" s="27" t="s">
        <v>304</v>
      </c>
    </row>
    <row r="48" spans="1:3" x14ac:dyDescent="0.25">
      <c r="A48" s="27">
        <v>49</v>
      </c>
      <c r="B48" s="50" t="s">
        <v>305</v>
      </c>
      <c r="C48" s="27" t="s">
        <v>306</v>
      </c>
    </row>
    <row r="49" spans="1:3" x14ac:dyDescent="0.25">
      <c r="A49" s="27">
        <v>50</v>
      </c>
      <c r="B49" s="50" t="s">
        <v>307</v>
      </c>
      <c r="C49" s="27" t="s">
        <v>308</v>
      </c>
    </row>
    <row r="50" spans="1:3" x14ac:dyDescent="0.25">
      <c r="A50" s="27">
        <v>52</v>
      </c>
      <c r="B50" s="50" t="s">
        <v>309</v>
      </c>
      <c r="C50" s="27" t="s">
        <v>310</v>
      </c>
    </row>
    <row r="51" spans="1:3" x14ac:dyDescent="0.25">
      <c r="A51" s="27">
        <v>53</v>
      </c>
      <c r="B51" s="50" t="s">
        <v>311</v>
      </c>
      <c r="C51" s="27" t="s">
        <v>312</v>
      </c>
    </row>
    <row r="52" spans="1:3" x14ac:dyDescent="0.25">
      <c r="A52" s="27">
        <v>54</v>
      </c>
      <c r="B52" s="50" t="s">
        <v>313</v>
      </c>
      <c r="C52" s="27" t="s">
        <v>314</v>
      </c>
    </row>
    <row r="53" spans="1:3" x14ac:dyDescent="0.25">
      <c r="A53" s="27">
        <v>55</v>
      </c>
      <c r="B53" s="50" t="s">
        <v>315</v>
      </c>
      <c r="C53" s="27" t="s">
        <v>316</v>
      </c>
    </row>
    <row r="54" spans="1:3" x14ac:dyDescent="0.25">
      <c r="A54" s="27">
        <v>56</v>
      </c>
      <c r="B54" s="50" t="s">
        <v>317</v>
      </c>
      <c r="C54" s="27" t="s">
        <v>318</v>
      </c>
    </row>
    <row r="55" spans="1:3" x14ac:dyDescent="0.25">
      <c r="A55" s="27">
        <v>57</v>
      </c>
      <c r="B55" s="50" t="s">
        <v>319</v>
      </c>
      <c r="C55" s="27" t="s">
        <v>320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0D22F7-68A3-43BD-9F5F-F626855E0C3E}">
  <sheetPr codeName="Sheet2">
    <tabColor rgb="FFC00000"/>
  </sheetPr>
  <dimension ref="A1:O42"/>
  <sheetViews>
    <sheetView showGridLines="0" workbookViewId="0">
      <selection activeCell="F18" sqref="F18"/>
    </sheetView>
  </sheetViews>
  <sheetFormatPr baseColWidth="10" defaultColWidth="9" defaultRowHeight="15" x14ac:dyDescent="0.25"/>
  <cols>
    <col min="1" max="1" width="6.28515625" bestFit="1" customWidth="1"/>
    <col min="2" max="2" width="17.85546875" bestFit="1" customWidth="1"/>
    <col min="3" max="3" width="11" customWidth="1"/>
    <col min="4" max="4" width="20.5703125" customWidth="1"/>
    <col min="5" max="6" width="15.5703125" style="2" customWidth="1"/>
    <col min="7" max="7" width="9" style="18"/>
    <col min="8" max="8" width="10" style="18" bestFit="1" customWidth="1"/>
    <col min="9" max="9" width="22" bestFit="1" customWidth="1"/>
    <col min="10" max="10" width="22.5703125" bestFit="1" customWidth="1"/>
    <col min="11" max="11" width="10.5703125" style="2" bestFit="1" customWidth="1"/>
    <col min="12" max="12" width="6.28515625" customWidth="1"/>
    <col min="15" max="15" width="20" bestFit="1" customWidth="1"/>
  </cols>
  <sheetData>
    <row r="1" spans="1:15" s="1" customFormat="1" x14ac:dyDescent="0.25">
      <c r="A1" s="3" t="s">
        <v>0</v>
      </c>
      <c r="B1" s="3" t="s">
        <v>1</v>
      </c>
      <c r="C1" s="3" t="s">
        <v>2</v>
      </c>
      <c r="D1" s="3" t="s">
        <v>3</v>
      </c>
      <c r="E1" s="3" t="s">
        <v>4</v>
      </c>
      <c r="F1" s="3" t="s">
        <v>5</v>
      </c>
      <c r="G1" s="4" t="s">
        <v>6</v>
      </c>
      <c r="H1" s="4" t="s">
        <v>7</v>
      </c>
      <c r="I1" s="3" t="s">
        <v>8</v>
      </c>
      <c r="J1" s="3" t="s">
        <v>9</v>
      </c>
      <c r="K1" s="3" t="s">
        <v>10</v>
      </c>
      <c r="L1" s="16" t="s">
        <v>11</v>
      </c>
      <c r="O1" s="17" t="s">
        <v>31</v>
      </c>
    </row>
    <row r="2" spans="1:15" x14ac:dyDescent="0.25">
      <c r="A2" s="2">
        <f>IF(UEN!A2="","",UEN!A2)</f>
        <v>1</v>
      </c>
      <c r="B2" t="str">
        <f>IF(UEN!B2="","",UEN!B2)</f>
        <v>Microsoft CSP</v>
      </c>
      <c r="C2" t="str">
        <f>IF(UEN!C2="","",UEN!C2)</f>
        <v>Microsoft</v>
      </c>
      <c r="D2" t="str">
        <f>IF(UEN!D2="","",UEN!D2)</f>
        <v>CSP</v>
      </c>
      <c r="E2" s="2">
        <f>IF(UEN!E2="","",UEN!E2)</f>
        <v>43231513</v>
      </c>
      <c r="F2" s="2" t="str">
        <f>IF(UEN!F2="","",UEN!F2)</f>
        <v>E48</v>
      </c>
      <c r="G2" s="18">
        <f>IF(UEN!G2="","",UEN!G2)</f>
        <v>0.16</v>
      </c>
      <c r="H2" s="18">
        <f>IF(UEN!H2="","",UEN!H2)</f>
        <v>0.2</v>
      </c>
      <c r="I2" t="str">
        <f>IF(UEN!I2="","",UEN!I2)</f>
        <v/>
      </c>
      <c r="J2" t="str">
        <f>IF(UEN!J2="","",UEN!J2)</f>
        <v/>
      </c>
      <c r="K2" s="2">
        <f>IF(UEN!K2="","",IF(UEN!K2="No",0,1))</f>
        <v>0</v>
      </c>
      <c r="L2" s="19">
        <f>IF(UEN!L2="","",UEN!L2)</f>
        <v>1</v>
      </c>
      <c r="O2" s="20" t="s">
        <v>32</v>
      </c>
    </row>
    <row r="3" spans="1:15" x14ac:dyDescent="0.25">
      <c r="A3" s="2">
        <f>IF(UEN!A3="","",UEN!A3)</f>
        <v>2</v>
      </c>
      <c r="B3" t="str">
        <f>IF(UEN!B3="","",UEN!B3)</f>
        <v>Microsoft Azure</v>
      </c>
      <c r="C3" t="str">
        <f>IF(UEN!C3="","",UEN!C3)</f>
        <v>Microsoft</v>
      </c>
      <c r="D3" t="str">
        <f>IF(UEN!D3="","",UEN!D3)</f>
        <v>Azure</v>
      </c>
      <c r="E3" s="2">
        <f>IF(UEN!E3="","",UEN!E3)</f>
        <v>43232701</v>
      </c>
      <c r="F3" s="2" t="str">
        <f>IF(UEN!F3="","",UEN!F3)</f>
        <v>E48</v>
      </c>
      <c r="G3" s="18">
        <f>IF(UEN!G3="","",UEN!G3)</f>
        <v>0.16</v>
      </c>
      <c r="H3" s="18">
        <f>IF(UEN!H3="","",UEN!H3)</f>
        <v>0.2</v>
      </c>
      <c r="I3" t="str">
        <f>IF(UEN!I3="","",UEN!I3)</f>
        <v/>
      </c>
      <c r="J3" t="str">
        <f>IF(UEN!J3="","",UEN!J3)</f>
        <v/>
      </c>
      <c r="K3" s="2">
        <f>IF(UEN!K3="","",IF(UEN!K3="No",0,1))</f>
        <v>0</v>
      </c>
      <c r="L3" s="19">
        <f>IF(UEN!L3="","",UEN!L3)</f>
        <v>1</v>
      </c>
      <c r="O3" s="20" t="s">
        <v>33</v>
      </c>
    </row>
    <row r="4" spans="1:15" x14ac:dyDescent="0.25">
      <c r="A4" s="2">
        <f>IF(UEN!A4="","",UEN!A4)</f>
        <v>3</v>
      </c>
      <c r="B4" t="str">
        <f>IF(UEN!B4="","",UEN!B4)</f>
        <v>Microsoft School</v>
      </c>
      <c r="C4" t="str">
        <f>IF(UEN!C4="","",UEN!C4)</f>
        <v>Microsoft</v>
      </c>
      <c r="D4" t="str">
        <f>IF(UEN!D4="","",UEN!D4)</f>
        <v>School</v>
      </c>
      <c r="E4" s="2">
        <f>IF(UEN!E4="","",UEN!E4)</f>
        <v>43231513</v>
      </c>
      <c r="F4" s="2" t="str">
        <f>IF(UEN!F4="","",UEN!F4)</f>
        <v>E48</v>
      </c>
      <c r="G4" s="18">
        <f>IF(UEN!G4="","",UEN!G4)</f>
        <v>0.16</v>
      </c>
      <c r="H4" s="18">
        <f>IF(UEN!H4="","",UEN!H4)</f>
        <v>0.17</v>
      </c>
      <c r="I4" t="str">
        <f>IF(UEN!I4="","",UEN!I4)</f>
        <v/>
      </c>
      <c r="J4" t="str">
        <f>IF(UEN!J4="","",UEN!J4)</f>
        <v/>
      </c>
      <c r="K4" s="2">
        <f>IF(UEN!K4="","",IF(UEN!K4="No",0,1))</f>
        <v>0</v>
      </c>
      <c r="L4" s="19">
        <f>IF(UEN!L4="","",UEN!L4)</f>
        <v>1</v>
      </c>
      <c r="O4" s="20" t="s">
        <v>34</v>
      </c>
    </row>
    <row r="5" spans="1:15" x14ac:dyDescent="0.25">
      <c r="A5" s="2">
        <f>IF(UEN!A5="","",UEN!A5)</f>
        <v>4</v>
      </c>
      <c r="B5" t="str">
        <f>IF(UEN!B5="","",UEN!B5)</f>
        <v>Microsoft OVS</v>
      </c>
      <c r="C5" t="str">
        <f>IF(UEN!C5="","",UEN!C5)</f>
        <v>Microsoft</v>
      </c>
      <c r="D5" t="str">
        <f>IF(UEN!D5="","",UEN!D5)</f>
        <v>OVS</v>
      </c>
      <c r="E5" s="2">
        <f>IF(UEN!E5="","",UEN!E5)</f>
        <v>43231513</v>
      </c>
      <c r="F5" s="2" t="str">
        <f>IF(UEN!F5="","",UEN!F5)</f>
        <v>E48</v>
      </c>
      <c r="G5" s="18">
        <f>IF(UEN!G5="","",UEN!G5)</f>
        <v>0.16</v>
      </c>
      <c r="H5" s="18">
        <f>IF(UEN!H5="","",UEN!H5)</f>
        <v>0.17</v>
      </c>
      <c r="I5" t="str">
        <f>IF(UEN!I5="","",UEN!I5)</f>
        <v/>
      </c>
      <c r="J5" t="str">
        <f>IF(UEN!J5="","",UEN!J5)</f>
        <v/>
      </c>
      <c r="K5" s="2">
        <f>IF(UEN!K5="","",IF(UEN!K5="No",0,1))</f>
        <v>0</v>
      </c>
      <c r="L5" s="19">
        <f>IF(UEN!L5="","",UEN!L5)</f>
        <v>1</v>
      </c>
      <c r="O5" s="20" t="s">
        <v>35</v>
      </c>
    </row>
    <row r="6" spans="1:15" x14ac:dyDescent="0.25">
      <c r="A6" s="2">
        <f>IF(UEN!A6="","",UEN!A6)</f>
        <v>5</v>
      </c>
      <c r="B6" t="str">
        <f>IF(UEN!B6="","",UEN!B6)</f>
        <v>Microsoft Otro</v>
      </c>
      <c r="C6" t="str">
        <f>IF(UEN!C6="","",UEN!C6)</f>
        <v>Microsoft</v>
      </c>
      <c r="D6" t="str">
        <f>IF(UEN!D6="","",UEN!D6)</f>
        <v>Otro</v>
      </c>
      <c r="E6" s="2">
        <f>IF(UEN!E6="","",UEN!E6)</f>
        <v>43231513</v>
      </c>
      <c r="F6" s="2" t="str">
        <f>IF(UEN!F6="","",UEN!F6)</f>
        <v>E48</v>
      </c>
      <c r="G6" s="18">
        <f>IF(UEN!G6="","",UEN!G6)</f>
        <v>0.16</v>
      </c>
      <c r="H6" s="18">
        <f>IF(UEN!H6="","",UEN!H6)</f>
        <v>0.17</v>
      </c>
      <c r="I6" t="str">
        <f>IF(UEN!I6="","",UEN!I6)</f>
        <v/>
      </c>
      <c r="J6" t="str">
        <f>IF(UEN!J6="","",UEN!J6)</f>
        <v/>
      </c>
      <c r="K6" s="2">
        <f>IF(UEN!K6="","",IF(UEN!K6="No",0,1))</f>
        <v>0</v>
      </c>
      <c r="L6" s="19">
        <f>IF(UEN!L6="","",UEN!L6)</f>
        <v>1</v>
      </c>
      <c r="O6" s="20" t="s">
        <v>36</v>
      </c>
    </row>
    <row r="7" spans="1:15" x14ac:dyDescent="0.25">
      <c r="A7" s="2">
        <f>IF(UEN!A7="","",UEN!A7)</f>
        <v>6</v>
      </c>
      <c r="B7" t="str">
        <f>IF(UEN!B7="","",UEN!B7)</f>
        <v>Adobe Licencias</v>
      </c>
      <c r="C7" t="str">
        <f>IF(UEN!C7="","",UEN!C7)</f>
        <v>Adobe</v>
      </c>
      <c r="D7" t="str">
        <f>IF(UEN!D7="","",UEN!D7)</f>
        <v>Licencias</v>
      </c>
      <c r="E7" s="2">
        <f>IF(UEN!E7="","",UEN!E7)</f>
        <v>43232100</v>
      </c>
      <c r="F7" s="2" t="str">
        <f>IF(UEN!F7="","",UEN!F7)</f>
        <v>E48</v>
      </c>
      <c r="G7" s="18">
        <f>IF(UEN!G7="","",UEN!G7)</f>
        <v>0.16</v>
      </c>
      <c r="H7" s="18">
        <f>IF(UEN!H7="","",UEN!H7)</f>
        <v>0.16</v>
      </c>
      <c r="I7" t="str">
        <f>IF(UEN!I7="","",UEN!I7)</f>
        <v/>
      </c>
      <c r="J7" t="str">
        <f>IF(UEN!J7="","",UEN!J7)</f>
        <v/>
      </c>
      <c r="K7" s="2">
        <f>IF(UEN!K7="","",IF(UEN!K7="No",0,1))</f>
        <v>0</v>
      </c>
      <c r="L7" s="19">
        <f>IF(UEN!L7="","",UEN!L7)</f>
        <v>2</v>
      </c>
      <c r="O7" s="20" t="s">
        <v>37</v>
      </c>
    </row>
    <row r="8" spans="1:15" x14ac:dyDescent="0.25">
      <c r="A8" s="2">
        <f>IF(UEN!A8="","",UEN!A8)</f>
        <v>7</v>
      </c>
      <c r="B8" t="str">
        <f>IF(UEN!B8="","",UEN!B8)</f>
        <v>Adobe ETLA</v>
      </c>
      <c r="C8" t="str">
        <f>IF(UEN!C8="","",UEN!C8)</f>
        <v>Adobe</v>
      </c>
      <c r="D8" t="str">
        <f>IF(UEN!D8="","",UEN!D8)</f>
        <v>ETLA</v>
      </c>
      <c r="E8" s="2">
        <f>IF(UEN!E8="","",UEN!E8)</f>
        <v>43232100</v>
      </c>
      <c r="F8" s="2" t="str">
        <f>IF(UEN!F8="","",UEN!F8)</f>
        <v>E48</v>
      </c>
      <c r="G8" s="18">
        <f>IF(UEN!G8="","",UEN!G8)</f>
        <v>0.16</v>
      </c>
      <c r="H8" s="18">
        <f>IF(UEN!H8="","",UEN!H8)</f>
        <v>0.1</v>
      </c>
      <c r="I8" t="str">
        <f>IF(UEN!I8="","",UEN!I8)</f>
        <v/>
      </c>
      <c r="J8" t="str">
        <f>IF(UEN!J8="","",UEN!J8)</f>
        <v/>
      </c>
      <c r="K8" s="2">
        <f>IF(UEN!K8="","",IF(UEN!K8="No",0,1))</f>
        <v>0</v>
      </c>
      <c r="L8" s="19">
        <f>IF(UEN!L8="","",UEN!L8)</f>
        <v>2</v>
      </c>
      <c r="O8" s="20" t="s">
        <v>38</v>
      </c>
    </row>
    <row r="9" spans="1:15" x14ac:dyDescent="0.25">
      <c r="A9" s="2">
        <f>IF(UEN!A9="","",UEN!A9)</f>
        <v>8</v>
      </c>
      <c r="B9" t="str">
        <f>IF(UEN!B9="","",UEN!B9)</f>
        <v>Autodesk Licencias</v>
      </c>
      <c r="C9" t="str">
        <f>IF(UEN!C9="","",UEN!C9)</f>
        <v>Autodesk</v>
      </c>
      <c r="D9" t="str">
        <f>IF(UEN!D9="","",UEN!D9)</f>
        <v>Licencias</v>
      </c>
      <c r="E9" s="2">
        <f>IF(UEN!E9="","",UEN!E9)</f>
        <v>43232604</v>
      </c>
      <c r="F9" s="2" t="str">
        <f>IF(UEN!F9="","",UEN!F9)</f>
        <v>E48</v>
      </c>
      <c r="G9" s="18">
        <f>IF(UEN!G9="","",UEN!G9)</f>
        <v>0.16</v>
      </c>
      <c r="H9" s="18">
        <f>IF(UEN!H9="","",UEN!H9)</f>
        <v>0.02</v>
      </c>
      <c r="I9" t="str">
        <f>IF(UEN!I9="","",UEN!I9)</f>
        <v/>
      </c>
      <c r="J9" t="str">
        <f>IF(UEN!J9="","",UEN!J9)</f>
        <v/>
      </c>
      <c r="K9" s="2">
        <f>IF(UEN!K9="","",IF(UEN!K9="No",0,1))</f>
        <v>0</v>
      </c>
      <c r="L9" s="19">
        <f>IF(UEN!L9="","",UEN!L9)</f>
        <v>3</v>
      </c>
      <c r="O9" s="20" t="s">
        <v>39</v>
      </c>
    </row>
    <row r="10" spans="1:15" x14ac:dyDescent="0.25">
      <c r="A10" s="2">
        <f>IF(UEN!A10="","",UEN!A10)</f>
        <v>9</v>
      </c>
      <c r="B10" t="str">
        <f>IF(UEN!B10="","",UEN!B10)</f>
        <v>Netsupport Licencias</v>
      </c>
      <c r="C10" t="str">
        <f>IF(UEN!C10="","",UEN!C10)</f>
        <v>Netsupport</v>
      </c>
      <c r="D10" t="str">
        <f>IF(UEN!D10="","",UEN!D10)</f>
        <v>Licencias</v>
      </c>
      <c r="E10" s="2">
        <f>IF(UEN!E10="","",UEN!E10)</f>
        <v>43231500</v>
      </c>
      <c r="F10" s="2" t="str">
        <f>IF(UEN!F10="","",UEN!F10)</f>
        <v>E48</v>
      </c>
      <c r="G10" s="18">
        <f>IF(UEN!G10="","",UEN!G10)</f>
        <v>0.16</v>
      </c>
      <c r="H10" s="18">
        <f>IF(UEN!H10="","",UEN!H10)</f>
        <v>0.2</v>
      </c>
      <c r="I10" t="str">
        <f>IF(UEN!I10="","",UEN!I10)</f>
        <v/>
      </c>
      <c r="J10" t="str">
        <f>IF(UEN!J10="","",UEN!J10)</f>
        <v/>
      </c>
      <c r="K10" s="2">
        <f>IF(UEN!K10="","",IF(UEN!K10="No",0,1))</f>
        <v>0</v>
      </c>
      <c r="L10" s="19">
        <f>IF(UEN!L10="","",UEN!L10)</f>
        <v>4</v>
      </c>
      <c r="O10" s="20" t="s">
        <v>40</v>
      </c>
    </row>
    <row r="11" spans="1:15" x14ac:dyDescent="0.25">
      <c r="A11" s="2">
        <f>IF(UEN!A11="","",UEN!A11)</f>
        <v>10</v>
      </c>
      <c r="B11" t="str">
        <f>IF(UEN!B11="","",UEN!B11)</f>
        <v>Seguridad Licencias</v>
      </c>
      <c r="C11" t="str">
        <f>IF(UEN!C11="","",UEN!C11)</f>
        <v>Seguridad</v>
      </c>
      <c r="D11" t="str">
        <f>IF(UEN!D11="","",UEN!D11)</f>
        <v>Licencias</v>
      </c>
      <c r="E11" s="2">
        <f>IF(UEN!E11="","",UEN!E11)</f>
        <v>43233200</v>
      </c>
      <c r="F11" s="2" t="str">
        <f>IF(UEN!F11="","",UEN!F11)</f>
        <v>E48</v>
      </c>
      <c r="G11" s="18">
        <f>IF(UEN!G11="","",UEN!G11)</f>
        <v>0.16</v>
      </c>
      <c r="H11" s="18">
        <f>IF(UEN!H11="","",UEN!H11)</f>
        <v>0.1</v>
      </c>
      <c r="I11" t="str">
        <f>IF(UEN!I11="","",UEN!I11)</f>
        <v/>
      </c>
      <c r="J11" t="str">
        <f>IF(UEN!J11="","",UEN!J11)</f>
        <v/>
      </c>
      <c r="K11" s="2">
        <f>IF(UEN!K11="","",IF(UEN!K11="No",0,1))</f>
        <v>0</v>
      </c>
      <c r="L11" s="19">
        <f>IF(UEN!L11="","",UEN!L11)</f>
        <v>5</v>
      </c>
      <c r="O11" s="20" t="s">
        <v>41</v>
      </c>
    </row>
    <row r="12" spans="1:15" x14ac:dyDescent="0.25">
      <c r="A12" s="2">
        <f>IF(UEN!A12="","",UEN!A12)</f>
        <v>11</v>
      </c>
      <c r="B12" t="str">
        <f>IF(UEN!B12="","",UEN!B12)</f>
        <v>Desarrollo Sistema</v>
      </c>
      <c r="C12" t="str">
        <f>IF(UEN!C12="","",UEN!C12)</f>
        <v>Desarrollo</v>
      </c>
      <c r="D12" t="str">
        <f>IF(UEN!D12="","",UEN!D12)</f>
        <v>Sistema</v>
      </c>
      <c r="E12" s="2">
        <f>IF(UEN!E12="","",UEN!E12)</f>
        <v>81141902</v>
      </c>
      <c r="F12" s="2" t="str">
        <f>IF(UEN!F12="","",UEN!F12)</f>
        <v>E48</v>
      </c>
      <c r="G12" s="18">
        <f>IF(UEN!G12="","",UEN!G12)</f>
        <v>0.16</v>
      </c>
      <c r="H12" s="18">
        <f>IF(UEN!H12="","",UEN!H12)</f>
        <v>0.3</v>
      </c>
      <c r="I12" t="str">
        <f>IF(UEN!I12="","",UEN!I12)</f>
        <v/>
      </c>
      <c r="J12" t="str">
        <f>IF(UEN!J12="","",UEN!J12)</f>
        <v/>
      </c>
      <c r="K12" s="2">
        <f>IF(UEN!K12="","",IF(UEN!K12="No",0,1))</f>
        <v>0</v>
      </c>
      <c r="L12" s="19">
        <f>IF(UEN!L12="","",UEN!L12)</f>
        <v>6</v>
      </c>
      <c r="O12" s="20" t="s">
        <v>42</v>
      </c>
    </row>
    <row r="13" spans="1:15" x14ac:dyDescent="0.25">
      <c r="A13" s="2">
        <f>IF(UEN!A13="","",UEN!A13)</f>
        <v>12</v>
      </c>
      <c r="B13" t="str">
        <f>IF(UEN!B13="","",UEN!B13)</f>
        <v xml:space="preserve">Soporte </v>
      </c>
      <c r="C13" t="str">
        <f>IF(UEN!C13="","",UEN!C13)</f>
        <v>Soporte</v>
      </c>
      <c r="D13" t="str">
        <f>IF(UEN!D13="","",UEN!D13)</f>
        <v/>
      </c>
      <c r="E13" s="2">
        <f>IF(UEN!E13="","",UEN!E13)</f>
        <v>81111800</v>
      </c>
      <c r="F13" s="2" t="str">
        <f>IF(UEN!F13="","",UEN!F13)</f>
        <v>E48</v>
      </c>
      <c r="G13" s="18">
        <f>IF(UEN!G13="","",UEN!G13)</f>
        <v>0.16</v>
      </c>
      <c r="H13" s="18">
        <f>IF(UEN!H13="","",UEN!H13)</f>
        <v>0.3</v>
      </c>
      <c r="I13" t="str">
        <f>IF(UEN!I13="","",UEN!I13)</f>
        <v/>
      </c>
      <c r="J13" t="str">
        <f>IF(UEN!J13="","",UEN!J13)</f>
        <v/>
      </c>
      <c r="K13" s="2">
        <f>IF(UEN!K13="","",IF(UEN!K13="No",0,1))</f>
        <v>0</v>
      </c>
      <c r="L13" s="19">
        <f>IF(UEN!L13="","",UEN!L13)</f>
        <v>7</v>
      </c>
      <c r="O13" s="20" t="s">
        <v>43</v>
      </c>
    </row>
    <row r="14" spans="1:15" x14ac:dyDescent="0.25">
      <c r="A14" s="2">
        <f>IF(UEN!A14="","",UEN!A14)</f>
        <v>13</v>
      </c>
      <c r="B14" t="str">
        <f>IF(UEN!B14="","",UEN!B14)</f>
        <v>Praxia Sistema</v>
      </c>
      <c r="C14" t="str">
        <f>IF(UEN!C14="","",UEN!C14)</f>
        <v>Praxia</v>
      </c>
      <c r="D14" t="str">
        <f>IF(UEN!D14="","",UEN!D14)</f>
        <v>Sistema</v>
      </c>
      <c r="E14" s="2">
        <f>IF(UEN!E14="","",UEN!E14)</f>
        <v>43233700</v>
      </c>
      <c r="F14" s="2" t="str">
        <f>IF(UEN!F14="","",UEN!F14)</f>
        <v>E48</v>
      </c>
      <c r="G14" s="18">
        <f>IF(UEN!G14="","",UEN!G14)</f>
        <v>0.16</v>
      </c>
      <c r="H14" s="18">
        <f>IF(UEN!H14="","",UEN!H14)</f>
        <v>0.3</v>
      </c>
      <c r="I14" t="str">
        <f>IF(UEN!I14="","",UEN!I14)</f>
        <v/>
      </c>
      <c r="J14" t="str">
        <f>IF(UEN!J14="","",UEN!J14)</f>
        <v/>
      </c>
      <c r="K14" s="2">
        <f>IF(UEN!K14="","",IF(UEN!K14="No",0,1))</f>
        <v>0</v>
      </c>
      <c r="L14" s="19">
        <f>IF(UEN!L14="","",UEN!L14)</f>
        <v>8</v>
      </c>
      <c r="O14" s="20" t="s">
        <v>44</v>
      </c>
    </row>
    <row r="15" spans="1:15" x14ac:dyDescent="0.25">
      <c r="A15" s="2">
        <f>IF(UEN!A15="","",UEN!A15)</f>
        <v>14</v>
      </c>
      <c r="B15" t="str">
        <f>IF(UEN!B15="","",UEN!B15)</f>
        <v>Praxia Otros</v>
      </c>
      <c r="C15" t="str">
        <f>IF(UEN!C15="","",UEN!C15)</f>
        <v>Praxia</v>
      </c>
      <c r="D15" t="str">
        <f>IF(UEN!D15="","",UEN!D15)</f>
        <v>Otros</v>
      </c>
      <c r="E15" s="2">
        <f>IF(UEN!E15="","",UEN!E15)</f>
        <v>43232701</v>
      </c>
      <c r="F15" s="2" t="str">
        <f>IF(UEN!F15="","",UEN!F15)</f>
        <v>E48</v>
      </c>
      <c r="G15" s="18">
        <f>IF(UEN!G15="","",UEN!G15)</f>
        <v>0.16</v>
      </c>
      <c r="H15" s="18">
        <f>IF(UEN!H15="","",UEN!H15)</f>
        <v>0.3</v>
      </c>
      <c r="I15" t="str">
        <f>IF(UEN!I15="","",UEN!I15)</f>
        <v/>
      </c>
      <c r="J15" t="str">
        <f>IF(UEN!J15="","",UEN!J15)</f>
        <v/>
      </c>
      <c r="K15" s="2">
        <f>IF(UEN!K15="","",IF(UEN!K15="No",0,1))</f>
        <v>0</v>
      </c>
      <c r="L15" s="19">
        <f>IF(UEN!L15="","",UEN!L15)</f>
        <v>8</v>
      </c>
      <c r="O15" s="20" t="s">
        <v>45</v>
      </c>
    </row>
    <row r="16" spans="1:15" x14ac:dyDescent="0.25">
      <c r="A16" s="2">
        <f>IF(UEN!A16="","",UEN!A16)</f>
        <v>15</v>
      </c>
      <c r="B16" t="str">
        <f>IF(UEN!B16="","",UEN!B16)</f>
        <v xml:space="preserve">Otros </v>
      </c>
      <c r="C16" t="str">
        <f>IF(UEN!C16="","",UEN!C16)</f>
        <v>Otros</v>
      </c>
      <c r="D16" t="str">
        <f>IF(UEN!D16="","",UEN!D16)</f>
        <v/>
      </c>
      <c r="E16" s="2">
        <f>IF(UEN!E16="","",UEN!E16)</f>
        <v>43231513</v>
      </c>
      <c r="F16" s="2" t="str">
        <f>IF(UEN!F16="","",UEN!F16)</f>
        <v>E48</v>
      </c>
      <c r="G16" s="18">
        <f>IF(UEN!G16="","",UEN!G16)</f>
        <v>0.16</v>
      </c>
      <c r="H16" s="18">
        <f>IF(UEN!H16="","",UEN!H16)</f>
        <v>0.15</v>
      </c>
      <c r="I16" t="str">
        <f>IF(UEN!I16="","",UEN!I16)</f>
        <v/>
      </c>
      <c r="J16" t="str">
        <f>IF(UEN!J16="","",UEN!J16)</f>
        <v/>
      </c>
      <c r="K16" s="2">
        <f>IF(UEN!K16="","",IF(UEN!K16="No",0,1))</f>
        <v>0</v>
      </c>
      <c r="L16" s="19">
        <f>IF(UEN!L16="","",UEN!L16)</f>
        <v>9</v>
      </c>
      <c r="O16" s="20" t="s">
        <v>46</v>
      </c>
    </row>
    <row r="17" spans="1:12" x14ac:dyDescent="0.25">
      <c r="A17" s="2" t="str">
        <f>IF(UEN!A17="","",UEN!A17)</f>
        <v/>
      </c>
      <c r="B17" t="str">
        <f>IF(UEN!B17="","",UEN!B17)</f>
        <v/>
      </c>
      <c r="C17" t="str">
        <f>IF(UEN!C17="","",UEN!C17)</f>
        <v/>
      </c>
      <c r="D17" t="str">
        <f>IF(UEN!D17="","",UEN!D17)</f>
        <v/>
      </c>
      <c r="E17" s="2" t="str">
        <f>IF(UEN!E17="","",UEN!E17)</f>
        <v/>
      </c>
      <c r="F17" s="2" t="str">
        <f>IF(UEN!F17="","",UEN!F17)</f>
        <v/>
      </c>
      <c r="G17" s="18" t="str">
        <f>IF(UEN!G17="","",UEN!G17)</f>
        <v/>
      </c>
      <c r="H17" s="18" t="str">
        <f>IF(UEN!H17="","",UEN!H17)</f>
        <v/>
      </c>
      <c r="I17" t="str">
        <f>IF(UEN!I17="","",UEN!I17)</f>
        <v/>
      </c>
      <c r="J17" t="str">
        <f>IF(UEN!J17="","",UEN!J17)</f>
        <v/>
      </c>
      <c r="K17" s="2" t="str">
        <f>IF(UEN!K17="","",IF(UEN!K17="No",0,1))</f>
        <v/>
      </c>
      <c r="L17" s="19" t="str">
        <f>IF(UEN!L17="","",UEN!L17)</f>
        <v/>
      </c>
    </row>
    <row r="18" spans="1:12" x14ac:dyDescent="0.25">
      <c r="A18" s="2" t="str">
        <f>IF(UEN!A18="","",UEN!A18)</f>
        <v/>
      </c>
      <c r="B18" t="str">
        <f>IF(UEN!B18="","",UEN!B18)</f>
        <v/>
      </c>
      <c r="C18" t="str">
        <f>IF(UEN!C18="","",UEN!C18)</f>
        <v/>
      </c>
      <c r="D18" t="str">
        <f>IF(UEN!D18="","",UEN!D18)</f>
        <v/>
      </c>
      <c r="E18" s="2" t="str">
        <f>IF(UEN!E18="","",UEN!E18)</f>
        <v/>
      </c>
      <c r="F18" s="2" t="str">
        <f>IF(UEN!F18="","",UEN!F18)</f>
        <v/>
      </c>
      <c r="G18" s="18" t="str">
        <f>IF(UEN!G18="","",UEN!G18)</f>
        <v/>
      </c>
      <c r="H18" s="18" t="str">
        <f>IF(UEN!H18="","",UEN!H18)</f>
        <v/>
      </c>
      <c r="I18" t="str">
        <f>IF(UEN!I18="","",UEN!I18)</f>
        <v/>
      </c>
      <c r="J18" t="str">
        <f>IF(UEN!J18="","",UEN!J18)</f>
        <v/>
      </c>
      <c r="K18" s="2" t="str">
        <f>IF(UEN!K18="","",IF(UEN!K18="No",0,1))</f>
        <v/>
      </c>
      <c r="L18" s="19" t="str">
        <f>IF(UEN!L18="","",UEN!L18)</f>
        <v/>
      </c>
    </row>
    <row r="19" spans="1:12" x14ac:dyDescent="0.25">
      <c r="A19" s="2" t="str">
        <f>IF(UEN!A19="","",UEN!A19)</f>
        <v/>
      </c>
      <c r="B19" t="str">
        <f>IF(UEN!B19="","",UEN!B19)</f>
        <v/>
      </c>
      <c r="C19" t="str">
        <f>IF(UEN!C19="","",UEN!C19)</f>
        <v/>
      </c>
      <c r="D19" t="str">
        <f>IF(UEN!D19="","",UEN!D19)</f>
        <v/>
      </c>
      <c r="E19" s="2" t="str">
        <f>IF(UEN!E19="","",UEN!E19)</f>
        <v/>
      </c>
      <c r="F19" s="2" t="str">
        <f>IF(UEN!F19="","",UEN!F19)</f>
        <v/>
      </c>
      <c r="G19" s="18" t="str">
        <f>IF(UEN!G19="","",UEN!G19)</f>
        <v/>
      </c>
      <c r="H19" s="18" t="str">
        <f>IF(UEN!H19="","",UEN!H19)</f>
        <v/>
      </c>
      <c r="I19" t="str">
        <f>IF(UEN!I19="","",UEN!I19)</f>
        <v/>
      </c>
      <c r="J19" t="str">
        <f>IF(UEN!J19="","",UEN!J19)</f>
        <v/>
      </c>
      <c r="K19" s="2" t="str">
        <f>IF(UEN!K19="","",IF(UEN!K19="No",0,1))</f>
        <v/>
      </c>
      <c r="L19" s="19" t="str">
        <f>IF(UEN!L19="","",UEN!L19)</f>
        <v/>
      </c>
    </row>
    <row r="20" spans="1:12" x14ac:dyDescent="0.25">
      <c r="A20" s="2" t="str">
        <f>IF(UEN!A20="","",UEN!A20)</f>
        <v/>
      </c>
      <c r="B20" t="str">
        <f>IF(UEN!B20="","",UEN!B20)</f>
        <v/>
      </c>
      <c r="C20" t="str">
        <f>IF(UEN!C20="","",UEN!C20)</f>
        <v/>
      </c>
      <c r="D20" t="str">
        <f>IF(UEN!D20="","",UEN!D20)</f>
        <v/>
      </c>
      <c r="E20" s="2" t="str">
        <f>IF(UEN!E20="","",UEN!E20)</f>
        <v/>
      </c>
      <c r="F20" s="2" t="str">
        <f>IF(UEN!F20="","",UEN!F20)</f>
        <v/>
      </c>
      <c r="G20" s="18" t="str">
        <f>IF(UEN!G20="","",UEN!G20)</f>
        <v/>
      </c>
      <c r="H20" s="18" t="str">
        <f>IF(UEN!H20="","",UEN!H20)</f>
        <v/>
      </c>
      <c r="I20" t="str">
        <f>IF(UEN!I20="","",UEN!I20)</f>
        <v/>
      </c>
      <c r="J20" t="str">
        <f>IF(UEN!J20="","",UEN!J20)</f>
        <v/>
      </c>
      <c r="K20" s="2" t="str">
        <f>IF(UEN!K20="","",IF(UEN!K20="No",0,1))</f>
        <v/>
      </c>
      <c r="L20" s="19" t="str">
        <f>IF(UEN!L20="","",UEN!L20)</f>
        <v/>
      </c>
    </row>
    <row r="21" spans="1:12" x14ac:dyDescent="0.25">
      <c r="A21" s="2" t="str">
        <f>IF(UEN!A21="","",UEN!A21)</f>
        <v/>
      </c>
      <c r="B21" t="str">
        <f>IF(UEN!B21="","",UEN!B21)</f>
        <v/>
      </c>
      <c r="C21" t="str">
        <f>IF(UEN!C21="","",UEN!C21)</f>
        <v/>
      </c>
      <c r="D21" t="str">
        <f>IF(UEN!D21="","",UEN!D21)</f>
        <v/>
      </c>
      <c r="E21" s="2" t="str">
        <f>IF(UEN!E21="","",UEN!E21)</f>
        <v/>
      </c>
      <c r="F21" s="2" t="str">
        <f>IF(UEN!F21="","",UEN!F21)</f>
        <v/>
      </c>
      <c r="G21" s="18" t="str">
        <f>IF(UEN!G21="","",UEN!G21)</f>
        <v/>
      </c>
      <c r="H21" s="18" t="str">
        <f>IF(UEN!H21="","",UEN!H21)</f>
        <v/>
      </c>
      <c r="I21" t="str">
        <f>IF(UEN!I21="","",UEN!I21)</f>
        <v/>
      </c>
      <c r="J21" t="str">
        <f>IF(UEN!J21="","",UEN!J21)</f>
        <v/>
      </c>
      <c r="K21" s="2" t="str">
        <f>IF(UEN!K21="","",IF(UEN!K21="No",0,1))</f>
        <v/>
      </c>
      <c r="L21" s="19" t="str">
        <f>IF(UEN!L21="","",UEN!L21)</f>
        <v/>
      </c>
    </row>
    <row r="22" spans="1:12" x14ac:dyDescent="0.25">
      <c r="A22" s="2" t="str">
        <f>IF(UEN!A22="","",UEN!A22)</f>
        <v/>
      </c>
      <c r="B22" t="str">
        <f>IF(UEN!B22="","",UEN!B22)</f>
        <v/>
      </c>
      <c r="C22" t="str">
        <f>IF(UEN!C22="","",UEN!C22)</f>
        <v/>
      </c>
      <c r="D22" t="str">
        <f>IF(UEN!D22="","",UEN!D22)</f>
        <v/>
      </c>
      <c r="E22" s="2" t="str">
        <f>IF(UEN!E22="","",UEN!E22)</f>
        <v/>
      </c>
      <c r="F22" s="2" t="str">
        <f>IF(UEN!F22="","",UEN!F22)</f>
        <v/>
      </c>
      <c r="G22" s="18" t="str">
        <f>IF(UEN!G22="","",UEN!G22)</f>
        <v/>
      </c>
      <c r="H22" s="18" t="str">
        <f>IF(UEN!H22="","",UEN!H22)</f>
        <v/>
      </c>
      <c r="I22" t="str">
        <f>IF(UEN!I22="","",UEN!I22)</f>
        <v/>
      </c>
      <c r="J22" t="str">
        <f>IF(UEN!J22="","",UEN!J22)</f>
        <v/>
      </c>
      <c r="K22" s="2" t="str">
        <f>IF(UEN!K22="","",IF(UEN!K22="No",0,1))</f>
        <v/>
      </c>
      <c r="L22" s="19" t="str">
        <f>IF(UEN!L22="","",UEN!L22)</f>
        <v/>
      </c>
    </row>
    <row r="23" spans="1:12" x14ac:dyDescent="0.25">
      <c r="A23" s="2" t="str">
        <f>IF(UEN!A23="","",UEN!A23)</f>
        <v/>
      </c>
      <c r="B23" t="str">
        <f>IF(UEN!B23="","",UEN!B23)</f>
        <v/>
      </c>
      <c r="C23" t="str">
        <f>IF(UEN!C23="","",UEN!C23)</f>
        <v/>
      </c>
      <c r="D23" t="str">
        <f>IF(UEN!D23="","",UEN!D23)</f>
        <v/>
      </c>
      <c r="E23" s="2" t="str">
        <f>IF(UEN!E23="","",UEN!E23)</f>
        <v/>
      </c>
      <c r="F23" s="2" t="str">
        <f>IF(UEN!F23="","",UEN!F23)</f>
        <v/>
      </c>
      <c r="G23" s="18" t="str">
        <f>IF(UEN!G23="","",UEN!G23)</f>
        <v/>
      </c>
      <c r="H23" s="18" t="str">
        <f>IF(UEN!H23="","",UEN!H23)</f>
        <v/>
      </c>
      <c r="I23" t="str">
        <f>IF(UEN!I23="","",UEN!I23)</f>
        <v/>
      </c>
      <c r="J23" t="str">
        <f>IF(UEN!J23="","",UEN!J23)</f>
        <v/>
      </c>
      <c r="K23" s="2" t="str">
        <f>IF(UEN!K23="","",IF(UEN!K23="No",0,1))</f>
        <v/>
      </c>
      <c r="L23" s="19" t="str">
        <f>IF(UEN!L23="","",UEN!L23)</f>
        <v/>
      </c>
    </row>
    <row r="24" spans="1:12" x14ac:dyDescent="0.25">
      <c r="A24" s="2" t="str">
        <f>IF(UEN!A24="","",UEN!A24)</f>
        <v/>
      </c>
      <c r="B24" t="str">
        <f>IF(UEN!B24="","",UEN!B24)</f>
        <v/>
      </c>
      <c r="C24" t="str">
        <f>IF(UEN!C24="","",UEN!C24)</f>
        <v/>
      </c>
      <c r="D24" t="str">
        <f>IF(UEN!D24="","",UEN!D24)</f>
        <v/>
      </c>
      <c r="E24" s="2" t="str">
        <f>IF(UEN!E24="","",UEN!E24)</f>
        <v/>
      </c>
      <c r="F24" s="2" t="str">
        <f>IF(UEN!F24="","",UEN!F24)</f>
        <v/>
      </c>
      <c r="G24" s="18" t="str">
        <f>IF(UEN!G24="","",UEN!G24)</f>
        <v/>
      </c>
      <c r="H24" s="18" t="str">
        <f>IF(UEN!H24="","",UEN!H24)</f>
        <v/>
      </c>
      <c r="I24" t="str">
        <f>IF(UEN!I24="","",UEN!I24)</f>
        <v/>
      </c>
      <c r="J24" t="str">
        <f>IF(UEN!J24="","",UEN!J24)</f>
        <v/>
      </c>
      <c r="K24" s="2" t="str">
        <f>IF(UEN!K24="","",IF(UEN!K24="No",0,1))</f>
        <v/>
      </c>
      <c r="L24" s="19" t="str">
        <f>IF(UEN!L24="","",UEN!L24)</f>
        <v/>
      </c>
    </row>
    <row r="25" spans="1:12" x14ac:dyDescent="0.25">
      <c r="A25" s="2" t="str">
        <f>IF(UEN!A25="","",UEN!A25)</f>
        <v/>
      </c>
      <c r="B25" t="str">
        <f>IF(UEN!B25="","",UEN!B25)</f>
        <v/>
      </c>
      <c r="C25" t="str">
        <f>IF(UEN!C25="","",UEN!C25)</f>
        <v/>
      </c>
      <c r="D25" t="str">
        <f>IF(UEN!D25="","",UEN!D25)</f>
        <v/>
      </c>
      <c r="E25" s="2" t="str">
        <f>IF(UEN!E25="","",UEN!E25)</f>
        <v/>
      </c>
      <c r="F25" s="2" t="str">
        <f>IF(UEN!F25="","",UEN!F25)</f>
        <v/>
      </c>
      <c r="G25" s="18" t="str">
        <f>IF(UEN!G25="","",UEN!G25)</f>
        <v/>
      </c>
      <c r="H25" s="18" t="str">
        <f>IF(UEN!H25="","",UEN!H25)</f>
        <v/>
      </c>
      <c r="I25" t="str">
        <f>IF(UEN!I25="","",UEN!I25)</f>
        <v/>
      </c>
      <c r="J25" t="str">
        <f>IF(UEN!J25="","",UEN!J25)</f>
        <v/>
      </c>
      <c r="K25" s="2" t="str">
        <f>IF(UEN!K25="","",IF(UEN!K25="No",0,1))</f>
        <v/>
      </c>
      <c r="L25" s="19" t="str">
        <f>IF(UEN!L25="","",UEN!L25)</f>
        <v/>
      </c>
    </row>
    <row r="26" spans="1:12" x14ac:dyDescent="0.25">
      <c r="A26" s="2" t="str">
        <f>IF(UEN!A26="","",UEN!A26)</f>
        <v/>
      </c>
      <c r="B26" t="str">
        <f>IF(UEN!B26="","",UEN!B26)</f>
        <v/>
      </c>
      <c r="C26" t="str">
        <f>IF(UEN!C26="","",UEN!C26)</f>
        <v/>
      </c>
      <c r="D26" t="str">
        <f>IF(UEN!D26="","",UEN!D26)</f>
        <v/>
      </c>
      <c r="E26" s="2" t="str">
        <f>IF(UEN!E26="","",UEN!E26)</f>
        <v/>
      </c>
      <c r="F26" s="2" t="str">
        <f>IF(UEN!F26="","",UEN!F26)</f>
        <v/>
      </c>
      <c r="G26" s="18" t="str">
        <f>IF(UEN!G26="","",UEN!G26)</f>
        <v/>
      </c>
      <c r="H26" s="18" t="str">
        <f>IF(UEN!H26="","",UEN!H26)</f>
        <v/>
      </c>
      <c r="I26" t="str">
        <f>IF(UEN!I26="","",UEN!I26)</f>
        <v/>
      </c>
      <c r="J26" t="str">
        <f>IF(UEN!J26="","",UEN!J26)</f>
        <v/>
      </c>
      <c r="K26" s="2" t="str">
        <f>IF(UEN!K26="","",IF(UEN!K26="No",0,1))</f>
        <v/>
      </c>
      <c r="L26" s="19" t="str">
        <f>IF(UEN!L26="","",UEN!L26)</f>
        <v/>
      </c>
    </row>
    <row r="27" spans="1:12" x14ac:dyDescent="0.25">
      <c r="A27" s="2" t="str">
        <f>IF(UEN!A27="","",UEN!A27)</f>
        <v/>
      </c>
      <c r="B27" t="str">
        <f>IF(UEN!B27="","",UEN!B27)</f>
        <v/>
      </c>
      <c r="C27" t="str">
        <f>IF(UEN!C27="","",UEN!C27)</f>
        <v/>
      </c>
      <c r="D27" t="str">
        <f>IF(UEN!D27="","",UEN!D27)</f>
        <v/>
      </c>
      <c r="E27" s="2" t="str">
        <f>IF(UEN!E27="","",UEN!E27)</f>
        <v/>
      </c>
      <c r="F27" s="2" t="str">
        <f>IF(UEN!F27="","",UEN!F27)</f>
        <v/>
      </c>
      <c r="G27" s="18" t="str">
        <f>IF(UEN!G27="","",UEN!G27)</f>
        <v/>
      </c>
      <c r="H27" s="18" t="str">
        <f>IF(UEN!H27="","",UEN!H27)</f>
        <v/>
      </c>
      <c r="I27" t="str">
        <f>IF(UEN!I27="","",UEN!I27)</f>
        <v/>
      </c>
      <c r="J27" t="str">
        <f>IF(UEN!J27="","",UEN!J27)</f>
        <v/>
      </c>
      <c r="K27" s="2" t="str">
        <f>IF(UEN!K27="","",IF(UEN!K27="No",0,1))</f>
        <v/>
      </c>
      <c r="L27" s="19" t="str">
        <f>IF(UEN!L27="","",UEN!L27)</f>
        <v/>
      </c>
    </row>
    <row r="28" spans="1:12" x14ac:dyDescent="0.25">
      <c r="A28" s="2" t="str">
        <f>IF(UEN!A28="","",UEN!A28)</f>
        <v/>
      </c>
      <c r="B28" t="str">
        <f>IF(UEN!B28="","",UEN!B28)</f>
        <v/>
      </c>
      <c r="C28" t="str">
        <f>IF(UEN!C28="","",UEN!C28)</f>
        <v/>
      </c>
      <c r="D28" t="str">
        <f>IF(UEN!D28="","",UEN!D28)</f>
        <v/>
      </c>
      <c r="E28" s="2" t="str">
        <f>IF(UEN!E28="","",UEN!E28)</f>
        <v/>
      </c>
      <c r="F28" s="2" t="str">
        <f>IF(UEN!F28="","",UEN!F28)</f>
        <v/>
      </c>
      <c r="G28" s="18" t="str">
        <f>IF(UEN!G28="","",UEN!G28)</f>
        <v/>
      </c>
      <c r="H28" s="18" t="str">
        <f>IF(UEN!H28="","",UEN!H28)</f>
        <v/>
      </c>
      <c r="I28" t="str">
        <f>IF(UEN!I28="","",UEN!I28)</f>
        <v/>
      </c>
      <c r="J28" t="str">
        <f>IF(UEN!J28="","",UEN!J28)</f>
        <v/>
      </c>
      <c r="K28" s="2" t="str">
        <f>IF(UEN!K28="","",IF(UEN!K28="No",0,1))</f>
        <v/>
      </c>
      <c r="L28" s="19" t="str">
        <f>IF(UEN!L28="","",UEN!L28)</f>
        <v/>
      </c>
    </row>
    <row r="29" spans="1:12" x14ac:dyDescent="0.25">
      <c r="A29" s="2" t="str">
        <f>IF(UEN!A29="","",UEN!A29)</f>
        <v/>
      </c>
      <c r="B29" t="str">
        <f>IF(UEN!B29="","",UEN!B29)</f>
        <v/>
      </c>
      <c r="C29" t="str">
        <f>IF(UEN!C29="","",UEN!C29)</f>
        <v/>
      </c>
      <c r="D29" t="str">
        <f>IF(UEN!D29="","",UEN!D29)</f>
        <v/>
      </c>
      <c r="E29" s="2" t="str">
        <f>IF(UEN!E29="","",UEN!E29)</f>
        <v/>
      </c>
      <c r="F29" s="2" t="str">
        <f>IF(UEN!F29="","",UEN!F29)</f>
        <v/>
      </c>
      <c r="G29" s="18" t="str">
        <f>IF(UEN!G29="","",UEN!G29)</f>
        <v/>
      </c>
      <c r="H29" s="18" t="str">
        <f>IF(UEN!H29="","",UEN!H29)</f>
        <v/>
      </c>
      <c r="I29" t="str">
        <f>IF(UEN!I29="","",UEN!I29)</f>
        <v/>
      </c>
      <c r="J29" t="str">
        <f>IF(UEN!J29="","",UEN!J29)</f>
        <v/>
      </c>
      <c r="K29" s="2" t="str">
        <f>IF(UEN!K29="","",IF(UEN!K29="No",0,1))</f>
        <v/>
      </c>
      <c r="L29" s="19" t="str">
        <f>IF(UEN!L29="","",UEN!L29)</f>
        <v/>
      </c>
    </row>
    <row r="30" spans="1:12" x14ac:dyDescent="0.25">
      <c r="A30" s="2" t="str">
        <f>IF(UEN!A30="","",UEN!A30)</f>
        <v/>
      </c>
      <c r="B30" t="str">
        <f>IF(UEN!B30="","",UEN!B30)</f>
        <v/>
      </c>
      <c r="C30" t="str">
        <f>IF(UEN!C30="","",UEN!C30)</f>
        <v/>
      </c>
      <c r="D30" t="str">
        <f>IF(UEN!D30="","",UEN!D30)</f>
        <v/>
      </c>
      <c r="E30" s="2" t="str">
        <f>IF(UEN!E30="","",UEN!E30)</f>
        <v/>
      </c>
      <c r="F30" s="2" t="str">
        <f>IF(UEN!F30="","",UEN!F30)</f>
        <v/>
      </c>
      <c r="G30" s="18" t="str">
        <f>IF(UEN!G30="","",UEN!G30)</f>
        <v/>
      </c>
      <c r="H30" s="18" t="str">
        <f>IF(UEN!H30="","",UEN!H30)</f>
        <v/>
      </c>
      <c r="I30" t="str">
        <f>IF(UEN!I30="","",UEN!I30)</f>
        <v/>
      </c>
      <c r="J30" t="str">
        <f>IF(UEN!J30="","",UEN!J30)</f>
        <v/>
      </c>
      <c r="K30" s="2" t="str">
        <f>IF(UEN!K30="","",IF(UEN!K30="No",0,1))</f>
        <v/>
      </c>
      <c r="L30" s="19" t="str">
        <f>IF(UEN!L30="","",UEN!L30)</f>
        <v/>
      </c>
    </row>
    <row r="31" spans="1:12" x14ac:dyDescent="0.25">
      <c r="A31" s="2" t="str">
        <f>IF(UEN!A31="","",UEN!A31)</f>
        <v/>
      </c>
      <c r="B31" t="str">
        <f>IF(UEN!B31="","",UEN!B31)</f>
        <v/>
      </c>
      <c r="C31" t="str">
        <f>IF(UEN!C31="","",UEN!C31)</f>
        <v/>
      </c>
      <c r="D31" t="str">
        <f>IF(UEN!D31="","",UEN!D31)</f>
        <v/>
      </c>
      <c r="E31" s="2" t="str">
        <f>IF(UEN!E31="","",UEN!E31)</f>
        <v/>
      </c>
      <c r="F31" s="2" t="str">
        <f>IF(UEN!F31="","",UEN!F31)</f>
        <v/>
      </c>
      <c r="G31" s="18" t="str">
        <f>IF(UEN!G31="","",UEN!G31)</f>
        <v/>
      </c>
      <c r="H31" s="18" t="str">
        <f>IF(UEN!H31="","",UEN!H31)</f>
        <v/>
      </c>
      <c r="I31" t="str">
        <f>IF(UEN!I31="","",UEN!I31)</f>
        <v/>
      </c>
      <c r="J31" t="str">
        <f>IF(UEN!J31="","",UEN!J31)</f>
        <v/>
      </c>
      <c r="K31" s="2" t="str">
        <f>IF(UEN!K31="","",IF(UEN!K31="No",0,1))</f>
        <v/>
      </c>
      <c r="L31" s="19" t="str">
        <f>IF(UEN!L31="","",UEN!L31)</f>
        <v/>
      </c>
    </row>
    <row r="32" spans="1:12" x14ac:dyDescent="0.25">
      <c r="A32" s="2" t="str">
        <f>IF(UEN!A32="","",UEN!A32)</f>
        <v/>
      </c>
      <c r="B32" t="str">
        <f>IF(UEN!B32="","",UEN!B32)</f>
        <v/>
      </c>
      <c r="C32" t="str">
        <f>IF(UEN!C32="","",UEN!C32)</f>
        <v/>
      </c>
      <c r="D32" t="str">
        <f>IF(UEN!D32="","",UEN!D32)</f>
        <v/>
      </c>
      <c r="E32" s="2" t="str">
        <f>IF(UEN!E32="","",UEN!E32)</f>
        <v/>
      </c>
      <c r="F32" s="2" t="str">
        <f>IF(UEN!F32="","",UEN!F32)</f>
        <v/>
      </c>
      <c r="G32" s="18" t="str">
        <f>IF(UEN!G32="","",UEN!G32)</f>
        <v/>
      </c>
      <c r="H32" s="18" t="str">
        <f>IF(UEN!H32="","",UEN!H32)</f>
        <v/>
      </c>
      <c r="I32" t="str">
        <f>IF(UEN!I32="","",UEN!I32)</f>
        <v/>
      </c>
      <c r="J32" t="str">
        <f>IF(UEN!J32="","",UEN!J32)</f>
        <v/>
      </c>
      <c r="K32" s="2" t="str">
        <f>IF(UEN!K32="","",IF(UEN!K32="No",0,1))</f>
        <v/>
      </c>
      <c r="L32" s="19" t="str">
        <f>IF(UEN!L32="","",UEN!L32)</f>
        <v/>
      </c>
    </row>
    <row r="33" spans="1:12" x14ac:dyDescent="0.25">
      <c r="A33" s="2" t="str">
        <f>IF(UEN!A33="","",UEN!A33)</f>
        <v/>
      </c>
      <c r="B33" t="str">
        <f>IF(UEN!B33="","",UEN!B33)</f>
        <v/>
      </c>
      <c r="C33" t="str">
        <f>IF(UEN!C33="","",UEN!C33)</f>
        <v/>
      </c>
      <c r="D33" t="str">
        <f>IF(UEN!D33="","",UEN!D33)</f>
        <v/>
      </c>
      <c r="E33" s="2" t="str">
        <f>IF(UEN!E33="","",UEN!E33)</f>
        <v/>
      </c>
      <c r="F33" s="2" t="str">
        <f>IF(UEN!F33="","",UEN!F33)</f>
        <v/>
      </c>
      <c r="G33" s="18" t="str">
        <f>IF(UEN!G33="","",UEN!G33)</f>
        <v/>
      </c>
      <c r="H33" s="18" t="str">
        <f>IF(UEN!H33="","",UEN!H33)</f>
        <v/>
      </c>
      <c r="I33" t="str">
        <f>IF(UEN!I33="","",UEN!I33)</f>
        <v/>
      </c>
      <c r="J33" t="str">
        <f>IF(UEN!J33="","",UEN!J33)</f>
        <v/>
      </c>
      <c r="K33" s="2" t="str">
        <f>IF(UEN!K33="","",IF(UEN!K33="No",0,1))</f>
        <v/>
      </c>
      <c r="L33" s="19" t="str">
        <f>IF(UEN!L33="","",UEN!L33)</f>
        <v/>
      </c>
    </row>
    <row r="34" spans="1:12" x14ac:dyDescent="0.25">
      <c r="A34" s="2" t="str">
        <f>IF(UEN!A34="","",UEN!A34)</f>
        <v/>
      </c>
      <c r="B34" t="str">
        <f>IF(UEN!B34="","",UEN!B34)</f>
        <v/>
      </c>
      <c r="C34" t="str">
        <f>IF(UEN!C34="","",UEN!C34)</f>
        <v/>
      </c>
      <c r="D34" t="str">
        <f>IF(UEN!D34="","",UEN!D34)</f>
        <v/>
      </c>
      <c r="E34" s="2" t="str">
        <f>IF(UEN!E34="","",UEN!E34)</f>
        <v/>
      </c>
      <c r="F34" s="2" t="str">
        <f>IF(UEN!F34="","",UEN!F34)</f>
        <v/>
      </c>
      <c r="G34" s="18" t="str">
        <f>IF(UEN!G34="","",UEN!G34)</f>
        <v/>
      </c>
      <c r="H34" s="18" t="str">
        <f>IF(UEN!H34="","",UEN!H34)</f>
        <v/>
      </c>
      <c r="I34" t="str">
        <f>IF(UEN!I34="","",UEN!I34)</f>
        <v/>
      </c>
      <c r="J34" t="str">
        <f>IF(UEN!J34="","",UEN!J34)</f>
        <v/>
      </c>
      <c r="K34" s="2" t="str">
        <f>IF(UEN!K34="","",IF(UEN!K34="No",0,1))</f>
        <v/>
      </c>
      <c r="L34" s="19" t="str">
        <f>IF(UEN!L34="","",UEN!L34)</f>
        <v/>
      </c>
    </row>
    <row r="35" spans="1:12" x14ac:dyDescent="0.25">
      <c r="A35" s="2" t="str">
        <f>IF(UEN!A35="","",UEN!A35)</f>
        <v/>
      </c>
      <c r="B35" t="str">
        <f>IF(UEN!B35="","",UEN!B35)</f>
        <v/>
      </c>
      <c r="C35" t="str">
        <f>IF(UEN!C35="","",UEN!C35)</f>
        <v/>
      </c>
      <c r="D35" t="str">
        <f>IF(UEN!D35="","",UEN!D35)</f>
        <v/>
      </c>
      <c r="E35" s="2" t="str">
        <f>IF(UEN!E35="","",UEN!E35)</f>
        <v/>
      </c>
      <c r="F35" s="2" t="str">
        <f>IF(UEN!F35="","",UEN!F35)</f>
        <v/>
      </c>
      <c r="G35" s="18" t="str">
        <f>IF(UEN!G35="","",UEN!G35)</f>
        <v/>
      </c>
      <c r="H35" s="18" t="str">
        <f>IF(UEN!H35="","",UEN!H35)</f>
        <v/>
      </c>
      <c r="I35" t="str">
        <f>IF(UEN!I35="","",UEN!I35)</f>
        <v/>
      </c>
      <c r="J35" t="str">
        <f>IF(UEN!J35="","",UEN!J35)</f>
        <v/>
      </c>
      <c r="K35" s="2" t="str">
        <f>IF(UEN!K35="","",IF(UEN!K35="No",0,1))</f>
        <v/>
      </c>
      <c r="L35" s="19" t="str">
        <f>IF(UEN!L35="","",UEN!L35)</f>
        <v/>
      </c>
    </row>
    <row r="36" spans="1:12" x14ac:dyDescent="0.25">
      <c r="A36" s="2" t="str">
        <f>IF(UEN!A36="","",UEN!A36)</f>
        <v/>
      </c>
      <c r="B36" t="str">
        <f>IF(UEN!B36="","",UEN!B36)</f>
        <v/>
      </c>
      <c r="C36" t="str">
        <f>IF(UEN!C36="","",UEN!C36)</f>
        <v/>
      </c>
      <c r="D36" t="str">
        <f>IF(UEN!D36="","",UEN!D36)</f>
        <v/>
      </c>
      <c r="E36" s="2" t="str">
        <f>IF(UEN!E36="","",UEN!E36)</f>
        <v/>
      </c>
      <c r="F36" s="2" t="str">
        <f>IF(UEN!F36="","",UEN!F36)</f>
        <v/>
      </c>
      <c r="G36" s="18" t="str">
        <f>IF(UEN!G36="","",UEN!G36)</f>
        <v/>
      </c>
      <c r="H36" s="18" t="str">
        <f>IF(UEN!H36="","",UEN!H36)</f>
        <v/>
      </c>
      <c r="I36" t="str">
        <f>IF(UEN!I36="","",UEN!I36)</f>
        <v/>
      </c>
      <c r="J36" t="str">
        <f>IF(UEN!J36="","",UEN!J36)</f>
        <v/>
      </c>
      <c r="K36" s="2" t="str">
        <f>IF(UEN!K36="","",IF(UEN!K36="No",0,1))</f>
        <v/>
      </c>
      <c r="L36" s="19" t="str">
        <f>IF(UEN!L36="","",UEN!L36)</f>
        <v/>
      </c>
    </row>
    <row r="37" spans="1:12" x14ac:dyDescent="0.25">
      <c r="A37" s="2" t="str">
        <f>IF(UEN!A37="","",UEN!A37)</f>
        <v/>
      </c>
      <c r="B37" t="str">
        <f>IF(UEN!B37="","",UEN!B37)</f>
        <v/>
      </c>
      <c r="C37" t="str">
        <f>IF(UEN!C37="","",UEN!C37)</f>
        <v/>
      </c>
      <c r="D37" t="str">
        <f>IF(UEN!D37="","",UEN!D37)</f>
        <v/>
      </c>
      <c r="E37" s="2" t="str">
        <f>IF(UEN!E37="","",UEN!E37)</f>
        <v/>
      </c>
      <c r="F37" s="2" t="str">
        <f>IF(UEN!F37="","",UEN!F37)</f>
        <v/>
      </c>
      <c r="G37" s="18" t="str">
        <f>IF(UEN!G37="","",UEN!G37)</f>
        <v/>
      </c>
      <c r="H37" s="18" t="str">
        <f>IF(UEN!H37="","",UEN!H37)</f>
        <v/>
      </c>
      <c r="I37" t="str">
        <f>IF(UEN!I37="","",UEN!I37)</f>
        <v/>
      </c>
      <c r="J37" t="str">
        <f>IF(UEN!J37="","",UEN!J37)</f>
        <v/>
      </c>
      <c r="K37" s="2" t="str">
        <f>IF(UEN!K37="","",IF(UEN!K37="No",0,1))</f>
        <v/>
      </c>
      <c r="L37" s="19" t="str">
        <f>IF(UEN!L37="","",UEN!L37)</f>
        <v/>
      </c>
    </row>
    <row r="38" spans="1:12" x14ac:dyDescent="0.25">
      <c r="A38" s="2" t="str">
        <f>IF(UEN!A38="","",UEN!A38)</f>
        <v/>
      </c>
      <c r="B38" t="str">
        <f>IF(UEN!B38="","",UEN!B38)</f>
        <v/>
      </c>
      <c r="C38" t="str">
        <f>IF(UEN!C38="","",UEN!C38)</f>
        <v/>
      </c>
      <c r="D38" t="str">
        <f>IF(UEN!D38="","",UEN!D38)</f>
        <v/>
      </c>
      <c r="E38" s="2" t="str">
        <f>IF(UEN!E38="","",UEN!E38)</f>
        <v/>
      </c>
      <c r="F38" s="2" t="str">
        <f>IF(UEN!F38="","",UEN!F38)</f>
        <v/>
      </c>
      <c r="G38" s="18" t="str">
        <f>IF(UEN!G38="","",UEN!G38)</f>
        <v/>
      </c>
      <c r="H38" s="18" t="str">
        <f>IF(UEN!H38="","",UEN!H38)</f>
        <v/>
      </c>
      <c r="I38" t="str">
        <f>IF(UEN!I38="","",UEN!I38)</f>
        <v/>
      </c>
      <c r="J38" t="str">
        <f>IF(UEN!J38="","",UEN!J38)</f>
        <v/>
      </c>
      <c r="K38" s="2" t="str">
        <f>IF(UEN!K38="","",IF(UEN!K38="No",0,1))</f>
        <v/>
      </c>
      <c r="L38" s="19" t="str">
        <f>IF(UEN!L38="","",UEN!L38)</f>
        <v/>
      </c>
    </row>
    <row r="39" spans="1:12" x14ac:dyDescent="0.25">
      <c r="A39" s="2" t="str">
        <f>IF(UEN!A39="","",UEN!A39)</f>
        <v/>
      </c>
      <c r="B39" t="str">
        <f>IF(UEN!B39="","",UEN!B39)</f>
        <v/>
      </c>
      <c r="C39" t="str">
        <f>IF(UEN!C39="","",UEN!C39)</f>
        <v/>
      </c>
      <c r="D39" t="str">
        <f>IF(UEN!D39="","",UEN!D39)</f>
        <v/>
      </c>
      <c r="E39" s="2" t="str">
        <f>IF(UEN!E39="","",UEN!E39)</f>
        <v/>
      </c>
      <c r="F39" s="2" t="str">
        <f>IF(UEN!F39="","",UEN!F39)</f>
        <v/>
      </c>
      <c r="G39" s="18" t="str">
        <f>IF(UEN!G39="","",UEN!G39)</f>
        <v/>
      </c>
      <c r="H39" s="18" t="str">
        <f>IF(UEN!H39="","",UEN!H39)</f>
        <v/>
      </c>
      <c r="I39" t="str">
        <f>IF(UEN!I39="","",UEN!I39)</f>
        <v/>
      </c>
      <c r="J39" t="str">
        <f>IF(UEN!J39="","",UEN!J39)</f>
        <v/>
      </c>
      <c r="K39" s="2" t="str">
        <f>IF(UEN!K39="","",IF(UEN!K39="No",0,1))</f>
        <v/>
      </c>
      <c r="L39" s="19" t="str">
        <f>IF(UEN!L39="","",UEN!L39)</f>
        <v/>
      </c>
    </row>
    <row r="40" spans="1:12" x14ac:dyDescent="0.25">
      <c r="A40" s="2" t="str">
        <f>IF(UEN!A40="","",UEN!A40)</f>
        <v/>
      </c>
      <c r="B40" t="str">
        <f>IF(UEN!B40="","",UEN!B40)</f>
        <v/>
      </c>
      <c r="C40" t="str">
        <f>IF(UEN!C40="","",UEN!C40)</f>
        <v/>
      </c>
      <c r="D40" t="str">
        <f>IF(UEN!D40="","",UEN!D40)</f>
        <v/>
      </c>
      <c r="E40" s="2" t="str">
        <f>IF(UEN!E40="","",UEN!E40)</f>
        <v/>
      </c>
      <c r="F40" s="2" t="str">
        <f>IF(UEN!F40="","",UEN!F40)</f>
        <v/>
      </c>
      <c r="G40" s="18" t="str">
        <f>IF(UEN!G40="","",UEN!G40)</f>
        <v/>
      </c>
      <c r="H40" s="18" t="str">
        <f>IF(UEN!H40="","",UEN!H40)</f>
        <v/>
      </c>
      <c r="I40" t="str">
        <f>IF(UEN!I40="","",UEN!I40)</f>
        <v/>
      </c>
      <c r="J40" t="str">
        <f>IF(UEN!J40="","",UEN!J40)</f>
        <v/>
      </c>
      <c r="K40" s="2" t="str">
        <f>IF(UEN!K40="","",IF(UEN!K40="No",0,1))</f>
        <v/>
      </c>
      <c r="L40" s="19" t="str">
        <f>IF(UEN!L40="","",UEN!L40)</f>
        <v/>
      </c>
    </row>
    <row r="41" spans="1:12" x14ac:dyDescent="0.25">
      <c r="A41" s="2" t="str">
        <f>IF(UEN!A41="","",UEN!A41)</f>
        <v/>
      </c>
      <c r="B41" t="str">
        <f>IF(UEN!B41="","",UEN!B41)</f>
        <v/>
      </c>
      <c r="C41" t="str">
        <f>IF(UEN!C41="","",UEN!C41)</f>
        <v/>
      </c>
      <c r="D41" t="str">
        <f>IF(UEN!D41="","",UEN!D41)</f>
        <v/>
      </c>
      <c r="E41" s="2" t="str">
        <f>IF(UEN!E41="","",UEN!E41)</f>
        <v/>
      </c>
      <c r="F41" s="2" t="str">
        <f>IF(UEN!F41="","",UEN!F41)</f>
        <v/>
      </c>
      <c r="G41" s="18" t="str">
        <f>IF(UEN!G41="","",UEN!G41)</f>
        <v/>
      </c>
      <c r="H41" s="18" t="str">
        <f>IF(UEN!H41="","",UEN!H41)</f>
        <v/>
      </c>
      <c r="I41" t="str">
        <f>IF(UEN!I41="","",UEN!I41)</f>
        <v/>
      </c>
      <c r="J41" t="str">
        <f>IF(UEN!J41="","",UEN!J41)</f>
        <v/>
      </c>
      <c r="K41" s="2" t="str">
        <f>IF(UEN!K41="","",IF(UEN!K41="No",0,1))</f>
        <v/>
      </c>
      <c r="L41" s="19" t="str">
        <f>IF(UEN!L41="","",UEN!L41)</f>
        <v/>
      </c>
    </row>
    <row r="42" spans="1:12" x14ac:dyDescent="0.25">
      <c r="A42" s="21"/>
      <c r="B42" s="21"/>
      <c r="C42" s="21"/>
      <c r="D42" s="21"/>
      <c r="E42" s="22"/>
      <c r="F42" s="22"/>
      <c r="G42" s="23"/>
      <c r="H42" s="23"/>
      <c r="I42" s="21"/>
      <c r="J42" s="21"/>
      <c r="K42" s="22"/>
      <c r="L42" s="21"/>
    </row>
  </sheetData>
  <sheetProtection algorithmName="SHA-512" hashValue="h0ZMWpwwzKaxM4leJ4sq+LzsuycDIagsrxZEzJHBMHceVrwU+6SZPiGKVcBDusQvRsIV65t1F11jrgpvpp0a1Q==" saltValue="LnAK3GSVBMkTy++1cV6h9A==" spinCount="100000" sheet="1" objects="1" scenarios="1"/>
  <conditionalFormatting sqref="K2:L41">
    <cfRule type="expression" dxfId="45" priority="8">
      <formula>$C2&lt;&gt;""</formula>
    </cfRule>
  </conditionalFormatting>
  <conditionalFormatting sqref="C2:C41">
    <cfRule type="expression" dxfId="44" priority="5">
      <formula>AND(C2="",C1&lt;&gt;"")</formula>
    </cfRule>
  </conditionalFormatting>
  <conditionalFormatting sqref="D2:H41">
    <cfRule type="expression" dxfId="43" priority="4">
      <formula>AND(C2&lt;&gt;"",D2="")</formula>
    </cfRule>
  </conditionalFormatting>
  <conditionalFormatting sqref="A2:H41">
    <cfRule type="expression" dxfId="42" priority="3">
      <formula>$C2&lt;&gt;""</formula>
    </cfRule>
  </conditionalFormatting>
  <conditionalFormatting sqref="I2:J41">
    <cfRule type="expression" dxfId="41" priority="2">
      <formula>AND(H2&lt;&gt;"",I2="")</formula>
    </cfRule>
  </conditionalFormatting>
  <conditionalFormatting sqref="I2:J41">
    <cfRule type="expression" dxfId="40" priority="1">
      <formula>$C2&lt;&gt;""</formula>
    </cfRule>
  </conditionalFormatting>
  <dataValidations count="2">
    <dataValidation type="list" allowBlank="1" showInputMessage="1" showErrorMessage="1" sqref="K42:K1048576" xr:uid="{FD85EEDB-B6A1-465A-9631-BB1418F470F0}">
      <formula1>"Si,No"</formula1>
    </dataValidation>
    <dataValidation type="list" allowBlank="1" showInputMessage="1" showErrorMessage="1" sqref="G42:G1048576 G1" xr:uid="{57B4E528-7C7B-4F98-ACB9-B9123D9760D6}">
      <formula1>IVA</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215B7-3320-470E-B823-B4F895035715}">
  <sheetPr codeName="Sheet20">
    <tabColor theme="0" tint="-0.499984740745262"/>
  </sheetPr>
  <dimension ref="A1:E13"/>
  <sheetViews>
    <sheetView workbookViewId="0">
      <selection activeCell="E21" sqref="E21"/>
    </sheetView>
  </sheetViews>
  <sheetFormatPr baseColWidth="10" defaultColWidth="9.140625" defaultRowHeight="15" x14ac:dyDescent="0.25"/>
  <cols>
    <col min="1" max="1" width="4.7109375" bestFit="1" customWidth="1"/>
    <col min="2" max="2" width="100.85546875" bestFit="1" customWidth="1"/>
    <col min="3" max="3" width="23.28515625" bestFit="1" customWidth="1"/>
  </cols>
  <sheetData>
    <row r="1" spans="1:5" x14ac:dyDescent="0.25">
      <c r="A1" s="27" t="s">
        <v>0</v>
      </c>
      <c r="B1" s="27" t="s">
        <v>139</v>
      </c>
      <c r="C1" s="27" t="s">
        <v>324</v>
      </c>
    </row>
    <row r="2" spans="1:5" x14ac:dyDescent="0.25">
      <c r="A2" s="27">
        <v>1</v>
      </c>
      <c r="B2" s="27" t="s">
        <v>321</v>
      </c>
      <c r="C2" s="27">
        <v>2</v>
      </c>
    </row>
    <row r="3" spans="1:5" x14ac:dyDescent="0.25">
      <c r="A3" s="27">
        <v>2</v>
      </c>
      <c r="B3" s="27" t="s">
        <v>322</v>
      </c>
      <c r="C3" s="27">
        <v>1</v>
      </c>
    </row>
    <row r="4" spans="1:5" x14ac:dyDescent="0.25">
      <c r="A4" s="27">
        <v>3</v>
      </c>
      <c r="B4" s="27" t="s">
        <v>323</v>
      </c>
      <c r="C4" s="27">
        <v>1</v>
      </c>
    </row>
    <row r="12" spans="1:5" x14ac:dyDescent="0.25">
      <c r="E12" s="47" t="s">
        <v>404</v>
      </c>
    </row>
    <row r="13" spans="1:5" x14ac:dyDescent="0.25">
      <c r="E13" s="47" t="s">
        <v>408</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29FDD-BE2A-4A79-85F3-22C1B52EB831}">
  <sheetPr codeName="Sheet21">
    <tabColor theme="0" tint="-0.499984740745262"/>
  </sheetPr>
  <dimension ref="A1:H12"/>
  <sheetViews>
    <sheetView showGridLines="0" workbookViewId="0">
      <selection activeCell="H12" sqref="H12"/>
    </sheetView>
  </sheetViews>
  <sheetFormatPr baseColWidth="10" defaultColWidth="9.140625" defaultRowHeight="15" x14ac:dyDescent="0.25"/>
  <cols>
    <col min="1" max="1" width="4.7109375" bestFit="1" customWidth="1"/>
    <col min="2" max="2" width="18.140625" bestFit="1" customWidth="1"/>
    <col min="3" max="3" width="22.5703125" bestFit="1" customWidth="1"/>
    <col min="4" max="4" width="8.85546875" bestFit="1" customWidth="1"/>
    <col min="5" max="5" width="8" bestFit="1" customWidth="1"/>
  </cols>
  <sheetData>
    <row r="1" spans="1:8" x14ac:dyDescent="0.25">
      <c r="A1" s="27" t="s">
        <v>0</v>
      </c>
      <c r="B1" s="27" t="s">
        <v>139</v>
      </c>
      <c r="C1" s="27" t="s">
        <v>328</v>
      </c>
      <c r="D1" s="27" t="s">
        <v>329</v>
      </c>
      <c r="E1" s="27" t="s">
        <v>11</v>
      </c>
    </row>
    <row r="2" spans="1:8" x14ac:dyDescent="0.25">
      <c r="A2" s="27">
        <v>1</v>
      </c>
      <c r="B2" s="27" t="s">
        <v>415</v>
      </c>
      <c r="C2" s="49">
        <v>1</v>
      </c>
      <c r="D2" s="27">
        <v>1</v>
      </c>
      <c r="E2" s="27">
        <v>1</v>
      </c>
    </row>
    <row r="3" spans="1:8" x14ac:dyDescent="0.25">
      <c r="A3" s="27">
        <v>2</v>
      </c>
      <c r="B3" s="27" t="s">
        <v>174</v>
      </c>
      <c r="C3" s="49">
        <v>1</v>
      </c>
      <c r="D3" s="27">
        <v>1</v>
      </c>
      <c r="E3" s="27">
        <v>3</v>
      </c>
    </row>
    <row r="4" spans="1:8" x14ac:dyDescent="0.25">
      <c r="A4" s="27">
        <v>3</v>
      </c>
      <c r="B4" s="27" t="s">
        <v>325</v>
      </c>
      <c r="C4" s="49">
        <v>1</v>
      </c>
      <c r="D4" s="47">
        <v>0</v>
      </c>
      <c r="E4" s="27">
        <v>1</v>
      </c>
    </row>
    <row r="5" spans="1:8" x14ac:dyDescent="0.25">
      <c r="A5" s="27">
        <v>4</v>
      </c>
      <c r="B5" s="27" t="s">
        <v>416</v>
      </c>
      <c r="C5" s="49">
        <v>1</v>
      </c>
      <c r="D5" s="27">
        <v>0</v>
      </c>
      <c r="E5" s="27">
        <v>1</v>
      </c>
    </row>
    <row r="6" spans="1:8" x14ac:dyDescent="0.25">
      <c r="A6" s="27">
        <v>5</v>
      </c>
      <c r="B6" s="27" t="s">
        <v>183</v>
      </c>
      <c r="C6" s="49">
        <v>1</v>
      </c>
      <c r="D6" s="27">
        <v>1</v>
      </c>
      <c r="E6" s="27">
        <v>4</v>
      </c>
    </row>
    <row r="7" spans="1:8" x14ac:dyDescent="0.25">
      <c r="A7" s="27">
        <v>6</v>
      </c>
      <c r="B7" s="27" t="s">
        <v>192</v>
      </c>
      <c r="C7" s="49">
        <v>2</v>
      </c>
      <c r="D7" s="47">
        <v>0</v>
      </c>
      <c r="E7" s="27">
        <v>1</v>
      </c>
    </row>
    <row r="8" spans="1:8" x14ac:dyDescent="0.25">
      <c r="A8" s="27">
        <v>7</v>
      </c>
      <c r="B8" s="27" t="s">
        <v>326</v>
      </c>
      <c r="C8" s="49">
        <v>2</v>
      </c>
      <c r="D8" s="27">
        <v>1</v>
      </c>
      <c r="E8" s="27">
        <v>1</v>
      </c>
    </row>
    <row r="9" spans="1:8" x14ac:dyDescent="0.25">
      <c r="A9" s="27">
        <v>8</v>
      </c>
      <c r="B9" s="27" t="s">
        <v>183</v>
      </c>
      <c r="C9" s="49">
        <v>2</v>
      </c>
      <c r="D9" s="27">
        <v>1</v>
      </c>
      <c r="E9" s="27">
        <v>1</v>
      </c>
    </row>
    <row r="10" spans="1:8" x14ac:dyDescent="0.25">
      <c r="A10" s="27">
        <v>9</v>
      </c>
      <c r="B10" s="27" t="s">
        <v>414</v>
      </c>
      <c r="C10" s="49">
        <v>2</v>
      </c>
      <c r="D10" s="27">
        <v>1</v>
      </c>
      <c r="E10" s="27">
        <v>1</v>
      </c>
    </row>
    <row r="11" spans="1:8" x14ac:dyDescent="0.25">
      <c r="A11" s="27">
        <v>10</v>
      </c>
      <c r="B11" s="27" t="s">
        <v>171</v>
      </c>
      <c r="C11" s="49">
        <v>2</v>
      </c>
      <c r="D11" s="27">
        <v>1</v>
      </c>
      <c r="E11" s="27">
        <v>1</v>
      </c>
    </row>
    <row r="12" spans="1:8" x14ac:dyDescent="0.25">
      <c r="A12" s="27">
        <v>11</v>
      </c>
      <c r="B12" s="27" t="s">
        <v>327</v>
      </c>
      <c r="C12" s="49">
        <v>1</v>
      </c>
      <c r="D12" s="27">
        <v>1</v>
      </c>
      <c r="E12" s="27">
        <v>2</v>
      </c>
      <c r="H12" s="47" t="s">
        <v>417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6CA84-9F5D-4859-B965-8325F3C713C9}">
  <sheetPr>
    <tabColor theme="0" tint="-0.499984740745262"/>
  </sheetPr>
  <dimension ref="A1:B5"/>
  <sheetViews>
    <sheetView workbookViewId="0">
      <selection activeCell="B14" sqref="B14"/>
    </sheetView>
  </sheetViews>
  <sheetFormatPr baseColWidth="10" defaultColWidth="10.7109375" defaultRowHeight="15" x14ac:dyDescent="0.25"/>
  <cols>
    <col min="1" max="1" width="5" bestFit="1" customWidth="1"/>
    <col min="2" max="2" width="22.5703125" bestFit="1" customWidth="1"/>
  </cols>
  <sheetData>
    <row r="1" spans="1:2" x14ac:dyDescent="0.25">
      <c r="A1" t="s">
        <v>116</v>
      </c>
      <c r="B1" t="s">
        <v>56</v>
      </c>
    </row>
    <row r="2" spans="1:2" x14ac:dyDescent="0.25">
      <c r="A2">
        <v>1</v>
      </c>
      <c r="B2" t="s">
        <v>168</v>
      </c>
    </row>
    <row r="3" spans="1:2" x14ac:dyDescent="0.25">
      <c r="A3">
        <v>2</v>
      </c>
      <c r="B3" t="s">
        <v>465</v>
      </c>
    </row>
    <row r="4" spans="1:2" x14ac:dyDescent="0.25">
      <c r="A4">
        <v>3</v>
      </c>
      <c r="B4" t="s">
        <v>466</v>
      </c>
    </row>
    <row r="5" spans="1:2" x14ac:dyDescent="0.25">
      <c r="A5">
        <v>4</v>
      </c>
      <c r="B5" t="s">
        <v>467</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3D68-F58A-4F2B-A8AB-08E3A2E1EC23}">
  <sheetPr>
    <tabColor theme="0" tint="-0.499984740745262"/>
  </sheetPr>
  <dimension ref="A1:C6"/>
  <sheetViews>
    <sheetView workbookViewId="0">
      <selection activeCell="G19" sqref="G19"/>
    </sheetView>
  </sheetViews>
  <sheetFormatPr baseColWidth="10" defaultColWidth="10.7109375" defaultRowHeight="15" x14ac:dyDescent="0.25"/>
  <sheetData>
    <row r="1" spans="1:3" x14ac:dyDescent="0.25">
      <c r="A1" t="s">
        <v>116</v>
      </c>
      <c r="B1" t="s">
        <v>56</v>
      </c>
      <c r="C1" t="s">
        <v>468</v>
      </c>
    </row>
    <row r="2" spans="1:3" x14ac:dyDescent="0.25">
      <c r="A2">
        <v>1</v>
      </c>
      <c r="B2" t="s">
        <v>469</v>
      </c>
      <c r="C2">
        <v>1</v>
      </c>
    </row>
    <row r="3" spans="1:3" x14ac:dyDescent="0.25">
      <c r="A3">
        <v>2</v>
      </c>
      <c r="B3" t="s">
        <v>470</v>
      </c>
      <c r="C3">
        <v>2</v>
      </c>
    </row>
    <row r="4" spans="1:3" x14ac:dyDescent="0.25">
      <c r="A4">
        <v>3</v>
      </c>
      <c r="B4" t="s">
        <v>471</v>
      </c>
      <c r="C4">
        <v>3</v>
      </c>
    </row>
    <row r="5" spans="1:3" x14ac:dyDescent="0.25">
      <c r="A5">
        <v>4</v>
      </c>
      <c r="B5" t="s">
        <v>472</v>
      </c>
      <c r="C5">
        <v>5</v>
      </c>
    </row>
    <row r="6" spans="1:3" x14ac:dyDescent="0.25">
      <c r="A6">
        <v>5</v>
      </c>
      <c r="B6" t="s">
        <v>191</v>
      </c>
      <c r="C6">
        <v>4</v>
      </c>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D08966-FCD2-4EAD-BA32-4EB186845A46}">
  <sheetPr>
    <tabColor theme="0" tint="-0.499984740745262"/>
  </sheetPr>
  <dimension ref="A1:D5"/>
  <sheetViews>
    <sheetView workbookViewId="0">
      <selection activeCell="B16" sqref="B16"/>
    </sheetView>
  </sheetViews>
  <sheetFormatPr baseColWidth="10" defaultColWidth="10.7109375" defaultRowHeight="15" x14ac:dyDescent="0.25"/>
  <cols>
    <col min="1" max="1" width="5" bestFit="1" customWidth="1"/>
    <col min="2" max="2" width="43.5703125" bestFit="1" customWidth="1"/>
    <col min="3" max="3" width="17.28515625" bestFit="1" customWidth="1"/>
    <col min="4" max="4" width="8.5703125" bestFit="1" customWidth="1"/>
  </cols>
  <sheetData>
    <row r="1" spans="1:4" x14ac:dyDescent="0.25">
      <c r="A1" t="s">
        <v>116</v>
      </c>
      <c r="B1" t="s">
        <v>56</v>
      </c>
      <c r="C1" t="s">
        <v>474</v>
      </c>
      <c r="D1" t="s">
        <v>57</v>
      </c>
    </row>
    <row r="2" spans="1:4" x14ac:dyDescent="0.25">
      <c r="A2">
        <v>1</v>
      </c>
      <c r="B2" t="s">
        <v>475</v>
      </c>
      <c r="C2">
        <v>1</v>
      </c>
      <c r="D2">
        <v>1</v>
      </c>
    </row>
    <row r="3" spans="1:4" x14ac:dyDescent="0.25">
      <c r="A3">
        <v>2</v>
      </c>
      <c r="B3" t="s">
        <v>476</v>
      </c>
      <c r="C3">
        <v>1</v>
      </c>
      <c r="D3">
        <v>1</v>
      </c>
    </row>
    <row r="4" spans="1:4" x14ac:dyDescent="0.25">
      <c r="A4">
        <v>3</v>
      </c>
      <c r="B4" t="s">
        <v>477</v>
      </c>
      <c r="C4">
        <v>0</v>
      </c>
      <c r="D4">
        <v>1</v>
      </c>
    </row>
    <row r="5" spans="1:4" x14ac:dyDescent="0.25">
      <c r="A5">
        <v>4</v>
      </c>
      <c r="B5" t="s">
        <v>478</v>
      </c>
      <c r="C5">
        <v>0</v>
      </c>
      <c r="D5">
        <v>1</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A71AF9-0DA2-476A-B9BC-9ACC4E883322}">
  <dimension ref="A1:C7"/>
  <sheetViews>
    <sheetView workbookViewId="0">
      <selection activeCell="C13" sqref="C13"/>
    </sheetView>
  </sheetViews>
  <sheetFormatPr baseColWidth="10" defaultColWidth="10.7109375" defaultRowHeight="15" x14ac:dyDescent="0.25"/>
  <cols>
    <col min="1" max="1" width="14.85546875" bestFit="1" customWidth="1"/>
    <col min="2" max="2" width="13.28515625" bestFit="1" customWidth="1"/>
    <col min="3" max="3" width="8.5703125" bestFit="1" customWidth="1"/>
  </cols>
  <sheetData>
    <row r="1" spans="1:3" x14ac:dyDescent="0.25">
      <c r="A1" t="s">
        <v>479</v>
      </c>
      <c r="B1" t="s">
        <v>56</v>
      </c>
      <c r="C1" t="s">
        <v>57</v>
      </c>
    </row>
    <row r="2" spans="1:3" x14ac:dyDescent="0.25">
      <c r="A2">
        <v>1</v>
      </c>
      <c r="B2" t="s">
        <v>125</v>
      </c>
      <c r="C2">
        <v>1</v>
      </c>
    </row>
    <row r="3" spans="1:3" x14ac:dyDescent="0.25">
      <c r="A3">
        <v>5</v>
      </c>
      <c r="B3" t="s">
        <v>472</v>
      </c>
      <c r="C3">
        <v>1</v>
      </c>
    </row>
    <row r="4" spans="1:3" x14ac:dyDescent="0.25">
      <c r="A4">
        <v>2</v>
      </c>
      <c r="B4" t="s">
        <v>191</v>
      </c>
      <c r="C4">
        <v>1</v>
      </c>
    </row>
    <row r="5" spans="1:3" x14ac:dyDescent="0.25">
      <c r="A5">
        <v>3</v>
      </c>
      <c r="B5" t="s">
        <v>480</v>
      </c>
      <c r="C5">
        <v>1</v>
      </c>
    </row>
    <row r="6" spans="1:3" x14ac:dyDescent="0.25">
      <c r="A6">
        <v>4</v>
      </c>
      <c r="B6" t="s">
        <v>160</v>
      </c>
      <c r="C6">
        <v>1</v>
      </c>
    </row>
    <row r="7" spans="1:3" x14ac:dyDescent="0.25">
      <c r="A7">
        <v>6</v>
      </c>
      <c r="B7" t="s">
        <v>481</v>
      </c>
      <c r="C7">
        <v>1</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7996D-487A-4960-B54D-1A3E5AAD5679}">
  <dimension ref="A1:D3"/>
  <sheetViews>
    <sheetView workbookViewId="0">
      <selection activeCell="C14" sqref="C14"/>
    </sheetView>
  </sheetViews>
  <sheetFormatPr baseColWidth="10" defaultColWidth="10.7109375" defaultRowHeight="15" x14ac:dyDescent="0.25"/>
  <cols>
    <col min="1" max="1" width="5.140625" bestFit="1" customWidth="1"/>
    <col min="2" max="2" width="10.140625" bestFit="1" customWidth="1"/>
    <col min="3" max="3" width="13.28515625" bestFit="1" customWidth="1"/>
    <col min="4" max="4" width="8.5703125" bestFit="1" customWidth="1"/>
  </cols>
  <sheetData>
    <row r="1" spans="1:4" x14ac:dyDescent="0.25">
      <c r="A1" t="s">
        <v>0</v>
      </c>
      <c r="B1" t="s">
        <v>483</v>
      </c>
      <c r="C1" t="s">
        <v>484</v>
      </c>
      <c r="D1" t="s">
        <v>57</v>
      </c>
    </row>
    <row r="2" spans="1:4" x14ac:dyDescent="0.25">
      <c r="A2">
        <v>1</v>
      </c>
      <c r="B2" t="s">
        <v>485</v>
      </c>
      <c r="C2">
        <v>16</v>
      </c>
      <c r="D2">
        <v>1</v>
      </c>
    </row>
    <row r="3" spans="1:4" x14ac:dyDescent="0.25">
      <c r="A3">
        <v>2</v>
      </c>
      <c r="B3" t="s">
        <v>486</v>
      </c>
      <c r="C3">
        <v>8</v>
      </c>
      <c r="D3">
        <v>1</v>
      </c>
    </row>
  </sheetData>
  <pageMargins left="0.7" right="0.7" top="0.75" bottom="0.75" header="0.3" footer="0.3"/>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B6253-DD4A-4E81-8ACF-5DD7CAB8752E}">
  <dimension ref="A1:C3"/>
  <sheetViews>
    <sheetView workbookViewId="0">
      <selection activeCell="C10" sqref="C10"/>
    </sheetView>
  </sheetViews>
  <sheetFormatPr baseColWidth="10" defaultColWidth="10.7109375" defaultRowHeight="15" x14ac:dyDescent="0.25"/>
  <cols>
    <col min="1" max="1" width="12.7109375" bestFit="1" customWidth="1"/>
    <col min="2" max="2" width="7.5703125" bestFit="1" customWidth="1"/>
    <col min="3" max="3" width="14.85546875" bestFit="1" customWidth="1"/>
  </cols>
  <sheetData>
    <row r="1" spans="1:3" x14ac:dyDescent="0.25">
      <c r="A1" t="s">
        <v>487</v>
      </c>
      <c r="B1" t="s">
        <v>488</v>
      </c>
      <c r="C1" t="s">
        <v>56</v>
      </c>
    </row>
    <row r="2" spans="1:3" x14ac:dyDescent="0.25">
      <c r="A2">
        <v>1</v>
      </c>
      <c r="B2" t="s">
        <v>489</v>
      </c>
      <c r="C2" t="s">
        <v>490</v>
      </c>
    </row>
    <row r="3" spans="1:3" x14ac:dyDescent="0.25">
      <c r="A3">
        <v>2</v>
      </c>
      <c r="B3" t="s">
        <v>491</v>
      </c>
      <c r="C3" t="s">
        <v>492</v>
      </c>
    </row>
  </sheetData>
  <pageMargins left="0.7" right="0.7" top="0.75" bottom="0.75" header="0.3" footer="0.3"/>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316BF-F1DA-4390-B0F4-98826C0E1C84}">
  <dimension ref="A1:C23"/>
  <sheetViews>
    <sheetView workbookViewId="0">
      <selection activeCell="B4" sqref="B4"/>
    </sheetView>
  </sheetViews>
  <sheetFormatPr baseColWidth="10" defaultColWidth="10.7109375" defaultRowHeight="15" x14ac:dyDescent="0.25"/>
  <cols>
    <col min="1" max="1" width="7.5703125" bestFit="1" customWidth="1"/>
    <col min="2" max="2" width="37.5703125" bestFit="1" customWidth="1"/>
    <col min="3" max="3" width="99.42578125" bestFit="1" customWidth="1"/>
  </cols>
  <sheetData>
    <row r="1" spans="1:3" x14ac:dyDescent="0.25">
      <c r="A1" t="s">
        <v>488</v>
      </c>
      <c r="B1" t="s">
        <v>56</v>
      </c>
      <c r="C1" t="s">
        <v>493</v>
      </c>
    </row>
    <row r="2" spans="1:3" x14ac:dyDescent="0.25">
      <c r="A2">
        <v>1</v>
      </c>
      <c r="B2" t="s">
        <v>494</v>
      </c>
      <c r="C2" t="s">
        <v>495</v>
      </c>
    </row>
    <row r="3" spans="1:3" x14ac:dyDescent="0.25">
      <c r="A3">
        <v>2</v>
      </c>
      <c r="B3" t="s">
        <v>496</v>
      </c>
      <c r="C3" t="s">
        <v>497</v>
      </c>
    </row>
    <row r="4" spans="1:3" x14ac:dyDescent="0.25">
      <c r="A4">
        <v>3</v>
      </c>
      <c r="B4" t="s">
        <v>498</v>
      </c>
      <c r="C4" t="s">
        <v>499</v>
      </c>
    </row>
    <row r="5" spans="1:3" x14ac:dyDescent="0.25">
      <c r="A5">
        <v>4</v>
      </c>
      <c r="B5" t="s">
        <v>500</v>
      </c>
      <c r="C5" t="s">
        <v>501</v>
      </c>
    </row>
    <row r="6" spans="1:3" x14ac:dyDescent="0.25">
      <c r="A6">
        <v>5</v>
      </c>
      <c r="B6" t="s">
        <v>502</v>
      </c>
      <c r="C6" t="s">
        <v>503</v>
      </c>
    </row>
    <row r="7" spans="1:3" x14ac:dyDescent="0.25">
      <c r="A7">
        <v>6</v>
      </c>
      <c r="B7" t="s">
        <v>504</v>
      </c>
      <c r="C7" t="s">
        <v>505</v>
      </c>
    </row>
    <row r="8" spans="1:3" x14ac:dyDescent="0.25">
      <c r="A8">
        <v>8</v>
      </c>
      <c r="B8" t="s">
        <v>506</v>
      </c>
      <c r="C8" t="s">
        <v>507</v>
      </c>
    </row>
    <row r="9" spans="1:3" x14ac:dyDescent="0.25">
      <c r="A9">
        <v>12</v>
      </c>
      <c r="B9" t="s">
        <v>508</v>
      </c>
      <c r="C9" t="s">
        <v>509</v>
      </c>
    </row>
    <row r="10" spans="1:3" x14ac:dyDescent="0.25">
      <c r="A10">
        <v>13</v>
      </c>
      <c r="B10" t="s">
        <v>510</v>
      </c>
      <c r="C10" t="s">
        <v>511</v>
      </c>
    </row>
    <row r="11" spans="1:3" x14ac:dyDescent="0.25">
      <c r="A11">
        <v>14</v>
      </c>
      <c r="B11" t="s">
        <v>512</v>
      </c>
      <c r="C11" t="s">
        <v>513</v>
      </c>
    </row>
    <row r="12" spans="1:3" x14ac:dyDescent="0.25">
      <c r="A12">
        <v>15</v>
      </c>
      <c r="B12" t="s">
        <v>514</v>
      </c>
      <c r="C12" t="s">
        <v>515</v>
      </c>
    </row>
    <row r="13" spans="1:3" x14ac:dyDescent="0.25">
      <c r="A13">
        <v>17</v>
      </c>
      <c r="B13" t="s">
        <v>516</v>
      </c>
      <c r="C13" t="s">
        <v>517</v>
      </c>
    </row>
    <row r="14" spans="1:3" x14ac:dyDescent="0.25">
      <c r="A14">
        <v>23</v>
      </c>
      <c r="B14" t="s">
        <v>518</v>
      </c>
      <c r="C14" t="s">
        <v>519</v>
      </c>
    </row>
    <row r="15" spans="1:3" x14ac:dyDescent="0.25">
      <c r="A15">
        <v>24</v>
      </c>
      <c r="B15" t="s">
        <v>520</v>
      </c>
      <c r="C15" t="s">
        <v>521</v>
      </c>
    </row>
    <row r="16" spans="1:3" x14ac:dyDescent="0.25">
      <c r="A16">
        <v>25</v>
      </c>
      <c r="B16" t="s">
        <v>522</v>
      </c>
      <c r="C16" t="s">
        <v>523</v>
      </c>
    </row>
    <row r="17" spans="1:3" x14ac:dyDescent="0.25">
      <c r="A17">
        <v>26</v>
      </c>
      <c r="B17" t="s">
        <v>524</v>
      </c>
      <c r="C17" t="s">
        <v>525</v>
      </c>
    </row>
    <row r="18" spans="1:3" x14ac:dyDescent="0.25">
      <c r="A18">
        <v>27</v>
      </c>
      <c r="B18" t="s">
        <v>526</v>
      </c>
      <c r="C18" t="s">
        <v>527</v>
      </c>
    </row>
    <row r="19" spans="1:3" x14ac:dyDescent="0.25">
      <c r="A19">
        <v>28</v>
      </c>
      <c r="B19" t="s">
        <v>528</v>
      </c>
      <c r="C19" t="s">
        <v>529</v>
      </c>
    </row>
    <row r="20" spans="1:3" x14ac:dyDescent="0.25">
      <c r="A20">
        <v>29</v>
      </c>
      <c r="B20" t="s">
        <v>530</v>
      </c>
      <c r="C20" t="s">
        <v>531</v>
      </c>
    </row>
    <row r="21" spans="1:3" x14ac:dyDescent="0.25">
      <c r="A21">
        <v>30</v>
      </c>
      <c r="B21" t="s">
        <v>532</v>
      </c>
      <c r="C21" t="s">
        <v>533</v>
      </c>
    </row>
    <row r="22" spans="1:3" x14ac:dyDescent="0.25">
      <c r="A22">
        <v>31</v>
      </c>
      <c r="B22" t="s">
        <v>534</v>
      </c>
      <c r="C22" t="s">
        <v>535</v>
      </c>
    </row>
    <row r="23" spans="1:3" x14ac:dyDescent="0.25">
      <c r="A23">
        <v>99</v>
      </c>
      <c r="B23" t="s">
        <v>536</v>
      </c>
      <c r="C23" t="s">
        <v>537</v>
      </c>
    </row>
  </sheetData>
  <pageMargins left="0.7" right="0.7" top="0.75" bottom="0.75" header="0.3" footer="0.3"/>
  <pageSetup orientation="portrait" horizontalDpi="0" verticalDpi="0"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7A087-8BAE-4378-8FAF-E002DEA507E2}">
  <dimension ref="A1:B5"/>
  <sheetViews>
    <sheetView workbookViewId="0">
      <selection activeCell="B13" sqref="B13"/>
    </sheetView>
  </sheetViews>
  <sheetFormatPr baseColWidth="10" defaultColWidth="10.7109375" defaultRowHeight="15" x14ac:dyDescent="0.25"/>
  <cols>
    <col min="1" max="1" width="5" bestFit="1" customWidth="1"/>
    <col min="2" max="2" width="32.28515625" bestFit="1" customWidth="1"/>
  </cols>
  <sheetData>
    <row r="1" spans="1:2" x14ac:dyDescent="0.25">
      <c r="A1" t="s">
        <v>116</v>
      </c>
      <c r="B1" t="s">
        <v>56</v>
      </c>
    </row>
    <row r="2" spans="1:2" x14ac:dyDescent="0.25">
      <c r="A2">
        <v>1</v>
      </c>
      <c r="B2" t="s">
        <v>538</v>
      </c>
    </row>
    <row r="3" spans="1:2" x14ac:dyDescent="0.25">
      <c r="A3">
        <v>2</v>
      </c>
      <c r="B3" t="s">
        <v>539</v>
      </c>
    </row>
    <row r="4" spans="1:2" x14ac:dyDescent="0.25">
      <c r="A4">
        <v>3</v>
      </c>
      <c r="B4" t="s">
        <v>540</v>
      </c>
    </row>
    <row r="5" spans="1:2" x14ac:dyDescent="0.25">
      <c r="A5">
        <v>4</v>
      </c>
      <c r="B5" t="s">
        <v>541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BFC57-629B-43F1-819A-3C99174CE2CA}">
  <sheetPr codeName="Sheet3">
    <tabColor rgb="FFC00000"/>
  </sheetPr>
  <dimension ref="A1:B4"/>
  <sheetViews>
    <sheetView showGridLines="0" workbookViewId="0">
      <selection activeCell="E3" sqref="E3"/>
    </sheetView>
  </sheetViews>
  <sheetFormatPr baseColWidth="10" defaultColWidth="9.140625" defaultRowHeight="15" x14ac:dyDescent="0.25"/>
  <sheetData>
    <row r="1" spans="1:2" s="1" customFormat="1" x14ac:dyDescent="0.25">
      <c r="A1" s="3" t="s">
        <v>47</v>
      </c>
      <c r="B1" s="3" t="s">
        <v>6</v>
      </c>
    </row>
    <row r="2" spans="1:2" x14ac:dyDescent="0.25">
      <c r="A2" s="7">
        <v>1</v>
      </c>
      <c r="B2" s="8">
        <v>0.16</v>
      </c>
    </row>
    <row r="3" spans="1:2" x14ac:dyDescent="0.25">
      <c r="A3" s="7">
        <v>2</v>
      </c>
      <c r="B3" s="8">
        <v>0.08</v>
      </c>
    </row>
    <row r="4" spans="1:2" x14ac:dyDescent="0.25">
      <c r="A4" s="7">
        <v>3</v>
      </c>
      <c r="B4" s="8">
        <v>0</v>
      </c>
    </row>
  </sheetData>
  <sheetProtection algorithmName="SHA-512" hashValue="wtxDKEQhtO4K7EUHeQwWrK/6v3121WojY/uEJsASfxbDpwG+8Ay47BMF8lUnAZLr0wINrJD631n0oAsmXBpvlA==" saltValue="BdIOQd+OpPUT+XsuPPfs8w==" spinCount="100000" sheet="1" objects="1" scenarios="1"/>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22CAB4-2DA3-4AD0-856F-4FE11EC02BBE}">
  <dimension ref="A1:B3"/>
  <sheetViews>
    <sheetView workbookViewId="0">
      <selection activeCell="D14" sqref="D14"/>
    </sheetView>
  </sheetViews>
  <sheetFormatPr baseColWidth="10" defaultColWidth="10.7109375" defaultRowHeight="15" x14ac:dyDescent="0.25"/>
  <cols>
    <col min="1" max="1" width="5" bestFit="1" customWidth="1"/>
    <col min="2" max="2" width="13.28515625" bestFit="1" customWidth="1"/>
  </cols>
  <sheetData>
    <row r="1" spans="1:2" x14ac:dyDescent="0.25">
      <c r="A1" t="s">
        <v>116</v>
      </c>
      <c r="B1" t="s">
        <v>56</v>
      </c>
    </row>
    <row r="2" spans="1:2" x14ac:dyDescent="0.25">
      <c r="A2">
        <v>1</v>
      </c>
      <c r="B2" t="s">
        <v>542</v>
      </c>
    </row>
    <row r="3" spans="1:2" x14ac:dyDescent="0.25">
      <c r="A3">
        <v>2</v>
      </c>
      <c r="B3" t="s">
        <v>543</v>
      </c>
    </row>
  </sheetData>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8C499-243B-411F-BB73-1058F645C6C6}">
  <dimension ref="A1:G2"/>
  <sheetViews>
    <sheetView workbookViewId="0">
      <selection activeCell="D17" sqref="D17"/>
    </sheetView>
  </sheetViews>
  <sheetFormatPr baseColWidth="10" defaultColWidth="10.7109375" defaultRowHeight="15" x14ac:dyDescent="0.25"/>
  <cols>
    <col min="1" max="1" width="5" bestFit="1" customWidth="1"/>
    <col min="2" max="2" width="50.28515625" customWidth="1"/>
    <col min="3" max="3" width="21.5703125" bestFit="1" customWidth="1"/>
    <col min="4" max="4" width="18.140625" bestFit="1" customWidth="1"/>
    <col min="5" max="5" width="21.5703125" bestFit="1" customWidth="1"/>
    <col min="6" max="6" width="18.42578125" bestFit="1" customWidth="1"/>
    <col min="7" max="7" width="8.5703125" bestFit="1" customWidth="1"/>
  </cols>
  <sheetData>
    <row r="1" spans="1:7" x14ac:dyDescent="0.25">
      <c r="A1" t="s">
        <v>116</v>
      </c>
      <c r="B1" t="s">
        <v>544</v>
      </c>
      <c r="C1" t="s">
        <v>462</v>
      </c>
      <c r="D1" t="s">
        <v>463</v>
      </c>
      <c r="E1" t="s">
        <v>464</v>
      </c>
      <c r="F1" t="s">
        <v>473</v>
      </c>
      <c r="G1" t="s">
        <v>57</v>
      </c>
    </row>
    <row r="2" spans="1:7" x14ac:dyDescent="0.25">
      <c r="A2">
        <v>1</v>
      </c>
      <c r="B2" t="s">
        <v>545</v>
      </c>
      <c r="C2" t="s">
        <v>482</v>
      </c>
      <c r="D2" s="56">
        <v>44649.587596724537</v>
      </c>
      <c r="E2" t="s">
        <v>482</v>
      </c>
      <c r="F2" s="56">
        <v>44649.587596724537</v>
      </c>
      <c r="G2">
        <v>1</v>
      </c>
    </row>
  </sheetData>
  <pageMargins left="0.7" right="0.7" top="0.75" bottom="0.75" header="0.3" footer="0.3"/>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E832C-A9AD-411D-A66D-13E8D02498B0}">
  <dimension ref="A1:E6"/>
  <sheetViews>
    <sheetView workbookViewId="0">
      <selection activeCell="D16" sqref="D16"/>
    </sheetView>
  </sheetViews>
  <sheetFormatPr baseColWidth="10" defaultColWidth="10.7109375" defaultRowHeight="15" x14ac:dyDescent="0.25"/>
  <cols>
    <col min="1" max="1" width="14.85546875" bestFit="1" customWidth="1"/>
    <col min="2" max="2" width="9.7109375" bestFit="1" customWidth="1"/>
    <col min="3" max="3" width="8.140625" bestFit="1" customWidth="1"/>
    <col min="4" max="4" width="24.5703125" bestFit="1" customWidth="1"/>
    <col min="5" max="5" width="8.5703125" bestFit="1" customWidth="1"/>
  </cols>
  <sheetData>
    <row r="1" spans="1:5" x14ac:dyDescent="0.25">
      <c r="A1" t="s">
        <v>546</v>
      </c>
      <c r="B1" t="s">
        <v>547</v>
      </c>
      <c r="C1" t="s">
        <v>548</v>
      </c>
      <c r="D1" t="s">
        <v>56</v>
      </c>
      <c r="E1" t="s">
        <v>57</v>
      </c>
    </row>
    <row r="2" spans="1:5" x14ac:dyDescent="0.25">
      <c r="A2">
        <v>1</v>
      </c>
      <c r="B2" t="s">
        <v>549</v>
      </c>
      <c r="C2">
        <v>50</v>
      </c>
      <c r="D2" t="s">
        <v>550</v>
      </c>
      <c r="E2">
        <v>1</v>
      </c>
    </row>
    <row r="3" spans="1:5" x14ac:dyDescent="0.25">
      <c r="A3">
        <v>2</v>
      </c>
      <c r="B3" t="s">
        <v>551</v>
      </c>
      <c r="C3">
        <v>50</v>
      </c>
      <c r="D3" t="s">
        <v>552</v>
      </c>
      <c r="E3">
        <v>1</v>
      </c>
    </row>
    <row r="4" spans="1:5" x14ac:dyDescent="0.25">
      <c r="A4">
        <v>3</v>
      </c>
      <c r="B4" t="s">
        <v>553</v>
      </c>
      <c r="C4">
        <v>50</v>
      </c>
      <c r="D4" t="s">
        <v>554</v>
      </c>
      <c r="E4">
        <v>1</v>
      </c>
    </row>
    <row r="5" spans="1:5" x14ac:dyDescent="0.25">
      <c r="A5">
        <v>4</v>
      </c>
      <c r="B5" t="s">
        <v>553</v>
      </c>
      <c r="C5">
        <v>70</v>
      </c>
      <c r="D5" t="s">
        <v>555</v>
      </c>
      <c r="E5">
        <v>1</v>
      </c>
    </row>
    <row r="6" spans="1:5" x14ac:dyDescent="0.25">
      <c r="A6">
        <v>5</v>
      </c>
      <c r="B6" t="s">
        <v>551</v>
      </c>
      <c r="C6">
        <v>100</v>
      </c>
      <c r="D6" t="s">
        <v>164</v>
      </c>
      <c r="E6">
        <v>1</v>
      </c>
    </row>
  </sheetData>
  <pageMargins left="0.7" right="0.7" top="0.75" bottom="0.75" header="0.3" footer="0.3"/>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EA1AE-A98F-4A03-BC1D-5FC9EB557BDF}">
  <dimension ref="A1:C5"/>
  <sheetViews>
    <sheetView workbookViewId="0">
      <selection activeCell="C13" sqref="C13"/>
    </sheetView>
  </sheetViews>
  <sheetFormatPr baseColWidth="10" defaultColWidth="10.7109375" defaultRowHeight="15" x14ac:dyDescent="0.25"/>
  <cols>
    <col min="1" max="1" width="5" bestFit="1" customWidth="1"/>
    <col min="2" max="2" width="21" bestFit="1" customWidth="1"/>
    <col min="3" max="3" width="39.140625" bestFit="1" customWidth="1"/>
  </cols>
  <sheetData>
    <row r="1" spans="1:3" x14ac:dyDescent="0.25">
      <c r="A1" t="s">
        <v>116</v>
      </c>
      <c r="B1" t="s">
        <v>483</v>
      </c>
      <c r="C1" t="s">
        <v>56</v>
      </c>
    </row>
    <row r="2" spans="1:3" x14ac:dyDescent="0.25">
      <c r="A2">
        <v>1</v>
      </c>
      <c r="B2" t="s">
        <v>556</v>
      </c>
      <c r="C2" t="s">
        <v>557</v>
      </c>
    </row>
    <row r="3" spans="1:3" x14ac:dyDescent="0.25">
      <c r="A3">
        <v>2</v>
      </c>
      <c r="B3" t="s">
        <v>558</v>
      </c>
      <c r="C3" t="s">
        <v>559</v>
      </c>
    </row>
    <row r="4" spans="1:3" x14ac:dyDescent="0.25">
      <c r="A4">
        <v>3</v>
      </c>
      <c r="B4" t="s">
        <v>28</v>
      </c>
      <c r="C4" t="s">
        <v>26</v>
      </c>
    </row>
    <row r="5" spans="1:3" x14ac:dyDescent="0.25">
      <c r="A5">
        <v>4</v>
      </c>
      <c r="B5" t="s">
        <v>560</v>
      </c>
      <c r="C5" t="s">
        <v>561</v>
      </c>
    </row>
  </sheetData>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BC9CE-4F43-4B9B-82EE-3EA5CA953DB8}">
  <dimension ref="A1:H11"/>
  <sheetViews>
    <sheetView workbookViewId="0">
      <selection activeCell="I15" sqref="I15"/>
    </sheetView>
  </sheetViews>
  <sheetFormatPr baseColWidth="10" defaultColWidth="10.7109375" defaultRowHeight="15" x14ac:dyDescent="0.25"/>
  <cols>
    <col min="1" max="1" width="5" bestFit="1" customWidth="1"/>
    <col min="2" max="2" width="18.140625" bestFit="1" customWidth="1"/>
    <col min="3" max="3" width="5.5703125" bestFit="1" customWidth="1"/>
    <col min="4" max="5" width="8" bestFit="1" customWidth="1"/>
    <col min="6" max="6" width="11.28515625" bestFit="1" customWidth="1"/>
    <col min="7" max="7" width="7.7109375" bestFit="1" customWidth="1"/>
    <col min="8" max="8" width="7.85546875" bestFit="1" customWidth="1"/>
  </cols>
  <sheetData>
    <row r="1" spans="1:8" x14ac:dyDescent="0.25">
      <c r="A1" t="s">
        <v>116</v>
      </c>
      <c r="B1" t="s">
        <v>562</v>
      </c>
      <c r="C1" t="s">
        <v>563</v>
      </c>
      <c r="D1" t="s">
        <v>564</v>
      </c>
      <c r="E1" t="s">
        <v>565</v>
      </c>
      <c r="F1" t="s">
        <v>566</v>
      </c>
      <c r="G1" t="s">
        <v>567</v>
      </c>
      <c r="H1" t="s">
        <v>568</v>
      </c>
    </row>
    <row r="2" spans="1:8" x14ac:dyDescent="0.25">
      <c r="A2">
        <v>358</v>
      </c>
      <c r="B2" s="56">
        <v>44844.083360150464</v>
      </c>
      <c r="C2">
        <v>20</v>
      </c>
      <c r="D2">
        <v>20.0502</v>
      </c>
      <c r="E2">
        <v>20.108699999999999</v>
      </c>
      <c r="F2">
        <v>20.55</v>
      </c>
      <c r="G2">
        <v>19.43</v>
      </c>
      <c r="H2">
        <v>21.150000000000002</v>
      </c>
    </row>
    <row r="3" spans="1:8" x14ac:dyDescent="0.25">
      <c r="A3">
        <v>357</v>
      </c>
      <c r="B3" s="56">
        <v>44842.083358101852</v>
      </c>
      <c r="C3">
        <v>20</v>
      </c>
      <c r="D3">
        <v>20.0502</v>
      </c>
      <c r="E3">
        <v>20.108699999999999</v>
      </c>
      <c r="F3">
        <v>20.55</v>
      </c>
      <c r="G3">
        <v>19.43</v>
      </c>
      <c r="H3">
        <v>21.150000000000002</v>
      </c>
    </row>
    <row r="4" spans="1:8" x14ac:dyDescent="0.25">
      <c r="A4">
        <v>356</v>
      </c>
      <c r="B4" s="56">
        <v>44841.083356053241</v>
      </c>
      <c r="C4">
        <v>20</v>
      </c>
      <c r="D4">
        <v>20.108699999999999</v>
      </c>
      <c r="E4">
        <v>20.1267</v>
      </c>
      <c r="F4">
        <v>20.61</v>
      </c>
      <c r="G4">
        <v>19.440000000000001</v>
      </c>
      <c r="H4">
        <v>21.21</v>
      </c>
    </row>
    <row r="5" spans="1:8" x14ac:dyDescent="0.25">
      <c r="A5">
        <v>355</v>
      </c>
      <c r="B5" s="56">
        <v>44840.08336866898</v>
      </c>
      <c r="C5">
        <v>20</v>
      </c>
      <c r="D5">
        <v>20.1267</v>
      </c>
      <c r="E5">
        <v>19.969799999999999</v>
      </c>
      <c r="F5">
        <v>20.55</v>
      </c>
      <c r="G5">
        <v>19.43</v>
      </c>
      <c r="H5">
        <v>21.150000000000002</v>
      </c>
    </row>
    <row r="6" spans="1:8" x14ac:dyDescent="0.25">
      <c r="A6">
        <v>354</v>
      </c>
      <c r="B6" s="56">
        <v>44839.083358298609</v>
      </c>
      <c r="C6">
        <v>20</v>
      </c>
      <c r="D6">
        <v>19.969799999999999</v>
      </c>
      <c r="E6">
        <v>20.000800000000002</v>
      </c>
      <c r="F6">
        <v>20.51</v>
      </c>
      <c r="G6">
        <v>19.32</v>
      </c>
      <c r="H6">
        <v>21.110000000000003</v>
      </c>
    </row>
    <row r="7" spans="1:8" x14ac:dyDescent="0.25">
      <c r="A7">
        <v>353</v>
      </c>
      <c r="B7" s="56">
        <v>44838.083358368058</v>
      </c>
      <c r="C7">
        <v>20</v>
      </c>
      <c r="D7">
        <v>20.000800000000002</v>
      </c>
      <c r="E7">
        <v>20.092500000000001</v>
      </c>
      <c r="F7">
        <v>20.55</v>
      </c>
      <c r="G7">
        <v>19.43</v>
      </c>
      <c r="H7">
        <v>21.150000000000002</v>
      </c>
    </row>
    <row r="8" spans="1:8" x14ac:dyDescent="0.25">
      <c r="A8">
        <v>352</v>
      </c>
      <c r="B8" s="56">
        <v>44837.083354432871</v>
      </c>
      <c r="C8">
        <v>20</v>
      </c>
      <c r="D8">
        <v>20.092500000000001</v>
      </c>
      <c r="E8">
        <v>20.192699999999999</v>
      </c>
      <c r="F8">
        <v>20.61</v>
      </c>
      <c r="G8">
        <v>19.440000000000001</v>
      </c>
      <c r="H8">
        <v>21.21</v>
      </c>
    </row>
    <row r="9" spans="1:8" x14ac:dyDescent="0.25">
      <c r="A9">
        <v>351</v>
      </c>
      <c r="B9" s="56">
        <v>44835.083355671297</v>
      </c>
      <c r="C9">
        <v>20</v>
      </c>
      <c r="D9">
        <v>20.092500000000001</v>
      </c>
      <c r="E9">
        <v>20.192699999999999</v>
      </c>
      <c r="F9">
        <v>20.61</v>
      </c>
      <c r="G9">
        <v>19.440000000000001</v>
      </c>
      <c r="H9">
        <v>21.21</v>
      </c>
    </row>
    <row r="10" spans="1:8" x14ac:dyDescent="0.25">
      <c r="A10">
        <v>350</v>
      </c>
      <c r="B10" s="56">
        <v>44834.083354826391</v>
      </c>
      <c r="C10">
        <v>20</v>
      </c>
      <c r="D10">
        <v>20.192699999999999</v>
      </c>
      <c r="E10">
        <v>20.305800000000001</v>
      </c>
      <c r="F10">
        <v>20.67</v>
      </c>
      <c r="G10">
        <v>19.55</v>
      </c>
      <c r="H10">
        <v>21.270000000000003</v>
      </c>
    </row>
    <row r="11" spans="1:8" x14ac:dyDescent="0.25">
      <c r="A11">
        <v>349</v>
      </c>
      <c r="B11" s="56">
        <v>44833.083354050927</v>
      </c>
      <c r="C11">
        <v>20</v>
      </c>
      <c r="D11">
        <v>20.305800000000001</v>
      </c>
      <c r="E11">
        <v>20.356999999999999</v>
      </c>
      <c r="F11">
        <v>20.67</v>
      </c>
      <c r="G11">
        <v>19.55</v>
      </c>
      <c r="H11">
        <v>21.270000000000003</v>
      </c>
    </row>
  </sheetData>
  <pageMargins left="0.7" right="0.7" top="0.75" bottom="0.75" header="0.3" footer="0.3"/>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89C61-8ED5-4BA1-BC04-41F1C0BFCA26}">
  <dimension ref="A1:B6"/>
  <sheetViews>
    <sheetView workbookViewId="0">
      <selection activeCell="B16" sqref="B16"/>
    </sheetView>
  </sheetViews>
  <sheetFormatPr baseColWidth="10" defaultColWidth="10.7109375" defaultRowHeight="15" x14ac:dyDescent="0.25"/>
  <cols>
    <col min="1" max="1" width="5" bestFit="1" customWidth="1"/>
    <col min="2" max="2" width="25" bestFit="1" customWidth="1"/>
  </cols>
  <sheetData>
    <row r="1" spans="1:2" x14ac:dyDescent="0.25">
      <c r="A1" t="s">
        <v>116</v>
      </c>
      <c r="B1" t="s">
        <v>56</v>
      </c>
    </row>
    <row r="2" spans="1:2" x14ac:dyDescent="0.25">
      <c r="A2">
        <v>1</v>
      </c>
      <c r="B2" t="s">
        <v>147</v>
      </c>
    </row>
    <row r="3" spans="1:2" x14ac:dyDescent="0.25">
      <c r="A3">
        <v>2</v>
      </c>
      <c r="B3" t="s">
        <v>569</v>
      </c>
    </row>
    <row r="4" spans="1:2" x14ac:dyDescent="0.25">
      <c r="A4">
        <v>3</v>
      </c>
      <c r="B4" t="s">
        <v>570</v>
      </c>
    </row>
    <row r="5" spans="1:2" x14ac:dyDescent="0.25">
      <c r="A5">
        <v>4</v>
      </c>
      <c r="B5" t="s">
        <v>571</v>
      </c>
    </row>
    <row r="6" spans="1:2" x14ac:dyDescent="0.25">
      <c r="A6">
        <v>5</v>
      </c>
      <c r="B6" t="s">
        <v>572</v>
      </c>
    </row>
  </sheetData>
  <pageMargins left="0.7" right="0.7" top="0.75" bottom="0.75" header="0.3" footer="0.3"/>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1D34D-0815-434A-9B35-003784AD3506}">
  <dimension ref="A1:B5"/>
  <sheetViews>
    <sheetView workbookViewId="0">
      <selection activeCell="B11" sqref="B11"/>
    </sheetView>
  </sheetViews>
  <sheetFormatPr baseColWidth="10" defaultColWidth="10.7109375" defaultRowHeight="15" x14ac:dyDescent="0.25"/>
  <cols>
    <col min="1" max="1" width="5" bestFit="1" customWidth="1"/>
    <col min="2" max="2" width="13.28515625" bestFit="1" customWidth="1"/>
  </cols>
  <sheetData>
    <row r="1" spans="1:2" x14ac:dyDescent="0.25">
      <c r="A1" t="s">
        <v>116</v>
      </c>
      <c r="B1" t="s">
        <v>56</v>
      </c>
    </row>
    <row r="2" spans="1:2" x14ac:dyDescent="0.25">
      <c r="A2">
        <v>1</v>
      </c>
      <c r="B2" t="s">
        <v>573</v>
      </c>
    </row>
    <row r="3" spans="1:2" x14ac:dyDescent="0.25">
      <c r="A3">
        <v>2</v>
      </c>
      <c r="B3" t="s">
        <v>574</v>
      </c>
    </row>
    <row r="4" spans="1:2" x14ac:dyDescent="0.25">
      <c r="A4">
        <v>3</v>
      </c>
      <c r="B4" t="s">
        <v>575</v>
      </c>
    </row>
    <row r="5" spans="1:2" x14ac:dyDescent="0.25">
      <c r="A5">
        <v>4</v>
      </c>
      <c r="B5" t="s">
        <v>576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D3A26-AD81-44A8-85DF-193820AB7989}">
  <sheetPr codeName="Sheet4">
    <tabColor rgb="FFC00000"/>
  </sheetPr>
  <dimension ref="A1:C3"/>
  <sheetViews>
    <sheetView showGridLines="0" workbookViewId="0">
      <selection sqref="A1:C3"/>
    </sheetView>
  </sheetViews>
  <sheetFormatPr baseColWidth="10" defaultColWidth="9.140625" defaultRowHeight="15" x14ac:dyDescent="0.25"/>
  <cols>
    <col min="1" max="1" width="10.5703125" style="2" customWidth="1"/>
    <col min="2" max="2" width="9" style="2"/>
    <col min="3" max="3" width="16.42578125" bestFit="1" customWidth="1"/>
  </cols>
  <sheetData>
    <row r="1" spans="1:3" s="1" customFormat="1" x14ac:dyDescent="0.25">
      <c r="A1" s="3" t="s">
        <v>48</v>
      </c>
      <c r="B1" s="3" t="s">
        <v>49</v>
      </c>
      <c r="C1" s="3" t="s">
        <v>50</v>
      </c>
    </row>
    <row r="2" spans="1:3" x14ac:dyDescent="0.25">
      <c r="A2" s="7">
        <v>1</v>
      </c>
      <c r="B2" s="7" t="s">
        <v>51</v>
      </c>
      <c r="C2" s="6" t="s">
        <v>52</v>
      </c>
    </row>
    <row r="3" spans="1:3" x14ac:dyDescent="0.25">
      <c r="A3" s="7">
        <v>2</v>
      </c>
      <c r="B3" s="7" t="s">
        <v>53</v>
      </c>
      <c r="C3" s="6" t="s">
        <v>54</v>
      </c>
    </row>
  </sheetData>
  <sheetProtection algorithmName="SHA-512" hashValue="VyyE/tRjckVZZHhoqTEC+E34pyCrc1avhUR6NRwuIlYE3vtHqVnaTSsjPiqo5BIyfavBY0dG4SyQQoQFfh9eYg==" saltValue="5CfSaa0Q2QUlrobXwCvvIQ==" spinCount="100000"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C32FC-F22B-4111-A6DC-846DCEE08271}">
  <sheetPr codeName="Sheet5">
    <tabColor rgb="FFC00000"/>
  </sheetPr>
  <dimension ref="A1:C4"/>
  <sheetViews>
    <sheetView showGridLines="0" workbookViewId="0">
      <selection sqref="A1:C4"/>
    </sheetView>
  </sheetViews>
  <sheetFormatPr baseColWidth="10" defaultColWidth="9.140625" defaultRowHeight="15" x14ac:dyDescent="0.25"/>
  <cols>
    <col min="1" max="1" width="13.5703125" bestFit="1" customWidth="1"/>
    <col min="2" max="2" width="15" bestFit="1" customWidth="1"/>
  </cols>
  <sheetData>
    <row r="1" spans="1:3" s="1" customFormat="1" x14ac:dyDescent="0.25">
      <c r="A1" s="3" t="s">
        <v>55</v>
      </c>
      <c r="B1" s="3" t="s">
        <v>56</v>
      </c>
      <c r="C1" s="3" t="s">
        <v>57</v>
      </c>
    </row>
    <row r="2" spans="1:3" x14ac:dyDescent="0.25">
      <c r="A2" s="7">
        <v>1</v>
      </c>
      <c r="B2" s="6" t="s">
        <v>58</v>
      </c>
      <c r="C2" s="7">
        <v>1</v>
      </c>
    </row>
    <row r="3" spans="1:3" x14ac:dyDescent="0.25">
      <c r="A3" s="7">
        <v>2</v>
      </c>
      <c r="B3" s="6" t="s">
        <v>59</v>
      </c>
      <c r="C3" s="7">
        <v>1</v>
      </c>
    </row>
    <row r="4" spans="1:3" x14ac:dyDescent="0.25">
      <c r="A4" s="7">
        <v>3</v>
      </c>
      <c r="B4" s="6" t="s">
        <v>60</v>
      </c>
      <c r="C4" s="7">
        <v>1</v>
      </c>
    </row>
  </sheetData>
  <sheetProtection algorithmName="SHA-512" hashValue="d0wsh2fCrG/oNQiXdJUq88OPTKWlBx4trZYUQ8kX3GBxivHcOdszV1ao5Cx9OROMGyb3wdfCN6tBZ4PdHeLHlA==" saltValue="PgVgKj0ybc0sNhjnOq3MHw=="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25D498-4E90-4A14-8CBC-4DDF9617893D}">
  <sheetPr codeName="Sheet6">
    <tabColor theme="9" tint="-0.249977111117893"/>
  </sheetPr>
  <dimension ref="A1:D29"/>
  <sheetViews>
    <sheetView topLeftCell="B15" zoomScale="115" zoomScaleNormal="115" workbookViewId="0">
      <selection sqref="A1:D29"/>
    </sheetView>
  </sheetViews>
  <sheetFormatPr baseColWidth="10" defaultColWidth="9.140625" defaultRowHeight="15" outlineLevelRow="1" x14ac:dyDescent="0.25"/>
  <cols>
    <col min="1" max="1" width="11.85546875" style="53" bestFit="1" customWidth="1"/>
    <col min="2" max="2" width="28.42578125" style="25" bestFit="1" customWidth="1"/>
    <col min="3" max="3" width="91.42578125" style="9" customWidth="1"/>
    <col min="4" max="16384" width="9.140625" style="25"/>
  </cols>
  <sheetData>
    <row r="1" spans="1:4" s="24" customFormat="1" x14ac:dyDescent="0.25">
      <c r="A1" s="3" t="s">
        <v>61</v>
      </c>
      <c r="B1" s="3" t="s">
        <v>62</v>
      </c>
      <c r="C1" s="3" t="s">
        <v>63</v>
      </c>
    </row>
    <row r="2" spans="1:4" x14ac:dyDescent="0.25">
      <c r="A2" s="53">
        <v>1</v>
      </c>
      <c r="B2" s="25" t="s">
        <v>64</v>
      </c>
      <c r="C2" s="9" t="s">
        <v>65</v>
      </c>
    </row>
    <row r="3" spans="1:4" x14ac:dyDescent="0.25">
      <c r="A3" s="53">
        <v>2</v>
      </c>
      <c r="B3" s="25" t="s">
        <v>66</v>
      </c>
      <c r="C3" s="9" t="s">
        <v>67</v>
      </c>
    </row>
    <row r="4" spans="1:4" x14ac:dyDescent="0.25">
      <c r="A4" s="53">
        <v>4</v>
      </c>
      <c r="B4" s="25" t="s">
        <v>68</v>
      </c>
      <c r="C4" s="9" t="s">
        <v>69</v>
      </c>
    </row>
    <row r="5" spans="1:4" x14ac:dyDescent="0.25">
      <c r="A5" s="53">
        <v>5</v>
      </c>
      <c r="B5" s="25" t="s">
        <v>70</v>
      </c>
      <c r="C5" s="9" t="s">
        <v>71</v>
      </c>
    </row>
    <row r="6" spans="1:4" x14ac:dyDescent="0.25">
      <c r="A6" s="53">
        <v>6</v>
      </c>
      <c r="B6" s="25" t="s">
        <v>72</v>
      </c>
      <c r="C6" s="9" t="s">
        <v>73</v>
      </c>
    </row>
    <row r="7" spans="1:4" x14ac:dyDescent="0.25">
      <c r="A7" s="53">
        <v>7</v>
      </c>
      <c r="B7" s="25" t="s">
        <v>74</v>
      </c>
      <c r="C7" s="10" t="s">
        <v>75</v>
      </c>
    </row>
    <row r="8" spans="1:4" x14ac:dyDescent="0.25">
      <c r="A8" s="53">
        <v>8</v>
      </c>
      <c r="B8" s="25" t="s">
        <v>76</v>
      </c>
      <c r="C8" s="9" t="s">
        <v>77</v>
      </c>
    </row>
    <row r="9" spans="1:4" x14ac:dyDescent="0.25">
      <c r="A9" s="53">
        <v>9</v>
      </c>
      <c r="B9" s="25" t="s">
        <v>78</v>
      </c>
      <c r="C9" s="9" t="s">
        <v>79</v>
      </c>
    </row>
    <row r="10" spans="1:4" outlineLevel="1" x14ac:dyDescent="0.25">
      <c r="A10" s="54">
        <v>13</v>
      </c>
      <c r="B10" s="26" t="s">
        <v>80</v>
      </c>
      <c r="C10" s="26" t="s">
        <v>81</v>
      </c>
      <c r="D10" s="25" t="s">
        <v>461</v>
      </c>
    </row>
    <row r="11" spans="1:4" outlineLevel="1" x14ac:dyDescent="0.25">
      <c r="A11" s="54">
        <v>14</v>
      </c>
      <c r="B11" s="26" t="s">
        <v>82</v>
      </c>
      <c r="C11" s="26" t="s">
        <v>83</v>
      </c>
      <c r="D11" s="25" t="s">
        <v>461</v>
      </c>
    </row>
    <row r="12" spans="1:4" outlineLevel="1" x14ac:dyDescent="0.25">
      <c r="A12" s="54">
        <v>16</v>
      </c>
      <c r="B12" s="26" t="s">
        <v>84</v>
      </c>
      <c r="C12" s="26" t="s">
        <v>85</v>
      </c>
      <c r="D12" s="25" t="s">
        <v>461</v>
      </c>
    </row>
    <row r="13" spans="1:4" x14ac:dyDescent="0.25">
      <c r="A13" s="53">
        <v>17</v>
      </c>
      <c r="B13" s="25" t="s">
        <v>86</v>
      </c>
      <c r="C13" s="9" t="s">
        <v>87</v>
      </c>
    </row>
    <row r="14" spans="1:4" x14ac:dyDescent="0.25">
      <c r="A14" s="53">
        <v>18</v>
      </c>
      <c r="B14" s="25" t="s">
        <v>88</v>
      </c>
      <c r="C14" s="9" t="s">
        <v>89</v>
      </c>
    </row>
    <row r="15" spans="1:4" x14ac:dyDescent="0.25">
      <c r="A15" s="53">
        <v>22</v>
      </c>
      <c r="B15" s="25" t="s">
        <v>90</v>
      </c>
      <c r="C15" s="9" t="s">
        <v>91</v>
      </c>
    </row>
    <row r="16" spans="1:4" x14ac:dyDescent="0.25">
      <c r="A16" s="53">
        <v>23</v>
      </c>
      <c r="B16" s="25" t="s">
        <v>92</v>
      </c>
      <c r="C16" s="9" t="s">
        <v>93</v>
      </c>
    </row>
    <row r="17" spans="1:4" x14ac:dyDescent="0.25">
      <c r="A17" s="53">
        <v>26</v>
      </c>
      <c r="B17" s="25" t="s">
        <v>94</v>
      </c>
      <c r="C17" s="9" t="s">
        <v>95</v>
      </c>
    </row>
    <row r="18" spans="1:4" x14ac:dyDescent="0.25">
      <c r="A18" s="53">
        <v>27</v>
      </c>
      <c r="B18" s="25" t="s">
        <v>96</v>
      </c>
      <c r="C18" s="9" t="s">
        <v>97</v>
      </c>
    </row>
    <row r="19" spans="1:4" x14ac:dyDescent="0.25">
      <c r="A19" s="53">
        <v>29</v>
      </c>
      <c r="B19" s="25" t="s">
        <v>98</v>
      </c>
      <c r="C19" s="9" t="s">
        <v>99</v>
      </c>
    </row>
    <row r="20" spans="1:4" x14ac:dyDescent="0.25">
      <c r="A20" s="53">
        <v>30</v>
      </c>
      <c r="B20" s="25" t="s">
        <v>100</v>
      </c>
      <c r="C20" s="9" t="s">
        <v>67</v>
      </c>
    </row>
    <row r="21" spans="1:4" x14ac:dyDescent="0.25">
      <c r="A21" s="53">
        <v>31</v>
      </c>
      <c r="B21" s="25" t="s">
        <v>101</v>
      </c>
      <c r="C21" s="9" t="s">
        <v>102</v>
      </c>
    </row>
    <row r="22" spans="1:4" x14ac:dyDescent="0.25">
      <c r="A22" s="53">
        <v>33</v>
      </c>
      <c r="B22" s="25" t="s">
        <v>103</v>
      </c>
      <c r="C22" s="9" t="s">
        <v>104</v>
      </c>
    </row>
    <row r="23" spans="1:4" x14ac:dyDescent="0.25">
      <c r="A23" s="53">
        <v>34</v>
      </c>
      <c r="B23" s="25" t="s">
        <v>105</v>
      </c>
      <c r="C23" s="9" t="s">
        <v>106</v>
      </c>
    </row>
    <row r="24" spans="1:4" ht="45" x14ac:dyDescent="0.25">
      <c r="A24" s="53">
        <v>36</v>
      </c>
      <c r="B24" s="25" t="s">
        <v>107</v>
      </c>
      <c r="C24" s="9" t="s">
        <v>115</v>
      </c>
    </row>
    <row r="25" spans="1:4" x14ac:dyDescent="0.25">
      <c r="A25" s="53">
        <v>37</v>
      </c>
      <c r="B25" s="25" t="s">
        <v>108</v>
      </c>
      <c r="C25" s="9" t="s">
        <v>109</v>
      </c>
    </row>
    <row r="26" spans="1:4" outlineLevel="1" x14ac:dyDescent="0.25">
      <c r="A26" s="54">
        <v>40</v>
      </c>
      <c r="B26" s="26" t="s">
        <v>110</v>
      </c>
      <c r="C26" s="26" t="s">
        <v>111</v>
      </c>
      <c r="D26" s="25" t="s">
        <v>461</v>
      </c>
    </row>
    <row r="27" spans="1:4" x14ac:dyDescent="0.25">
      <c r="A27" s="53">
        <v>41</v>
      </c>
      <c r="B27" s="25" t="s">
        <v>112</v>
      </c>
      <c r="C27" s="9" t="s">
        <v>104</v>
      </c>
    </row>
    <row r="28" spans="1:4" x14ac:dyDescent="0.25">
      <c r="A28" s="53">
        <v>42</v>
      </c>
      <c r="B28" s="25" t="s">
        <v>113</v>
      </c>
      <c r="C28" s="9" t="s">
        <v>104</v>
      </c>
    </row>
    <row r="29" spans="1:4" x14ac:dyDescent="0.25">
      <c r="A29" s="53">
        <v>43</v>
      </c>
      <c r="B29" s="25" t="s">
        <v>114</v>
      </c>
      <c r="C29" s="9" t="s">
        <v>104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36C4DF-6FAE-43F7-A3E8-C002B714C22D}">
  <sheetPr codeName="Sheet7">
    <tabColor rgb="FF7030A0"/>
  </sheetPr>
  <dimension ref="A1:I15"/>
  <sheetViews>
    <sheetView workbookViewId="0">
      <selection activeCell="A3" sqref="A3"/>
    </sheetView>
  </sheetViews>
  <sheetFormatPr baseColWidth="10" defaultColWidth="9.140625" defaultRowHeight="15" x14ac:dyDescent="0.25"/>
  <cols>
    <col min="6" max="6" width="3" bestFit="1" customWidth="1"/>
    <col min="7" max="7" width="8.5703125" style="2" bestFit="1" customWidth="1"/>
    <col min="8" max="8" width="39.28515625" bestFit="1" customWidth="1"/>
    <col min="9" max="9" width="25.140625" style="2" bestFit="1" customWidth="1"/>
  </cols>
  <sheetData>
    <row r="1" spans="1:9" x14ac:dyDescent="0.25">
      <c r="A1" t="s">
        <v>401</v>
      </c>
      <c r="B1" t="s">
        <v>132</v>
      </c>
      <c r="F1" t="s">
        <v>116</v>
      </c>
      <c r="G1" s="2" t="s">
        <v>117</v>
      </c>
      <c r="H1" t="s">
        <v>56</v>
      </c>
      <c r="I1" s="2" t="s">
        <v>130</v>
      </c>
    </row>
    <row r="2" spans="1:9" x14ac:dyDescent="0.25">
      <c r="F2">
        <v>1</v>
      </c>
      <c r="G2" s="2">
        <v>1</v>
      </c>
      <c r="H2" t="s">
        <v>388</v>
      </c>
      <c r="I2" s="2">
        <v>1</v>
      </c>
    </row>
    <row r="3" spans="1:9" x14ac:dyDescent="0.25">
      <c r="A3" t="s">
        <v>400</v>
      </c>
      <c r="F3">
        <v>2</v>
      </c>
      <c r="G3" s="2">
        <v>1</v>
      </c>
      <c r="H3" t="s">
        <v>389</v>
      </c>
      <c r="I3" s="2">
        <v>1</v>
      </c>
    </row>
    <row r="4" spans="1:9" x14ac:dyDescent="0.25">
      <c r="F4">
        <v>3</v>
      </c>
      <c r="G4" s="2">
        <v>1</v>
      </c>
      <c r="H4" t="s">
        <v>390</v>
      </c>
      <c r="I4" s="2">
        <v>2</v>
      </c>
    </row>
    <row r="5" spans="1:9" x14ac:dyDescent="0.25">
      <c r="F5">
        <v>4</v>
      </c>
      <c r="G5" s="2">
        <v>1</v>
      </c>
      <c r="H5" t="s">
        <v>391</v>
      </c>
      <c r="I5" s="2">
        <v>3</v>
      </c>
    </row>
    <row r="6" spans="1:9" x14ac:dyDescent="0.25">
      <c r="F6">
        <v>5</v>
      </c>
      <c r="G6" s="2">
        <v>1</v>
      </c>
      <c r="H6" t="s">
        <v>381</v>
      </c>
      <c r="I6" s="2">
        <v>3</v>
      </c>
    </row>
    <row r="7" spans="1:9" x14ac:dyDescent="0.25">
      <c r="F7">
        <v>6</v>
      </c>
      <c r="G7" s="2">
        <v>1</v>
      </c>
      <c r="H7" t="s">
        <v>392</v>
      </c>
      <c r="I7" s="2">
        <v>3</v>
      </c>
    </row>
    <row r="8" spans="1:9" x14ac:dyDescent="0.25">
      <c r="F8">
        <v>7</v>
      </c>
      <c r="G8" s="2">
        <v>1</v>
      </c>
      <c r="H8" t="s">
        <v>393</v>
      </c>
      <c r="I8" s="2">
        <v>4</v>
      </c>
    </row>
    <row r="9" spans="1:9" x14ac:dyDescent="0.25">
      <c r="F9">
        <v>8</v>
      </c>
      <c r="G9" s="2">
        <v>1</v>
      </c>
      <c r="H9" t="s">
        <v>394</v>
      </c>
      <c r="I9" s="2">
        <v>5</v>
      </c>
    </row>
    <row r="10" spans="1:9" x14ac:dyDescent="0.25">
      <c r="F10">
        <v>9</v>
      </c>
      <c r="G10" s="2">
        <v>1</v>
      </c>
      <c r="H10" t="s">
        <v>395</v>
      </c>
      <c r="I10" s="2">
        <v>6</v>
      </c>
    </row>
    <row r="11" spans="1:9" x14ac:dyDescent="0.25">
      <c r="F11">
        <v>10</v>
      </c>
      <c r="G11" s="2">
        <v>1</v>
      </c>
      <c r="H11" t="s">
        <v>396</v>
      </c>
      <c r="I11" s="2">
        <v>6</v>
      </c>
    </row>
    <row r="12" spans="1:9" x14ac:dyDescent="0.25">
      <c r="H12" t="s">
        <v>397</v>
      </c>
    </row>
    <row r="13" spans="1:9" x14ac:dyDescent="0.25">
      <c r="H13" t="s">
        <v>398</v>
      </c>
    </row>
    <row r="14" spans="1:9" x14ac:dyDescent="0.25">
      <c r="H14" t="s">
        <v>399</v>
      </c>
    </row>
    <row r="15" spans="1:9" x14ac:dyDescent="0.25">
      <c r="H15" t="s">
        <v>382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7EB99-4C9D-4BDF-ABFA-81B293722EB5}">
  <sheetPr codeName="Sheet8">
    <tabColor rgb="FF7030A0"/>
  </sheetPr>
  <dimension ref="A1:C7"/>
  <sheetViews>
    <sheetView workbookViewId="0">
      <selection sqref="A1:C7"/>
    </sheetView>
  </sheetViews>
  <sheetFormatPr baseColWidth="10" defaultColWidth="10.7109375" defaultRowHeight="15" x14ac:dyDescent="0.25"/>
  <cols>
    <col min="1" max="1" width="2.7109375" bestFit="1" customWidth="1"/>
    <col min="2" max="2" width="14" bestFit="1" customWidth="1"/>
  </cols>
  <sheetData>
    <row r="1" spans="1:3" s="1" customFormat="1" x14ac:dyDescent="0.25">
      <c r="A1" s="44" t="s">
        <v>0</v>
      </c>
      <c r="B1" s="44" t="s">
        <v>387</v>
      </c>
      <c r="C1" s="16" t="s">
        <v>11</v>
      </c>
    </row>
    <row r="2" spans="1:3" x14ac:dyDescent="0.25">
      <c r="A2" s="6">
        <v>1</v>
      </c>
      <c r="B2" s="6" t="s">
        <v>128</v>
      </c>
      <c r="C2" s="6"/>
    </row>
    <row r="3" spans="1:3" x14ac:dyDescent="0.25">
      <c r="A3" s="6">
        <v>2</v>
      </c>
      <c r="B3" s="6" t="s">
        <v>384</v>
      </c>
      <c r="C3" s="6"/>
    </row>
    <row r="4" spans="1:3" x14ac:dyDescent="0.25">
      <c r="A4" s="6">
        <v>3</v>
      </c>
      <c r="B4" s="6" t="s">
        <v>385</v>
      </c>
      <c r="C4" s="6"/>
    </row>
    <row r="5" spans="1:3" x14ac:dyDescent="0.25">
      <c r="A5" s="6">
        <v>4</v>
      </c>
      <c r="B5" s="6" t="s">
        <v>386</v>
      </c>
      <c r="C5" s="6"/>
    </row>
    <row r="6" spans="1:3" x14ac:dyDescent="0.25">
      <c r="A6" s="6">
        <v>5</v>
      </c>
      <c r="B6" s="6" t="s">
        <v>129</v>
      </c>
      <c r="C6" s="6"/>
    </row>
    <row r="7" spans="1:3" x14ac:dyDescent="0.25">
      <c r="A7" s="6">
        <v>6</v>
      </c>
      <c r="B7" s="6" t="s">
        <v>29</v>
      </c>
      <c r="C7"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04954-17E0-44B5-A042-49F069452A16}">
  <sheetPr codeName="Sheet9">
    <tabColor rgb="FF7030A0"/>
  </sheetPr>
  <dimension ref="A1:G46"/>
  <sheetViews>
    <sheetView topLeftCell="A19" workbookViewId="0">
      <selection activeCell="F45" sqref="F45"/>
    </sheetView>
  </sheetViews>
  <sheetFormatPr baseColWidth="10" defaultColWidth="9.140625" defaultRowHeight="15" x14ac:dyDescent="0.25"/>
  <cols>
    <col min="1" max="1" width="7.7109375" style="2" customWidth="1"/>
    <col min="2" max="2" width="8.5703125" bestFit="1" customWidth="1"/>
    <col min="3" max="3" width="60" bestFit="1" customWidth="1"/>
    <col min="4" max="4" width="26" style="2" bestFit="1" customWidth="1"/>
    <col min="6" max="6" width="23.42578125" customWidth="1"/>
    <col min="7" max="7" width="35.5703125" bestFit="1" customWidth="1"/>
  </cols>
  <sheetData>
    <row r="1" spans="1:7" x14ac:dyDescent="0.25">
      <c r="A1" s="45" t="s">
        <v>116</v>
      </c>
      <c r="B1" s="45" t="s">
        <v>117</v>
      </c>
      <c r="C1" s="45" t="s">
        <v>56</v>
      </c>
      <c r="D1" s="45" t="s">
        <v>118</v>
      </c>
      <c r="F1" s="41" t="s">
        <v>133</v>
      </c>
      <c r="G1" s="41" t="s">
        <v>132</v>
      </c>
    </row>
    <row r="2" spans="1:7" x14ac:dyDescent="0.25">
      <c r="A2" s="2">
        <v>1</v>
      </c>
      <c r="C2" t="str">
        <f>IF(G2&lt;&gt;"",F2&amp;" - "&amp;G2)</f>
        <v>Atenciones al Personal - Caja Chica</v>
      </c>
      <c r="D2" s="2">
        <f t="shared" ref="D2:D46" si="0">INDEX(IDTipo_Egreso,MATCH(F2,Egresos_Tipo_Gasto,0))</f>
        <v>1</v>
      </c>
      <c r="F2" t="s">
        <v>330</v>
      </c>
      <c r="G2" t="s">
        <v>340</v>
      </c>
    </row>
    <row r="3" spans="1:7" x14ac:dyDescent="0.25">
      <c r="A3" s="2">
        <v>2</v>
      </c>
      <c r="C3" t="str">
        <f t="shared" ref="C3:C46" si="1">IF(G3&lt;&gt;"",F3&amp;" - "&amp;G3)</f>
        <v>Atenciones al Personal - Eventos para el RH</v>
      </c>
      <c r="D3" s="2">
        <f t="shared" si="0"/>
        <v>1</v>
      </c>
      <c r="F3" t="s">
        <v>330</v>
      </c>
      <c r="G3" t="s">
        <v>341</v>
      </c>
    </row>
    <row r="4" spans="1:7" x14ac:dyDescent="0.25">
      <c r="A4" s="2">
        <v>3</v>
      </c>
      <c r="C4" t="str">
        <f t="shared" si="1"/>
        <v>Bancos - Comisiones bancarias</v>
      </c>
      <c r="D4" s="2">
        <f t="shared" si="0"/>
        <v>2</v>
      </c>
      <c r="F4" t="s">
        <v>128</v>
      </c>
      <c r="G4" t="s">
        <v>342</v>
      </c>
    </row>
    <row r="5" spans="1:7" x14ac:dyDescent="0.25">
      <c r="A5" s="2">
        <v>4</v>
      </c>
      <c r="C5" t="str">
        <f t="shared" si="1"/>
        <v>Bancos - Traspaso entre cuentas</v>
      </c>
      <c r="D5" s="2">
        <f t="shared" si="0"/>
        <v>2</v>
      </c>
      <c r="F5" t="s">
        <v>128</v>
      </c>
      <c r="G5" t="s">
        <v>343</v>
      </c>
    </row>
    <row r="6" spans="1:7" x14ac:dyDescent="0.25">
      <c r="A6" s="2">
        <v>5</v>
      </c>
      <c r="C6" t="str">
        <f t="shared" si="1"/>
        <v>Compra de Activos - Equipo de cómputo</v>
      </c>
      <c r="D6" s="2">
        <f t="shared" si="0"/>
        <v>3</v>
      </c>
      <c r="F6" t="s">
        <v>331</v>
      </c>
      <c r="G6" t="s">
        <v>344</v>
      </c>
    </row>
    <row r="7" spans="1:7" x14ac:dyDescent="0.25">
      <c r="A7" s="2">
        <v>6</v>
      </c>
      <c r="C7" t="str">
        <f t="shared" si="1"/>
        <v>Compra de Activos - Equipo de transporte</v>
      </c>
      <c r="D7" s="2">
        <f t="shared" si="0"/>
        <v>3</v>
      </c>
      <c r="F7" t="s">
        <v>331</v>
      </c>
      <c r="G7" t="s">
        <v>345</v>
      </c>
    </row>
    <row r="8" spans="1:7" x14ac:dyDescent="0.25">
      <c r="A8" s="2">
        <v>7</v>
      </c>
      <c r="C8" t="str">
        <f t="shared" si="1"/>
        <v>Compra de Activos - Mobiliario y Equipo de oficina</v>
      </c>
      <c r="D8" s="2">
        <f t="shared" si="0"/>
        <v>3</v>
      </c>
      <c r="F8" t="s">
        <v>331</v>
      </c>
      <c r="G8" t="s">
        <v>346</v>
      </c>
    </row>
    <row r="9" spans="1:7" x14ac:dyDescent="0.25">
      <c r="A9" s="2">
        <v>8</v>
      </c>
      <c r="C9" t="str">
        <f t="shared" si="1"/>
        <v>Costo de Venta - Costo de Venta</v>
      </c>
      <c r="D9" s="2">
        <f t="shared" si="0"/>
        <v>4</v>
      </c>
      <c r="F9" t="s">
        <v>332</v>
      </c>
      <c r="G9" t="s">
        <v>332</v>
      </c>
    </row>
    <row r="10" spans="1:7" x14ac:dyDescent="0.25">
      <c r="A10" s="2">
        <v>9</v>
      </c>
      <c r="C10" t="str">
        <f t="shared" si="1"/>
        <v>Costo de Venta - Microsoft CSP</v>
      </c>
      <c r="D10" s="2">
        <f t="shared" si="0"/>
        <v>4</v>
      </c>
      <c r="F10" t="s">
        <v>332</v>
      </c>
      <c r="G10" t="s">
        <v>37</v>
      </c>
    </row>
    <row r="11" spans="1:7" x14ac:dyDescent="0.25">
      <c r="A11" s="2">
        <v>10</v>
      </c>
      <c r="C11" t="str">
        <f t="shared" si="1"/>
        <v>Costo de Venta - Microsoft Support</v>
      </c>
      <c r="D11" s="2">
        <f t="shared" si="0"/>
        <v>4</v>
      </c>
      <c r="F11" t="s">
        <v>332</v>
      </c>
      <c r="G11" t="s">
        <v>347</v>
      </c>
    </row>
    <row r="12" spans="1:7" x14ac:dyDescent="0.25">
      <c r="A12" s="2">
        <v>11</v>
      </c>
      <c r="C12" t="str">
        <f t="shared" si="1"/>
        <v>Costo de Venta - Servicios contratados venta</v>
      </c>
      <c r="D12" s="2">
        <f t="shared" si="0"/>
        <v>4</v>
      </c>
      <c r="F12" t="s">
        <v>332</v>
      </c>
      <c r="G12" t="s">
        <v>348</v>
      </c>
    </row>
    <row r="13" spans="1:7" x14ac:dyDescent="0.25">
      <c r="A13" s="2">
        <v>12</v>
      </c>
      <c r="C13" t="str">
        <f t="shared" si="1"/>
        <v>Gastos - Donativos</v>
      </c>
      <c r="D13" s="2">
        <f t="shared" si="0"/>
        <v>5</v>
      </c>
      <c r="F13" t="s">
        <v>123</v>
      </c>
      <c r="G13" t="s">
        <v>349</v>
      </c>
    </row>
    <row r="14" spans="1:7" x14ac:dyDescent="0.25">
      <c r="A14" s="2">
        <v>13</v>
      </c>
      <c r="C14" t="str">
        <f t="shared" si="1"/>
        <v xml:space="preserve">Gastos - Egresos por identificar </v>
      </c>
      <c r="D14" s="2">
        <f t="shared" si="0"/>
        <v>5</v>
      </c>
      <c r="F14" t="s">
        <v>123</v>
      </c>
      <c r="G14" t="s">
        <v>350</v>
      </c>
    </row>
    <row r="15" spans="1:7" x14ac:dyDescent="0.25">
      <c r="A15" s="2">
        <v>14</v>
      </c>
      <c r="C15" t="str">
        <f t="shared" si="1"/>
        <v xml:space="preserve">Gastos - Mensajería </v>
      </c>
      <c r="D15" s="2">
        <f t="shared" si="0"/>
        <v>5</v>
      </c>
      <c r="F15" t="s">
        <v>123</v>
      </c>
      <c r="G15" t="s">
        <v>351</v>
      </c>
    </row>
    <row r="16" spans="1:7" x14ac:dyDescent="0.25">
      <c r="A16" s="2">
        <v>15</v>
      </c>
      <c r="C16" t="str">
        <f t="shared" si="1"/>
        <v xml:space="preserve">Gastos de Oficina - Arrendamiento oficina </v>
      </c>
      <c r="D16" s="2">
        <f t="shared" si="0"/>
        <v>6</v>
      </c>
      <c r="F16" t="s">
        <v>333</v>
      </c>
      <c r="G16" t="s">
        <v>352</v>
      </c>
    </row>
    <row r="17" spans="1:7" x14ac:dyDescent="0.25">
      <c r="A17" s="2">
        <v>16</v>
      </c>
      <c r="C17" t="str">
        <f t="shared" si="1"/>
        <v>Gastos de Oficina - Mantenimiento de edificio</v>
      </c>
      <c r="D17" s="2">
        <f t="shared" si="0"/>
        <v>6</v>
      </c>
      <c r="F17" t="s">
        <v>333</v>
      </c>
      <c r="G17" t="s">
        <v>353</v>
      </c>
    </row>
    <row r="18" spans="1:7" x14ac:dyDescent="0.25">
      <c r="A18" s="2">
        <v>17</v>
      </c>
      <c r="C18" t="str">
        <f t="shared" si="1"/>
        <v>Gastos de Oficina - Mantenimiento oficina</v>
      </c>
      <c r="D18" s="2">
        <f t="shared" si="0"/>
        <v>6</v>
      </c>
      <c r="F18" t="s">
        <v>333</v>
      </c>
      <c r="G18" t="s">
        <v>354</v>
      </c>
    </row>
    <row r="19" spans="1:7" x14ac:dyDescent="0.25">
      <c r="A19" s="2">
        <v>18</v>
      </c>
      <c r="C19" t="str">
        <f t="shared" si="1"/>
        <v>Gastos de Oficina - Otros mantenimientos</v>
      </c>
      <c r="D19" s="2">
        <f t="shared" si="0"/>
        <v>6</v>
      </c>
      <c r="F19" t="s">
        <v>333</v>
      </c>
      <c r="G19" t="s">
        <v>355</v>
      </c>
    </row>
    <row r="20" spans="1:7" x14ac:dyDescent="0.25">
      <c r="A20" s="2">
        <v>19</v>
      </c>
      <c r="C20" t="str">
        <f t="shared" si="1"/>
        <v>Gastos de Oficina - Papelería y artículos de oficina</v>
      </c>
      <c r="D20" s="2">
        <f t="shared" si="0"/>
        <v>6</v>
      </c>
      <c r="F20" t="s">
        <v>333</v>
      </c>
      <c r="G20" t="s">
        <v>356</v>
      </c>
    </row>
    <row r="21" spans="1:7" x14ac:dyDescent="0.25">
      <c r="A21" s="2">
        <v>20</v>
      </c>
      <c r="C21" t="str">
        <f t="shared" si="1"/>
        <v>Gastos de Oficina - Renta de estacioamiento</v>
      </c>
      <c r="D21" s="2">
        <f t="shared" si="0"/>
        <v>6</v>
      </c>
      <c r="F21" t="s">
        <v>333</v>
      </c>
      <c r="G21" t="s">
        <v>357</v>
      </c>
    </row>
    <row r="22" spans="1:7" x14ac:dyDescent="0.25">
      <c r="A22" s="2">
        <v>21</v>
      </c>
      <c r="C22" t="str">
        <f t="shared" si="1"/>
        <v>Gastos de Oficina - Renta de estacioamiento</v>
      </c>
      <c r="D22" s="2">
        <f t="shared" si="0"/>
        <v>6</v>
      </c>
      <c r="F22" t="s">
        <v>333</v>
      </c>
      <c r="G22" t="s">
        <v>357</v>
      </c>
    </row>
    <row r="23" spans="1:7" x14ac:dyDescent="0.25">
      <c r="A23" s="2">
        <v>22</v>
      </c>
      <c r="C23" t="str">
        <f t="shared" si="1"/>
        <v>Gastos de Oficina - Seguridad y Alarmas</v>
      </c>
      <c r="D23" s="2">
        <f t="shared" si="0"/>
        <v>6</v>
      </c>
      <c r="F23" t="s">
        <v>333</v>
      </c>
      <c r="G23" t="s">
        <v>358</v>
      </c>
    </row>
    <row r="24" spans="1:7" x14ac:dyDescent="0.25">
      <c r="A24" s="2">
        <v>23</v>
      </c>
      <c r="C24" t="str">
        <f t="shared" si="1"/>
        <v>Gastos de Oficina - Servicio Luz</v>
      </c>
      <c r="D24" s="2">
        <f t="shared" si="0"/>
        <v>6</v>
      </c>
      <c r="F24" t="s">
        <v>333</v>
      </c>
      <c r="G24" t="s">
        <v>359</v>
      </c>
    </row>
    <row r="25" spans="1:7" x14ac:dyDescent="0.25">
      <c r="A25" s="2">
        <v>24</v>
      </c>
      <c r="C25" t="str">
        <f t="shared" si="1"/>
        <v>Gastos de Oficina - Telefonía e Internet</v>
      </c>
      <c r="D25" s="2">
        <f t="shared" si="0"/>
        <v>6</v>
      </c>
      <c r="F25" t="s">
        <v>333</v>
      </c>
      <c r="G25" t="s">
        <v>360</v>
      </c>
    </row>
    <row r="26" spans="1:7" x14ac:dyDescent="0.25">
      <c r="A26" s="2">
        <v>25</v>
      </c>
      <c r="C26" t="str">
        <f t="shared" si="1"/>
        <v>Gastos de Viaje - Gasto de viaje</v>
      </c>
      <c r="D26" s="2">
        <f t="shared" si="0"/>
        <v>7</v>
      </c>
      <c r="F26" t="s">
        <v>334</v>
      </c>
      <c r="G26" t="s">
        <v>361</v>
      </c>
    </row>
    <row r="27" spans="1:7" x14ac:dyDescent="0.25">
      <c r="A27" s="2">
        <v>26</v>
      </c>
      <c r="C27" t="str">
        <f t="shared" si="1"/>
        <v>Gastos de Viaje - Gasto de viaje a eventos</v>
      </c>
      <c r="D27" s="2">
        <f t="shared" si="0"/>
        <v>7</v>
      </c>
      <c r="F27" t="s">
        <v>334</v>
      </c>
      <c r="G27" t="s">
        <v>362</v>
      </c>
    </row>
    <row r="28" spans="1:7" x14ac:dyDescent="0.25">
      <c r="A28" s="2">
        <v>27</v>
      </c>
      <c r="C28" t="str">
        <f t="shared" si="1"/>
        <v>Gastos equipo de Transporte - Gasolina contrato</v>
      </c>
      <c r="D28" s="2">
        <f t="shared" si="0"/>
        <v>8</v>
      </c>
      <c r="F28" t="s">
        <v>335</v>
      </c>
      <c r="G28" t="s">
        <v>363</v>
      </c>
    </row>
    <row r="29" spans="1:7" x14ac:dyDescent="0.25">
      <c r="A29" s="2">
        <v>28</v>
      </c>
      <c r="C29" t="str">
        <f t="shared" si="1"/>
        <v>Gastos equipo de Transporte - Mantenimiento equipo de transporte</v>
      </c>
      <c r="D29" s="2">
        <f t="shared" si="0"/>
        <v>8</v>
      </c>
      <c r="F29" t="s">
        <v>335</v>
      </c>
      <c r="G29" t="s">
        <v>364</v>
      </c>
    </row>
    <row r="30" spans="1:7" x14ac:dyDescent="0.25">
      <c r="A30" s="2">
        <v>29</v>
      </c>
      <c r="C30" t="str">
        <f t="shared" si="1"/>
        <v>Gastos equipo de Transporte - Otros gastos de equipo de transporte</v>
      </c>
      <c r="D30" s="2">
        <f t="shared" si="0"/>
        <v>8</v>
      </c>
      <c r="F30" t="s">
        <v>335</v>
      </c>
      <c r="G30" t="s">
        <v>365</v>
      </c>
    </row>
    <row r="31" spans="1:7" x14ac:dyDescent="0.25">
      <c r="A31" s="2">
        <v>30</v>
      </c>
      <c r="C31" t="str">
        <f t="shared" si="1"/>
        <v>Gastos equipo de Transporte - Primas de seguro equipo de transporte</v>
      </c>
      <c r="D31" s="2">
        <f t="shared" si="0"/>
        <v>8</v>
      </c>
      <c r="F31" t="s">
        <v>335</v>
      </c>
      <c r="G31" t="s">
        <v>366</v>
      </c>
    </row>
    <row r="32" spans="1:7" x14ac:dyDescent="0.25">
      <c r="A32" s="2">
        <v>31</v>
      </c>
      <c r="C32" t="str">
        <f t="shared" si="1"/>
        <v>Gastos equipo de Transporte - Tenencias y Refrendos equipo de transporte</v>
      </c>
      <c r="D32" s="2">
        <f t="shared" si="0"/>
        <v>8</v>
      </c>
      <c r="F32" t="s">
        <v>335</v>
      </c>
      <c r="G32" t="s">
        <v>367</v>
      </c>
    </row>
    <row r="33" spans="1:7" x14ac:dyDescent="0.25">
      <c r="A33" s="2">
        <v>32</v>
      </c>
      <c r="C33" t="str">
        <f t="shared" si="1"/>
        <v>Impuestos - Impto Nóminas</v>
      </c>
      <c r="D33" s="2">
        <f t="shared" si="0"/>
        <v>9</v>
      </c>
      <c r="F33" t="s">
        <v>120</v>
      </c>
      <c r="G33" t="s">
        <v>368</v>
      </c>
    </row>
    <row r="34" spans="1:7" x14ac:dyDescent="0.25">
      <c r="A34" s="2">
        <v>33</v>
      </c>
      <c r="C34" t="str">
        <f t="shared" si="1"/>
        <v>Impuestos - Impuestos SAT</v>
      </c>
      <c r="D34" s="2">
        <f t="shared" si="0"/>
        <v>9</v>
      </c>
      <c r="F34" t="s">
        <v>120</v>
      </c>
      <c r="G34" t="s">
        <v>369</v>
      </c>
    </row>
    <row r="35" spans="1:7" x14ac:dyDescent="0.25">
      <c r="A35" s="2">
        <v>34</v>
      </c>
      <c r="C35" t="str">
        <f t="shared" si="1"/>
        <v>Impuestos - IMSS &amp; Infonavit</v>
      </c>
      <c r="D35" s="2">
        <f t="shared" si="0"/>
        <v>9</v>
      </c>
      <c r="F35" t="s">
        <v>120</v>
      </c>
      <c r="G35" t="s">
        <v>370</v>
      </c>
    </row>
    <row r="36" spans="1:7" x14ac:dyDescent="0.25">
      <c r="A36" s="2">
        <v>35</v>
      </c>
      <c r="C36" t="str">
        <f t="shared" si="1"/>
        <v>Impuestos - Otros impuestos</v>
      </c>
      <c r="D36" s="2">
        <f t="shared" si="0"/>
        <v>9</v>
      </c>
      <c r="F36" t="s">
        <v>120</v>
      </c>
      <c r="G36" t="s">
        <v>371</v>
      </c>
    </row>
    <row r="37" spans="1:7" x14ac:dyDescent="0.25">
      <c r="A37" s="2">
        <v>36</v>
      </c>
      <c r="C37" t="str">
        <f t="shared" si="1"/>
        <v>Marketing - Eventos a Clientes</v>
      </c>
      <c r="D37" s="2">
        <f t="shared" si="0"/>
        <v>10</v>
      </c>
      <c r="F37" t="s">
        <v>336</v>
      </c>
      <c r="G37" t="s">
        <v>372</v>
      </c>
    </row>
    <row r="38" spans="1:7" x14ac:dyDescent="0.25">
      <c r="A38" s="2">
        <v>37</v>
      </c>
      <c r="C38" t="str">
        <f t="shared" si="1"/>
        <v>Marketing - Publicidad</v>
      </c>
      <c r="D38" s="2">
        <f t="shared" si="0"/>
        <v>10</v>
      </c>
      <c r="F38" t="s">
        <v>336</v>
      </c>
      <c r="G38" t="s">
        <v>373</v>
      </c>
    </row>
    <row r="39" spans="1:7" x14ac:dyDescent="0.25">
      <c r="A39" s="2">
        <v>38</v>
      </c>
      <c r="C39" t="str">
        <f t="shared" si="1"/>
        <v>No Deducibles - Gastos no deducibles</v>
      </c>
      <c r="D39" s="2">
        <f t="shared" si="0"/>
        <v>11</v>
      </c>
      <c r="F39" t="s">
        <v>337</v>
      </c>
      <c r="G39" t="s">
        <v>374</v>
      </c>
    </row>
    <row r="40" spans="1:7" x14ac:dyDescent="0.25">
      <c r="A40" s="2">
        <v>39</v>
      </c>
      <c r="C40" t="str">
        <f t="shared" si="1"/>
        <v>Nómina - Servicios contratados administracion</v>
      </c>
      <c r="D40" s="2">
        <f t="shared" si="0"/>
        <v>12</v>
      </c>
      <c r="F40" t="s">
        <v>338</v>
      </c>
      <c r="G40" t="s">
        <v>375</v>
      </c>
    </row>
    <row r="41" spans="1:7" x14ac:dyDescent="0.25">
      <c r="A41" s="2">
        <v>40</v>
      </c>
      <c r="C41" t="str">
        <f t="shared" si="1"/>
        <v>Nómina - Gasolina prestacion</v>
      </c>
      <c r="D41" s="2">
        <f t="shared" si="0"/>
        <v>12</v>
      </c>
      <c r="F41" t="s">
        <v>338</v>
      </c>
      <c r="G41" t="s">
        <v>376</v>
      </c>
    </row>
    <row r="42" spans="1:7" x14ac:dyDescent="0.25">
      <c r="A42" s="2">
        <v>41</v>
      </c>
      <c r="C42" t="str">
        <f t="shared" si="1"/>
        <v>Nómina - Honorarios asimilados a sueldos</v>
      </c>
      <c r="D42" s="2">
        <f t="shared" si="0"/>
        <v>12</v>
      </c>
      <c r="F42" t="s">
        <v>338</v>
      </c>
      <c r="G42" t="s">
        <v>377</v>
      </c>
    </row>
    <row r="43" spans="1:7" x14ac:dyDescent="0.25">
      <c r="A43" s="2">
        <v>42</v>
      </c>
      <c r="C43" t="str">
        <f t="shared" si="1"/>
        <v>Nómina - Préstamos al personal</v>
      </c>
      <c r="D43" s="2">
        <f t="shared" si="0"/>
        <v>12</v>
      </c>
      <c r="F43" t="s">
        <v>338</v>
      </c>
      <c r="G43" t="s">
        <v>378</v>
      </c>
    </row>
    <row r="44" spans="1:7" x14ac:dyDescent="0.25">
      <c r="A44" s="2">
        <v>43</v>
      </c>
      <c r="C44" t="str">
        <f t="shared" si="1"/>
        <v xml:space="preserve">Nómina - Sueldos </v>
      </c>
      <c r="D44" s="2">
        <f t="shared" si="0"/>
        <v>12</v>
      </c>
      <c r="F44" t="s">
        <v>338</v>
      </c>
      <c r="G44" t="s">
        <v>379</v>
      </c>
    </row>
    <row r="45" spans="1:7" x14ac:dyDescent="0.25">
      <c r="A45" s="2">
        <v>44</v>
      </c>
      <c r="C45" t="str">
        <f t="shared" si="1"/>
        <v>Devolución - Clientes</v>
      </c>
      <c r="D45" s="2" t="e">
        <f t="shared" si="0"/>
        <v>#N/A</v>
      </c>
      <c r="F45" t="s">
        <v>383</v>
      </c>
      <c r="G45" t="s">
        <v>380</v>
      </c>
    </row>
    <row r="46" spans="1:7" x14ac:dyDescent="0.25">
      <c r="A46" s="2">
        <v>45</v>
      </c>
      <c r="C46" t="str">
        <f t="shared" si="1"/>
        <v>Otros - Varios</v>
      </c>
      <c r="D46" s="2">
        <f t="shared" si="0"/>
        <v>13</v>
      </c>
      <c r="F46" t="s">
        <v>29</v>
      </c>
      <c r="G46" t="s">
        <v>131</v>
      </c>
    </row>
  </sheetData>
  <dataValidations count="1">
    <dataValidation type="list" allowBlank="1" showInputMessage="1" showErrorMessage="1" sqref="F1:F1048576" xr:uid="{E32030D5-3233-438D-8DCE-3C795A32BC7F}">
      <formula1>Egresos_Tipo_Gasto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DF10DA9DBE42E4381312CDCA6E8A355" ma:contentTypeVersion="10" ma:contentTypeDescription="Create a new document." ma:contentTypeScope="" ma:versionID="b57575bf986a15e26244e5c87da65f65">
  <xsd:schema xmlns:xsd="http://www.w3.org/2001/XMLSchema" xmlns:xs="http://www.w3.org/2001/XMLSchema" xmlns:p="http://schemas.microsoft.com/office/2006/metadata/properties" xmlns:ns2="4b3b0a2e-3927-4cc9-bcf7-08c739cf8d5e" xmlns:ns3="4314cf64-e4a3-4252-871d-e82662384a19" targetNamespace="http://schemas.microsoft.com/office/2006/metadata/properties" ma:root="true" ma:fieldsID="b7f5dba6ce1321da2abd0fb2ce676fbc" ns2:_="" ns3:_="">
    <xsd:import namespace="4b3b0a2e-3927-4cc9-bcf7-08c739cf8d5e"/>
    <xsd:import namespace="4314cf64-e4a3-4252-871d-e82662384a19"/>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b0a2e-3927-4cc9-bcf7-08c739cf8d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5d879662-0112-4feb-a61c-a86b3740a9f1"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14cf64-e4a3-4252-871d-e82662384a1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4b3b0a2e-3927-4cc9-bcf7-08c739cf8d5e">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1E81FA5D-6007-4904-BF73-D33507F3DC1B}">
  <ds:schemaRefs>
    <ds:schemaRef ds:uri="http://schemas.microsoft.com/sharepoint/v3/contenttype/forms"/>
  </ds:schemaRefs>
</ds:datastoreItem>
</file>

<file path=customXml/itemProps2.xml><?xml version="1.0" encoding="utf-8"?>
<ds:datastoreItem xmlns:ds="http://schemas.openxmlformats.org/officeDocument/2006/customXml" ds:itemID="{D430F0D2-7F79-498F-A8F3-67AF95E3FB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3b0a2e-3927-4cc9-bcf7-08c739cf8d5e"/>
    <ds:schemaRef ds:uri="4314cf64-e4a3-4252-871d-e82662384a1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FF5DC3-26DC-4AEC-A915-F0EED1126CB5}">
  <ds:schemaRefs>
    <ds:schemaRef ds:uri="http://schemas.microsoft.com/office/2006/metadata/properties"/>
    <ds:schemaRef ds:uri="http://schemas.microsoft.com/office/infopath/2007/PartnerControls"/>
    <ds:schemaRef ds:uri="4b3b0a2e-3927-4cc9-bcf7-08c739cf8d5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36</vt:i4>
      </vt:variant>
      <vt:variant>
        <vt:lpstr>Rangos con nombre</vt:lpstr>
      </vt:variant>
      <vt:variant>
        <vt:i4>9</vt:i4>
      </vt:variant>
    </vt:vector>
  </HeadingPairs>
  <TitlesOfParts>
    <vt:vector size="45" baseType="lpstr">
      <vt:lpstr>UEN</vt:lpstr>
      <vt:lpstr>UEN (BD)</vt:lpstr>
      <vt:lpstr>IVA (BD)</vt:lpstr>
      <vt:lpstr>Monedas (BD)</vt:lpstr>
      <vt:lpstr>Tipos Directorio (BD)</vt:lpstr>
      <vt:lpstr>Parámetros (BD)</vt:lpstr>
      <vt:lpstr>Conceptos Ingresos</vt:lpstr>
      <vt:lpstr>Tipo de ingresos</vt:lpstr>
      <vt:lpstr>Conceptos Egresos</vt:lpstr>
      <vt:lpstr>Tipo de gastos</vt:lpstr>
      <vt:lpstr>Tipos de aviso</vt:lpstr>
      <vt:lpstr>CFDI</vt:lpstr>
      <vt:lpstr>Tipos de comentario</vt:lpstr>
      <vt:lpstr>Estatus Conciliacion CxC</vt:lpstr>
      <vt:lpstr>Progreso documentos</vt:lpstr>
      <vt:lpstr>Tipos de comentario documentos</vt:lpstr>
      <vt:lpstr>Estatus documentos</vt:lpstr>
      <vt:lpstr>Tipos de documento</vt:lpstr>
      <vt:lpstr>Errores</vt:lpstr>
      <vt:lpstr>Tipos de asociacion facturas</vt:lpstr>
      <vt:lpstr>Estatus documentos legales</vt:lpstr>
      <vt:lpstr>Tipos de documento legal</vt:lpstr>
      <vt:lpstr>Estatus movimientos</vt:lpstr>
      <vt:lpstr>Tipos de asociacion movimientos</vt:lpstr>
      <vt:lpstr>Tipos de movimiento</vt:lpstr>
      <vt:lpstr>IVAS</vt:lpstr>
      <vt:lpstr>Formas de pago</vt:lpstr>
      <vt:lpstr>Métodos de pago</vt:lpstr>
      <vt:lpstr>Ingreso complemento estatus</vt:lpstr>
      <vt:lpstr>Tipo de periodo</vt:lpstr>
      <vt:lpstr>Esquema permisos</vt:lpstr>
      <vt:lpstr>Probabilidades</vt:lpstr>
      <vt:lpstr>Proveedores praxia</vt:lpstr>
      <vt:lpstr>TCP</vt:lpstr>
      <vt:lpstr>Secciones todo</vt:lpstr>
      <vt:lpstr>Tipos de cuenta banco</vt:lpstr>
      <vt:lpstr>Egresos_Tipo_Gasto</vt:lpstr>
      <vt:lpstr>id_IVA</vt:lpstr>
      <vt:lpstr>id_Moneda</vt:lpstr>
      <vt:lpstr>IDTipo_Egreso</vt:lpstr>
      <vt:lpstr>Ingresos_ID_Tipo</vt:lpstr>
      <vt:lpstr>Ingresos_Tipo</vt:lpstr>
      <vt:lpstr>IVA</vt:lpstr>
      <vt:lpstr>Moneda_Descripción</vt:lpstr>
      <vt:lpstr>Moneda_Siglas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EBG</dc:creator>
  <cp:keywords/>
  <dc:description/>
  <cp:lastModifiedBy>Jose Luis Perez Olguin</cp:lastModifiedBy>
  <cp:revision/>
  <dcterms:created xsi:type="dcterms:W3CDTF">2022-09-28T15:55:52Z</dcterms:created>
  <dcterms:modified xsi:type="dcterms:W3CDTF">2022-10-12T14:09:36Z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0x0101009DF10DA9DBE42E4381312CDCA6E8A355</vt:lpwstr>
  </property>
  <property fmtid="{D5CDD505-2E9C-101B-9397-08002B2CF9AE}" pid="3" name="MediaServiceImageTags">
    <vt:lpwstr/>
  </property>
</Properties>
</file>