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/>
  <mc:AlternateContent xmlns:mc="http://schemas.openxmlformats.org/markup-compatibility/2006">
    <mc:Choice Requires="x15">
      <x15ac:absPath xmlns:x15ac="http://schemas.microsoft.com/office/spreadsheetml/2010/11/ac" url="C:\Users\Johnny Jimenez\Downloads\"/>
    </mc:Choice>
  </mc:AlternateContent>
  <xr:revisionPtr revIDLastSave="1" documentId="13_ncr:1_{9C49BBB8-CB57-4E66-A53B-CE2D41B5239C}" xr6:coauthVersionLast="47" xr6:coauthVersionMax="47" xr10:uidLastSave="{1DDD2FE2-8010-4243-A2C0-C671DDCA0922}"/>
  <bookViews>
    <workbookView xWindow="-28920" yWindow="-2730" windowWidth="29040" windowHeight="15840" xr2:uid="{05105159-61C4-406A-832E-F3FDA705B0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O56" i="1"/>
  <c r="N56" i="1"/>
  <c r="K63" i="1"/>
  <c r="K62" i="1"/>
  <c r="K61" i="1"/>
  <c r="K60" i="1"/>
  <c r="K59" i="1"/>
  <c r="K58" i="1"/>
  <c r="K46" i="1"/>
  <c r="K47" i="1"/>
  <c r="K48" i="1"/>
  <c r="K49" i="1"/>
  <c r="K50" i="1"/>
  <c r="K45" i="1"/>
  <c r="F48" i="1"/>
  <c r="F43" i="1"/>
  <c r="F45" i="1" s="1"/>
  <c r="H45" i="1" s="1"/>
  <c r="L45" i="1" l="1"/>
  <c r="L48" i="1"/>
  <c r="G53" i="1"/>
  <c r="M56" i="1" s="1"/>
  <c r="L50" i="1"/>
  <c r="O50" i="1" s="1"/>
  <c r="L49" i="1"/>
  <c r="L47" i="1"/>
  <c r="L46" i="1"/>
  <c r="N45" i="1" l="1"/>
  <c r="L58" i="1"/>
  <c r="N48" i="1"/>
  <c r="L61" i="1"/>
  <c r="N46" i="1"/>
  <c r="L59" i="1"/>
  <c r="M47" i="1"/>
  <c r="P47" i="1" s="1"/>
  <c r="L60" i="1"/>
  <c r="O49" i="1"/>
  <c r="L62" i="1"/>
  <c r="N50" i="1"/>
  <c r="L63" i="1"/>
  <c r="M49" i="1"/>
  <c r="P49" i="1" s="1"/>
  <c r="N49" i="1"/>
  <c r="O46" i="1"/>
  <c r="O45" i="1"/>
  <c r="M45" i="1"/>
  <c r="P45" i="1" s="1"/>
  <c r="M46" i="1"/>
  <c r="P46" i="1" s="1"/>
  <c r="M50" i="1"/>
  <c r="P50" i="1" s="1"/>
  <c r="M48" i="1"/>
  <c r="P48" i="1" s="1"/>
  <c r="O47" i="1"/>
  <c r="N47" i="1"/>
  <c r="O48" i="1"/>
  <c r="N59" i="1" l="1"/>
  <c r="O59" i="1"/>
  <c r="N61" i="1"/>
  <c r="O61" i="1"/>
  <c r="N63" i="1"/>
  <c r="O63" i="1"/>
  <c r="N58" i="1"/>
  <c r="O58" i="1"/>
  <c r="N62" i="1"/>
  <c r="O62" i="1"/>
  <c r="N60" i="1"/>
  <c r="O60" i="1"/>
  <c r="M60" i="1"/>
  <c r="M59" i="1"/>
  <c r="M58" i="1"/>
  <c r="M63" i="1"/>
  <c r="M61" i="1"/>
  <c r="M62" i="1"/>
  <c r="P58" i="1" l="1"/>
  <c r="P59" i="1"/>
  <c r="P60" i="1"/>
  <c r="P62" i="1"/>
  <c r="P63" i="1"/>
  <c r="P61" i="1"/>
</calcChain>
</file>

<file path=xl/sharedStrings.xml><?xml version="1.0" encoding="utf-8"?>
<sst xmlns="http://schemas.openxmlformats.org/spreadsheetml/2006/main" count="52" uniqueCount="43">
  <si>
    <t>Datos a ingresar</t>
  </si>
  <si>
    <t>Documento de identidad</t>
  </si>
  <si>
    <t>Nombre</t>
  </si>
  <si>
    <t>Apellidos</t>
  </si>
  <si>
    <t>Fecha de Nacimiento</t>
  </si>
  <si>
    <t>Estado Civil</t>
  </si>
  <si>
    <t>Provincia</t>
  </si>
  <si>
    <t>Correo electronico</t>
  </si>
  <si>
    <t>Telefono</t>
  </si>
  <si>
    <t>Informacion de Empleo</t>
  </si>
  <si>
    <t>Tipo de empleo</t>
  </si>
  <si>
    <t>Asalariado</t>
  </si>
  <si>
    <t>Independiente</t>
  </si>
  <si>
    <t>Pensionado</t>
  </si>
  <si>
    <t>Antiguedad laboral de empleo actual</t>
  </si>
  <si>
    <t>0 - 3 meses</t>
  </si>
  <si>
    <t>3 - 6 meses</t>
  </si>
  <si>
    <t>6 - 12 meses</t>
  </si>
  <si>
    <t>Mayor a 12 meses</t>
  </si>
  <si>
    <t>Moneda Ingreso Mensual</t>
  </si>
  <si>
    <t>Ingreso Bruto de los ultimos 3 meses (colillas de pago)</t>
  </si>
  <si>
    <t>1 Mes</t>
  </si>
  <si>
    <t>2 Mes</t>
  </si>
  <si>
    <t>3 Mes</t>
  </si>
  <si>
    <t>Credito Personal Sin Riesgo</t>
  </si>
  <si>
    <t>Total de deudas</t>
  </si>
  <si>
    <t>Ingreo Prom</t>
  </si>
  <si>
    <t>deudas</t>
  </si>
  <si>
    <t>Couta Orinal</t>
  </si>
  <si>
    <t>Años</t>
  </si>
  <si>
    <t>Meses</t>
  </si>
  <si>
    <t>Monto</t>
  </si>
  <si>
    <t>Independiete</t>
  </si>
  <si>
    <t>Capacidad Pago</t>
  </si>
  <si>
    <t>Formulas</t>
  </si>
  <si>
    <t>Total de deudas * 100 / salario promedio = % de eudeudamiento</t>
  </si>
  <si>
    <t>Riesgo</t>
  </si>
  <si>
    <t>Si (nivel_endeudamiento)&lt;(50) Entonces</t>
  </si>
  <si>
    <t>Escribir 'El cliente es sujeto de crédito</t>
  </si>
  <si>
    <t>SiNo</t>
  </si>
  <si>
    <t>Credito Personal Con Riesgo</t>
  </si>
  <si>
    <t>Escribir 'El cliente no es sujeto de crédito debido a su nivel de endeudamiento alto.'</t>
  </si>
  <si>
    <t>formula(1300,1250,1000,800)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</si>
</sst>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B47AEA1A-0863-4CC4-9E2A-0139A54AE6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345D-29AF-46DF-8449-AA46405E0794}">
  <dimension ref="B8:P75"/>
  <sheetViews>
    <sheetView tabSelected="1" topLeftCell="A26" workbookViewId="0">
      <selection activeCell="G65" sqref="G65"/>
    </sheetView>
  </sheetViews>
  <sheetFormatPr defaultColWidth="9.140625" defaultRowHeight="15"/>
  <cols>
    <col min="2" max="2" width="76.140625" bestFit="1" customWidth="1"/>
    <col min="5" max="5" width="15.85546875" bestFit="1" customWidth="1"/>
    <col min="6" max="6" width="12" bestFit="1" customWidth="1"/>
    <col min="10" max="10" width="5.42578125" bestFit="1" customWidth="1"/>
    <col min="11" max="12" width="6.5703125" bestFit="1" customWidth="1"/>
    <col min="13" max="13" width="16.7109375" bestFit="1" customWidth="1"/>
    <col min="14" max="14" width="12.42578125" bestFit="1" customWidth="1"/>
    <col min="15" max="15" width="11.5703125" bestFit="1" customWidth="1"/>
    <col min="16" max="16" width="12.42578125" bestFit="1" customWidth="1"/>
    <col min="17" max="17" width="11.5703125" bestFit="1" customWidth="1"/>
  </cols>
  <sheetData>
    <row r="8" spans="2:2">
      <c r="B8" t="s">
        <v>0</v>
      </c>
    </row>
    <row r="9" spans="2:2">
      <c r="B9" t="s">
        <v>1</v>
      </c>
    </row>
    <row r="10" spans="2:2">
      <c r="B10" t="s">
        <v>2</v>
      </c>
    </row>
    <row r="11" spans="2:2">
      <c r="B11" t="s">
        <v>3</v>
      </c>
    </row>
    <row r="12" spans="2:2">
      <c r="B12" t="s">
        <v>4</v>
      </c>
    </row>
    <row r="13" spans="2:2">
      <c r="B13" t="s">
        <v>5</v>
      </c>
    </row>
    <row r="14" spans="2:2">
      <c r="B14" t="s">
        <v>6</v>
      </c>
    </row>
    <row r="15" spans="2:2">
      <c r="B15" t="s">
        <v>7</v>
      </c>
    </row>
    <row r="16" spans="2:2">
      <c r="B16" t="s">
        <v>8</v>
      </c>
    </row>
    <row r="22" spans="2:3">
      <c r="B22" t="s">
        <v>9</v>
      </c>
    </row>
    <row r="23" spans="2:3">
      <c r="B23" t="s">
        <v>10</v>
      </c>
    </row>
    <row r="24" spans="2:3">
      <c r="B24" t="s">
        <v>11</v>
      </c>
    </row>
    <row r="25" spans="2:3">
      <c r="B25" t="s">
        <v>12</v>
      </c>
    </row>
    <row r="26" spans="2:3">
      <c r="B26" t="s">
        <v>13</v>
      </c>
    </row>
    <row r="30" spans="2:3">
      <c r="B30" t="s">
        <v>14</v>
      </c>
    </row>
    <row r="31" spans="2:3">
      <c r="B31" t="s">
        <v>15</v>
      </c>
      <c r="C31">
        <v>0</v>
      </c>
    </row>
    <row r="32" spans="2:3">
      <c r="B32" t="s">
        <v>16</v>
      </c>
      <c r="C32" s="2">
        <v>0.5</v>
      </c>
    </row>
    <row r="33" spans="2:16">
      <c r="B33" t="s">
        <v>17</v>
      </c>
      <c r="C33" s="2">
        <v>0.8</v>
      </c>
    </row>
    <row r="34" spans="2:16">
      <c r="B34" t="s">
        <v>18</v>
      </c>
      <c r="C34" s="2">
        <v>1</v>
      </c>
    </row>
    <row r="37" spans="2:16">
      <c r="B37" t="s">
        <v>19</v>
      </c>
    </row>
    <row r="40" spans="2:16">
      <c r="B40" t="s">
        <v>20</v>
      </c>
      <c r="E40" t="s">
        <v>21</v>
      </c>
      <c r="F40">
        <v>1300</v>
      </c>
    </row>
    <row r="41" spans="2:16">
      <c r="E41" t="s">
        <v>22</v>
      </c>
      <c r="F41">
        <v>1250</v>
      </c>
    </row>
    <row r="42" spans="2:16">
      <c r="E42" t="s">
        <v>23</v>
      </c>
      <c r="F42">
        <v>1000</v>
      </c>
      <c r="M42" t="s">
        <v>24</v>
      </c>
    </row>
    <row r="43" spans="2:16">
      <c r="B43" t="s">
        <v>25</v>
      </c>
      <c r="E43" t="s">
        <v>26</v>
      </c>
      <c r="F43">
        <f>AVERAGE(F40:F42)</f>
        <v>1183.3333333333333</v>
      </c>
      <c r="M43" s="2">
        <v>0.75</v>
      </c>
      <c r="N43" s="2">
        <v>0.55000000000000004</v>
      </c>
      <c r="O43" s="2">
        <v>0.4</v>
      </c>
    </row>
    <row r="44" spans="2:16">
      <c r="E44" t="s">
        <v>27</v>
      </c>
      <c r="F44">
        <v>800</v>
      </c>
      <c r="H44" t="s">
        <v>28</v>
      </c>
      <c r="J44" t="s">
        <v>29</v>
      </c>
      <c r="K44" t="s">
        <v>30</v>
      </c>
      <c r="L44" t="s">
        <v>31</v>
      </c>
      <c r="M44" t="s">
        <v>11</v>
      </c>
      <c r="N44" t="s">
        <v>32</v>
      </c>
      <c r="O44" t="s">
        <v>13</v>
      </c>
    </row>
    <row r="45" spans="2:16">
      <c r="E45" t="s">
        <v>33</v>
      </c>
      <c r="F45">
        <f>+F43-F44</f>
        <v>383.33333333333326</v>
      </c>
      <c r="H45">
        <f>+F45*0.32</f>
        <v>122.66666666666664</v>
      </c>
      <c r="J45">
        <v>5</v>
      </c>
      <c r="K45">
        <f>+J45*12</f>
        <v>60</v>
      </c>
      <c r="L45">
        <f>+K45*$H$45</f>
        <v>7359.9999999999982</v>
      </c>
      <c r="M45">
        <f>+L45*0.75</f>
        <v>5519.9999999999982</v>
      </c>
      <c r="N45">
        <f>+L45*0.55</f>
        <v>4047.9999999999995</v>
      </c>
      <c r="O45">
        <f>+L45*0.4</f>
        <v>2943.9999999999995</v>
      </c>
      <c r="P45">
        <f>+L45-M45</f>
        <v>1840</v>
      </c>
    </row>
    <row r="46" spans="2:16">
      <c r="J46">
        <v>6</v>
      </c>
      <c r="K46">
        <f t="shared" ref="K46:K50" si="0">+J46*12</f>
        <v>72</v>
      </c>
      <c r="L46">
        <f t="shared" ref="L46:L50" si="1">+K46*$H$45</f>
        <v>8831.9999999999982</v>
      </c>
      <c r="M46">
        <f t="shared" ref="M46:M50" si="2">+L46*0.75</f>
        <v>6623.9999999999982</v>
      </c>
      <c r="N46">
        <f t="shared" ref="N46:N50" si="3">+L46*0.55</f>
        <v>4857.5999999999995</v>
      </c>
      <c r="O46">
        <f t="shared" ref="O46:O50" si="4">+L46*0.4</f>
        <v>3532.7999999999993</v>
      </c>
      <c r="P46">
        <f t="shared" ref="P46:P63" si="5">+L46-M46</f>
        <v>2208</v>
      </c>
    </row>
    <row r="47" spans="2:16">
      <c r="B47" t="s">
        <v>34</v>
      </c>
      <c r="H47" t="s">
        <v>28</v>
      </c>
      <c r="J47">
        <v>7</v>
      </c>
      <c r="K47">
        <f t="shared" si="0"/>
        <v>84</v>
      </c>
      <c r="L47">
        <f t="shared" si="1"/>
        <v>10303.999999999998</v>
      </c>
      <c r="M47">
        <f t="shared" si="2"/>
        <v>7727.9999999999982</v>
      </c>
      <c r="N47">
        <f t="shared" si="3"/>
        <v>5667.2</v>
      </c>
      <c r="O47">
        <f t="shared" si="4"/>
        <v>4121.5999999999995</v>
      </c>
      <c r="P47">
        <f t="shared" si="5"/>
        <v>2576</v>
      </c>
    </row>
    <row r="48" spans="2:16">
      <c r="B48" t="s">
        <v>35</v>
      </c>
      <c r="F48">
        <f>F44</f>
        <v>800</v>
      </c>
      <c r="H48">
        <v>400</v>
      </c>
      <c r="J48">
        <v>8</v>
      </c>
      <c r="K48">
        <f t="shared" si="0"/>
        <v>96</v>
      </c>
      <c r="L48">
        <f t="shared" si="1"/>
        <v>11775.999999999998</v>
      </c>
      <c r="M48">
        <f t="shared" si="2"/>
        <v>8831.9999999999982</v>
      </c>
      <c r="N48">
        <f t="shared" si="3"/>
        <v>6476.7999999999993</v>
      </c>
      <c r="O48">
        <f t="shared" si="4"/>
        <v>4710.3999999999996</v>
      </c>
      <c r="P48">
        <f t="shared" si="5"/>
        <v>2944</v>
      </c>
    </row>
    <row r="49" spans="2:16">
      <c r="F49" s="1">
        <f>+F48/F43</f>
        <v>0.67605633802816911</v>
      </c>
      <c r="J49">
        <v>9</v>
      </c>
      <c r="K49">
        <f t="shared" si="0"/>
        <v>108</v>
      </c>
      <c r="L49">
        <f t="shared" si="1"/>
        <v>13247.999999999998</v>
      </c>
      <c r="M49">
        <f t="shared" si="2"/>
        <v>9935.9999999999982</v>
      </c>
      <c r="N49">
        <f t="shared" si="3"/>
        <v>7286.4</v>
      </c>
      <c r="O49">
        <f t="shared" si="4"/>
        <v>5299.2</v>
      </c>
      <c r="P49">
        <f t="shared" si="5"/>
        <v>3312</v>
      </c>
    </row>
    <row r="50" spans="2:16">
      <c r="J50">
        <v>10</v>
      </c>
      <c r="K50">
        <f t="shared" si="0"/>
        <v>120</v>
      </c>
      <c r="L50">
        <f t="shared" si="1"/>
        <v>14719.999999999996</v>
      </c>
      <c r="M50">
        <f t="shared" si="2"/>
        <v>11039.999999999996</v>
      </c>
      <c r="N50">
        <f t="shared" si="3"/>
        <v>8095.9999999999991</v>
      </c>
      <c r="O50">
        <f t="shared" si="4"/>
        <v>5887.9999999999991</v>
      </c>
      <c r="P50">
        <f t="shared" si="5"/>
        <v>3680</v>
      </c>
    </row>
    <row r="52" spans="2:16">
      <c r="G52" s="1" t="s">
        <v>36</v>
      </c>
    </row>
    <row r="53" spans="2:16">
      <c r="B53" t="s">
        <v>37</v>
      </c>
      <c r="G53" s="1">
        <f>+F49-0.5</f>
        <v>0.17605633802816911</v>
      </c>
    </row>
    <row r="54" spans="2:16">
      <c r="B54" t="s">
        <v>38</v>
      </c>
    </row>
    <row r="55" spans="2:16">
      <c r="B55" t="s">
        <v>39</v>
      </c>
      <c r="M55" t="s">
        <v>40</v>
      </c>
    </row>
    <row r="56" spans="2:16">
      <c r="B56" t="s">
        <v>41</v>
      </c>
      <c r="M56" s="1">
        <f>0.75-G53</f>
        <v>0.57394366197183089</v>
      </c>
      <c r="N56" s="1">
        <f>0.55-H49</f>
        <v>0.55000000000000004</v>
      </c>
      <c r="O56" s="1">
        <f>0.4-I49</f>
        <v>0.4</v>
      </c>
    </row>
    <row r="57" spans="2:16">
      <c r="J57" t="s">
        <v>29</v>
      </c>
      <c r="K57" t="s">
        <v>30</v>
      </c>
      <c r="L57" t="s">
        <v>31</v>
      </c>
      <c r="M57" t="s">
        <v>11</v>
      </c>
      <c r="N57" t="s">
        <v>32</v>
      </c>
      <c r="O57" t="s">
        <v>13</v>
      </c>
    </row>
    <row r="58" spans="2:16">
      <c r="J58">
        <v>5</v>
      </c>
      <c r="K58">
        <f>+J58*12</f>
        <v>60</v>
      </c>
      <c r="L58">
        <f>+L45</f>
        <v>7359.9999999999982</v>
      </c>
      <c r="M58" s="3">
        <f>+L58*M$56</f>
        <v>4224.225352112674</v>
      </c>
      <c r="N58" s="3">
        <f>+L58*N$56</f>
        <v>4047.9999999999995</v>
      </c>
      <c r="O58" s="3">
        <f>+L58*O$56</f>
        <v>2943.9999999999995</v>
      </c>
      <c r="P58" s="3">
        <f t="shared" si="5"/>
        <v>3135.7746478873241</v>
      </c>
    </row>
    <row r="59" spans="2:16">
      <c r="J59">
        <v>6</v>
      </c>
      <c r="K59">
        <f t="shared" ref="K59:K63" si="6">+J59*12</f>
        <v>72</v>
      </c>
      <c r="L59">
        <f t="shared" ref="L59:L63" si="7">+L46</f>
        <v>8831.9999999999982</v>
      </c>
      <c r="M59" s="3">
        <f t="shared" ref="M59:M62" si="8">+L59*M$56</f>
        <v>5069.0704225352092</v>
      </c>
      <c r="N59" s="3">
        <f t="shared" ref="N59:N63" si="9">+L59*N$56</f>
        <v>4857.5999999999995</v>
      </c>
      <c r="O59" s="3">
        <f t="shared" ref="O59:O63" si="10">+L59*O$56</f>
        <v>3532.7999999999993</v>
      </c>
      <c r="P59" s="3">
        <f t="shared" si="5"/>
        <v>3762.929577464789</v>
      </c>
    </row>
    <row r="60" spans="2:16">
      <c r="J60">
        <v>7</v>
      </c>
      <c r="K60">
        <f t="shared" si="6"/>
        <v>84</v>
      </c>
      <c r="L60">
        <f t="shared" si="7"/>
        <v>10303.999999999998</v>
      </c>
      <c r="M60" s="3">
        <f t="shared" si="8"/>
        <v>5913.9154929577444</v>
      </c>
      <c r="N60" s="3">
        <f t="shared" si="9"/>
        <v>5667.2</v>
      </c>
      <c r="O60" s="3">
        <f t="shared" si="10"/>
        <v>4121.5999999999995</v>
      </c>
      <c r="P60" s="3">
        <f t="shared" si="5"/>
        <v>4390.0845070422538</v>
      </c>
    </row>
    <row r="61" spans="2:16">
      <c r="J61">
        <v>8</v>
      </c>
      <c r="K61">
        <f t="shared" si="6"/>
        <v>96</v>
      </c>
      <c r="L61">
        <f t="shared" si="7"/>
        <v>11775.999999999998</v>
      </c>
      <c r="M61" s="3">
        <f t="shared" si="8"/>
        <v>6758.7605633802796</v>
      </c>
      <c r="N61" s="3">
        <f t="shared" si="9"/>
        <v>6476.7999999999993</v>
      </c>
      <c r="O61" s="3">
        <f t="shared" si="10"/>
        <v>4710.3999999999996</v>
      </c>
      <c r="P61" s="3">
        <f t="shared" si="5"/>
        <v>5017.2394366197186</v>
      </c>
    </row>
    <row r="62" spans="2:16">
      <c r="J62">
        <v>9</v>
      </c>
      <c r="K62">
        <f t="shared" si="6"/>
        <v>108</v>
      </c>
      <c r="L62">
        <f t="shared" si="7"/>
        <v>13247.999999999998</v>
      </c>
      <c r="M62" s="3">
        <f t="shared" si="8"/>
        <v>7603.6056338028147</v>
      </c>
      <c r="N62" s="3">
        <f t="shared" si="9"/>
        <v>7286.4</v>
      </c>
      <c r="O62" s="3">
        <f t="shared" si="10"/>
        <v>5299.2</v>
      </c>
      <c r="P62" s="3">
        <f t="shared" si="5"/>
        <v>5644.3943661971834</v>
      </c>
    </row>
    <row r="63" spans="2:16">
      <c r="J63">
        <v>10</v>
      </c>
      <c r="K63">
        <f t="shared" si="6"/>
        <v>120</v>
      </c>
      <c r="L63">
        <f t="shared" si="7"/>
        <v>14719.999999999996</v>
      </c>
      <c r="M63" s="3">
        <f>+L63*M$56</f>
        <v>8448.4507042253481</v>
      </c>
      <c r="N63" s="3">
        <f t="shared" si="9"/>
        <v>8095.9999999999991</v>
      </c>
      <c r="O63" s="3">
        <f t="shared" si="10"/>
        <v>5887.9999999999991</v>
      </c>
      <c r="P63" s="3">
        <f t="shared" si="5"/>
        <v>6271.5492957746483</v>
      </c>
    </row>
    <row r="65" spans="2:16">
      <c r="B65" t="s">
        <v>42</v>
      </c>
      <c r="C65">
        <v>122.66670000000001</v>
      </c>
    </row>
    <row r="68" spans="2:16">
      <c r="M68" s="1"/>
      <c r="N68" s="1"/>
      <c r="O68" s="1"/>
    </row>
    <row r="70" spans="2:16">
      <c r="M70" s="3"/>
      <c r="N70" s="3"/>
      <c r="O70" s="3"/>
      <c r="P70" s="3"/>
    </row>
    <row r="71" spans="2:16">
      <c r="M71" s="3"/>
      <c r="N71" s="3"/>
      <c r="O71" s="3"/>
      <c r="P71" s="3"/>
    </row>
    <row r="72" spans="2:16">
      <c r="M72" s="3"/>
      <c r="N72" s="3"/>
      <c r="O72" s="3"/>
      <c r="P72" s="3"/>
    </row>
    <row r="73" spans="2:16">
      <c r="M73" s="3"/>
      <c r="N73" s="3"/>
      <c r="O73" s="3"/>
      <c r="P73" s="3"/>
    </row>
    <row r="74" spans="2:16">
      <c r="M74" s="3"/>
      <c r="N74" s="3"/>
      <c r="O74" s="3"/>
      <c r="P74" s="3"/>
    </row>
    <row r="75" spans="2:16">
      <c r="M75" s="3"/>
      <c r="N75" s="3"/>
      <c r="O75" s="3"/>
      <c r="P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Alvarez</dc:creator>
  <cp:keywords/>
  <dc:description/>
  <cp:lastModifiedBy>Usuario invitado</cp:lastModifiedBy>
  <cp:revision/>
  <dcterms:created xsi:type="dcterms:W3CDTF">2024-03-27T23:59:32Z</dcterms:created>
  <dcterms:modified xsi:type="dcterms:W3CDTF">2024-04-02T05:34:03Z</dcterms:modified>
  <cp:category/>
  <cp:contentStatus/>
</cp:coreProperties>
</file>