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C5" i="1"/>
  <c r="C7" i="1"/>
  <c r="H7" i="1" s="1"/>
  <c r="J7" i="1" s="1"/>
  <c r="C6" i="1"/>
  <c r="C8" i="1" l="1"/>
  <c r="H8" i="1" s="1"/>
  <c r="J8" i="1" s="1"/>
  <c r="C9" i="1" l="1"/>
  <c r="H9" i="1" s="1"/>
  <c r="J9" i="1" s="1"/>
  <c r="C11" i="1" l="1"/>
  <c r="H11" i="1" s="1"/>
  <c r="J11" i="1" s="1"/>
  <c r="C10" i="1"/>
  <c r="H10" i="1" s="1"/>
  <c r="J10" i="1" s="1"/>
  <c r="C15" i="1" l="1"/>
  <c r="H15" i="1" s="1"/>
  <c r="J15" i="1" s="1"/>
  <c r="C12" i="1"/>
  <c r="H12" i="1" s="1"/>
  <c r="J12" i="1" s="1"/>
  <c r="C13" i="1" l="1"/>
  <c r="H13" i="1" s="1"/>
  <c r="J13" i="1" s="1"/>
  <c r="C14" i="1" l="1"/>
  <c r="H14" i="1" s="1"/>
  <c r="J14" i="1" s="1"/>
  <c r="C16" i="1" l="1"/>
  <c r="H16" i="1" s="1"/>
  <c r="J16" i="1" s="1"/>
  <c r="C17" i="1" l="1"/>
  <c r="H17" i="1" l="1"/>
  <c r="J17" i="1" s="1"/>
  <c r="C18" i="1"/>
  <c r="I18" i="1" s="1"/>
  <c r="H18" i="1" l="1"/>
  <c r="J18" i="1" s="1"/>
  <c r="C19" i="1"/>
  <c r="H19" i="1" s="1"/>
  <c r="J19" i="1" s="1"/>
  <c r="C20" i="1" l="1"/>
  <c r="I20" i="1" s="1"/>
  <c r="H20" i="1" l="1"/>
  <c r="J20" i="1" s="1"/>
  <c r="C22" i="1"/>
  <c r="H22" i="1" s="1"/>
  <c r="J22" i="1" s="1"/>
  <c r="C23" i="1"/>
  <c r="H23" i="1" s="1"/>
  <c r="J23" i="1" s="1"/>
  <c r="C24" i="1" l="1"/>
  <c r="H24" i="1" s="1"/>
  <c r="J24" i="1" s="1"/>
  <c r="C25" i="1" l="1"/>
  <c r="H25" i="1" s="1"/>
  <c r="C26" i="1"/>
  <c r="J25" i="1" l="1"/>
  <c r="H26" i="1"/>
  <c r="J26" i="1" s="1"/>
  <c r="C29" i="1"/>
  <c r="C28" i="1"/>
  <c r="H28" i="1" s="1"/>
  <c r="J28" i="1" s="1"/>
  <c r="C27" i="1"/>
  <c r="I27" i="1" s="1"/>
  <c r="H27" i="1" l="1"/>
  <c r="J27" i="1" s="1"/>
  <c r="H29" i="1"/>
  <c r="J29" i="1" s="1"/>
  <c r="C31" i="1"/>
  <c r="H31" i="1" s="1"/>
  <c r="J31" i="1" s="1"/>
  <c r="C30" i="1"/>
  <c r="H30" i="1" s="1"/>
  <c r="J30" i="1" s="1"/>
  <c r="C32" i="1" l="1"/>
  <c r="J32" i="1" l="1"/>
  <c r="C33" i="1"/>
  <c r="H33" i="1" s="1"/>
  <c r="I33" i="1" l="1"/>
  <c r="J33" i="1" s="1"/>
  <c r="C34" i="1"/>
  <c r="C35" i="1"/>
  <c r="H34" i="1" l="1"/>
  <c r="J34" i="1" s="1"/>
  <c r="H35" i="1"/>
  <c r="J35" i="1" s="1"/>
  <c r="C37" i="1"/>
  <c r="H37" i="1" s="1"/>
  <c r="J37" i="1" s="1"/>
  <c r="C36" i="1"/>
  <c r="I36" i="1" s="1"/>
  <c r="H36" i="1" l="1"/>
  <c r="J36" i="1"/>
  <c r="C38" i="1"/>
  <c r="H38" i="1" s="1"/>
  <c r="J38" i="1" s="1"/>
  <c r="C39" i="1" l="1"/>
  <c r="H39" i="1" s="1"/>
  <c r="J39" i="1" l="1"/>
  <c r="C40" i="1"/>
  <c r="H40" i="1" l="1"/>
  <c r="I40" i="1"/>
  <c r="C42" i="1"/>
  <c r="J40" i="1" l="1"/>
  <c r="H42" i="1"/>
  <c r="J42" i="1" s="1"/>
  <c r="C43" i="1"/>
  <c r="H43" i="1" s="1"/>
  <c r="J43" i="1" s="1"/>
  <c r="C44" i="1" l="1"/>
  <c r="H44" i="1" s="1"/>
  <c r="J44" i="1" s="1"/>
  <c r="C45" i="1" l="1"/>
  <c r="H45" i="1" s="1"/>
  <c r="J45" i="1" s="1"/>
  <c r="C46" i="1" l="1"/>
  <c r="H46" i="1" s="1"/>
  <c r="J46" i="1" s="1"/>
  <c r="C47" i="1" l="1"/>
  <c r="H47" i="1" s="1"/>
  <c r="J47" i="1" s="1"/>
  <c r="C48" i="1" l="1"/>
  <c r="I48" i="1" s="1"/>
  <c r="C49" i="1"/>
  <c r="H49" i="1" s="1"/>
  <c r="J49" i="1" s="1"/>
  <c r="H48" i="1" l="1"/>
  <c r="J48" i="1" s="1"/>
  <c r="C50" i="1"/>
  <c r="H50" i="1" s="1"/>
  <c r="J50" i="1" s="1"/>
  <c r="C51" i="1" l="1"/>
  <c r="H51" i="1" s="1"/>
  <c r="J51" i="1" s="1"/>
  <c r="C52" i="1" l="1"/>
  <c r="H52" i="1" s="1"/>
  <c r="J52" i="1" s="1"/>
  <c r="C53" i="1" l="1"/>
  <c r="H53" i="1" s="1"/>
  <c r="J53" i="1" s="1"/>
  <c r="C54" i="1" l="1"/>
  <c r="H54" i="1" s="1"/>
  <c r="J54" i="1" s="1"/>
  <c r="C55" i="1" l="1"/>
  <c r="H55" i="1" l="1"/>
  <c r="J55" i="1" s="1"/>
  <c r="C57" i="1" l="1"/>
  <c r="I57" i="1" l="1"/>
  <c r="H57" i="1"/>
  <c r="C58" i="1"/>
  <c r="H58" i="1" s="1"/>
  <c r="J58" i="1" s="1"/>
  <c r="J57" i="1" l="1"/>
  <c r="C61" i="1"/>
  <c r="H61" i="1" s="1"/>
  <c r="J61" i="1" s="1"/>
  <c r="C60" i="1"/>
  <c r="H60" i="1" s="1"/>
  <c r="J60" i="1" s="1"/>
  <c r="C59" i="1"/>
  <c r="H59" i="1" s="1"/>
  <c r="J59" i="1" s="1"/>
  <c r="C62" i="1" l="1"/>
  <c r="H62" i="1" s="1"/>
  <c r="J62" i="1" s="1"/>
</calcChain>
</file>

<file path=xl/comments1.xml><?xml version="1.0" encoding="utf-8"?>
<comments xmlns="http://schemas.openxmlformats.org/spreadsheetml/2006/main">
  <authors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<sst xmlns="http://schemas.openxmlformats.org/spreadsheetml/2006/main" count="123" uniqueCount="50">
  <si>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</si>
  <si>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</si>
  <si>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</si>
  <si>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</si>
  <si>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</si>
  <si>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</si>
  <si>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</si>
  <si>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</si>
  <si>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</si>
  <si>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</si>
  <si>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</si>
  <si>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</si>
  <si>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</si>
  <si>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</si>
  <si>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</si>
  <si>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</si>
  <si>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</si>
  <si>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</si>
  <si>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</si>
  <si>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</si>
  <si>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</si>
  <si>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</si>
  <si>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</si>
  <si>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</si>
  <si>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</si>
  <si>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</si>
  <si>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</si>
  <si>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</si>
  <si>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</si>
  <si>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</si>
  <si>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</si>
  <si>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</si>
  <si>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</si>
  <si>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</si>
  <si>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</si>
  <si>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</si>
  <si>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</si>
  <si>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</si>
  <si>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</si>
  <si>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</si>
  <si>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</si>
  <si>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</si>
  <si>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</si>
  <si>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</si>
  <si>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</si>
  <si>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</si>
  <si>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</si>
  <si>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</si>
  <si>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</si>
  <si>
    <t>TATASPONGE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</si>
</sst>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164" fontId="1" fillId="3" borderId="0" xfId="0" applyNumberFormat="1" applyFont="1" applyFill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43213</v>
      </c>
      <c r="B5" s="17" t="s">
        <v>49</v>
      </c>
      <c r="C5" s="24">
        <f t="shared" ref="C5" si="0">MROUND(500000/E5,10)</f>
        <v>440</v>
      </c>
      <c r="D5" s="20" t="s">
        <v>0</v>
      </c>
      <c r="E5" s="21">
        <v>1125</v>
      </c>
      <c r="F5" s="21">
        <v>1135</v>
      </c>
      <c r="G5" s="21">
        <v>0</v>
      </c>
      <c r="H5" s="22">
        <f t="shared" ref="H5:H6" si="1">(F5-E5)*C5</f>
        <v>4400</v>
      </c>
      <c r="I5" s="22">
        <v>0</v>
      </c>
      <c r="J5" s="23">
        <f t="shared" ref="J5:J6" si="2">+I5+H5</f>
        <v>4400</v>
      </c>
      <c r="K5" s="27">
        <v>1110</v>
      </c>
      <c r="L5" s="19">
        <v>43213</v>
      </c>
    </row>
    <row r="6" spans="1:12" s="2" customFormat="1" ht="18" customHeight="1" x14ac:dyDescent="0.25">
      <c r="A6" s="19">
        <v>43210</v>
      </c>
      <c r="B6" s="17" t="s">
        <v>40</v>
      </c>
      <c r="C6" s="24">
        <f t="shared" ref="C6:C7" si="3">MROUND(500000/E6,10)</f>
        <v>1150</v>
      </c>
      <c r="D6" s="20" t="s">
        <v>0</v>
      </c>
      <c r="E6" s="21">
        <v>433</v>
      </c>
      <c r="F6" s="21">
        <v>438</v>
      </c>
      <c r="G6" s="21">
        <v>0</v>
      </c>
      <c r="H6" s="22">
        <f t="shared" si="1"/>
        <v>5750</v>
      </c>
      <c r="I6" s="22">
        <v>0</v>
      </c>
      <c r="J6" s="23">
        <f t="shared" si="2"/>
        <v>5750</v>
      </c>
      <c r="K6" s="27">
        <v>423</v>
      </c>
      <c r="L6" s="19">
        <v>43213</v>
      </c>
    </row>
    <row r="7" spans="1:12" s="2" customFormat="1" ht="18" customHeight="1" x14ac:dyDescent="0.25">
      <c r="A7" s="19">
        <v>43210</v>
      </c>
      <c r="B7" s="17" t="s">
        <v>47</v>
      </c>
      <c r="C7" s="24">
        <f t="shared" si="3"/>
        <v>2550</v>
      </c>
      <c r="D7" s="20" t="s">
        <v>0</v>
      </c>
      <c r="E7" s="21">
        <v>196</v>
      </c>
      <c r="F7" s="21">
        <v>192</v>
      </c>
      <c r="G7" s="21">
        <v>0</v>
      </c>
      <c r="H7" s="22">
        <f t="shared" ref="H6:H7" si="4">(F7-E7)*C7</f>
        <v>-10200</v>
      </c>
      <c r="I7" s="22">
        <v>0</v>
      </c>
      <c r="J7" s="38">
        <f t="shared" ref="J6:J7" si="5">+I7+H7</f>
        <v>-10200</v>
      </c>
      <c r="K7" s="27">
        <v>192</v>
      </c>
      <c r="L7" s="19">
        <v>43210</v>
      </c>
    </row>
    <row r="8" spans="1:12" s="2" customFormat="1" ht="18" customHeight="1" x14ac:dyDescent="0.25">
      <c r="A8" s="19">
        <v>43209</v>
      </c>
      <c r="B8" s="17" t="s">
        <v>48</v>
      </c>
      <c r="C8" s="24">
        <f t="shared" ref="C8" si="6">MROUND(500000/E8,10)</f>
        <v>1690</v>
      </c>
      <c r="D8" s="20" t="s">
        <v>0</v>
      </c>
      <c r="E8" s="21">
        <v>295</v>
      </c>
      <c r="F8" s="21">
        <v>300</v>
      </c>
      <c r="G8" s="21">
        <v>0</v>
      </c>
      <c r="H8" s="22">
        <f t="shared" ref="H8" si="7">(F8-E8)*C8</f>
        <v>8450</v>
      </c>
      <c r="I8" s="22">
        <v>0</v>
      </c>
      <c r="J8" s="23">
        <f t="shared" ref="J8" si="8">+I8+H8</f>
        <v>8450</v>
      </c>
      <c r="K8" s="27">
        <v>290</v>
      </c>
      <c r="L8" s="19">
        <v>43209</v>
      </c>
    </row>
    <row r="9" spans="1:12" s="2" customFormat="1" ht="18" customHeight="1" x14ac:dyDescent="0.25">
      <c r="A9" s="19">
        <v>43208</v>
      </c>
      <c r="B9" s="20" t="s">
        <v>47</v>
      </c>
      <c r="C9" s="24">
        <f t="shared" ref="C9" si="9">MROUND(500000/E9,10)</f>
        <v>2510</v>
      </c>
      <c r="D9" s="20" t="s">
        <v>0</v>
      </c>
      <c r="E9" s="21">
        <v>199.5</v>
      </c>
      <c r="F9" s="21">
        <v>201</v>
      </c>
      <c r="G9" s="21">
        <v>0</v>
      </c>
      <c r="H9" s="22">
        <f t="shared" ref="H9" si="10">(F9-E9)*C9</f>
        <v>3765</v>
      </c>
      <c r="I9" s="22">
        <v>0</v>
      </c>
      <c r="J9" s="23">
        <f t="shared" ref="J9" si="11">+I9+H9</f>
        <v>3765</v>
      </c>
      <c r="K9" s="27">
        <v>195.5</v>
      </c>
      <c r="L9" s="19">
        <v>43209</v>
      </c>
    </row>
    <row r="10" spans="1:12" s="2" customFormat="1" ht="18" customHeight="1" x14ac:dyDescent="0.25">
      <c r="A10" s="19">
        <v>43207</v>
      </c>
      <c r="B10" s="20" t="s">
        <v>45</v>
      </c>
      <c r="C10" s="24">
        <f t="shared" ref="C10:C11" si="12">MROUND(500000/E10,10)</f>
        <v>390</v>
      </c>
      <c r="D10" s="24" t="s">
        <v>23</v>
      </c>
      <c r="E10" s="21">
        <v>1290</v>
      </c>
      <c r="F10" s="22">
        <v>1285</v>
      </c>
      <c r="G10" s="22">
        <v>0</v>
      </c>
      <c r="H10" s="22">
        <f t="shared" ref="H10" si="13">(E10-F10)*C10</f>
        <v>1950</v>
      </c>
      <c r="I10" s="22">
        <v>0</v>
      </c>
      <c r="J10" s="23">
        <f t="shared" ref="J10:J11" si="14">+I10+H10</f>
        <v>1950</v>
      </c>
      <c r="K10" s="27">
        <v>1305</v>
      </c>
      <c r="L10" s="19">
        <v>43207</v>
      </c>
    </row>
    <row r="11" spans="1:12" s="2" customFormat="1" ht="18" customHeight="1" x14ac:dyDescent="0.25">
      <c r="A11" s="19">
        <v>43207</v>
      </c>
      <c r="B11" s="17" t="s">
        <v>46</v>
      </c>
      <c r="C11" s="24">
        <f t="shared" si="12"/>
        <v>1350</v>
      </c>
      <c r="D11" s="20" t="s">
        <v>0</v>
      </c>
      <c r="E11" s="21">
        <v>370</v>
      </c>
      <c r="F11" s="21">
        <v>375</v>
      </c>
      <c r="G11" s="21">
        <v>0</v>
      </c>
      <c r="H11" s="22">
        <f t="shared" ref="H11" si="15">(F11-E11)*C11</f>
        <v>6750</v>
      </c>
      <c r="I11" s="22">
        <v>0</v>
      </c>
      <c r="J11" s="23">
        <f t="shared" si="14"/>
        <v>6750</v>
      </c>
      <c r="K11" s="27">
        <v>369.5</v>
      </c>
      <c r="L11" s="19">
        <v>43207</v>
      </c>
    </row>
    <row r="12" spans="1:12" s="2" customFormat="1" ht="18" customHeight="1" x14ac:dyDescent="0.25">
      <c r="A12" s="19">
        <v>43206</v>
      </c>
      <c r="B12" s="20" t="s">
        <v>45</v>
      </c>
      <c r="C12" s="24">
        <f t="shared" ref="C12" si="16">MROUND(500000/E12,10)</f>
        <v>390</v>
      </c>
      <c r="D12" s="20" t="s">
        <v>0</v>
      </c>
      <c r="E12" s="21">
        <v>1295</v>
      </c>
      <c r="F12" s="21">
        <v>1310</v>
      </c>
      <c r="G12" s="21">
        <v>0</v>
      </c>
      <c r="H12" s="22">
        <f t="shared" ref="H12:H13" si="17">(F12-E12)*C12</f>
        <v>5850</v>
      </c>
      <c r="I12" s="22">
        <v>0</v>
      </c>
      <c r="J12" s="23">
        <f t="shared" ref="J12:J13" si="18">+I12+H12</f>
        <v>5850</v>
      </c>
      <c r="K12" s="27">
        <v>1280</v>
      </c>
      <c r="L12" s="19">
        <v>43206</v>
      </c>
    </row>
    <row r="13" spans="1:12" s="2" customFormat="1" ht="18" customHeight="1" x14ac:dyDescent="0.25">
      <c r="A13" s="19">
        <v>43203</v>
      </c>
      <c r="B13" s="20" t="s">
        <v>44</v>
      </c>
      <c r="C13" s="24">
        <f t="shared" ref="C13" si="19">MROUND(500000/E13,10)</f>
        <v>3240</v>
      </c>
      <c r="D13" s="20" t="s">
        <v>0</v>
      </c>
      <c r="E13" s="21">
        <v>154.5</v>
      </c>
      <c r="F13" s="21">
        <v>150</v>
      </c>
      <c r="G13" s="21">
        <v>0</v>
      </c>
      <c r="H13" s="22">
        <f t="shared" si="17"/>
        <v>-14580</v>
      </c>
      <c r="I13" s="22">
        <v>0</v>
      </c>
      <c r="J13" s="27">
        <f t="shared" si="18"/>
        <v>-14580</v>
      </c>
      <c r="K13" s="27">
        <v>150</v>
      </c>
      <c r="L13" s="19">
        <v>43206</v>
      </c>
    </row>
    <row r="14" spans="1:12" s="2" customFormat="1" ht="18" customHeight="1" x14ac:dyDescent="0.25">
      <c r="A14" s="19">
        <v>43202</v>
      </c>
      <c r="B14" s="20" t="s">
        <v>40</v>
      </c>
      <c r="C14" s="24">
        <f t="shared" ref="C14" si="20">MROUND(500000/E14,10)</f>
        <v>1240</v>
      </c>
      <c r="D14" s="24" t="s">
        <v>23</v>
      </c>
      <c r="E14" s="21">
        <v>404</v>
      </c>
      <c r="F14" s="22">
        <v>400</v>
      </c>
      <c r="G14" s="22">
        <v>0</v>
      </c>
      <c r="H14" s="22">
        <f t="shared" ref="H14" si="21">(E14-F14)*C14</f>
        <v>4960</v>
      </c>
      <c r="I14" s="22">
        <v>0</v>
      </c>
      <c r="J14" s="23">
        <f t="shared" ref="J14" si="22">+I14+H14</f>
        <v>4960</v>
      </c>
      <c r="K14" s="27">
        <v>413</v>
      </c>
      <c r="L14" s="19">
        <v>43202</v>
      </c>
    </row>
    <row r="15" spans="1:12" s="2" customFormat="1" ht="18" customHeight="1" x14ac:dyDescent="0.25">
      <c r="A15" s="19">
        <v>43200</v>
      </c>
      <c r="B15" s="20" t="s">
        <v>19</v>
      </c>
      <c r="C15" s="24">
        <f t="shared" ref="C15" si="23">MROUND(500000/E15,10)</f>
        <v>2040</v>
      </c>
      <c r="D15" s="20" t="s">
        <v>0</v>
      </c>
      <c r="E15" s="21">
        <v>245</v>
      </c>
      <c r="F15" s="21">
        <v>250</v>
      </c>
      <c r="G15" s="21">
        <v>0</v>
      </c>
      <c r="H15" s="22">
        <f t="shared" ref="H15" si="24">(F15-E15)*C15</f>
        <v>10200</v>
      </c>
      <c r="I15" s="22">
        <v>0</v>
      </c>
      <c r="J15" s="23">
        <f t="shared" ref="J15" si="25">+I15+H15</f>
        <v>10200</v>
      </c>
      <c r="K15" s="27">
        <v>915</v>
      </c>
      <c r="L15" s="19">
        <v>43202</v>
      </c>
    </row>
    <row r="16" spans="1:12" s="2" customFormat="1" ht="18" customHeight="1" x14ac:dyDescent="0.25">
      <c r="A16" s="19">
        <v>43196</v>
      </c>
      <c r="B16" s="20" t="s">
        <v>43</v>
      </c>
      <c r="C16" s="24">
        <f t="shared" ref="C16" si="26">MROUND(500000/E16,10)</f>
        <v>540</v>
      </c>
      <c r="D16" s="20" t="s">
        <v>0</v>
      </c>
      <c r="E16" s="21">
        <v>930</v>
      </c>
      <c r="F16" s="21">
        <v>915</v>
      </c>
      <c r="G16" s="21">
        <v>0</v>
      </c>
      <c r="H16" s="22">
        <f t="shared" ref="H16" si="27">(F16-E16)*C16</f>
        <v>-8100</v>
      </c>
      <c r="I16" s="22">
        <v>0</v>
      </c>
      <c r="J16" s="27">
        <f t="shared" ref="J16" si="28">+I16+H16</f>
        <v>-8100</v>
      </c>
      <c r="K16" s="27">
        <v>915</v>
      </c>
      <c r="L16" s="19">
        <v>43196</v>
      </c>
    </row>
    <row r="17" spans="1:12" s="2" customFormat="1" ht="18" customHeight="1" x14ac:dyDescent="0.25">
      <c r="A17" s="19">
        <v>43195</v>
      </c>
      <c r="B17" s="20" t="s">
        <v>42</v>
      </c>
      <c r="C17" s="24">
        <f t="shared" ref="C17" si="29">MROUND(500000/E17,10)</f>
        <v>3100</v>
      </c>
      <c r="D17" s="20" t="s">
        <v>0</v>
      </c>
      <c r="E17" s="21">
        <v>161.5</v>
      </c>
      <c r="F17" s="21">
        <v>164.5</v>
      </c>
      <c r="G17" s="21">
        <v>0</v>
      </c>
      <c r="H17" s="22">
        <f t="shared" ref="H17" si="30">(F17-E17)*C17</f>
        <v>9300</v>
      </c>
      <c r="I17" s="22">
        <v>0</v>
      </c>
      <c r="J17" s="23">
        <f t="shared" ref="J17" si="31">+I17+H17</f>
        <v>9300</v>
      </c>
      <c r="K17" s="27">
        <v>157.5</v>
      </c>
      <c r="L17" s="19">
        <v>43195</v>
      </c>
    </row>
    <row r="18" spans="1:12" s="2" customFormat="1" ht="18" customHeight="1" x14ac:dyDescent="0.25">
      <c r="A18" s="19">
        <v>43194</v>
      </c>
      <c r="B18" s="20" t="s">
        <v>41</v>
      </c>
      <c r="C18" s="24">
        <f t="shared" ref="C18" si="32">MROUND(500000/E18,10)</f>
        <v>6900</v>
      </c>
      <c r="D18" s="20" t="s">
        <v>0</v>
      </c>
      <c r="E18" s="21">
        <v>72.5</v>
      </c>
      <c r="F18" s="21">
        <v>74</v>
      </c>
      <c r="G18" s="21">
        <v>75.5</v>
      </c>
      <c r="H18" s="22">
        <f t="shared" ref="H18" si="33">(F18-E18)*C18</f>
        <v>10350</v>
      </c>
      <c r="I18" s="22">
        <f t="shared" ref="I18" si="34">(G18-F18)*C18</f>
        <v>10350</v>
      </c>
      <c r="J18" s="23">
        <f t="shared" ref="J18" si="35">+I18+H18</f>
        <v>20700</v>
      </c>
      <c r="K18" s="27">
        <v>71.5</v>
      </c>
      <c r="L18" s="19">
        <v>43194</v>
      </c>
    </row>
    <row r="19" spans="1:12" s="2" customFormat="1" ht="18" customHeight="1" x14ac:dyDescent="0.25">
      <c r="A19" s="19">
        <v>43193</v>
      </c>
      <c r="B19" s="20" t="s">
        <v>40</v>
      </c>
      <c r="C19" s="24">
        <f t="shared" ref="C19" si="36">MROUND(500000/E19,10)</f>
        <v>1160</v>
      </c>
      <c r="D19" s="24" t="s">
        <v>23</v>
      </c>
      <c r="E19" s="21">
        <v>432</v>
      </c>
      <c r="F19" s="22">
        <v>427</v>
      </c>
      <c r="G19" s="22">
        <v>0</v>
      </c>
      <c r="H19" s="22">
        <f t="shared" ref="H19" si="37">(E19-F19)*C19</f>
        <v>5800</v>
      </c>
      <c r="I19" s="22">
        <v>0</v>
      </c>
      <c r="J19" s="23">
        <f t="shared" ref="J19" si="38">+I19+H19</f>
        <v>5800</v>
      </c>
      <c r="K19" s="27">
        <v>437</v>
      </c>
      <c r="L19" s="19">
        <v>43193</v>
      </c>
    </row>
    <row r="20" spans="1:12" s="2" customFormat="1" ht="18" customHeight="1" x14ac:dyDescent="0.25">
      <c r="A20" s="19">
        <v>43192</v>
      </c>
      <c r="B20" s="20" t="s">
        <v>20</v>
      </c>
      <c r="C20" s="24">
        <f t="shared" ref="C20" si="39">MROUND(500000/E20,10)</f>
        <v>390</v>
      </c>
      <c r="D20" s="20" t="s">
        <v>0</v>
      </c>
      <c r="E20" s="21">
        <v>1295</v>
      </c>
      <c r="F20" s="21">
        <v>1310</v>
      </c>
      <c r="G20" s="21">
        <v>1330</v>
      </c>
      <c r="H20" s="22">
        <f t="shared" ref="H20" si="40">(F20-E20)*C20</f>
        <v>5850</v>
      </c>
      <c r="I20" s="22">
        <f t="shared" ref="I20" si="41">(G20-F20)*C20</f>
        <v>7800</v>
      </c>
      <c r="J20" s="23">
        <f t="shared" ref="J20" si="42">+I20+H20</f>
        <v>13650</v>
      </c>
      <c r="K20" s="27">
        <v>1280</v>
      </c>
      <c r="L20" s="19">
        <v>43192</v>
      </c>
    </row>
    <row r="21" spans="1:12" s="2" customFormat="1" ht="18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6"/>
    </row>
    <row r="22" spans="1:12" s="2" customFormat="1" ht="18" customHeight="1" x14ac:dyDescent="0.25">
      <c r="A22" s="19">
        <v>43187</v>
      </c>
      <c r="B22" s="20" t="s">
        <v>39</v>
      </c>
      <c r="C22" s="24">
        <f t="shared" ref="C22" si="43">MROUND(500000/E22,10)</f>
        <v>750</v>
      </c>
      <c r="D22" s="24" t="s">
        <v>23</v>
      </c>
      <c r="E22" s="21">
        <v>670</v>
      </c>
      <c r="F22" s="22">
        <v>667</v>
      </c>
      <c r="G22" s="22">
        <v>0</v>
      </c>
      <c r="H22" s="22">
        <f t="shared" ref="H22" si="44">(E22-F22)*C22</f>
        <v>2250</v>
      </c>
      <c r="I22" s="22">
        <v>0</v>
      </c>
      <c r="J22" s="23">
        <f t="shared" ref="J22" si="45">+I22+H22</f>
        <v>2250</v>
      </c>
      <c r="K22" s="27">
        <v>690</v>
      </c>
      <c r="L22" s="19">
        <v>43187</v>
      </c>
    </row>
    <row r="23" spans="1:12" s="2" customFormat="1" ht="18" customHeight="1" x14ac:dyDescent="0.25">
      <c r="A23" s="19">
        <v>43186</v>
      </c>
      <c r="B23" s="20" t="s">
        <v>38</v>
      </c>
      <c r="C23" s="24">
        <f t="shared" ref="C23" si="46">MROUND(500000/E23,10)</f>
        <v>780</v>
      </c>
      <c r="D23" s="20" t="s">
        <v>0</v>
      </c>
      <c r="E23" s="21">
        <v>640</v>
      </c>
      <c r="F23" s="21">
        <v>648</v>
      </c>
      <c r="G23" s="21">
        <v>0</v>
      </c>
      <c r="H23" s="22">
        <f t="shared" ref="H23" si="47">(F23-E23)*C23</f>
        <v>6240</v>
      </c>
      <c r="I23" s="22">
        <v>0</v>
      </c>
      <c r="J23" s="23">
        <f t="shared" ref="J23" si="48">+I23+H23</f>
        <v>6240</v>
      </c>
      <c r="K23" s="27">
        <v>630</v>
      </c>
      <c r="L23" s="19">
        <v>43186</v>
      </c>
    </row>
    <row r="24" spans="1:12" s="2" customFormat="1" ht="18" customHeight="1" x14ac:dyDescent="0.25">
      <c r="A24" s="19">
        <v>43185</v>
      </c>
      <c r="B24" s="20" t="s">
        <v>37</v>
      </c>
      <c r="C24" s="24">
        <f t="shared" ref="C24" si="49">MROUND(500000/E24,10)</f>
        <v>510</v>
      </c>
      <c r="D24" s="20" t="s">
        <v>0</v>
      </c>
      <c r="E24" s="21">
        <v>975</v>
      </c>
      <c r="F24" s="21">
        <v>978</v>
      </c>
      <c r="G24" s="21">
        <v>0</v>
      </c>
      <c r="H24" s="22">
        <f t="shared" ref="H24" si="50">(F24-E24)*C24</f>
        <v>1530</v>
      </c>
      <c r="I24" s="22">
        <v>0</v>
      </c>
      <c r="J24" s="23">
        <f t="shared" ref="J24" si="51">+I24+H24</f>
        <v>1530</v>
      </c>
      <c r="K24" s="27">
        <v>960</v>
      </c>
      <c r="L24" s="19">
        <v>43185</v>
      </c>
    </row>
    <row r="25" spans="1:12" s="2" customFormat="1" ht="18" customHeight="1" x14ac:dyDescent="0.25">
      <c r="A25" s="19">
        <v>43182</v>
      </c>
      <c r="B25" s="20" t="s">
        <v>19</v>
      </c>
      <c r="C25" s="24">
        <f t="shared" ref="C25" si="52">MROUND(500000/E25,10)</f>
        <v>2390</v>
      </c>
      <c r="D25" s="24" t="s">
        <v>23</v>
      </c>
      <c r="E25" s="22">
        <v>209</v>
      </c>
      <c r="F25" s="22">
        <v>215</v>
      </c>
      <c r="G25" s="22">
        <v>0</v>
      </c>
      <c r="H25" s="22">
        <f t="shared" ref="H25" si="53">(E25-F25)*C25</f>
        <v>-14340</v>
      </c>
      <c r="I25" s="22">
        <v>0</v>
      </c>
      <c r="J25" s="32">
        <f t="shared" ref="J25" si="54">+I25+H25</f>
        <v>-14340</v>
      </c>
      <c r="K25" s="27">
        <v>215</v>
      </c>
      <c r="L25" s="19">
        <v>43182</v>
      </c>
    </row>
    <row r="26" spans="1:12" s="2" customFormat="1" ht="18" customHeight="1" x14ac:dyDescent="0.25">
      <c r="A26" s="19">
        <v>43181</v>
      </c>
      <c r="B26" s="20" t="s">
        <v>35</v>
      </c>
      <c r="C26" s="24">
        <f t="shared" ref="C26" si="55">MROUND(500000/E26,10)</f>
        <v>720</v>
      </c>
      <c r="D26" s="20" t="s">
        <v>0</v>
      </c>
      <c r="E26" s="21">
        <v>690</v>
      </c>
      <c r="F26" s="21">
        <v>695</v>
      </c>
      <c r="G26" s="21">
        <v>0</v>
      </c>
      <c r="H26" s="22">
        <f t="shared" ref="H26" si="56">(F26-E26)*C26</f>
        <v>3600</v>
      </c>
      <c r="I26" s="22">
        <v>0</v>
      </c>
      <c r="J26" s="23">
        <f t="shared" ref="J26" si="57">+I26+H26</f>
        <v>3600</v>
      </c>
      <c r="K26" s="27">
        <v>670</v>
      </c>
      <c r="L26" s="19">
        <v>43181</v>
      </c>
    </row>
    <row r="27" spans="1:12" s="2" customFormat="1" ht="18" customHeight="1" x14ac:dyDescent="0.25">
      <c r="A27" s="19">
        <v>43180</v>
      </c>
      <c r="B27" s="20" t="s">
        <v>35</v>
      </c>
      <c r="C27" s="24">
        <f t="shared" ref="C27:C29" si="58">MROUND(500000/E27,10)</f>
        <v>740</v>
      </c>
      <c r="D27" s="20" t="s">
        <v>0</v>
      </c>
      <c r="E27" s="21">
        <v>680</v>
      </c>
      <c r="F27" s="21">
        <v>700</v>
      </c>
      <c r="G27" s="21">
        <v>715</v>
      </c>
      <c r="H27" s="22">
        <f t="shared" ref="H27:H29" si="59">(F27-E27)*C27</f>
        <v>14800</v>
      </c>
      <c r="I27" s="22">
        <f t="shared" ref="I27" si="60">(G27-F27)*C27</f>
        <v>11100</v>
      </c>
      <c r="J27" s="23">
        <f t="shared" ref="J27:J29" si="61">+I27+H27</f>
        <v>25900</v>
      </c>
      <c r="K27" s="27">
        <v>660</v>
      </c>
      <c r="L27" s="19">
        <v>43180</v>
      </c>
    </row>
    <row r="28" spans="1:12" s="2" customFormat="1" ht="18" customHeight="1" x14ac:dyDescent="0.25">
      <c r="A28" s="19">
        <v>43179</v>
      </c>
      <c r="B28" s="20" t="s">
        <v>36</v>
      </c>
      <c r="C28" s="24">
        <f t="shared" si="58"/>
        <v>1740</v>
      </c>
      <c r="D28" s="20" t="s">
        <v>0</v>
      </c>
      <c r="E28" s="21">
        <v>287</v>
      </c>
      <c r="F28" s="21">
        <v>291</v>
      </c>
      <c r="G28" s="21">
        <v>0</v>
      </c>
      <c r="H28" s="22">
        <f t="shared" ref="H28" si="62">(F28-E28)*C28</f>
        <v>6960</v>
      </c>
      <c r="I28" s="22">
        <v>0</v>
      </c>
      <c r="J28" s="23">
        <f t="shared" ref="J28" si="63">+I28+H28</f>
        <v>6960</v>
      </c>
      <c r="K28" s="27">
        <v>282</v>
      </c>
      <c r="L28" s="19">
        <v>43180</v>
      </c>
    </row>
    <row r="29" spans="1:12" s="2" customFormat="1" ht="18" customHeight="1" x14ac:dyDescent="0.25">
      <c r="A29" s="19">
        <v>43178</v>
      </c>
      <c r="B29" s="20" t="s">
        <v>34</v>
      </c>
      <c r="C29" s="24">
        <f t="shared" si="58"/>
        <v>1140</v>
      </c>
      <c r="D29" s="20" t="s">
        <v>0</v>
      </c>
      <c r="E29" s="21">
        <v>440</v>
      </c>
      <c r="F29" s="21">
        <v>444</v>
      </c>
      <c r="G29" s="21">
        <v>0</v>
      </c>
      <c r="H29" s="22">
        <f t="shared" si="59"/>
        <v>4560</v>
      </c>
      <c r="I29" s="22">
        <v>0</v>
      </c>
      <c r="J29" s="23">
        <f t="shared" si="61"/>
        <v>4560</v>
      </c>
      <c r="K29" s="27">
        <v>435</v>
      </c>
      <c r="L29" s="19">
        <v>43178</v>
      </c>
    </row>
    <row r="30" spans="1:12" s="2" customFormat="1" ht="18" customHeight="1" x14ac:dyDescent="0.25">
      <c r="A30" s="19">
        <v>43175</v>
      </c>
      <c r="B30" s="20" t="s">
        <v>32</v>
      </c>
      <c r="C30" s="24">
        <f t="shared" ref="C30" si="64">MROUND(500000/E30,10)</f>
        <v>950</v>
      </c>
      <c r="D30" s="20" t="s">
        <v>0</v>
      </c>
      <c r="E30" s="21">
        <v>529</v>
      </c>
      <c r="F30" s="21">
        <v>532.5</v>
      </c>
      <c r="G30" s="21">
        <v>0</v>
      </c>
      <c r="H30" s="22">
        <f t="shared" ref="H30" si="65">(F30-E30)*C30</f>
        <v>3325</v>
      </c>
      <c r="I30" s="22">
        <v>0</v>
      </c>
      <c r="J30" s="23">
        <f t="shared" ref="J30" si="66">+I30+H30</f>
        <v>3325</v>
      </c>
      <c r="K30" s="27">
        <v>520</v>
      </c>
      <c r="L30" s="19">
        <v>43178</v>
      </c>
    </row>
    <row r="31" spans="1:12" s="2" customFormat="1" ht="18" customHeight="1" x14ac:dyDescent="0.25">
      <c r="A31" s="19">
        <v>43175</v>
      </c>
      <c r="B31" s="20" t="s">
        <v>33</v>
      </c>
      <c r="C31" s="24">
        <f t="shared" ref="C31" si="67">MROUND(500000/E31,10)</f>
        <v>1240</v>
      </c>
      <c r="D31" s="20" t="s">
        <v>0</v>
      </c>
      <c r="E31" s="21">
        <v>402</v>
      </c>
      <c r="F31" s="21">
        <v>395</v>
      </c>
      <c r="G31" s="21">
        <v>0</v>
      </c>
      <c r="H31" s="22">
        <f t="shared" ref="H31" si="68">(F31-E31)*C31</f>
        <v>-8680</v>
      </c>
      <c r="I31" s="22">
        <v>0</v>
      </c>
      <c r="J31" s="32">
        <f t="shared" ref="J31" si="69">+I31+H31</f>
        <v>-8680</v>
      </c>
      <c r="K31" s="27">
        <v>395</v>
      </c>
      <c r="L31" s="19">
        <v>43178</v>
      </c>
    </row>
    <row r="32" spans="1:12" s="2" customFormat="1" ht="18" customHeight="1" x14ac:dyDescent="0.25">
      <c r="A32" s="19">
        <v>43173</v>
      </c>
      <c r="B32" s="20" t="s">
        <v>19</v>
      </c>
      <c r="C32" s="24">
        <f t="shared" ref="C32" si="70">MROUND(500000/E32,10)</f>
        <v>2180</v>
      </c>
      <c r="D32" s="24" t="s">
        <v>23</v>
      </c>
      <c r="E32" s="21">
        <v>229</v>
      </c>
      <c r="F32" s="22">
        <v>229</v>
      </c>
      <c r="G32" s="22">
        <v>0</v>
      </c>
      <c r="H32" s="22">
        <v>0</v>
      </c>
      <c r="I32" s="22">
        <v>0</v>
      </c>
      <c r="J32" s="27">
        <f t="shared" ref="J32" si="71">+I32+H32</f>
        <v>0</v>
      </c>
      <c r="K32" s="27">
        <v>234</v>
      </c>
      <c r="L32" s="19">
        <v>43173</v>
      </c>
    </row>
    <row r="33" spans="1:12" s="2" customFormat="1" ht="18" customHeight="1" x14ac:dyDescent="0.25">
      <c r="A33" s="19">
        <v>43172</v>
      </c>
      <c r="B33" s="20" t="s">
        <v>25</v>
      </c>
      <c r="C33" s="24">
        <f t="shared" ref="C33" si="72">MROUND(500000/E33,10)</f>
        <v>850</v>
      </c>
      <c r="D33" s="20" t="s">
        <v>0</v>
      </c>
      <c r="E33" s="21">
        <v>589</v>
      </c>
      <c r="F33" s="21">
        <v>600</v>
      </c>
      <c r="G33" s="21">
        <v>610</v>
      </c>
      <c r="H33" s="22">
        <f t="shared" ref="H33" si="73">(F33-E33)*C33</f>
        <v>9350</v>
      </c>
      <c r="I33" s="22">
        <f t="shared" ref="I33" si="74">(G33-F33)*C33</f>
        <v>8500</v>
      </c>
      <c r="J33" s="23">
        <f t="shared" ref="J33" si="75">+I33+H33</f>
        <v>17850</v>
      </c>
      <c r="K33" s="27">
        <v>578</v>
      </c>
      <c r="L33" s="19">
        <v>43172</v>
      </c>
    </row>
    <row r="34" spans="1:12" s="2" customFormat="1" ht="18" customHeight="1" x14ac:dyDescent="0.25">
      <c r="A34" s="19">
        <v>43171</v>
      </c>
      <c r="B34" s="20" t="s">
        <v>31</v>
      </c>
      <c r="C34" s="24">
        <f t="shared" ref="C34" si="76">MROUND(500000/E34,10)</f>
        <v>2170</v>
      </c>
      <c r="D34" s="20" t="s">
        <v>0</v>
      </c>
      <c r="E34" s="21">
        <v>230</v>
      </c>
      <c r="F34" s="21">
        <v>232</v>
      </c>
      <c r="G34" s="21">
        <v>0</v>
      </c>
      <c r="H34" s="22">
        <f t="shared" ref="H34" si="77">(F34-E34)*C34</f>
        <v>4340</v>
      </c>
      <c r="I34" s="22">
        <v>0</v>
      </c>
      <c r="J34" s="23">
        <f t="shared" ref="J34" si="78">+I34+H34</f>
        <v>4340</v>
      </c>
      <c r="K34" s="27">
        <v>225</v>
      </c>
      <c r="L34" s="19">
        <v>43171</v>
      </c>
    </row>
    <row r="35" spans="1:12" s="2" customFormat="1" ht="18" customHeight="1" x14ac:dyDescent="0.25">
      <c r="A35" s="19">
        <v>43168</v>
      </c>
      <c r="B35" s="20" t="s">
        <v>30</v>
      </c>
      <c r="C35" s="24">
        <f t="shared" ref="C35" si="79">MROUND(500000/E35,10)</f>
        <v>1450</v>
      </c>
      <c r="D35" s="20" t="s">
        <v>0</v>
      </c>
      <c r="E35" s="21">
        <v>345</v>
      </c>
      <c r="F35" s="21">
        <v>347</v>
      </c>
      <c r="G35" s="21">
        <v>0</v>
      </c>
      <c r="H35" s="22">
        <f t="shared" ref="H35" si="80">(F35-E35)*C35</f>
        <v>2900</v>
      </c>
      <c r="I35" s="22">
        <v>0</v>
      </c>
      <c r="J35" s="23">
        <f t="shared" ref="J35" si="81">+I35+H35</f>
        <v>2900</v>
      </c>
      <c r="K35" s="27">
        <v>340</v>
      </c>
      <c r="L35" s="19">
        <v>43168</v>
      </c>
    </row>
    <row r="36" spans="1:12" s="2" customFormat="1" ht="18" customHeight="1" x14ac:dyDescent="0.25">
      <c r="A36" s="19">
        <v>43167</v>
      </c>
      <c r="B36" s="20" t="s">
        <v>29</v>
      </c>
      <c r="C36" s="24">
        <f t="shared" ref="C36:C37" si="82">MROUND(500000/E36,10)</f>
        <v>1160</v>
      </c>
      <c r="D36" s="20" t="s">
        <v>0</v>
      </c>
      <c r="E36" s="21">
        <v>430</v>
      </c>
      <c r="F36" s="21">
        <v>435</v>
      </c>
      <c r="G36" s="21">
        <v>440</v>
      </c>
      <c r="H36" s="22">
        <f t="shared" ref="H36" si="83">(F36-E36)*C36</f>
        <v>5800</v>
      </c>
      <c r="I36" s="22">
        <f t="shared" ref="I36" si="84">(G36-F36)*C36</f>
        <v>5800</v>
      </c>
      <c r="J36" s="23">
        <f t="shared" ref="J36" si="85">+I36+H36</f>
        <v>11600</v>
      </c>
      <c r="K36" s="27">
        <v>425</v>
      </c>
      <c r="L36" s="19">
        <v>43167</v>
      </c>
    </row>
    <row r="37" spans="1:12" s="2" customFormat="1" ht="18" customHeight="1" x14ac:dyDescent="0.25">
      <c r="A37" s="19">
        <v>43167</v>
      </c>
      <c r="B37" s="20" t="s">
        <v>19</v>
      </c>
      <c r="C37" s="24">
        <f t="shared" si="82"/>
        <v>2150</v>
      </c>
      <c r="D37" s="20" t="s">
        <v>0</v>
      </c>
      <c r="E37" s="21">
        <v>233</v>
      </c>
      <c r="F37" s="21">
        <v>235</v>
      </c>
      <c r="G37" s="21">
        <v>0</v>
      </c>
      <c r="H37" s="22">
        <f t="shared" ref="H37" si="86">(F37-E37)*C37</f>
        <v>4300</v>
      </c>
      <c r="I37" s="22">
        <v>0</v>
      </c>
      <c r="J37" s="23">
        <f t="shared" ref="J37" si="87">+I37+H37</f>
        <v>4300</v>
      </c>
      <c r="K37" s="27">
        <v>227</v>
      </c>
      <c r="L37" s="19">
        <v>43167</v>
      </c>
    </row>
    <row r="38" spans="1:12" s="2" customFormat="1" ht="18" customHeight="1" x14ac:dyDescent="0.25">
      <c r="A38" s="19">
        <v>43166</v>
      </c>
      <c r="B38" s="20" t="s">
        <v>28</v>
      </c>
      <c r="C38" s="24">
        <f t="shared" ref="C38" si="88">MROUND(500000/E38,10)</f>
        <v>2730</v>
      </c>
      <c r="D38" s="20" t="s">
        <v>0</v>
      </c>
      <c r="E38" s="21">
        <v>183</v>
      </c>
      <c r="F38" s="21">
        <v>180</v>
      </c>
      <c r="G38" s="21">
        <v>0</v>
      </c>
      <c r="H38" s="22">
        <f t="shared" ref="H38" si="89">(F38-E38)*C38</f>
        <v>-8190</v>
      </c>
      <c r="I38" s="22">
        <v>0</v>
      </c>
      <c r="J38" s="32">
        <f t="shared" ref="J38" si="90">+I38+H38</f>
        <v>-8190</v>
      </c>
      <c r="K38" s="27">
        <v>180</v>
      </c>
      <c r="L38" s="19">
        <v>43166</v>
      </c>
    </row>
    <row r="39" spans="1:12" s="2" customFormat="1" ht="18" customHeight="1" x14ac:dyDescent="0.25">
      <c r="A39" s="19">
        <v>43165</v>
      </c>
      <c r="B39" s="20" t="s">
        <v>27</v>
      </c>
      <c r="C39" s="24">
        <f t="shared" ref="C39" si="91">MROUND(500000/E39,10)</f>
        <v>1180</v>
      </c>
      <c r="D39" s="20" t="s">
        <v>0</v>
      </c>
      <c r="E39" s="21">
        <v>425</v>
      </c>
      <c r="F39" s="21">
        <v>430</v>
      </c>
      <c r="G39" s="21">
        <v>0</v>
      </c>
      <c r="H39" s="22">
        <f t="shared" ref="H39" si="92">(F39-E39)*C39</f>
        <v>5900</v>
      </c>
      <c r="I39" s="22">
        <v>0</v>
      </c>
      <c r="J39" s="23">
        <f t="shared" ref="J39" si="93">+I39+H39</f>
        <v>5900</v>
      </c>
      <c r="K39" s="27">
        <v>420</v>
      </c>
      <c r="L39" s="19">
        <v>43165</v>
      </c>
    </row>
    <row r="40" spans="1:12" s="2" customFormat="1" ht="18" customHeight="1" x14ac:dyDescent="0.25">
      <c r="A40" s="19">
        <v>43164</v>
      </c>
      <c r="B40" s="20" t="s">
        <v>25</v>
      </c>
      <c r="C40" s="24">
        <f t="shared" ref="C40" si="94">MROUND(500000/E40,10)</f>
        <v>800</v>
      </c>
      <c r="D40" s="20" t="s">
        <v>0</v>
      </c>
      <c r="E40" s="21">
        <v>625</v>
      </c>
      <c r="F40" s="21">
        <v>635</v>
      </c>
      <c r="G40" s="21">
        <v>650</v>
      </c>
      <c r="H40" s="22">
        <f t="shared" ref="H40" si="95">(F40-E40)*C40</f>
        <v>8000</v>
      </c>
      <c r="I40" s="22">
        <f t="shared" ref="I40" si="96">(G40-F40)*C40</f>
        <v>12000</v>
      </c>
      <c r="J40" s="23">
        <f t="shared" ref="J40" si="97">+I40+H40</f>
        <v>20000</v>
      </c>
      <c r="K40" s="27">
        <v>615</v>
      </c>
      <c r="L40" s="19">
        <v>43165</v>
      </c>
    </row>
    <row r="41" spans="1:12" s="2" customFormat="1" ht="18" customHeight="1" x14ac:dyDescent="0.25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30"/>
      <c r="L41" s="31"/>
    </row>
    <row r="42" spans="1:12" s="2" customFormat="1" ht="18" customHeight="1" x14ac:dyDescent="0.25">
      <c r="A42" s="19">
        <v>43154</v>
      </c>
      <c r="B42" s="20" t="s">
        <v>19</v>
      </c>
      <c r="C42" s="24">
        <f t="shared" ref="C42" si="98">MROUND(500000/E42,10)</f>
        <v>1920</v>
      </c>
      <c r="D42" s="20" t="s">
        <v>0</v>
      </c>
      <c r="E42" s="21">
        <v>260</v>
      </c>
      <c r="F42" s="21">
        <v>265</v>
      </c>
      <c r="G42" s="21">
        <v>0</v>
      </c>
      <c r="H42" s="22">
        <f t="shared" ref="H42" si="99">(F42-E42)*C42</f>
        <v>9600</v>
      </c>
      <c r="I42" s="22">
        <v>0</v>
      </c>
      <c r="J42" s="23">
        <f t="shared" ref="J42" si="100">+I42+H42</f>
        <v>9600</v>
      </c>
      <c r="K42" s="27">
        <v>255</v>
      </c>
      <c r="L42" s="19">
        <v>43154</v>
      </c>
    </row>
    <row r="43" spans="1:12" s="2" customFormat="1" ht="18" customHeight="1" x14ac:dyDescent="0.25">
      <c r="A43" s="19">
        <v>43153</v>
      </c>
      <c r="B43" s="20" t="s">
        <v>19</v>
      </c>
      <c r="C43" s="24">
        <f t="shared" ref="C43" si="101">MROUND(500000/E43,10)</f>
        <v>2020</v>
      </c>
      <c r="D43" s="20" t="s">
        <v>0</v>
      </c>
      <c r="E43" s="21">
        <v>248</v>
      </c>
      <c r="F43" s="21">
        <v>252</v>
      </c>
      <c r="G43" s="21">
        <v>0</v>
      </c>
      <c r="H43" s="22">
        <f t="shared" ref="H43" si="102">(F43-E43)*C43</f>
        <v>8080</v>
      </c>
      <c r="I43" s="22">
        <v>0</v>
      </c>
      <c r="J43" s="23">
        <f t="shared" ref="J43" si="103">+I43+H43</f>
        <v>8080</v>
      </c>
      <c r="K43" s="27">
        <v>242</v>
      </c>
      <c r="L43" s="19">
        <v>43153</v>
      </c>
    </row>
    <row r="44" spans="1:12" s="2" customFormat="1" ht="18" customHeight="1" x14ac:dyDescent="0.25">
      <c r="A44" s="19">
        <v>43152</v>
      </c>
      <c r="B44" s="20" t="s">
        <v>24</v>
      </c>
      <c r="C44" s="24">
        <f t="shared" ref="C44" si="104">MROUND(500000/E44,10)</f>
        <v>2520</v>
      </c>
      <c r="D44" s="20" t="s">
        <v>0</v>
      </c>
      <c r="E44" s="21">
        <v>198.5</v>
      </c>
      <c r="F44" s="21">
        <v>199.5</v>
      </c>
      <c r="G44" s="21">
        <v>0</v>
      </c>
      <c r="H44" s="22">
        <f t="shared" ref="H44" si="105">(F44-E44)*C44</f>
        <v>2520</v>
      </c>
      <c r="I44" s="22">
        <v>0</v>
      </c>
      <c r="J44" s="23">
        <f t="shared" ref="J44" si="106">+I44+H44</f>
        <v>2520</v>
      </c>
      <c r="K44" s="27">
        <v>195</v>
      </c>
      <c r="L44" s="19">
        <v>43152</v>
      </c>
    </row>
    <row r="45" spans="1:12" s="2" customFormat="1" ht="18" customHeight="1" x14ac:dyDescent="0.25">
      <c r="A45" s="19">
        <v>43151</v>
      </c>
      <c r="B45" s="20" t="s">
        <v>19</v>
      </c>
      <c r="C45" s="24">
        <f t="shared" ref="C45" si="107">MROUND(500000/E45,10)</f>
        <v>1980</v>
      </c>
      <c r="D45" s="20" t="s">
        <v>0</v>
      </c>
      <c r="E45" s="21">
        <v>253</v>
      </c>
      <c r="F45" s="21">
        <v>256</v>
      </c>
      <c r="G45" s="21">
        <v>0</v>
      </c>
      <c r="H45" s="22">
        <f t="shared" ref="H45" si="108">(F45-E45)*C45</f>
        <v>5940</v>
      </c>
      <c r="I45" s="22">
        <v>0</v>
      </c>
      <c r="J45" s="23">
        <f t="shared" ref="J45" si="109">+I45+H45</f>
        <v>5940</v>
      </c>
      <c r="K45" s="27">
        <v>248</v>
      </c>
      <c r="L45" s="19">
        <v>43151</v>
      </c>
    </row>
    <row r="46" spans="1:12" s="2" customFormat="1" ht="18" customHeight="1" x14ac:dyDescent="0.25">
      <c r="A46" s="19">
        <v>43150</v>
      </c>
      <c r="B46" s="20" t="s">
        <v>19</v>
      </c>
      <c r="C46" s="24">
        <f t="shared" ref="C46" si="110">MROUND(500000/E46,10)</f>
        <v>2040</v>
      </c>
      <c r="D46" s="20" t="s">
        <v>0</v>
      </c>
      <c r="E46" s="21">
        <v>245</v>
      </c>
      <c r="F46" s="21">
        <v>250</v>
      </c>
      <c r="G46" s="21">
        <v>0</v>
      </c>
      <c r="H46" s="22">
        <f t="shared" ref="H46" si="111">(F46-E46)*C46</f>
        <v>10200</v>
      </c>
      <c r="I46" s="22">
        <v>0</v>
      </c>
      <c r="J46" s="23">
        <f t="shared" ref="J46" si="112">+I46+H46</f>
        <v>10200</v>
      </c>
      <c r="K46" s="27">
        <v>240</v>
      </c>
      <c r="L46" s="19">
        <v>43150</v>
      </c>
    </row>
    <row r="47" spans="1:12" s="2" customFormat="1" ht="18" customHeight="1" x14ac:dyDescent="0.25">
      <c r="A47" s="19">
        <v>43146</v>
      </c>
      <c r="B47" s="20" t="s">
        <v>19</v>
      </c>
      <c r="C47" s="24">
        <f t="shared" ref="C47" si="113">MROUND(500000/E47,10)</f>
        <v>1840</v>
      </c>
      <c r="D47" s="20" t="s">
        <v>0</v>
      </c>
      <c r="E47" s="21">
        <v>272</v>
      </c>
      <c r="F47" s="21">
        <v>277</v>
      </c>
      <c r="G47" s="21">
        <v>0</v>
      </c>
      <c r="H47" s="22">
        <f t="shared" ref="H47" si="114">(F47-E47)*C47</f>
        <v>9200</v>
      </c>
      <c r="I47" s="22">
        <v>0</v>
      </c>
      <c r="J47" s="23">
        <f t="shared" ref="J47" si="115">+I47+H47</f>
        <v>9200</v>
      </c>
      <c r="K47" s="27">
        <v>267</v>
      </c>
      <c r="L47" s="19">
        <v>43146</v>
      </c>
    </row>
    <row r="48" spans="1:12" s="2" customFormat="1" ht="18" customHeight="1" x14ac:dyDescent="0.25">
      <c r="A48" s="19">
        <v>43145</v>
      </c>
      <c r="B48" s="20" t="s">
        <v>19</v>
      </c>
      <c r="C48" s="24">
        <f t="shared" ref="C48" si="116">MROUND(500000/E48,10)</f>
        <v>1820</v>
      </c>
      <c r="D48" s="24" t="s">
        <v>23</v>
      </c>
      <c r="E48" s="22">
        <v>274.5</v>
      </c>
      <c r="F48" s="22">
        <v>270</v>
      </c>
      <c r="G48" s="22">
        <v>268</v>
      </c>
      <c r="H48" s="22">
        <f t="shared" ref="H48" si="117">(E48-F48)*C48</f>
        <v>8190</v>
      </c>
      <c r="I48" s="22">
        <f>(F48-G48)*C48</f>
        <v>3640</v>
      </c>
      <c r="J48" s="23">
        <f t="shared" ref="J48" si="118">+I48+H48</f>
        <v>11830</v>
      </c>
      <c r="K48" s="27">
        <v>280</v>
      </c>
      <c r="L48" s="19">
        <v>43145</v>
      </c>
    </row>
    <row r="49" spans="1:12" s="2" customFormat="1" ht="18" customHeight="1" x14ac:dyDescent="0.25">
      <c r="A49" s="19">
        <v>43143</v>
      </c>
      <c r="B49" s="20" t="s">
        <v>19</v>
      </c>
      <c r="C49" s="24">
        <f t="shared" ref="C49" si="119">MROUND(500000/E49,10)</f>
        <v>1810</v>
      </c>
      <c r="D49" s="20" t="s">
        <v>0</v>
      </c>
      <c r="E49" s="21">
        <v>276</v>
      </c>
      <c r="F49" s="21">
        <v>277</v>
      </c>
      <c r="G49" s="21">
        <v>0</v>
      </c>
      <c r="H49" s="22">
        <f t="shared" ref="H49" si="120">(F49-E49)*C49</f>
        <v>1810</v>
      </c>
      <c r="I49" s="22">
        <v>0</v>
      </c>
      <c r="J49" s="23">
        <f t="shared" ref="J49" si="121">+I49+H49</f>
        <v>1810</v>
      </c>
      <c r="K49" s="21">
        <v>270</v>
      </c>
      <c r="L49" s="19">
        <v>43143</v>
      </c>
    </row>
    <row r="50" spans="1:12" s="2" customFormat="1" ht="18" customHeight="1" x14ac:dyDescent="0.25">
      <c r="A50" s="19">
        <v>43140</v>
      </c>
      <c r="B50" s="20" t="s">
        <v>19</v>
      </c>
      <c r="C50" s="24">
        <f t="shared" ref="C50" si="122">MROUND(500000/E50,10)</f>
        <v>1870</v>
      </c>
      <c r="D50" s="20" t="s">
        <v>0</v>
      </c>
      <c r="E50" s="21">
        <v>267</v>
      </c>
      <c r="F50" s="21">
        <v>272</v>
      </c>
      <c r="G50" s="21">
        <v>0</v>
      </c>
      <c r="H50" s="22">
        <f t="shared" ref="H50" si="123">(F50-E50)*C50</f>
        <v>9350</v>
      </c>
      <c r="I50" s="22">
        <v>0</v>
      </c>
      <c r="J50" s="23">
        <f t="shared" ref="J50:J55" si="124">+I50+H50</f>
        <v>9350</v>
      </c>
      <c r="K50" s="21">
        <v>262</v>
      </c>
      <c r="L50" s="19">
        <v>43140</v>
      </c>
    </row>
    <row r="51" spans="1:12" s="2" customFormat="1" ht="18" customHeight="1" x14ac:dyDescent="0.25">
      <c r="A51" s="19">
        <v>43139</v>
      </c>
      <c r="B51" s="20" t="s">
        <v>15</v>
      </c>
      <c r="C51" s="24">
        <f t="shared" ref="C51" si="125">MROUND(500000/E51,10)</f>
        <v>1120</v>
      </c>
      <c r="D51" s="20" t="s">
        <v>0</v>
      </c>
      <c r="E51" s="21">
        <v>446</v>
      </c>
      <c r="F51" s="21">
        <v>447</v>
      </c>
      <c r="G51" s="21">
        <v>0</v>
      </c>
      <c r="H51" s="22">
        <f t="shared" ref="H51" si="126">(F51-E51)*C51</f>
        <v>1120</v>
      </c>
      <c r="I51" s="22">
        <v>0</v>
      </c>
      <c r="J51" s="23">
        <f t="shared" si="124"/>
        <v>1120</v>
      </c>
      <c r="K51" s="21">
        <v>435</v>
      </c>
      <c r="L51" s="19">
        <v>43139</v>
      </c>
    </row>
    <row r="52" spans="1:12" s="2" customFormat="1" ht="18" customHeight="1" x14ac:dyDescent="0.25">
      <c r="A52" s="19">
        <v>43138</v>
      </c>
      <c r="B52" s="20" t="s">
        <v>22</v>
      </c>
      <c r="C52" s="24">
        <f t="shared" ref="C52" si="127">MROUND(500000/E52,10)</f>
        <v>660</v>
      </c>
      <c r="D52" s="20" t="s">
        <v>0</v>
      </c>
      <c r="E52" s="21">
        <v>762</v>
      </c>
      <c r="F52" s="21">
        <v>772</v>
      </c>
      <c r="G52" s="21">
        <v>0</v>
      </c>
      <c r="H52" s="22">
        <f t="shared" ref="H52" si="128">(F52-E52)*C52</f>
        <v>6600</v>
      </c>
      <c r="I52" s="22">
        <v>0</v>
      </c>
      <c r="J52" s="23">
        <f t="shared" si="124"/>
        <v>6600</v>
      </c>
      <c r="K52" s="21">
        <v>745</v>
      </c>
      <c r="L52" s="19">
        <v>43138</v>
      </c>
    </row>
    <row r="53" spans="1:12" s="2" customFormat="1" ht="18" customHeight="1" x14ac:dyDescent="0.25">
      <c r="A53" s="19">
        <v>43137</v>
      </c>
      <c r="B53" s="20" t="s">
        <v>21</v>
      </c>
      <c r="C53" s="24">
        <f t="shared" ref="C53" si="129">MROUND(500000/E53,10)</f>
        <v>1090</v>
      </c>
      <c r="D53" s="20" t="s">
        <v>0</v>
      </c>
      <c r="E53" s="21">
        <v>460</v>
      </c>
      <c r="F53" s="21">
        <v>467</v>
      </c>
      <c r="G53" s="21">
        <v>0</v>
      </c>
      <c r="H53" s="22">
        <f t="shared" ref="H53" si="130">(F53-E53)*C53</f>
        <v>7630</v>
      </c>
      <c r="I53" s="22">
        <v>0</v>
      </c>
      <c r="J53" s="23">
        <f t="shared" si="124"/>
        <v>7630</v>
      </c>
      <c r="K53" s="21">
        <v>450</v>
      </c>
      <c r="L53" s="19">
        <v>43137</v>
      </c>
    </row>
    <row r="54" spans="1:12" s="2" customFormat="1" ht="18" customHeight="1" x14ac:dyDescent="0.25">
      <c r="A54" s="19">
        <v>43136</v>
      </c>
      <c r="B54" s="20" t="s">
        <v>20</v>
      </c>
      <c r="C54" s="24">
        <f t="shared" ref="C54" si="131">MROUND(500000/E54,10)</f>
        <v>420</v>
      </c>
      <c r="D54" s="20" t="s">
        <v>0</v>
      </c>
      <c r="E54" s="21">
        <v>1180</v>
      </c>
      <c r="F54" s="21">
        <v>1200</v>
      </c>
      <c r="G54" s="21">
        <v>0</v>
      </c>
      <c r="H54" s="22">
        <f t="shared" ref="H54" si="132">(F54-E54)*C54</f>
        <v>8400</v>
      </c>
      <c r="I54" s="22">
        <v>0</v>
      </c>
      <c r="J54" s="23">
        <f t="shared" si="124"/>
        <v>8400</v>
      </c>
      <c r="K54" s="21">
        <v>1160</v>
      </c>
      <c r="L54" s="19">
        <v>43136</v>
      </c>
    </row>
    <row r="55" spans="1:12" s="2" customFormat="1" ht="18" customHeight="1" x14ac:dyDescent="0.25">
      <c r="A55" s="19">
        <v>43132</v>
      </c>
      <c r="B55" s="20" t="s">
        <v>19</v>
      </c>
      <c r="C55" s="24">
        <f t="shared" ref="C55" si="133">MROUND(500000/E55,10)</f>
        <v>1890</v>
      </c>
      <c r="D55" s="20" t="s">
        <v>0</v>
      </c>
      <c r="E55" s="21">
        <v>265</v>
      </c>
      <c r="F55" s="21">
        <v>271.5</v>
      </c>
      <c r="G55" s="21">
        <v>0</v>
      </c>
      <c r="H55" s="22">
        <f t="shared" ref="H55" si="134">(F55-E55)*C55</f>
        <v>12285</v>
      </c>
      <c r="I55" s="22">
        <v>0</v>
      </c>
      <c r="J55" s="23">
        <f t="shared" si="124"/>
        <v>12285</v>
      </c>
      <c r="K55" s="21">
        <v>258</v>
      </c>
      <c r="L55" s="19">
        <v>43132</v>
      </c>
    </row>
    <row r="56" spans="1:12" s="11" customFormat="1" ht="15.75" x14ac:dyDescent="0.25">
      <c r="A56" s="10"/>
      <c r="E56" s="12"/>
      <c r="F56" s="12"/>
      <c r="G56" s="12"/>
      <c r="H56" s="13"/>
      <c r="I56" s="13"/>
      <c r="J56" s="13"/>
    </row>
    <row r="57" spans="1:12" s="2" customFormat="1" ht="18" customHeight="1" x14ac:dyDescent="0.25">
      <c r="A57" s="19">
        <v>43130</v>
      </c>
      <c r="B57" s="20" t="s">
        <v>18</v>
      </c>
      <c r="C57" s="24">
        <f t="shared" ref="C57" si="135">MROUND(500000/E57,10)</f>
        <v>950</v>
      </c>
      <c r="D57" s="20" t="s">
        <v>0</v>
      </c>
      <c r="E57" s="21">
        <v>529</v>
      </c>
      <c r="F57" s="21">
        <v>540</v>
      </c>
      <c r="G57" s="21">
        <v>555</v>
      </c>
      <c r="H57" s="22">
        <f t="shared" ref="H57" si="136">(F57-E57)*C57</f>
        <v>10450</v>
      </c>
      <c r="I57" s="22">
        <f t="shared" ref="I57" si="137">(G57-F57)*C57</f>
        <v>14250</v>
      </c>
      <c r="J57" s="23">
        <f t="shared" ref="J57" si="138">+I57+H57</f>
        <v>24700</v>
      </c>
      <c r="K57" s="21">
        <v>518</v>
      </c>
      <c r="L57" s="19">
        <v>43130</v>
      </c>
    </row>
    <row r="58" spans="1:12" s="2" customFormat="1" ht="18" customHeight="1" x14ac:dyDescent="0.25">
      <c r="A58" s="19">
        <v>43123</v>
      </c>
      <c r="B58" s="20" t="s">
        <v>17</v>
      </c>
      <c r="C58" s="24">
        <f t="shared" ref="C58:C62" si="139">MROUND(500000/E58,10)</f>
        <v>780</v>
      </c>
      <c r="D58" s="20" t="s">
        <v>0</v>
      </c>
      <c r="E58" s="21">
        <v>641</v>
      </c>
      <c r="F58" s="21">
        <v>660</v>
      </c>
      <c r="G58" s="21">
        <v>0</v>
      </c>
      <c r="H58" s="22">
        <f t="shared" ref="H58" si="140">(F58-E58)*C58</f>
        <v>14820</v>
      </c>
      <c r="I58" s="22">
        <v>0</v>
      </c>
      <c r="J58" s="23">
        <f t="shared" ref="J58" si="141">+I58+H58</f>
        <v>14820</v>
      </c>
      <c r="K58" s="21">
        <v>620</v>
      </c>
      <c r="L58" s="19">
        <v>43123</v>
      </c>
    </row>
    <row r="59" spans="1:12" s="2" customFormat="1" ht="18" customHeight="1" x14ac:dyDescent="0.25">
      <c r="A59" s="19">
        <v>43119</v>
      </c>
      <c r="B59" s="20" t="s">
        <v>15</v>
      </c>
      <c r="C59" s="24">
        <f t="shared" si="139"/>
        <v>1000</v>
      </c>
      <c r="D59" s="20" t="s">
        <v>0</v>
      </c>
      <c r="E59" s="21">
        <v>500</v>
      </c>
      <c r="F59" s="21">
        <v>520</v>
      </c>
      <c r="G59" s="21">
        <v>0</v>
      </c>
      <c r="H59" s="22">
        <f t="shared" ref="H59" si="142">(F59-E59)*C59</f>
        <v>20000</v>
      </c>
      <c r="I59" s="22">
        <v>0</v>
      </c>
      <c r="J59" s="23">
        <f t="shared" ref="J59" si="143">+I59+H59</f>
        <v>20000</v>
      </c>
      <c r="K59" s="21">
        <v>480</v>
      </c>
      <c r="L59" s="19">
        <v>43119</v>
      </c>
    </row>
    <row r="60" spans="1:12" s="2" customFormat="1" ht="18" customHeight="1" x14ac:dyDescent="0.25">
      <c r="A60" s="19">
        <v>43118</v>
      </c>
      <c r="B60" s="20" t="s">
        <v>16</v>
      </c>
      <c r="C60" s="24">
        <f t="shared" si="139"/>
        <v>890</v>
      </c>
      <c r="D60" s="20" t="s">
        <v>0</v>
      </c>
      <c r="E60" s="21">
        <v>562.5</v>
      </c>
      <c r="F60" s="21">
        <v>575</v>
      </c>
      <c r="G60" s="21">
        <v>0</v>
      </c>
      <c r="H60" s="22">
        <f t="shared" ref="H60" si="144">(F60-E60)*C60</f>
        <v>11125</v>
      </c>
      <c r="I60" s="22">
        <v>0</v>
      </c>
      <c r="J60" s="23">
        <f t="shared" ref="J60" si="145">+I60+H60</f>
        <v>11125</v>
      </c>
      <c r="K60" s="21">
        <v>545</v>
      </c>
      <c r="L60" s="19">
        <v>43118</v>
      </c>
    </row>
    <row r="61" spans="1:12" s="2" customFormat="1" ht="18" customHeight="1" x14ac:dyDescent="0.25">
      <c r="A61" s="19">
        <v>43117</v>
      </c>
      <c r="B61" s="20" t="s">
        <v>4</v>
      </c>
      <c r="C61" s="24">
        <f t="shared" si="139"/>
        <v>8260</v>
      </c>
      <c r="D61" s="20" t="s">
        <v>0</v>
      </c>
      <c r="E61" s="21">
        <v>60.5</v>
      </c>
      <c r="F61" s="21">
        <v>63</v>
      </c>
      <c r="G61" s="21">
        <v>0</v>
      </c>
      <c r="H61" s="22">
        <f t="shared" ref="H61" si="146">(F61-E61)*C61</f>
        <v>20650</v>
      </c>
      <c r="I61" s="22">
        <v>0</v>
      </c>
      <c r="J61" s="23">
        <f t="shared" ref="J61" si="147">+I61+H61</f>
        <v>20650</v>
      </c>
      <c r="K61" s="21">
        <v>55</v>
      </c>
      <c r="L61" s="19">
        <v>43117</v>
      </c>
    </row>
    <row r="62" spans="1:12" s="2" customFormat="1" ht="18" customHeight="1" x14ac:dyDescent="0.25">
      <c r="A62" s="19">
        <v>43116</v>
      </c>
      <c r="B62" s="20" t="s">
        <v>2</v>
      </c>
      <c r="C62" s="24">
        <f t="shared" si="139"/>
        <v>1350</v>
      </c>
      <c r="D62" s="20" t="s">
        <v>0</v>
      </c>
      <c r="E62" s="21">
        <v>370.5</v>
      </c>
      <c r="F62" s="21">
        <v>380</v>
      </c>
      <c r="G62" s="21">
        <v>0</v>
      </c>
      <c r="H62" s="22">
        <f t="shared" ref="H62" si="148">(F62-E62)*C62</f>
        <v>12825</v>
      </c>
      <c r="I62" s="22">
        <v>0</v>
      </c>
      <c r="J62" s="23">
        <f t="shared" ref="J62" si="149">+I62+H62</f>
        <v>12825</v>
      </c>
      <c r="K62" s="21">
        <v>360</v>
      </c>
      <c r="L62" s="19">
        <v>43116</v>
      </c>
    </row>
    <row r="63" spans="1:12" s="11" customFormat="1" ht="15.75" x14ac:dyDescent="0.25">
      <c r="A63" s="10"/>
      <c r="E63" s="12"/>
      <c r="F63" s="12"/>
      <c r="G63" s="12"/>
      <c r="H63" s="13"/>
      <c r="I63" s="13"/>
      <c r="J63" s="13"/>
    </row>
    <row r="64" spans="1:12" s="6" customFormat="1" ht="14.25" customHeight="1" x14ac:dyDescent="0.25">
      <c r="A64" s="3"/>
      <c r="B64" s="4"/>
      <c r="C64" s="4"/>
      <c r="D64" s="4"/>
      <c r="E64" s="5"/>
      <c r="F64" s="5"/>
      <c r="G64" s="5"/>
      <c r="H64" s="4"/>
      <c r="I64" s="4"/>
      <c r="J64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48 H25 H19 H14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2018-04-23T10:07:58Z</dcterms:modified>
</cp:coreProperties>
</file>