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s\Documents\KTU\Fizika\02 - Svyravimai ir bangos\"/>
    </mc:Choice>
  </mc:AlternateContent>
  <xr:revisionPtr revIDLastSave="0" documentId="13_ncr:1_{53067183-5398-4DC8-A5A4-379B903E3E4F}" xr6:coauthVersionLast="43" xr6:coauthVersionMax="43" xr10:uidLastSave="{00000000-0000-0000-0000-000000000000}"/>
  <bookViews>
    <workbookView xWindow="-120" yWindow="-120" windowWidth="29040" windowHeight="15840" xr2:uid="{7C49D170-253C-4B3E-BD97-DCEFD9108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8" i="1" l="1"/>
  <c r="G17" i="1"/>
  <c r="G16" i="1"/>
  <c r="G14" i="1"/>
  <c r="G12" i="1"/>
  <c r="G10" i="1"/>
  <c r="G9" i="1"/>
  <c r="G8" i="1"/>
  <c r="G6" i="1"/>
  <c r="G5" i="1"/>
  <c r="G4" i="1"/>
  <c r="G3" i="1"/>
  <c r="B3" i="1"/>
  <c r="H3" i="1" s="1"/>
  <c r="A15" i="1"/>
  <c r="E18" i="1"/>
  <c r="E17" i="1"/>
  <c r="E16" i="1"/>
  <c r="E15" i="1"/>
  <c r="B15" i="1"/>
  <c r="G15" i="1" s="1"/>
  <c r="A11" i="1"/>
  <c r="B11" i="1" s="1"/>
  <c r="E14" i="1"/>
  <c r="E13" i="1"/>
  <c r="E12" i="1"/>
  <c r="F11" i="1"/>
  <c r="E11" i="1"/>
  <c r="A7" i="1"/>
  <c r="B7" i="1" s="1"/>
  <c r="G7" i="1" s="1"/>
  <c r="E10" i="1"/>
  <c r="E9" i="1"/>
  <c r="E8" i="1"/>
  <c r="E7" i="1"/>
  <c r="F3" i="1"/>
  <c r="E6" i="1"/>
  <c r="E4" i="1"/>
  <c r="E5" i="1"/>
  <c r="A3" i="1"/>
  <c r="E3" i="1"/>
  <c r="F15" i="1" l="1"/>
  <c r="H15" i="1"/>
  <c r="H11" i="1"/>
  <c r="G11" i="1"/>
  <c r="F7" i="1"/>
  <c r="H7" i="1"/>
</calcChain>
</file>

<file path=xl/sharedStrings.xml><?xml version="1.0" encoding="utf-8"?>
<sst xmlns="http://schemas.openxmlformats.org/spreadsheetml/2006/main" count="9" uniqueCount="9">
  <si>
    <t>Įtempio jėga F</t>
  </si>
  <si>
    <t>sqrt(F)</t>
  </si>
  <si>
    <t>Harmonikos</t>
  </si>
  <si>
    <t>fin</t>
  </si>
  <si>
    <t>lamdain</t>
  </si>
  <si>
    <t>vn</t>
  </si>
  <si>
    <t>v</t>
  </si>
  <si>
    <t>Teorinis dažnis</t>
  </si>
  <si>
    <t>Teorinis greitis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</si>
</sst>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2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lt-LT">
                <a:solidFill>
                  <a:schemeClr val="tx1"/>
                </a:solidFill>
              </a:rPr>
              <a:t>Pagrindinio</a:t>
            </a:r>
            <a:r>
              <a:rPr lang="lt-LT" baseline="0">
                <a:solidFill>
                  <a:schemeClr val="tx1"/>
                </a:solidFill>
              </a:rPr>
              <a:t> dažnio</a:t>
            </a:r>
            <a:r>
              <a:rPr lang="en-US">
                <a:solidFill>
                  <a:schemeClr val="tx1"/>
                </a:solidFill>
              </a:rPr>
              <a:t> </a:t>
            </a:r>
            <a:r>
              <a:rPr lang="lt-LT">
                <a:solidFill>
                  <a:schemeClr val="tx1"/>
                </a:solidFill>
              </a:rPr>
              <a:t>priklausomybė nuo šaknies iš jėgos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Sheet1!$B$3:$B$18</c:f>
              <c:numCache>
                <c:formatCode>0.00</c:formatCode>
                <c:ptCount val="16"/>
                <c:pt idx="0">
                  <c:v>1.4000000000000001</c:v>
                </c:pt>
                <c:pt idx="4">
                  <c:v>1.7146428199482247</c:v>
                </c:pt>
                <c:pt idx="8">
                  <c:v>1.9798989873223332</c:v>
                </c:pt>
                <c:pt idx="12">
                  <c:v>2.2135943621178655</c:v>
                </c:pt>
              </c:numCache>
            </c:numRef>
          </c:xVal>
          <c:yVal>
            <c:numRef>
              <c:f>Sheet1!$C$3:$C$18</c:f>
              <c:numCache>
                <c:formatCode>0</c:formatCode>
                <c:ptCount val="16"/>
                <c:pt idx="0">
                  <c:v>26</c:v>
                </c:pt>
                <c:pt idx="1">
                  <c:v>51</c:v>
                </c:pt>
                <c:pt idx="2">
                  <c:v>78</c:v>
                </c:pt>
                <c:pt idx="3">
                  <c:v>100</c:v>
                </c:pt>
                <c:pt idx="4">
                  <c:v>29</c:v>
                </c:pt>
                <c:pt idx="5">
                  <c:v>58</c:v>
                </c:pt>
                <c:pt idx="6">
                  <c:v>86</c:v>
                </c:pt>
                <c:pt idx="7">
                  <c:v>115</c:v>
                </c:pt>
                <c:pt idx="8">
                  <c:v>35</c:v>
                </c:pt>
                <c:pt idx="9">
                  <c:v>74</c:v>
                </c:pt>
                <c:pt idx="10">
                  <c:v>100</c:v>
                </c:pt>
                <c:pt idx="11">
                  <c:v>132</c:v>
                </c:pt>
                <c:pt idx="12">
                  <c:v>42</c:v>
                </c:pt>
                <c:pt idx="13">
                  <c:v>82</c:v>
                </c:pt>
                <c:pt idx="14">
                  <c:v>124</c:v>
                </c:pt>
                <c:pt idx="15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94-40DF-85B3-CC8C0D6095D7}"/>
            </c:ext>
          </c:extLst>
        </c:ser>
        <c:ser>
          <c:idx val="1"/>
          <c:order val="1"/>
          <c:tx>
            <c:v>Teorinis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Sheet1!$B$3:$B$18</c:f>
              <c:numCache>
                <c:formatCode>0.00</c:formatCode>
                <c:ptCount val="16"/>
                <c:pt idx="0">
                  <c:v>1.4000000000000001</c:v>
                </c:pt>
                <c:pt idx="4">
                  <c:v>1.7146428199482247</c:v>
                </c:pt>
                <c:pt idx="8">
                  <c:v>1.9798989873223332</c:v>
                </c:pt>
                <c:pt idx="12">
                  <c:v>2.2135943621178655</c:v>
                </c:pt>
              </c:numCache>
            </c:numRef>
          </c:xVal>
          <c:yVal>
            <c:numRef>
              <c:f>Sheet1!$G$3:$G$18</c:f>
              <c:numCache>
                <c:formatCode>0.0</c:formatCode>
                <c:ptCount val="16"/>
                <c:pt idx="0">
                  <c:v>31.282065495165423</c:v>
                </c:pt>
                <c:pt idx="1">
                  <c:v>62.564130990330845</c:v>
                </c:pt>
                <c:pt idx="2">
                  <c:v>93.846196485496279</c:v>
                </c:pt>
                <c:pt idx="3">
                  <c:v>125.12826198066169</c:v>
                </c:pt>
                <c:pt idx="4">
                  <c:v>38.312549281739635</c:v>
                </c:pt>
                <c:pt idx="5">
                  <c:v>76.62509856347927</c:v>
                </c:pt>
                <c:pt idx="6">
                  <c:v>114.93764784521892</c:v>
                </c:pt>
                <c:pt idx="7">
                  <c:v>153.25019712695854</c:v>
                </c:pt>
                <c:pt idx="8">
                  <c:v>44.239521282306363</c:v>
                </c:pt>
                <c:pt idx="9">
                  <c:v>88.479042564612726</c:v>
                </c:pt>
                <c:pt idx="10">
                  <c:v>132.7185638469191</c:v>
                </c:pt>
                <c:pt idx="11">
                  <c:v>176.95808512922545</c:v>
                </c:pt>
                <c:pt idx="12">
                  <c:v>49.46128843964285</c:v>
                </c:pt>
                <c:pt idx="13">
                  <c:v>98.9225768792857</c:v>
                </c:pt>
                <c:pt idx="14">
                  <c:v>148.38386531892854</c:v>
                </c:pt>
                <c:pt idx="15">
                  <c:v>197.8451537585714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94-40DF-85B3-CC8C0D60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0367"/>
        <c:axId val="372911327"/>
      </c:scatterChart>
      <c:valAx>
        <c:axId val="372630367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√F, √N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72911327"/>
        <c:crosses val="autoZero"/>
        <c:crossBetween val="midCat"/>
        <c:minorUnit val="0.1"/>
      </c:valAx>
      <c:valAx>
        <c:axId val="372911327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7263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lt-LT">
                <a:solidFill>
                  <a:schemeClr val="tx1"/>
                </a:solidFill>
              </a:rPr>
              <a:t>Bangos sklidimo greičio priklausomybė nuo šaknies iš jėgos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Praktinis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Sheet1!$B$3:$B$18</c:f>
              <c:numCache>
                <c:formatCode>0.00</c:formatCode>
                <c:ptCount val="16"/>
                <c:pt idx="0">
                  <c:v>1.4000000000000001</c:v>
                </c:pt>
                <c:pt idx="4">
                  <c:v>1.7146428199482247</c:v>
                </c:pt>
                <c:pt idx="8">
                  <c:v>1.9798989873223332</c:v>
                </c:pt>
                <c:pt idx="12">
                  <c:v>2.2135943621178655</c:v>
                </c:pt>
              </c:numCache>
            </c:numRef>
          </c:xVal>
          <c:yVal>
            <c:numRef>
              <c:f>Sheet1!$F$3:$F$18</c:f>
              <c:numCache>
                <c:formatCode>0.0</c:formatCode>
                <c:ptCount val="16"/>
                <c:pt idx="0">
                  <c:v>51.314999999999998</c:v>
                </c:pt>
                <c:pt idx="4">
                  <c:v>57.78</c:v>
                </c:pt>
                <c:pt idx="8">
                  <c:v>69.25</c:v>
                </c:pt>
                <c:pt idx="12">
                  <c:v>83.144999999999996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F-4B44-9271-939746CB8CED}"/>
            </c:ext>
          </c:extLst>
        </c:ser>
        <c:ser>
          <c:idx val="1"/>
          <c:order val="1"/>
          <c:tx>
            <c:v>Teorinis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Sheet1!$B$3:$B$18</c:f>
              <c:numCache>
                <c:formatCode>0.00</c:formatCode>
                <c:ptCount val="16"/>
                <c:pt idx="0">
                  <c:v>1.4000000000000001</c:v>
                </c:pt>
                <c:pt idx="4">
                  <c:v>1.7146428199482247</c:v>
                </c:pt>
                <c:pt idx="8">
                  <c:v>1.9798989873223332</c:v>
                </c:pt>
                <c:pt idx="12">
                  <c:v>2.2135943621178655</c:v>
                </c:pt>
              </c:numCache>
            </c:numRef>
          </c:xVal>
          <c:yVal>
            <c:numRef>
              <c:f>Sheet1!$H$3:$H$18</c:f>
              <c:numCache>
                <c:formatCode>0.00</c:formatCode>
                <c:ptCount val="16"/>
                <c:pt idx="0">
                  <c:v>62.564130990330845</c:v>
                </c:pt>
                <c:pt idx="4">
                  <c:v>76.62509856347927</c:v>
                </c:pt>
                <c:pt idx="8">
                  <c:v>88.479042564612726</c:v>
                </c:pt>
                <c:pt idx="12">
                  <c:v>98.9225768792857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F-4B44-9271-939746CB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0367"/>
        <c:axId val="372911327"/>
      </c:scatterChart>
      <c:valAx>
        <c:axId val="372630367"/>
        <c:scaling>
          <c:orientation val="minMax"/>
          <c:max val="2.2999999999999998"/>
          <c:min val="1.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√F, √N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72911327"/>
        <c:crosses val="autoZero"/>
        <c:crossBetween val="midCat"/>
        <c:majorUnit val="0.2"/>
        <c:minorUnit val="0.1"/>
      </c:valAx>
      <c:valAx>
        <c:axId val="372911327"/>
        <c:scaling>
          <c:orientation val="minMax"/>
          <c:max val="11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v,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72630367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511343</xdr:colOff>
      <xdr:row>19</xdr:row>
      <xdr:rowOff>50060</xdr:rowOff>
    </xdr:from>
    <xdr:to>
      <xdr:col>21</xdr:col>
      <xdr:colOff>206543</xdr:colOff>
      <xdr:row>43</xdr:row>
      <xdr:rowOff>50060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1C81-82C9-4C98-A68C-0D95033D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539515</xdr:colOff>
      <xdr:row>19</xdr:row>
      <xdr:rowOff>30808</xdr:rowOff>
    </xdr:from>
    <xdr:to>
      <xdr:col>10</xdr:col>
      <xdr:colOff>63265</xdr:colOff>
      <xdr:row>43</xdr:row>
      <xdr:rowOff>30808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649C5-263A-4085-ABCE-54921A47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B69B-5353-4C99-A5C4-85349A0BB1A2}">
  <dimension ref="A1:H18"/>
  <sheetViews>
    <sheetView showGridLines="0" tabSelected="1" topLeftCell="A10" zoomScaleNormal="100" workbookViewId="0">
      <selection activeCell="P16" sqref="P16"/>
    </sheetView>
  </sheetViews>
  <sheetFormatPr defaultRowHeight="15" x14ac:dyDescent="0.25"/>
  <cols>
    <col min="2" max="2" width="9.5703125" bestFit="1" customWidth="1"/>
    <col min="7" max="7" width="18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s="15" t="s">
        <v>2</v>
      </c>
      <c r="D1" s="15"/>
      <c r="G1" t="s">
        <v>7</v>
      </c>
      <c r="H1" t="s">
        <v>8</v>
      </c>
    </row>
    <row r="2" spans="1:8" x14ac:dyDescent="0.25">
      <c r="C2" t="s">
        <v>3</v>
      </c>
      <c r="D2" t="s">
        <v>4</v>
      </c>
      <c r="E2" t="s">
        <v>5</v>
      </c>
      <c r="F2" t="s">
        <v>6</v>
      </c>
    </row>
    <row r="3" spans="1:8" x14ac:dyDescent="0.25">
      <c r="A3" s="9">
        <f>0.2*9.8</f>
        <v>1.9600000000000002</v>
      </c>
      <c r="B3" s="12">
        <f>SQRT($A$3)</f>
        <v>1.4000000000000001</v>
      </c>
      <c r="C3" s="6">
        <v>26</v>
      </c>
      <c r="D3">
        <v>2</v>
      </c>
      <c r="E3">
        <f>C3*D3</f>
        <v>52</v>
      </c>
      <c r="F3" s="16">
        <f>AVERAGE(E3:E6)</f>
        <v>51.314999999999998</v>
      </c>
      <c r="G3" s="1">
        <f>(1/(270*10^-6))*(B3/SQRT(3.14*8750))</f>
        <v>31.282065495165423</v>
      </c>
      <c r="H3" s="12">
        <f>(2/(270*10^-6))*(B3/SQRT(3.14*8750))</f>
        <v>62.564130990330845</v>
      </c>
    </row>
    <row r="4" spans="1:8" x14ac:dyDescent="0.25">
      <c r="A4" s="9"/>
      <c r="B4" s="12"/>
      <c r="C4" s="6">
        <v>51</v>
      </c>
      <c r="D4">
        <v>1</v>
      </c>
      <c r="E4">
        <f t="shared" ref="E4:E5" si="0">C4*D4</f>
        <v>51</v>
      </c>
      <c r="F4" s="16"/>
      <c r="G4" s="1">
        <f>(2/(270*10^-6))*(B3/SQRT(3.14*8750))</f>
        <v>62.564130990330845</v>
      </c>
      <c r="H4" s="12"/>
    </row>
    <row r="5" spans="1:8" x14ac:dyDescent="0.25">
      <c r="A5" s="9"/>
      <c r="B5" s="12"/>
      <c r="C5" s="6">
        <v>78</v>
      </c>
      <c r="D5">
        <v>0.67</v>
      </c>
      <c r="E5">
        <f t="shared" si="0"/>
        <v>52.260000000000005</v>
      </c>
      <c r="F5" s="16"/>
      <c r="G5" s="1">
        <f>(3/(270*10^-6))*(B3/SQRT(3.14*8750))</f>
        <v>93.846196485496279</v>
      </c>
      <c r="H5" s="12"/>
    </row>
    <row r="6" spans="1:8" x14ac:dyDescent="0.25">
      <c r="A6" s="10"/>
      <c r="B6" s="13"/>
      <c r="C6" s="7">
        <v>100</v>
      </c>
      <c r="D6" s="2">
        <v>0.5</v>
      </c>
      <c r="E6" s="2">
        <f t="shared" ref="E6" si="1">C6*D6</f>
        <v>50</v>
      </c>
      <c r="F6" s="17"/>
      <c r="G6" s="4">
        <f>(4/(270*10^-6))*(B3/SQRT(3.14*8750))</f>
        <v>125.12826198066169</v>
      </c>
      <c r="H6" s="13"/>
    </row>
    <row r="7" spans="1:8" x14ac:dyDescent="0.25">
      <c r="A7" s="11">
        <f>0.3*9.8</f>
        <v>2.94</v>
      </c>
      <c r="B7" s="14">
        <f>SQRT(A7)</f>
        <v>1.7146428199482247</v>
      </c>
      <c r="C7" s="8">
        <v>29</v>
      </c>
      <c r="D7" s="3">
        <v>2</v>
      </c>
      <c r="E7" s="3">
        <f>C7*D7</f>
        <v>58</v>
      </c>
      <c r="F7" s="18">
        <f>AVERAGE(E7:E10)</f>
        <v>57.78</v>
      </c>
      <c r="G7" s="5">
        <f>(1/(270*10^-6))*(B7/SQRT(3.14*8750))</f>
        <v>38.312549281739635</v>
      </c>
      <c r="H7" s="14">
        <f>(2/(270*10^-6))*(B7/SQRT(3.14*8750))</f>
        <v>76.62509856347927</v>
      </c>
    </row>
    <row r="8" spans="1:8" x14ac:dyDescent="0.25">
      <c r="A8" s="9"/>
      <c r="B8" s="12"/>
      <c r="C8" s="6">
        <v>58</v>
      </c>
      <c r="D8">
        <v>1</v>
      </c>
      <c r="E8">
        <f t="shared" ref="E8:E10" si="2">C8*D8</f>
        <v>58</v>
      </c>
      <c r="F8" s="16"/>
      <c r="G8" s="1">
        <f>(2/(270*10^-6))*(B7/SQRT(3.14*8750))</f>
        <v>76.62509856347927</v>
      </c>
      <c r="H8" s="12"/>
    </row>
    <row r="9" spans="1:8" x14ac:dyDescent="0.25">
      <c r="A9" s="9"/>
      <c r="B9" s="12"/>
      <c r="C9" s="6">
        <v>86</v>
      </c>
      <c r="D9">
        <v>0.67</v>
      </c>
      <c r="E9">
        <f t="shared" si="2"/>
        <v>57.620000000000005</v>
      </c>
      <c r="F9" s="16"/>
      <c r="G9" s="1">
        <f>(3/(270*10^-6))*(B7/SQRT(3.14*8750))</f>
        <v>114.93764784521892</v>
      </c>
      <c r="H9" s="12"/>
    </row>
    <row r="10" spans="1:8" x14ac:dyDescent="0.25">
      <c r="A10" s="10"/>
      <c r="B10" s="13"/>
      <c r="C10" s="7">
        <v>115</v>
      </c>
      <c r="D10" s="2">
        <v>0.5</v>
      </c>
      <c r="E10" s="2">
        <f t="shared" si="2"/>
        <v>57.5</v>
      </c>
      <c r="F10" s="17"/>
      <c r="G10" s="4">
        <f>(4/(270*10^-6))*(B7/SQRT(3.14*8750))</f>
        <v>153.25019712695854</v>
      </c>
      <c r="H10" s="13"/>
    </row>
    <row r="11" spans="1:8" x14ac:dyDescent="0.25">
      <c r="A11" s="11">
        <f>0.4*9.8</f>
        <v>3.9200000000000004</v>
      </c>
      <c r="B11" s="14">
        <f>SQRT(A11)</f>
        <v>1.9798989873223332</v>
      </c>
      <c r="C11" s="8">
        <v>35</v>
      </c>
      <c r="D11" s="3">
        <v>2</v>
      </c>
      <c r="E11" s="3">
        <f>C11*D11</f>
        <v>70</v>
      </c>
      <c r="F11" s="18">
        <f>AVERAGE(E11:E14)</f>
        <v>69.25</v>
      </c>
      <c r="G11" s="5">
        <f>(1/(270*10^-6))*(B11/SQRT(3.14*8750))</f>
        <v>44.239521282306363</v>
      </c>
      <c r="H11" s="14">
        <f>(2/(270*10^-6))*(B11/SQRT(3.14*8750))</f>
        <v>88.479042564612726</v>
      </c>
    </row>
    <row r="12" spans="1:8" x14ac:dyDescent="0.25">
      <c r="A12" s="9"/>
      <c r="B12" s="12"/>
      <c r="C12" s="6">
        <v>74</v>
      </c>
      <c r="D12">
        <v>1</v>
      </c>
      <c r="E12">
        <f t="shared" ref="E12:E14" si="3">C12*D12</f>
        <v>74</v>
      </c>
      <c r="F12" s="16"/>
      <c r="G12" s="1">
        <f>(2/(270*10^-6))*(B11/SQRT(3.14*8750))</f>
        <v>88.479042564612726</v>
      </c>
      <c r="H12" s="12"/>
    </row>
    <row r="13" spans="1:8" x14ac:dyDescent="0.25">
      <c r="A13" s="9"/>
      <c r="B13" s="12"/>
      <c r="C13" s="6">
        <v>100</v>
      </c>
      <c r="D13">
        <v>0.67</v>
      </c>
      <c r="E13">
        <f t="shared" si="3"/>
        <v>67</v>
      </c>
      <c r="F13" s="16"/>
      <c r="G13" s="1">
        <f>(3/(270*10^-6))*(B11/SQRT(3.14*8750))</f>
        <v>132.7185638469191</v>
      </c>
      <c r="H13" s="12"/>
    </row>
    <row r="14" spans="1:8" x14ac:dyDescent="0.25">
      <c r="A14" s="10"/>
      <c r="B14" s="13"/>
      <c r="C14" s="7">
        <v>132</v>
      </c>
      <c r="D14" s="2">
        <v>0.5</v>
      </c>
      <c r="E14" s="2">
        <f t="shared" si="3"/>
        <v>66</v>
      </c>
      <c r="F14" s="17"/>
      <c r="G14" s="4">
        <f>(4/(270*10^-6))*(B11/SQRT(3.14*8750))</f>
        <v>176.95808512922545</v>
      </c>
      <c r="H14" s="13"/>
    </row>
    <row r="15" spans="1:8" x14ac:dyDescent="0.25">
      <c r="A15" s="11">
        <f>0.5*9.8</f>
        <v>4.9000000000000004</v>
      </c>
      <c r="B15" s="14">
        <f>SQRT(A15)</f>
        <v>2.2135943621178655</v>
      </c>
      <c r="C15" s="6">
        <v>42</v>
      </c>
      <c r="D15">
        <v>2</v>
      </c>
      <c r="E15">
        <f>C15*D15</f>
        <v>84</v>
      </c>
      <c r="F15" s="16">
        <f>AVERAGE(E15:E18)</f>
        <v>83.144999999999996</v>
      </c>
      <c r="G15" s="1">
        <f>(1/(270*10^-6))*(B15/SQRT(3.14*8750))</f>
        <v>49.46128843964285</v>
      </c>
      <c r="H15" s="14">
        <f>(2/(270*10^-6))*(B15/SQRT(3.14*8750))</f>
        <v>98.9225768792857</v>
      </c>
    </row>
    <row r="16" spans="1:8" x14ac:dyDescent="0.25">
      <c r="A16" s="9"/>
      <c r="B16" s="12"/>
      <c r="C16" s="6">
        <v>82</v>
      </c>
      <c r="D16">
        <v>1</v>
      </c>
      <c r="E16">
        <f t="shared" ref="E16:E18" si="4">C16*D16</f>
        <v>82</v>
      </c>
      <c r="F16" s="16"/>
      <c r="G16" s="1">
        <f>(2/(270*10^-6))*(B15/SQRT(3.14*8750))</f>
        <v>98.9225768792857</v>
      </c>
      <c r="H16" s="12"/>
    </row>
    <row r="17" spans="1:8" x14ac:dyDescent="0.25">
      <c r="A17" s="9"/>
      <c r="B17" s="12"/>
      <c r="C17" s="6">
        <v>124</v>
      </c>
      <c r="D17">
        <v>0.67</v>
      </c>
      <c r="E17">
        <f t="shared" si="4"/>
        <v>83.08</v>
      </c>
      <c r="F17" s="16"/>
      <c r="G17" s="1">
        <f>(3/(270*10^-6))*(B15/SQRT(3.14*8750))</f>
        <v>148.38386531892854</v>
      </c>
      <c r="H17" s="12"/>
    </row>
    <row r="18" spans="1:8" x14ac:dyDescent="0.25">
      <c r="A18" s="9"/>
      <c r="B18" s="12"/>
      <c r="C18" s="6">
        <v>167</v>
      </c>
      <c r="D18">
        <v>0.5</v>
      </c>
      <c r="E18">
        <f t="shared" si="4"/>
        <v>83.5</v>
      </c>
      <c r="F18" s="16"/>
      <c r="G18" s="1">
        <f>(4/(270*10^-6))*(B15/SQRT(3.14*8750))</f>
        <v>197.8451537585714</v>
      </c>
      <c r="H18" s="12"/>
    </row>
  </sheetData>
  <mergeCells count="17">
    <mergeCell ref="H3:H6"/>
    <mergeCell ref="H7:H10"/>
    <mergeCell ref="H11:H14"/>
    <mergeCell ref="H15:H18"/>
    <mergeCell ref="C1:D1"/>
    <mergeCell ref="F3:F6"/>
    <mergeCell ref="F7:F10"/>
    <mergeCell ref="F11:F14"/>
    <mergeCell ref="F15:F18"/>
    <mergeCell ref="A3:A6"/>
    <mergeCell ref="A7:A10"/>
    <mergeCell ref="A11:A14"/>
    <mergeCell ref="A15:A18"/>
    <mergeCell ref="B3:B6"/>
    <mergeCell ref="B7:B10"/>
    <mergeCell ref="B11:B14"/>
    <mergeCell ref="B15:B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Gustas Klevinskas</dc:creator>
  <cp:lastModifiedBy>Gustas Klevinskas</cp:lastModifiedBy>
  <dcterms:created xsi:type="dcterms:W3CDTF">2019-03-19T09:07:19Z</dcterms:created>
  <dcterms:modified xsi:type="dcterms:W3CDTF">2019-03-23T21:47:09Z</dcterms:modified>
</cp:coreProperties>
</file>