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227"/>
  <workbookPr filterPrivacy="1"/>
  <xr:revisionPtr revIDLastSave="0" documentId="8_{30C73BED-DCC7-4960-81FB-8921DA6A4D1D}" xr6:coauthVersionLast="47" xr6:coauthVersionMax="47" xr10:uidLastSave="{00000000-0000-0000-0000-000000000000}"/>
  <bookViews>
    <workbookView xWindow="-98" yWindow="-98" windowWidth="21795" windowHeight="12975" xr2:uid="{00000000-000D-0000-FFFF-FFFF00000000}"/>
  </bookViews>
  <sheets>
    <sheet name="Calc" sheetId="6" r:id="rId1"/>
    <sheet name="Information" sheetId="1" r:id="rId2"/>
    <sheet name="2012 LV Data" sheetId="5" r:id="rId3"/>
    <sheet name="2018 LV Data" sheetId="2" r:id="rId4"/>
    <sheet name="2023 LV Data" sheetId="4" r:id="rId5"/>
    <sheet name="2012 SD Data" sheetId="7" r:id="rId6"/>
    <sheet name="2018 SD Data" sheetId="8" r:id="rId7"/>
    <sheet name="2023 SD Data" sheetId="9" r:id="rId8"/>
    <sheet name="2012 SS Data" sheetId="10" r:id="rId9"/>
    <sheet name="2018 SS Data" sheetId="11" r:id="rId10"/>
    <sheet name="2023 SS Data" sheetId="12" r:id="rId11"/>
  </sheets>
  <definedNames>
    <definedName name="_xlnm.Print_Titles" localSheetId="2">'2012 LV Data'!$A:$A,'2012 LV Data'!$1:$3</definedName>
    <definedName name="_xlnm.Print_Titles" localSheetId="5">'2012 SD Data'!$A:$A,'2012 SD Data'!$1:$3</definedName>
    <definedName name="_xlnm.Print_Titles" localSheetId="8">'2012 SS Data'!$A:$A,'2012 SS Data'!$1:$3</definedName>
    <definedName name="_xlnm.Print_Titles" localSheetId="3">'2018 LV Data'!$A:$A,'2018 LV Data'!$1:$3</definedName>
    <definedName name="_xlnm.Print_Titles" localSheetId="6">'2018 SD Data'!$A:$A,'2018 SD Data'!$1:$3</definedName>
    <definedName name="_xlnm.Print_Titles" localSheetId="9">'2018 SS Data'!$A:$A,'2018 SS Data'!$1:$3</definedName>
    <definedName name="_xlnm.Print_Titles" localSheetId="4">'2023 LV Data'!$A:$A,'2023 LV Data'!$1:$3</definedName>
    <definedName name="_xlnm.Print_Titles" localSheetId="7">'2023 SD Data'!$A:$A,'2023 SD Data'!$1:$3</definedName>
    <definedName name="_xlnm.Print_Titles" localSheetId="10">'2023 SS Data'!$A:$A,'2023 SS Data'!$1:$3</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S7" i="4" l="1"/>
  <c r="AU7" i="4" s="1"/>
  <c r="AS6" i="4"/>
  <c r="AU6" i="4" s="1"/>
  <c r="AS4" i="4"/>
  <c r="AS9" i="4" s="1"/>
  <c r="AU9" i="4" s="1"/>
  <c r="AS4" i="2"/>
  <c r="AS9" i="2" s="1"/>
  <c r="AU9" i="2" s="1"/>
  <c r="AU6" i="5"/>
  <c r="AU7" i="5"/>
  <c r="AU8" i="5"/>
  <c r="AU9" i="5"/>
  <c r="AU5" i="5"/>
  <c r="AT5" i="5"/>
  <c r="AS9" i="5"/>
  <c r="AS8" i="5"/>
  <c r="AS7" i="5"/>
  <c r="AS6" i="5"/>
  <c r="AS5" i="5"/>
  <c r="AS4" i="5"/>
  <c r="V5" i="12"/>
  <c r="V6" i="12"/>
  <c r="U4" i="12"/>
  <c r="U6" i="12" s="1"/>
  <c r="V6" i="11"/>
  <c r="V5" i="11"/>
  <c r="U4" i="11"/>
  <c r="U6" i="11" s="1"/>
  <c r="V6" i="10"/>
  <c r="V5" i="10"/>
  <c r="U4" i="10"/>
  <c r="U6" i="10" s="1"/>
  <c r="U5" i="10"/>
  <c r="C17" i="6"/>
  <c r="C16" i="6"/>
  <c r="C15" i="6"/>
  <c r="B16" i="6"/>
  <c r="B17" i="6"/>
  <c r="B15" i="6"/>
  <c r="C10" i="6"/>
  <c r="C11" i="6"/>
  <c r="C9" i="6"/>
  <c r="B11" i="6"/>
  <c r="B10" i="6"/>
  <c r="B9" i="6"/>
  <c r="E5" i="6"/>
  <c r="E4" i="6"/>
  <c r="C5" i="6"/>
  <c r="D5" i="6"/>
  <c r="D4" i="6"/>
  <c r="D3" i="6"/>
  <c r="C4" i="6"/>
  <c r="C3" i="6"/>
  <c r="B5" i="6"/>
  <c r="B4" i="6"/>
  <c r="B3" i="6"/>
  <c r="AS8" i="4" l="1"/>
  <c r="AU8" i="4" s="1"/>
  <c r="AS5" i="4"/>
  <c r="AU5" i="4" s="1"/>
  <c r="AS6" i="2"/>
  <c r="AU6" i="2" s="1"/>
  <c r="AS7" i="2"/>
  <c r="AU7" i="2" s="1"/>
  <c r="AS8" i="2"/>
  <c r="AU8" i="2" s="1"/>
  <c r="AS5" i="2"/>
  <c r="AU5" i="2" s="1"/>
  <c r="U5" i="12"/>
  <c r="U5" i="11"/>
  <c r="D16" i="6"/>
  <c r="D17" i="6"/>
  <c r="E17" i="6" s="1"/>
  <c r="D15" i="6"/>
  <c r="E16" i="6" s="1"/>
  <c r="D9" i="6"/>
  <c r="D11" i="6"/>
  <c r="D10" i="6"/>
  <c r="E11" i="6" l="1"/>
  <c r="E10" i="6"/>
</calcChain>
</file>

<file path=xl/sharedStrings.xml><?xml version="1.0" encoding="utf-8"?>
<sst xmlns="http://schemas.openxmlformats.org/spreadsheetml/2006/main" count="6785" uniqueCount="663">
  <si>
    <t>SELECTED CHARACTERISTICS OF THE TOTAL AND NATIVE POPULATIONS IN THE UNITED STATES</t>
  </si>
  <si>
    <t>Note: The table shown may have been modified by user selections. Some information may be missing.</t>
  </si>
  <si>
    <t>DATA NOTES</t>
  </si>
  <si>
    <t/>
  </si>
  <si>
    <t>TABLE ID:</t>
  </si>
  <si>
    <t>S0601</t>
  </si>
  <si>
    <t>SURVEY/PROGRAM:</t>
  </si>
  <si>
    <t>American Community Survey</t>
  </si>
  <si>
    <t>VINTAGE:</t>
  </si>
  <si>
    <t>2018</t>
  </si>
  <si>
    <t>DATASET:</t>
  </si>
  <si>
    <t>ACSST5Y2018</t>
  </si>
  <si>
    <t>PRODUCT:</t>
  </si>
  <si>
    <t>ACS 5-Year Estimates Subject Tables</t>
  </si>
  <si>
    <t>UNIVERSE:</t>
  </si>
  <si>
    <t>None</t>
  </si>
  <si>
    <t>MLA:</t>
  </si>
  <si>
    <t>U.S. Census Bureau. "SELECTED CHARACTERISTICS OF THE TOTAL AND NATIVE POPULATIONS IN THE UNITED STATES." American Community Survey, ACS 5-Year Estimates Subject Tables, Table S0601, 2018, https://data.census.gov/table/ACSST5Y2018.S0601?g=1400000US42003060300,42003090100,42003090200,42003101100,42003981000. Accessed on January 17, 2025.</t>
  </si>
  <si>
    <t>FTP URL:</t>
  </si>
  <si>
    <t>API URL:</t>
  </si>
  <si>
    <t>https://api.census.gov/data/2018/acs/acs5/subject</t>
  </si>
  <si>
    <t>USER SELECTIONS</t>
  </si>
  <si>
    <t>GEOS</t>
  </si>
  <si>
    <t>Census Tract 901; Allegheny County; Pennsylvania; Census Tract 603; Allegheny County; Pennsylvania; Census Tract 902; Allegheny County; Pennsylvania; Census Tract 9810; Allegheny County; Pennsylvania; Census Tract 1011; Allegheny County; Pennsylvania</t>
  </si>
  <si>
    <t>EXCLUDED COLUMNS</t>
  </si>
  <si>
    <t>APPLIED FILTERS</t>
  </si>
  <si>
    <t>APPLIED SORTS</t>
  </si>
  <si>
    <t>PIVOT &amp; GROUPING</t>
  </si>
  <si>
    <t>PIVOT COLUMNS</t>
  </si>
  <si>
    <t>PIVOT MODE</t>
  </si>
  <si>
    <t>Off</t>
  </si>
  <si>
    <t>ROW GROUPS</t>
  </si>
  <si>
    <t>VALUE COLUMNS</t>
  </si>
  <si>
    <t>WEB ADDRESS</t>
  </si>
  <si>
    <t>https://data.census.gov/table/ACSST5Y2018.S0601?g=1400000US42003060300,42003090100,42003090200,42003101100,42003981000</t>
  </si>
  <si>
    <t>TABLE NOTES</t>
  </si>
  <si>
    <t>Although the American Community Survey (ACS) produces population, demographic and housing unit estimates, it is the Census Bureau's Population Estimates Program that produces and disseminates the official estimates of the population for the nation, states, counties, cities, and towns and estimates of housing units for states and counties.</t>
  </si>
  <si>
    <t>Supporting documentation on code lists, subject definitions, data accuracy, and statistical testing can be found on the American Community Survey website in the 
Technical Documentation
 section.
Sample size and data quality measures (including coverage rates, allocation rates, and response rates) can be found on the American Community Survey website in the 
Methodology
 section.</t>
  </si>
  <si>
    <t>Source:  U.S. Census Bureau, 2014-2018 American Community Survey 5-Year Estimates</t>
  </si>
  <si>
    <t>Data are based on a sample and are subject to sampling variability. The degree of uncertainty for an estimate arising from sampling variability is represented through the use of a margin of error. The value shown here is the 90 percent margin of error. The margin of error can be interpreted roughly as providing a 90 percent probability that the interval defined by the estimate minus the margin of error and the estimate plus the margin of error (the lower and upper confidence bounds) contains the true value. In addition to sampling variability, the ACS estimates are subject to nonsampling error (for a discussion of nonsampling variability, see 
ACS Technical Documentation
).  The effect of nonsampling error is not represented in these tables.</t>
  </si>
  <si>
    <t>When information is missing or inconsistent, the Census Bureau logically assigns an acceptable value using the response to a related question or questions. If a logical assignment is not possible, data are filled using a statistical process called allocation, which uses a similar individual or household to provide a donor value. The "Allocated" section is the number of respondents who received an allocated value for a particular subject.</t>
  </si>
  <si>
    <t>While the 2014-2018 American Community Survey (ACS) data generally reflect the February 2013 Office of Management and Budget (OMB) definitions of metropolitan and micropolitan statistical areas; in certain instances the names, codes, and boundaries of the principal cities shown in ACS tables may differ from the OMB definitions due to differences in the effective dates of the geographic entities.</t>
  </si>
  <si>
    <t>Estimates of urban and rural populations, housing units, and characteristics reflect boundaries of urban areas defined based on Census 2010 data. As a result, data for urban and rural areas from the ACS do not necessarily reflect the results of ongoing urbanization.</t>
  </si>
  <si>
    <t>Explanation of Symbols:
  *  An "**" entry in the margin of error column indicates that either no sample observations or too few sample observations were available to compute a standard error and thus the margin of error. A statistical test is not appropriate.
  *  An "-" entry in the estimate column indicates that either no sample observations or too few sample observations were available to compute an estimate, or a ratio of medians cannot be calculated because one or both of the median estimates falls in the lowest interval or upper interval of an open-ended distribution, or the margin of error associated with a median was larger than the median itself.
  *  An "-" following a median estimate means the median falls in the lowest interval of an open-ended distribution.
  *  An "+" following a median estimate means the median falls in the upper interval of an open-ended distribution.
  *  An "***" entry in the margin of error column indicates that the median falls in the lowest interval or upper interval of an open-ended distribution. A statistical test is not appropriate.
  *  An "*****" entry in the margin of error column indicates that the estimate is controlled. A statistical test for sampling variability is not appropriate. 
  *  An "N" entry in the estimate and margin of error columns indicates that data for this geographic area cannot be displayed because the number of sample cases is too small.
  *  An "(X)" means that the estimate is not applicable or not available.</t>
  </si>
  <si>
    <t>COLUMN NOTES</t>
  </si>
  <si>
    <t>Census Tract 603, Allegheny County, Pennsylvania</t>
  </si>
  <si>
    <t>Census Tract 901, Allegheny County, Pennsylvania</t>
  </si>
  <si>
    <t>Census Tract 902, Allegheny County, Pennsylvania</t>
  </si>
  <si>
    <t>Census Tract 1011, Allegheny County, Pennsylvania</t>
  </si>
  <si>
    <t>Census Tract 9810, Allegheny County, Pennsylvania</t>
  </si>
  <si>
    <t>Total</t>
  </si>
  <si>
    <t>Native; born in state of residence</t>
  </si>
  <si>
    <t>Native; born in other state in the U.S.</t>
  </si>
  <si>
    <t>Native; born outside U.S.</t>
  </si>
  <si>
    <t>Label</t>
  </si>
  <si>
    <t>Estimate</t>
  </si>
  <si>
    <t>Margin of Error</t>
  </si>
  <si>
    <t>Total population</t>
  </si>
  <si>
    <t>±185</t>
  </si>
  <si>
    <t>±197</t>
  </si>
  <si>
    <t>±140</t>
  </si>
  <si>
    <t>±14</t>
  </si>
  <si>
    <t>±146</t>
  </si>
  <si>
    <t>±178</t>
  </si>
  <si>
    <t>±121</t>
  </si>
  <si>
    <t>±13</t>
  </si>
  <si>
    <t>±288</t>
  </si>
  <si>
    <t>±243</t>
  </si>
  <si>
    <t>±157</t>
  </si>
  <si>
    <t>±29</t>
  </si>
  <si>
    <t>±260</t>
  </si>
  <si>
    <t>±337</t>
  </si>
  <si>
    <t>±145</t>
  </si>
  <si>
    <t>±33</t>
  </si>
  <si>
    <t>±10</t>
  </si>
  <si>
    <t>AGE</t>
  </si>
  <si>
    <t>Under 5 years</t>
  </si>
  <si>
    <t>±2.0</t>
  </si>
  <si>
    <t>±2.4</t>
  </si>
  <si>
    <t>±4.8</t>
  </si>
  <si>
    <t>±86.7</t>
  </si>
  <si>
    <t>±0.6</t>
  </si>
  <si>
    <t>±0.9</t>
  </si>
  <si>
    <t>±4.5</t>
  </si>
  <si>
    <t>±2.7</t>
  </si>
  <si>
    <t>±3.2</t>
  </si>
  <si>
    <t>±3.5</t>
  </si>
  <si>
    <t>±48.3</t>
  </si>
  <si>
    <t>±2.1</t>
  </si>
  <si>
    <t>±2.5</t>
  </si>
  <si>
    <t>±5.2</t>
  </si>
  <si>
    <t>±44.0</t>
  </si>
  <si>
    <t>-</t>
  </si>
  <si>
    <t>**</t>
  </si>
  <si>
    <t>5 to 17 years</t>
  </si>
  <si>
    <t>±2.9</t>
  </si>
  <si>
    <t>±3.8</t>
  </si>
  <si>
    <t>±5.0</t>
  </si>
  <si>
    <t>±3.0</t>
  </si>
  <si>
    <t>±4.4</t>
  </si>
  <si>
    <t>±55.1</t>
  </si>
  <si>
    <t>18 to 24 years</t>
  </si>
  <si>
    <t>±3.6</t>
  </si>
  <si>
    <t>±4.6</t>
  </si>
  <si>
    <t>±3.4</t>
  </si>
  <si>
    <t>±3.3</t>
  </si>
  <si>
    <t>±9.8</t>
  </si>
  <si>
    <t>±2.3</t>
  </si>
  <si>
    <t>±4.3</t>
  </si>
  <si>
    <t>±8.7</t>
  </si>
  <si>
    <t>±44.6</t>
  </si>
  <si>
    <t>25 to 44 years</t>
  </si>
  <si>
    <t>±6.3</t>
  </si>
  <si>
    <t>±8.9</t>
  </si>
  <si>
    <t>±5.9</t>
  </si>
  <si>
    <t>±7.5</t>
  </si>
  <si>
    <t>±10.9</t>
  </si>
  <si>
    <t>±4.2</t>
  </si>
  <si>
    <t>±4.9</t>
  </si>
  <si>
    <t>±9.5</t>
  </si>
  <si>
    <t>±8.3</t>
  </si>
  <si>
    <t>±8.2</t>
  </si>
  <si>
    <t>45 to 54 years</t>
  </si>
  <si>
    <t>±4.0</t>
  </si>
  <si>
    <t>±3.9</t>
  </si>
  <si>
    <t>±7.8</t>
  </si>
  <si>
    <t>±3.1</t>
  </si>
  <si>
    <t>±7.2</t>
  </si>
  <si>
    <t>±5.1</t>
  </si>
  <si>
    <t>55 to 64 years</t>
  </si>
  <si>
    <t>±3.7</t>
  </si>
  <si>
    <t>±5.3</t>
  </si>
  <si>
    <t>±4.1</t>
  </si>
  <si>
    <t>±35.3</t>
  </si>
  <si>
    <t>65 to 74 years</t>
  </si>
  <si>
    <t>±2.6</t>
  </si>
  <si>
    <t>±1.9</t>
  </si>
  <si>
    <t>75 years and over</t>
  </si>
  <si>
    <t>±5.8</t>
  </si>
  <si>
    <t>±1.5</t>
  </si>
  <si>
    <t>Median age (years)</t>
  </si>
  <si>
    <t>±1.6</t>
  </si>
  <si>
    <t>±2.2</t>
  </si>
  <si>
    <t>±12.2</t>
  </si>
  <si>
    <t>±31.9</t>
  </si>
  <si>
    <t>±20.2</t>
  </si>
  <si>
    <t>SEX</t>
  </si>
  <si>
    <t>Male</t>
  </si>
  <si>
    <t>±10.4</t>
  </si>
  <si>
    <t>±6.1</t>
  </si>
  <si>
    <t>±7.0</t>
  </si>
  <si>
    <t>±9.2</t>
  </si>
  <si>
    <t>±53.6</t>
  </si>
  <si>
    <t>±17.6</t>
  </si>
  <si>
    <t>±11.8</t>
  </si>
  <si>
    <t>Female</t>
  </si>
  <si>
    <t>RACE AND HISPANIC OR LATINO ORIGIN</t>
  </si>
  <si>
    <t>One race</t>
  </si>
  <si>
    <t>±1.1</t>
  </si>
  <si>
    <t>±1.4</t>
  </si>
  <si>
    <t>±1.3</t>
  </si>
  <si>
    <t>±1.7</t>
  </si>
  <si>
    <t>White</t>
  </si>
  <si>
    <t>±8.5</t>
  </si>
  <si>
    <t>±6.6</t>
  </si>
  <si>
    <t>±8.0</t>
  </si>
  <si>
    <t>±6.0</t>
  </si>
  <si>
    <t>±37.7</t>
  </si>
  <si>
    <t>Black or African American</t>
  </si>
  <si>
    <t>±2.8</t>
  </si>
  <si>
    <t>±6.5</t>
  </si>
  <si>
    <t>±8.1</t>
  </si>
  <si>
    <t>±45.6</t>
  </si>
  <si>
    <t>American Indian and Alaska Native</t>
  </si>
  <si>
    <t>±1.2</t>
  </si>
  <si>
    <t>Asian</t>
  </si>
  <si>
    <t>±1.8</t>
  </si>
  <si>
    <t>±0.8</t>
  </si>
  <si>
    <t>Native Hawaiian and Other Pacific Islander</t>
  </si>
  <si>
    <t>Some other race</t>
  </si>
  <si>
    <t>Two or more races</t>
  </si>
  <si>
    <t>Hispanic or Latino origin (of any race)</t>
  </si>
  <si>
    <t>±1.0</t>
  </si>
  <si>
    <t>±5.6</t>
  </si>
  <si>
    <t>±10.3</t>
  </si>
  <si>
    <t>White alone, not Hispanic or Latino</t>
  </si>
  <si>
    <t>±4.7</t>
  </si>
  <si>
    <t>±7.1</t>
  </si>
  <si>
    <t>LANGUAGE SPOKEN AT HOME AND ABILITY TO SPEAK ENGLISH</t>
  </si>
  <si>
    <t>Population 5 years and over</t>
  </si>
  <si>
    <t>±177</t>
  </si>
  <si>
    <t>±190</t>
  </si>
  <si>
    <t>±130</t>
  </si>
  <si>
    <t>±142</t>
  </si>
  <si>
    <t>±174</t>
  </si>
  <si>
    <t>±210</t>
  </si>
  <si>
    <t>±222</t>
  </si>
  <si>
    <t>±297</t>
  </si>
  <si>
    <t>Speak language other than English</t>
  </si>
  <si>
    <t>±0.7</t>
  </si>
  <si>
    <t>Speak English  "very well"</t>
  </si>
  <si>
    <t>±6.2</t>
  </si>
  <si>
    <t>Speak English less than "very well"</t>
  </si>
  <si>
    <t>±0.5</t>
  </si>
  <si>
    <t>MARITAL STATUS</t>
  </si>
  <si>
    <t>Population 15 years and over</t>
  </si>
  <si>
    <t>±158</t>
  </si>
  <si>
    <t>±172</t>
  </si>
  <si>
    <t>±159</t>
  </si>
  <si>
    <t>±229</t>
  </si>
  <si>
    <t>±206</t>
  </si>
  <si>
    <t>±25</t>
  </si>
  <si>
    <t>±214</t>
  </si>
  <si>
    <t>±282</t>
  </si>
  <si>
    <t>Never married</t>
  </si>
  <si>
    <t>±7.7</t>
  </si>
  <si>
    <t>±12.6</t>
  </si>
  <si>
    <t>±15.0</t>
  </si>
  <si>
    <t>±6.9</t>
  </si>
  <si>
    <t>±12.5</t>
  </si>
  <si>
    <t>±55.5</t>
  </si>
  <si>
    <t>±6.7</t>
  </si>
  <si>
    <t>±9.9</t>
  </si>
  <si>
    <t>Now married, except separated</t>
  </si>
  <si>
    <t>±7.9</t>
  </si>
  <si>
    <t>±12.3</t>
  </si>
  <si>
    <t>±9.7</t>
  </si>
  <si>
    <t>±8.6</t>
  </si>
  <si>
    <t>Divorced or separated</t>
  </si>
  <si>
    <t>±10.6</t>
  </si>
  <si>
    <t>±59.7</t>
  </si>
  <si>
    <t>Widowed</t>
  </si>
  <si>
    <t>EDUCATIONAL ATTAINMENT</t>
  </si>
  <si>
    <t>Population 25 years and over</t>
  </si>
  <si>
    <t>±162</t>
  </si>
  <si>
    <t>±128</t>
  </si>
  <si>
    <t>±136</t>
  </si>
  <si>
    <t>±110</t>
  </si>
  <si>
    <t>±216</t>
  </si>
  <si>
    <t>±200</t>
  </si>
  <si>
    <t>±134</t>
  </si>
  <si>
    <t>±168</t>
  </si>
  <si>
    <t>±122</t>
  </si>
  <si>
    <t>±28</t>
  </si>
  <si>
    <t>Less than high school graduate</t>
  </si>
  <si>
    <t>±6.4</t>
  </si>
  <si>
    <t>±15.9</t>
  </si>
  <si>
    <t>±54.2</t>
  </si>
  <si>
    <t>High school graduate (includes equivalency)</t>
  </si>
  <si>
    <t>±6.8</t>
  </si>
  <si>
    <t>±10.2</t>
  </si>
  <si>
    <t>±52.7</t>
  </si>
  <si>
    <t>Some college or associate's degree</t>
  </si>
  <si>
    <t>±5.5</t>
  </si>
  <si>
    <t>±5.7</t>
  </si>
  <si>
    <t>±11.2</t>
  </si>
  <si>
    <t>±8.4</t>
  </si>
  <si>
    <t>±7.6</t>
  </si>
  <si>
    <t>±13.7</t>
  </si>
  <si>
    <t>Bachelor's degree</t>
  </si>
  <si>
    <t>±12.8</t>
  </si>
  <si>
    <t>±9.6</t>
  </si>
  <si>
    <t>±16.9</t>
  </si>
  <si>
    <t>Graduate or professional degree</t>
  </si>
  <si>
    <t>±14.9</t>
  </si>
  <si>
    <t>±5.4</t>
  </si>
  <si>
    <t>INDIVIDUALS' INCOME IN THE PAST 12 MONTHS (IN 2018 INFLATION-ADJUSTED DOLLARS)</t>
  </si>
  <si>
    <t>$1 to $9,999 or loss</t>
  </si>
  <si>
    <t>±7.3</t>
  </si>
  <si>
    <t>$10,000 to $14,999</t>
  </si>
  <si>
    <t>$15,000 to $24,999</t>
  </si>
  <si>
    <t>±11.9</t>
  </si>
  <si>
    <t>$25,000 to $34,999</t>
  </si>
  <si>
    <t>±11.1</t>
  </si>
  <si>
    <t>$35,000 to $49,999</t>
  </si>
  <si>
    <t>±8.8</t>
  </si>
  <si>
    <t>$50,000 to $64,999</t>
  </si>
  <si>
    <t>$65,000 to $74,999</t>
  </si>
  <si>
    <t>$75,000 or more</t>
  </si>
  <si>
    <t>±13.6</t>
  </si>
  <si>
    <t>±11.3</t>
  </si>
  <si>
    <t>±60.8</t>
  </si>
  <si>
    <t>Median income (dollars)</t>
  </si>
  <si>
    <t>±5,120</t>
  </si>
  <si>
    <t>±11,326</t>
  </si>
  <si>
    <t>±7,320</t>
  </si>
  <si>
    <t>±10,429</t>
  </si>
  <si>
    <t>±7,204</t>
  </si>
  <si>
    <t>±17,604</t>
  </si>
  <si>
    <t>±1,867</t>
  </si>
  <si>
    <t>±2,550</t>
  </si>
  <si>
    <t>±9,785</t>
  </si>
  <si>
    <t>±1,611</t>
  </si>
  <si>
    <t>±3,443</t>
  </si>
  <si>
    <t>±2,249</t>
  </si>
  <si>
    <t>POVERTY STATUS IN THE PAST 12 MONTHS</t>
  </si>
  <si>
    <t>Population for whom poverty status is determined</t>
  </si>
  <si>
    <t>±266</t>
  </si>
  <si>
    <t>±227</t>
  </si>
  <si>
    <t>±149</t>
  </si>
  <si>
    <t>±346</t>
  </si>
  <si>
    <t>Below 100 percent of the poverty level</t>
  </si>
  <si>
    <t>±49.2</t>
  </si>
  <si>
    <t>±9.0</t>
  </si>
  <si>
    <t>100 to 149 percent of the poverty level</t>
  </si>
  <si>
    <t>±12.0</t>
  </si>
  <si>
    <t>At or above 150 percent of the poverty level</t>
  </si>
  <si>
    <t>±13.9</t>
  </si>
  <si>
    <t>PERCENT ALLOCATED</t>
  </si>
  <si>
    <t>Citizenship status</t>
  </si>
  <si>
    <t>(X)</t>
  </si>
  <si>
    <t>Place of birth</t>
  </si>
  <si>
    <t>±63.7</t>
  </si>
  <si>
    <t>±11.7</t>
  </si>
  <si>
    <t>±71.2</t>
  </si>
  <si>
    <t>±10.1</t>
  </si>
  <si>
    <t>±49.6</t>
  </si>
  <si>
    <t>±9.3</t>
  </si>
  <si>
    <t>±41.2</t>
  </si>
  <si>
    <t>±29.2</t>
  </si>
  <si>
    <t>±11</t>
  </si>
  <si>
    <t>±23</t>
  </si>
  <si>
    <t>±129</t>
  </si>
  <si>
    <t>±281</t>
  </si>
  <si>
    <t>±370</t>
  </si>
  <si>
    <t>±18</t>
  </si>
  <si>
    <t>±208</t>
  </si>
  <si>
    <t>±207</t>
  </si>
  <si>
    <t>±284</t>
  </si>
  <si>
    <t>±32</t>
  </si>
  <si>
    <t>±271</t>
  </si>
  <si>
    <t>±299</t>
  </si>
  <si>
    <t>±77</t>
  </si>
  <si>
    <t>±261</t>
  </si>
  <si>
    <t>±307</t>
  </si>
  <si>
    <t>±15,155</t>
  </si>
  <si>
    <t>±13,792</t>
  </si>
  <si>
    <t>±8,053</t>
  </si>
  <si>
    <t>±12,147</t>
  </si>
  <si>
    <t>±13,320</t>
  </si>
  <si>
    <t>±5,763</t>
  </si>
  <si>
    <t>±8,377</t>
  </si>
  <si>
    <t>±24,220</t>
  </si>
  <si>
    <t>±10,495</t>
  </si>
  <si>
    <t>±11,318</t>
  </si>
  <si>
    <t>±5,473</t>
  </si>
  <si>
    <t>±8,980</t>
  </si>
  <si>
    <t>±12.1</t>
  </si>
  <si>
    <t>±10.5</t>
  </si>
  <si>
    <t>±11.0</t>
  </si>
  <si>
    <t>±9.1</t>
  </si>
  <si>
    <t>±16.2</t>
  </si>
  <si>
    <t>±23.6</t>
  </si>
  <si>
    <t>±50.7</t>
  </si>
  <si>
    <t>±55.0</t>
  </si>
  <si>
    <t>±12.4</t>
  </si>
  <si>
    <t>±7.4</t>
  </si>
  <si>
    <t>±14.3</t>
  </si>
  <si>
    <t>±275</t>
  </si>
  <si>
    <t>±204</t>
  </si>
  <si>
    <t>±265</t>
  </si>
  <si>
    <t>±290</t>
  </si>
  <si>
    <t>±254</t>
  </si>
  <si>
    <t>±289</t>
  </si>
  <si>
    <t>INDIVIDUALS' INCOME IN THE PAST 12 MONTHS (IN 2023 INFLATION-ADJUSTED DOLLARS)</t>
  </si>
  <si>
    <t>±17.4</t>
  </si>
  <si>
    <t>±15.2</t>
  </si>
  <si>
    <t>±9.4</t>
  </si>
  <si>
    <t>±37.4</t>
  </si>
  <si>
    <t>±11.6</t>
  </si>
  <si>
    <t>±34.9</t>
  </si>
  <si>
    <t>±11.5</t>
  </si>
  <si>
    <t>±280</t>
  </si>
  <si>
    <t>±374</t>
  </si>
  <si>
    <t>±209</t>
  </si>
  <si>
    <t>±203</t>
  </si>
  <si>
    <t>±276</t>
  </si>
  <si>
    <t>±59</t>
  </si>
  <si>
    <t>±224</t>
  </si>
  <si>
    <t>±205</t>
  </si>
  <si>
    <t>±270</t>
  </si>
  <si>
    <t>±44.3</t>
  </si>
  <si>
    <t>±13.8</t>
  </si>
  <si>
    <t>±23.7</t>
  </si>
  <si>
    <t>±13.3</t>
  </si>
  <si>
    <t>±14.2</t>
  </si>
  <si>
    <t>±31.6</t>
  </si>
  <si>
    <t>±13.4</t>
  </si>
  <si>
    <t>±292</t>
  </si>
  <si>
    <t>±380</t>
  </si>
  <si>
    <t>±212</t>
  </si>
  <si>
    <t>±213</t>
  </si>
  <si>
    <t>±287</t>
  </si>
  <si>
    <t>±179</t>
  </si>
  <si>
    <t>±264</t>
  </si>
  <si>
    <t>±294</t>
  </si>
  <si>
    <t>±263</t>
  </si>
  <si>
    <t>±309</t>
  </si>
  <si>
    <t>±17.2</t>
  </si>
  <si>
    <t>±10.7</t>
  </si>
  <si>
    <t>±0.4</t>
  </si>
  <si>
    <t>±50.2</t>
  </si>
  <si>
    <t>±0.3</t>
  </si>
  <si>
    <t>±0.2</t>
  </si>
  <si>
    <t>±14.5</t>
  </si>
  <si>
    <t>±15.7</t>
  </si>
  <si>
    <t>±10.0</t>
  </si>
  <si>
    <t>±15.1</t>
  </si>
  <si>
    <t>±12.9</t>
  </si>
  <si>
    <t>±50.0</t>
  </si>
  <si>
    <t>±14.7</t>
  </si>
  <si>
    <t>±39.0</t>
  </si>
  <si>
    <t>±211</t>
  </si>
  <si>
    <t>±285</t>
  </si>
  <si>
    <t>±298</t>
  </si>
  <si>
    <t>Census Tract 9810; Allegheny County; Pennsylvania</t>
  </si>
  <si>
    <t>Census Tract 1011; Allegheny County; Pennsylvania</t>
  </si>
  <si>
    <t>Census Tract 902; Allegheny County; Pennsylvania</t>
  </si>
  <si>
    <t>Census Tract 901; Allegheny County; Pennsylvania</t>
  </si>
  <si>
    <t>Census Tract 603; Allegheny County; Pennsylvania</t>
  </si>
  <si>
    <t>PERCENT IMPUTED</t>
  </si>
  <si>
    <t>±58.2</t>
  </si>
  <si>
    <t>±23.1</t>
  </si>
  <si>
    <t>±100.0</t>
  </si>
  <si>
    <t>±18.9</t>
  </si>
  <si>
    <t>±15.4</t>
  </si>
  <si>
    <t>±12.7</t>
  </si>
  <si>
    <t>±92.0</t>
  </si>
  <si>
    <t>±51.0</t>
  </si>
  <si>
    <t>±14.1</t>
  </si>
  <si>
    <t>±22.9</t>
  </si>
  <si>
    <t>±34</t>
  </si>
  <si>
    <t>±311</t>
  </si>
  <si>
    <t>±452</t>
  </si>
  <si>
    <t>±196</t>
  </si>
  <si>
    <t>±220</t>
  </si>
  <si>
    <t>±215</t>
  </si>
  <si>
    <t>±217</t>
  </si>
  <si>
    <t>±191</t>
  </si>
  <si>
    <t>±246</t>
  </si>
  <si>
    <t>±11,982</t>
  </si>
  <si>
    <t>±3,483</t>
  </si>
  <si>
    <t>±3,737</t>
  </si>
  <si>
    <t>±7,046</t>
  </si>
  <si>
    <t>±1,791</t>
  </si>
  <si>
    <t>±1,772</t>
  </si>
  <si>
    <t>±522</t>
  </si>
  <si>
    <t>±7,450</t>
  </si>
  <si>
    <t>±2,744</t>
  </si>
  <si>
    <t>±4,247</t>
  </si>
  <si>
    <t>±9,399</t>
  </si>
  <si>
    <t>±3,184</t>
  </si>
  <si>
    <t>±2,677</t>
  </si>
  <si>
    <t>±11.4</t>
  </si>
  <si>
    <t>±13.0</t>
  </si>
  <si>
    <t>±15.3</t>
  </si>
  <si>
    <t>±14.0</t>
  </si>
  <si>
    <t>±50.5</t>
  </si>
  <si>
    <t>±225</t>
  </si>
  <si>
    <t>±372</t>
  </si>
  <si>
    <t>±194</t>
  </si>
  <si>
    <t>±228</t>
  </si>
  <si>
    <t>±31</t>
  </si>
  <si>
    <t>±141</t>
  </si>
  <si>
    <t>±147</t>
  </si>
  <si>
    <t>±198</t>
  </si>
  <si>
    <t>INDIVIDUALS' INCOME IN THE PAST 12 MONTHS (IN 2012 INFLATION-ADJUSTED DOLLARS)</t>
  </si>
  <si>
    <t>±13.2</t>
  </si>
  <si>
    <t>±16.0</t>
  </si>
  <si>
    <t>±18.4</t>
  </si>
  <si>
    <t>±28.1</t>
  </si>
  <si>
    <t>±14.8</t>
  </si>
  <si>
    <t>±16.8</t>
  </si>
  <si>
    <t>±10.8</t>
  </si>
  <si>
    <t>±175</t>
  </si>
  <si>
    <t>±183</t>
  </si>
  <si>
    <t>±127</t>
  </si>
  <si>
    <t>±144</t>
  </si>
  <si>
    <t>±171</t>
  </si>
  <si>
    <t>±117</t>
  </si>
  <si>
    <t>±163</t>
  </si>
  <si>
    <t>±16.6</t>
  </si>
  <si>
    <t>±16.3</t>
  </si>
  <si>
    <t>±19.7</t>
  </si>
  <si>
    <t>±20.6</t>
  </si>
  <si>
    <t>±17.0</t>
  </si>
  <si>
    <t>Speak English "very well"</t>
  </si>
  <si>
    <t>±248</t>
  </si>
  <si>
    <t>±416</t>
  </si>
  <si>
    <t>±241</t>
  </si>
  <si>
    <t>±202</t>
  </si>
  <si>
    <t>±234</t>
  </si>
  <si>
    <t>±22.6</t>
  </si>
  <si>
    <t>±13.5</t>
  </si>
  <si>
    <t>±22.8</t>
  </si>
  <si>
    <t>±18.0</t>
  </si>
  <si>
    <t>±37.5</t>
  </si>
  <si>
    <t>±28.7</t>
  </si>
  <si>
    <t>±22.0</t>
  </si>
  <si>
    <t>±20.9</t>
  </si>
  <si>
    <t>±33.1</t>
  </si>
  <si>
    <t>±18.8</t>
  </si>
  <si>
    <t>±312</t>
  </si>
  <si>
    <t>±231</t>
  </si>
  <si>
    <t>Total Residents</t>
  </si>
  <si>
    <t>Total Black Residents</t>
  </si>
  <si>
    <t>Percent of Total</t>
  </si>
  <si>
    <t>Percent Change</t>
  </si>
  <si>
    <t>N/A</t>
  </si>
  <si>
    <t>±18.7</t>
  </si>
  <si>
    <t>±20.3</t>
  </si>
  <si>
    <t>±7</t>
  </si>
  <si>
    <t>±78</t>
  </si>
  <si>
    <t>±82</t>
  </si>
  <si>
    <t>±169</t>
  </si>
  <si>
    <t>***</t>
  </si>
  <si>
    <t>250,000+</t>
  </si>
  <si>
    <t>±21,299</t>
  </si>
  <si>
    <t>±17,067</t>
  </si>
  <si>
    <t>±14,540</t>
  </si>
  <si>
    <t>±19.0</t>
  </si>
  <si>
    <t>±18.3</t>
  </si>
  <si>
    <t>±81</t>
  </si>
  <si>
    <t>±17.3</t>
  </si>
  <si>
    <t>±14.4</t>
  </si>
  <si>
    <t>±66</t>
  </si>
  <si>
    <t>±83</t>
  </si>
  <si>
    <t>±155</t>
  </si>
  <si>
    <t>±19.8</t>
  </si>
  <si>
    <t>±17.1</t>
  </si>
  <si>
    <t>±19.9</t>
  </si>
  <si>
    <t>±21.5</t>
  </si>
  <si>
    <t>Census Tract 203, Allegheny County, Pennsylvania</t>
  </si>
  <si>
    <t>±50.1</t>
  </si>
  <si>
    <t>±88</t>
  </si>
  <si>
    <t>±90</t>
  </si>
  <si>
    <t>±105</t>
  </si>
  <si>
    <t>±14,715</t>
  </si>
  <si>
    <t>±25,509</t>
  </si>
  <si>
    <t>±8,203</t>
  </si>
  <si>
    <t>±63.1</t>
  </si>
  <si>
    <t>±24</t>
  </si>
  <si>
    <t>±89</t>
  </si>
  <si>
    <t>±101</t>
  </si>
  <si>
    <t>±92</t>
  </si>
  <si>
    <t>±104</t>
  </si>
  <si>
    <t>±100</t>
  </si>
  <si>
    <t>±53.2</t>
  </si>
  <si>
    <t>±37,112</t>
  </si>
  <si>
    <t>±19,201</t>
  </si>
  <si>
    <t>±22,179</t>
  </si>
  <si>
    <t>±184</t>
  </si>
  <si>
    <t>±301</t>
  </si>
  <si>
    <t>±14.6</t>
  </si>
  <si>
    <t>±170</t>
  </si>
  <si>
    <t>±302</t>
  </si>
  <si>
    <t>Census Tract 203; Allegheny County; Pennsylvania</t>
  </si>
  <si>
    <t>±58.1</t>
  </si>
  <si>
    <t>±332</t>
  </si>
  <si>
    <t>±362</t>
  </si>
  <si>
    <t>±480</t>
  </si>
  <si>
    <t>±151</t>
  </si>
  <si>
    <t>±262</t>
  </si>
  <si>
    <t>±247</t>
  </si>
  <si>
    <t>±12,202</t>
  </si>
  <si>
    <t>±6,523</t>
  </si>
  <si>
    <t>±6,593</t>
  </si>
  <si>
    <t>±103,133</t>
  </si>
  <si>
    <t>±14,477</t>
  </si>
  <si>
    <t>±7,196</t>
  </si>
  <si>
    <t>±5,550</t>
  </si>
  <si>
    <t>±33.9</t>
  </si>
  <si>
    <t>±27.6</t>
  </si>
  <si>
    <t>±350</t>
  </si>
  <si>
    <t>±425</t>
  </si>
  <si>
    <t>±152</t>
  </si>
  <si>
    <t>±221</t>
  </si>
  <si>
    <t>±23.3</t>
  </si>
  <si>
    <t>±15.8</t>
  </si>
  <si>
    <t>±218</t>
  </si>
  <si>
    <t>±352</t>
  </si>
  <si>
    <t>±139</t>
  </si>
  <si>
    <t>±193</t>
  </si>
  <si>
    <t>±17.5</t>
  </si>
  <si>
    <t>±17.8</t>
  </si>
  <si>
    <t>±293</t>
  </si>
  <si>
    <t>±459</t>
  </si>
  <si>
    <t>±18.5</t>
  </si>
  <si>
    <t>±21.1</t>
  </si>
  <si>
    <t>±363</t>
  </si>
  <si>
    <t>±481</t>
  </si>
  <si>
    <t>±249</t>
  </si>
  <si>
    <t>Census Tract 1702, Allegheny County, Pennsylvania</t>
  </si>
  <si>
    <t>Census Tract 1609, Allegheny County, Pennsylvania</t>
  </si>
  <si>
    <t>±16.4</t>
  </si>
  <si>
    <t>±43.8</t>
  </si>
  <si>
    <t>±41.7</t>
  </si>
  <si>
    <t>±51.1</t>
  </si>
  <si>
    <t>±16.1</t>
  </si>
  <si>
    <t>±188</t>
  </si>
  <si>
    <t>±404</t>
  </si>
  <si>
    <t>±461</t>
  </si>
  <si>
    <t>±36</t>
  </si>
  <si>
    <t>±277</t>
  </si>
  <si>
    <t>±308</t>
  </si>
  <si>
    <t>±10,333</t>
  </si>
  <si>
    <t>±10,724</t>
  </si>
  <si>
    <t>±6,459</t>
  </si>
  <si>
    <t>±13,767</t>
  </si>
  <si>
    <t>±10,750</t>
  </si>
  <si>
    <t>±7,811</t>
  </si>
  <si>
    <t>±41.1</t>
  </si>
  <si>
    <t>±397</t>
  </si>
  <si>
    <t>±458</t>
  </si>
  <si>
    <t>±267</t>
  </si>
  <si>
    <t>±257</t>
  </si>
  <si>
    <t>±316</t>
  </si>
  <si>
    <t>±21.2</t>
  </si>
  <si>
    <t>±20.8</t>
  </si>
  <si>
    <t>±56.5</t>
  </si>
  <si>
    <t>±19.6</t>
  </si>
  <si>
    <t>±315</t>
  </si>
  <si>
    <t>±402</t>
  </si>
  <si>
    <t>±150</t>
  </si>
  <si>
    <t>±199</t>
  </si>
  <si>
    <t>±456</t>
  </si>
  <si>
    <t>±339</t>
  </si>
  <si>
    <t>±16.5</t>
  </si>
  <si>
    <t>±465</t>
  </si>
  <si>
    <t>±335</t>
  </si>
  <si>
    <t>±22.3</t>
  </si>
  <si>
    <t>±471</t>
  </si>
  <si>
    <t>±558</t>
  </si>
  <si>
    <t>±80</t>
  </si>
  <si>
    <t>±25,870</t>
  </si>
  <si>
    <t>±14,634</t>
  </si>
  <si>
    <t>±10,161</t>
  </si>
  <si>
    <t>±18,040</t>
  </si>
  <si>
    <t>±13,441</t>
  </si>
  <si>
    <t>±6,221</t>
  </si>
  <si>
    <t>±18.1</t>
  </si>
  <si>
    <t>±18.2</t>
  </si>
  <si>
    <t>±449</t>
  </si>
  <si>
    <t>±519</t>
  </si>
  <si>
    <t>±283</t>
  </si>
  <si>
    <t>±464</t>
  </si>
  <si>
    <t>±40.7</t>
  </si>
  <si>
    <t>±23.9</t>
  </si>
  <si>
    <t>±13.1</t>
  </si>
  <si>
    <t>±324</t>
  </si>
  <si>
    <t>±446</t>
  </si>
  <si>
    <t>±597</t>
  </si>
  <si>
    <t>±75</t>
  </si>
  <si>
    <t>±192</t>
  </si>
  <si>
    <t>±365</t>
  </si>
  <si>
    <t>±27.5</t>
  </si>
  <si>
    <t>±20.7</t>
  </si>
  <si>
    <t>±26.3</t>
  </si>
  <si>
    <t>Census Tract 1702; Allegheny County; Pennsylvania</t>
  </si>
  <si>
    <t>Census Tract 1609; Allegheny County; Pennsylvania</t>
  </si>
  <si>
    <t>Lawrenceville</t>
  </si>
  <si>
    <t>Strip District</t>
  </si>
  <si>
    <t>South Side Flats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</si>
</sst>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4" x14ac:knownFonts="1">
    <font>
      <sz val="11"/>
      <color theme="1"/>
      <name val="Calibri"/>
      <family val="2"/>
      <scheme val="minor"/>
    </font>
    <font>
      <b/>
      <sz val="16"/>
      <name val="Calibri"/>
    </font>
    <font>
      <b/>
      <sz val="11"/>
      <name val="Calibri"/>
    </font>
    <font>
      <sz val="11"/>
      <color theme="1"/>
      <name val="Calibri"/>
      <family val="2"/>
      <scheme val="minor"/>
    </font>
  </fonts>
  <fills count="2">
    <fill>
      <patternFill patternType="none"/>
    </fill>
    <fill>
      <patternFill patternType="gray125"/>
    </fill>
  </fills>
  <borders count="3">
    <border>
      <left/>
      <right/>
      <top/>
      <bottom/>
      <diagonal/>
    </border>
    <border>
      <left/>
      <right/>
      <top style="medium">
        <color auto="1"/>
      </top>
      <bottom style="medium">
        <color auto="1"/>
      </bottom>
      <diagonal/>
    </border>
    <border>
      <left style="thin">
        <color auto="1"/>
      </left>
      <right style="thin">
        <color auto="1"/>
      </right>
      <top style="thin">
        <color auto="1"/>
      </top>
      <bottom style="thin">
        <color auto="1"/>
      </bottom>
      <diagonal/>
    </border>
  </borders>
  <cellStyleXfs count="3">
    <xf numFmtId="0" fontId="0" fillId="0" borderId="0"/>
    <xf numFmtId="43" fontId="3" fillId="0" borderId="0" applyFont="0" applyFill="0" applyBorder="0" applyAlignment="0" applyProtection="0"/>
    <xf numFmtId="9" fontId="3" fillId="0" borderId="0" applyFont="0" applyFill="0" applyBorder="0" applyAlignment="0" applyProtection="0"/>
  </cellStyleXfs>
  <cellXfs count="22">
    <xf numFmtId="0" fontId="0" fillId="0" borderId="0" xfId="0"/>
    <xf numFmtId="0" fontId="0" fillId="0" borderId="0" xfId="0" applyAlignment="1">
      <alignment vertical="top" wrapText="1"/>
    </xf>
    <xf numFmtId="0" fontId="0" fillId="0" borderId="1" xfId="0" applyBorder="1"/>
    <xf numFmtId="0" fontId="2" fillId="0" borderId="0" xfId="0" applyFont="1" applyAlignment="1">
      <alignment vertical="top" wrapText="1"/>
    </xf>
    <xf numFmtId="0" fontId="0" fillId="0" borderId="0" xfId="0" applyAlignment="1">
      <alignment wrapText="1"/>
    </xf>
    <xf numFmtId="0" fontId="2" fillId="0" borderId="2" xfId="0" applyFont="1" applyBorder="1" applyAlignment="1">
      <alignment horizontal="left" vertical="center" wrapText="1" indent="1"/>
    </xf>
    <xf numFmtId="0" fontId="0" fillId="0" borderId="0" xfId="0" applyAlignment="1">
      <alignment wrapText="1" indent="1"/>
    </xf>
    <xf numFmtId="0" fontId="0" fillId="0" borderId="0" xfId="0" applyAlignment="1">
      <alignment wrapText="1" indent="2"/>
    </xf>
    <xf numFmtId="0" fontId="0" fillId="0" borderId="0" xfId="0" applyAlignment="1">
      <alignment wrapText="1" indent="3"/>
    </xf>
    <xf numFmtId="3" fontId="0" fillId="0" borderId="0" xfId="0" applyNumberFormat="1" applyAlignment="1">
      <alignment wrapText="1"/>
    </xf>
    <xf numFmtId="10" fontId="0" fillId="0" borderId="0" xfId="0" applyNumberFormat="1" applyAlignment="1">
      <alignment wrapText="1"/>
    </xf>
    <xf numFmtId="3" fontId="0" fillId="0" borderId="0" xfId="0" applyNumberFormat="1"/>
    <xf numFmtId="1" fontId="0" fillId="0" borderId="0" xfId="0" applyNumberFormat="1"/>
    <xf numFmtId="9" fontId="0" fillId="0" borderId="0" xfId="2" applyFont="1"/>
    <xf numFmtId="0" fontId="0" fillId="0" borderId="0" xfId="0" applyAlignment="1">
      <alignment horizontal="right"/>
    </xf>
    <xf numFmtId="43" fontId="0" fillId="0" borderId="0" xfId="1" applyFont="1"/>
    <xf numFmtId="43" fontId="0" fillId="0" borderId="0" xfId="0" applyNumberFormat="1"/>
    <xf numFmtId="0" fontId="0" fillId="0" borderId="0" xfId="0" applyAlignment="1">
      <alignment horizontal="center"/>
    </xf>
    <xf numFmtId="0" fontId="0" fillId="0" borderId="0" xfId="0" applyAlignment="1">
      <alignment vertical="top" wrapText="1"/>
    </xf>
    <xf numFmtId="0" fontId="1" fillId="0" borderId="1" xfId="0" applyFont="1" applyBorder="1" applyAlignment="1">
      <alignment horizontal="center" vertical="center" wrapText="1" shrinkToFit="1"/>
    </xf>
    <xf numFmtId="0" fontId="2" fillId="0" borderId="0" xfId="0" applyFont="1"/>
    <xf numFmtId="0" fontId="2" fillId="0" borderId="2" xfId="0" applyFont="1" applyBorder="1" applyAlignment="1">
      <alignment horizontal="left" vertical="center" wrapText="1" indent="1"/>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data.census.gov" TargetMode="External"/></Relationships>
</file>

<file path=xl/drawings/drawing1.xml><?xml version="1.0" encoding="utf-8"?>
<xdr:wsDr xmlns:xdr="http://schemas.openxmlformats.org/drawingml/2006/spreadsheetDrawing" xmlns:a="http://schemas.openxmlformats.org/drawingml/2006/main">
  <xdr:oneCellAnchor>
    <xdr:from>
      <xdr:col>2</xdr:col>
      <xdr:colOff>95999</xdr:colOff>
      <xdr:row>0</xdr:row>
      <xdr:rowOff>125999</xdr:rowOff>
    </xdr:from>
    <xdr:ext cx="1228725" cy="476250"/>
    <xdr:pic>
      <xdr:nvPicPr>
        <xdr:cNvPr id="2" name="Picture 1">
          <a:hlinkClick xmlns:r="http://schemas.openxmlformats.org/officeDocument/2006/relationships" r:id="rId1" tooltip="https://data.census.gov"/>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8E311-B625-4901-8C98-664208C40C7E}">
  <dimension ref="A1:E17"/>
  <sheetViews>
    <sheetView tabSelected="1" workbookViewId="0">
      <selection activeCell="D18" sqref="D18"/>
    </sheetView>
  </sheetViews>
  <sheetFormatPr defaultRowHeight="14.25" x14ac:dyDescent="0.45"/>
  <cols>
    <col min="2" max="2" width="12.796875" bestFit="1" customWidth="1"/>
    <col min="3" max="3" width="17.46484375" bestFit="1" customWidth="1"/>
    <col min="4" max="4" width="13.33203125" bestFit="1" customWidth="1"/>
    <col min="5" max="5" width="13.06640625" bestFit="1" customWidth="1"/>
  </cols>
  <sheetData>
    <row r="1" spans="1:5" x14ac:dyDescent="0.45">
      <c r="A1" s="17" t="s">
        <v>660</v>
      </c>
      <c r="B1" s="17"/>
      <c r="C1" s="17"/>
      <c r="D1" s="17"/>
      <c r="E1" s="17"/>
    </row>
    <row r="2" spans="1:5" x14ac:dyDescent="0.45">
      <c r="B2" t="s">
        <v>504</v>
      </c>
      <c r="C2" t="s">
        <v>505</v>
      </c>
      <c r="D2" t="s">
        <v>506</v>
      </c>
      <c r="E2" t="s">
        <v>507</v>
      </c>
    </row>
    <row r="3" spans="1:5" x14ac:dyDescent="0.45">
      <c r="A3">
        <v>2012</v>
      </c>
      <c r="B3" s="11">
        <f>SUM('2012 LV Data'!B4,'2012 LV Data'!J4,'2012 LV Data'!R4,'2012 LV Data'!Z4,'2012 LV Data'!AH4)</f>
        <v>9280</v>
      </c>
      <c r="C3" s="11">
        <f>SUM('2012 LV Data'!B4*'2012 LV Data'!B21,'2012 LV Data'!J4*'2012 LV Data'!J21,'2012 LV Data'!R4*'2012 LV Data'!R21,'2012 LV Data'!Z4*'2012 LV Data'!Z21,'2012 LV Data'!AH4*'2012 LV Data'!AH21)</f>
        <v>1473.4470000000001</v>
      </c>
      <c r="D3" s="13">
        <f>C3/B3</f>
        <v>0.15877661637931037</v>
      </c>
      <c r="E3" s="14" t="s">
        <v>508</v>
      </c>
    </row>
    <row r="4" spans="1:5" x14ac:dyDescent="0.45">
      <c r="A4">
        <v>2018</v>
      </c>
      <c r="B4" s="11">
        <f>SUM('2018 LV Data'!B4,'2018 LV Data'!J4,'2018 LV Data'!R4,'2018 LV Data'!Z4,'2018 LV Data'!AH4)</f>
        <v>9598</v>
      </c>
      <c r="C4" s="12">
        <f>SUM('2018 LV Data'!B4*'2018 LV Data'!B21,'2018 LV Data'!J4*'2018 LV Data'!J21,'2018 LV Data'!R4*'2018 LV Data'!R21,'2018 LV Data'!Z4*'2018 LV Data'!Z21)</f>
        <v>865.58500000000004</v>
      </c>
      <c r="D4" s="13">
        <f>C4/B4</f>
        <v>9.0183892477599503E-2</v>
      </c>
      <c r="E4" s="13">
        <f>-(D3-D4)/D3</f>
        <v>-0.43200771918357211</v>
      </c>
    </row>
    <row r="5" spans="1:5" x14ac:dyDescent="0.45">
      <c r="A5">
        <v>2023</v>
      </c>
      <c r="B5" s="11">
        <f>SUM('2023 LV Data'!B4,'2023 LV Data'!J4,'2023 LV Data'!R4,'2023 LV Data'!Z4,'2023 LV Data'!AH4)</f>
        <v>9889</v>
      </c>
      <c r="C5" s="12">
        <f>SUM('2023 LV Data'!B4*'2023 LV Data'!B21,'2023 LV Data'!J4*'2023 LV Data'!J21,'2023 LV Data'!R4*'2023 LV Data'!R21,'2023 LV Data'!Z4*'2023 LV Data'!Z21)</f>
        <v>668.12299999999993</v>
      </c>
      <c r="D5" s="13">
        <f>C5/B5</f>
        <v>6.756224087369804E-2</v>
      </c>
      <c r="E5" s="13">
        <f>-(D4-D5)/D4</f>
        <v>-0.25083915744178359</v>
      </c>
    </row>
    <row r="7" spans="1:5" x14ac:dyDescent="0.45">
      <c r="A7" s="17" t="s">
        <v>661</v>
      </c>
      <c r="B7" s="17"/>
      <c r="C7" s="17"/>
      <c r="D7" s="17"/>
      <c r="E7" s="17"/>
    </row>
    <row r="8" spans="1:5" x14ac:dyDescent="0.45">
      <c r="B8" t="s">
        <v>504</v>
      </c>
      <c r="C8" t="s">
        <v>505</v>
      </c>
      <c r="D8" t="s">
        <v>506</v>
      </c>
      <c r="E8" t="s">
        <v>507</v>
      </c>
    </row>
    <row r="9" spans="1:5" x14ac:dyDescent="0.45">
      <c r="A9">
        <v>2012</v>
      </c>
      <c r="B9" s="11">
        <f>SUM('2012 SD Data'!B4)</f>
        <v>604</v>
      </c>
      <c r="C9" s="11">
        <f>('2012 SD Data'!B4*'2012 SD Data'!B21)</f>
        <v>21.14</v>
      </c>
      <c r="D9" s="13">
        <f>C9/B9</f>
        <v>3.5000000000000003E-2</v>
      </c>
      <c r="E9" s="14" t="s">
        <v>508</v>
      </c>
    </row>
    <row r="10" spans="1:5" x14ac:dyDescent="0.45">
      <c r="A10">
        <v>2018</v>
      </c>
      <c r="B10" s="11">
        <f>SUM('2018 SD Data'!B4)</f>
        <v>1020</v>
      </c>
      <c r="C10" s="12">
        <f>('2018 SD Data'!B4*'2018 SD Data'!B21)</f>
        <v>23.46</v>
      </c>
      <c r="D10" s="13">
        <f>C10/B10</f>
        <v>2.3E-2</v>
      </c>
      <c r="E10" s="13">
        <f>-(D9-D10)/D9</f>
        <v>-0.34285714285714292</v>
      </c>
    </row>
    <row r="11" spans="1:5" x14ac:dyDescent="0.45">
      <c r="A11">
        <v>2023</v>
      </c>
      <c r="B11" s="11">
        <f>SUM('2023 SD Data'!B4)</f>
        <v>1717</v>
      </c>
      <c r="C11" s="12">
        <f>('2023 SD Data'!B4*'2023 SD Data'!B21)</f>
        <v>5.1509999999999998</v>
      </c>
      <c r="D11" s="13">
        <f>C11/B11</f>
        <v>3.0000000000000001E-3</v>
      </c>
      <c r="E11" s="13">
        <f>-(D10-D11)/D10</f>
        <v>-0.86956521739130443</v>
      </c>
    </row>
    <row r="13" spans="1:5" x14ac:dyDescent="0.45">
      <c r="A13" s="17" t="s">
        <v>662</v>
      </c>
      <c r="B13" s="17"/>
      <c r="C13" s="17"/>
      <c r="D13" s="17"/>
      <c r="E13" s="17"/>
    </row>
    <row r="14" spans="1:5" x14ac:dyDescent="0.45">
      <c r="B14" t="s">
        <v>504</v>
      </c>
      <c r="C14" t="s">
        <v>505</v>
      </c>
      <c r="D14" t="s">
        <v>506</v>
      </c>
      <c r="E14" t="s">
        <v>507</v>
      </c>
    </row>
    <row r="15" spans="1:5" x14ac:dyDescent="0.45">
      <c r="A15">
        <v>2012</v>
      </c>
      <c r="B15" s="11">
        <f>SUM('2012 SS Data'!B4,'2012 SS Data'!J4)</f>
        <v>6604</v>
      </c>
      <c r="C15" s="11">
        <f>SUM('2012 SS Data'!B4*'2012 SS Data'!B21,'2012 SS Data'!J4*'2012 SS Data'!J21)</f>
        <v>145.77500000000001</v>
      </c>
      <c r="D15" s="13">
        <f>C15/B15</f>
        <v>2.207374318594791E-2</v>
      </c>
      <c r="E15" s="14" t="s">
        <v>508</v>
      </c>
    </row>
    <row r="16" spans="1:5" x14ac:dyDescent="0.45">
      <c r="A16">
        <v>2018</v>
      </c>
      <c r="B16" s="11">
        <f>SUM('2018 SS Data'!B4,'2018 SS Data'!J4)</f>
        <v>6407</v>
      </c>
      <c r="C16" s="12">
        <f>SUM('2018 SS Data'!B4*'2018 SS Data'!B21,'2018 SS Data'!J4*'2018 SS Data'!J21)</f>
        <v>274.47300000000001</v>
      </c>
      <c r="D16" s="13">
        <f>C16/B16</f>
        <v>4.283955049164976E-2</v>
      </c>
      <c r="E16" s="13">
        <f>-(D15-D16)/D15</f>
        <v>0.94074698300020598</v>
      </c>
    </row>
    <row r="17" spans="1:5" x14ac:dyDescent="0.45">
      <c r="A17">
        <v>2023</v>
      </c>
      <c r="B17" s="11">
        <f>SUM('2023 SS Data'!B4,'2023 SS Data'!J4)</f>
        <v>7429</v>
      </c>
      <c r="C17" s="12">
        <f>SUM('2023 SS Data'!B4*'2023 SS Data'!B21,'2023 SS Data'!J4*'2023 SS Data'!J21)</f>
        <v>964.40699999999993</v>
      </c>
      <c r="D17" s="13">
        <f>C17/B17</f>
        <v>0.12981652981558756</v>
      </c>
      <c r="E17" s="13">
        <f>-(D16-D17)/D16</f>
        <v>2.0302962642171343</v>
      </c>
    </row>
  </sheetData>
  <mergeCells count="3">
    <mergeCell ref="A1:E1"/>
    <mergeCell ref="A7:E7"/>
    <mergeCell ref="A13:E1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892C7-78C9-4D18-AB77-B303A7620DA0}">
  <dimension ref="A1:V65"/>
  <sheetViews>
    <sheetView workbookViewId="0">
      <pane xSplit="1" ySplit="3" topLeftCell="Q4" activePane="bottomRight" state="frozen"/>
      <selection pane="topRight"/>
      <selection pane="bottomLeft"/>
      <selection pane="bottomRight" activeCell="U4" sqref="U4:U6"/>
    </sheetView>
  </sheetViews>
  <sheetFormatPr defaultRowHeight="14.25" x14ac:dyDescent="0.45"/>
  <cols>
    <col min="1" max="1" width="30" style="4" customWidth="1"/>
    <col min="2" max="17" width="20" style="4" customWidth="1"/>
  </cols>
  <sheetData>
    <row r="1" spans="1:22" ht="30" customHeight="1" x14ac:dyDescent="0.45">
      <c r="A1" s="5" t="s">
        <v>3</v>
      </c>
      <c r="B1" s="21" t="s">
        <v>593</v>
      </c>
      <c r="C1" s="21"/>
      <c r="D1" s="21"/>
      <c r="E1" s="21"/>
      <c r="F1" s="21"/>
      <c r="G1" s="21"/>
      <c r="H1" s="21"/>
      <c r="I1" s="21"/>
      <c r="J1" s="21" t="s">
        <v>592</v>
      </c>
      <c r="K1" s="21"/>
      <c r="L1" s="21"/>
      <c r="M1" s="21"/>
      <c r="N1" s="21"/>
      <c r="O1" s="21"/>
      <c r="P1" s="21"/>
      <c r="Q1" s="21"/>
    </row>
    <row r="2" spans="1:22" ht="30" customHeight="1" x14ac:dyDescent="0.45">
      <c r="A2" s="5" t="s">
        <v>3</v>
      </c>
      <c r="B2" s="21" t="s">
        <v>50</v>
      </c>
      <c r="C2" s="21"/>
      <c r="D2" s="21" t="s">
        <v>51</v>
      </c>
      <c r="E2" s="21"/>
      <c r="F2" s="21" t="s">
        <v>52</v>
      </c>
      <c r="G2" s="21"/>
      <c r="H2" s="21" t="s">
        <v>53</v>
      </c>
      <c r="I2" s="21"/>
      <c r="J2" s="21" t="s">
        <v>50</v>
      </c>
      <c r="K2" s="21"/>
      <c r="L2" s="21" t="s">
        <v>51</v>
      </c>
      <c r="M2" s="21"/>
      <c r="N2" s="21" t="s">
        <v>52</v>
      </c>
      <c r="O2" s="21"/>
      <c r="P2" s="21" t="s">
        <v>53</v>
      </c>
      <c r="Q2" s="21"/>
    </row>
    <row r="3" spans="1:22" ht="30" customHeight="1" x14ac:dyDescent="0.45">
      <c r="A3" s="5" t="s">
        <v>54</v>
      </c>
      <c r="B3" s="5" t="s">
        <v>55</v>
      </c>
      <c r="C3" s="5" t="s">
        <v>56</v>
      </c>
      <c r="D3" s="5" t="s">
        <v>55</v>
      </c>
      <c r="E3" s="5" t="s">
        <v>56</v>
      </c>
      <c r="F3" s="5" t="s">
        <v>55</v>
      </c>
      <c r="G3" s="5" t="s">
        <v>56</v>
      </c>
      <c r="H3" s="5" t="s">
        <v>55</v>
      </c>
      <c r="I3" s="5" t="s">
        <v>56</v>
      </c>
      <c r="J3" s="5" t="s">
        <v>55</v>
      </c>
      <c r="K3" s="5" t="s">
        <v>56</v>
      </c>
      <c r="L3" s="5" t="s">
        <v>55</v>
      </c>
      <c r="M3" s="5" t="s">
        <v>56</v>
      </c>
      <c r="N3" s="5" t="s">
        <v>55</v>
      </c>
      <c r="O3" s="5" t="s">
        <v>56</v>
      </c>
      <c r="P3" s="5" t="s">
        <v>55</v>
      </c>
      <c r="Q3" s="5" t="s">
        <v>56</v>
      </c>
    </row>
    <row r="4" spans="1:22" x14ac:dyDescent="0.45">
      <c r="A4" s="4" t="s">
        <v>57</v>
      </c>
      <c r="B4" s="9">
        <v>3067</v>
      </c>
      <c r="C4" s="4" t="s">
        <v>629</v>
      </c>
      <c r="D4" s="9">
        <v>2064</v>
      </c>
      <c r="E4" s="4" t="s">
        <v>328</v>
      </c>
      <c r="F4" s="4">
        <v>875</v>
      </c>
      <c r="G4" s="4" t="s">
        <v>614</v>
      </c>
      <c r="H4" s="4">
        <v>40</v>
      </c>
      <c r="I4" s="4" t="s">
        <v>602</v>
      </c>
      <c r="J4" s="9">
        <v>3340</v>
      </c>
      <c r="K4" s="4" t="s">
        <v>628</v>
      </c>
      <c r="L4" s="9">
        <v>2479</v>
      </c>
      <c r="M4" s="4" t="s">
        <v>600</v>
      </c>
      <c r="N4" s="4">
        <v>741</v>
      </c>
      <c r="O4" s="4" t="s">
        <v>191</v>
      </c>
      <c r="P4" s="4">
        <v>6</v>
      </c>
      <c r="Q4" s="4" t="s">
        <v>320</v>
      </c>
      <c r="U4" s="11">
        <f>SUM(J4,B4)</f>
        <v>6407</v>
      </c>
    </row>
    <row r="5" spans="1:22" x14ac:dyDescent="0.45">
      <c r="A5" s="6" t="s">
        <v>75</v>
      </c>
      <c r="U5">
        <f>B4/U4</f>
        <v>0.47869517714999221</v>
      </c>
      <c r="V5">
        <f>3.4*U5</f>
        <v>1.6275636023099735</v>
      </c>
    </row>
    <row r="6" spans="1:22" x14ac:dyDescent="0.45">
      <c r="A6" s="7" t="s">
        <v>76</v>
      </c>
      <c r="B6" s="10">
        <v>2.1999999999999999E-2</v>
      </c>
      <c r="C6" s="4" t="s">
        <v>159</v>
      </c>
      <c r="D6" s="10">
        <v>3.2000000000000001E-2</v>
      </c>
      <c r="E6" s="4" t="s">
        <v>88</v>
      </c>
      <c r="F6" s="10">
        <v>0</v>
      </c>
      <c r="G6" s="4" t="s">
        <v>169</v>
      </c>
      <c r="H6" s="10">
        <v>0</v>
      </c>
      <c r="I6" s="4" t="s">
        <v>611</v>
      </c>
      <c r="J6" s="10">
        <v>1.2999999999999999E-2</v>
      </c>
      <c r="K6" s="4" t="s">
        <v>141</v>
      </c>
      <c r="L6" s="10">
        <v>1.2E-2</v>
      </c>
      <c r="M6" s="4" t="s">
        <v>160</v>
      </c>
      <c r="N6" s="10">
        <v>2.1999999999999999E-2</v>
      </c>
      <c r="O6" s="4" t="s">
        <v>104</v>
      </c>
      <c r="P6" s="10">
        <v>0</v>
      </c>
      <c r="Q6" s="4" t="s">
        <v>423</v>
      </c>
      <c r="U6">
        <f>J4/U4</f>
        <v>0.52130482285000779</v>
      </c>
      <c r="V6">
        <f>2.8*U6</f>
        <v>1.4596535039800218</v>
      </c>
    </row>
    <row r="7" spans="1:22" x14ac:dyDescent="0.45">
      <c r="A7" s="7" t="s">
        <v>94</v>
      </c>
      <c r="B7" s="10">
        <v>4.8000000000000001E-2</v>
      </c>
      <c r="C7" s="4" t="s">
        <v>169</v>
      </c>
      <c r="D7" s="10">
        <v>6.4000000000000001E-2</v>
      </c>
      <c r="E7" s="4" t="s">
        <v>117</v>
      </c>
      <c r="F7" s="10">
        <v>1.6E-2</v>
      </c>
      <c r="G7" s="4" t="s">
        <v>77</v>
      </c>
      <c r="H7" s="10">
        <v>0</v>
      </c>
      <c r="I7" s="4" t="s">
        <v>611</v>
      </c>
      <c r="J7" s="10">
        <v>2E-3</v>
      </c>
      <c r="K7" s="4" t="s">
        <v>400</v>
      </c>
      <c r="L7" s="10">
        <v>0</v>
      </c>
      <c r="M7" s="4" t="s">
        <v>182</v>
      </c>
      <c r="N7" s="10">
        <v>1.0999999999999999E-2</v>
      </c>
      <c r="O7" s="4" t="s">
        <v>136</v>
      </c>
      <c r="P7" s="10">
        <v>0</v>
      </c>
      <c r="Q7" s="4" t="s">
        <v>423</v>
      </c>
    </row>
    <row r="8" spans="1:22" x14ac:dyDescent="0.45">
      <c r="A8" s="7" t="s">
        <v>101</v>
      </c>
      <c r="B8" s="10">
        <v>0.22900000000000001</v>
      </c>
      <c r="C8" s="4" t="s">
        <v>256</v>
      </c>
      <c r="D8" s="10">
        <v>0.185</v>
      </c>
      <c r="E8" s="4" t="s">
        <v>245</v>
      </c>
      <c r="F8" s="10">
        <v>0.33300000000000002</v>
      </c>
      <c r="G8" s="4" t="s">
        <v>529</v>
      </c>
      <c r="H8" s="10">
        <v>0.42499999999999999</v>
      </c>
      <c r="I8" s="4" t="s">
        <v>597</v>
      </c>
      <c r="J8" s="10">
        <v>0.33800000000000002</v>
      </c>
      <c r="K8" s="4" t="s">
        <v>121</v>
      </c>
      <c r="L8" s="10">
        <v>0.311</v>
      </c>
      <c r="M8" s="4" t="s">
        <v>171</v>
      </c>
      <c r="N8" s="10">
        <v>0.46200000000000002</v>
      </c>
      <c r="O8" s="4" t="s">
        <v>521</v>
      </c>
      <c r="P8" s="10">
        <v>0</v>
      </c>
      <c r="Q8" s="4" t="s">
        <v>423</v>
      </c>
    </row>
    <row r="9" spans="1:22" x14ac:dyDescent="0.45">
      <c r="A9" s="7" t="s">
        <v>111</v>
      </c>
      <c r="B9" s="10">
        <v>0.39700000000000002</v>
      </c>
      <c r="C9" s="4" t="s">
        <v>149</v>
      </c>
      <c r="D9" s="10">
        <v>0.34300000000000003</v>
      </c>
      <c r="E9" s="4" t="s">
        <v>90</v>
      </c>
      <c r="F9" s="10">
        <v>0.49299999999999999</v>
      </c>
      <c r="G9" s="4" t="s">
        <v>385</v>
      </c>
      <c r="H9" s="10">
        <v>0.57499999999999996</v>
      </c>
      <c r="I9" s="4" t="s">
        <v>597</v>
      </c>
      <c r="J9" s="10">
        <v>0.38500000000000001</v>
      </c>
      <c r="K9" s="4" t="s">
        <v>125</v>
      </c>
      <c r="L9" s="10">
        <v>0.39500000000000002</v>
      </c>
      <c r="M9" s="4" t="s">
        <v>165</v>
      </c>
      <c r="N9" s="10">
        <v>0.371</v>
      </c>
      <c r="O9" s="4" t="s">
        <v>520</v>
      </c>
      <c r="P9" s="10">
        <v>1</v>
      </c>
      <c r="Q9" s="4" t="s">
        <v>423</v>
      </c>
    </row>
    <row r="10" spans="1:22" x14ac:dyDescent="0.45">
      <c r="A10" s="7" t="s">
        <v>122</v>
      </c>
      <c r="B10" s="10">
        <v>6.9000000000000006E-2</v>
      </c>
      <c r="C10" s="4" t="s">
        <v>84</v>
      </c>
      <c r="D10" s="10">
        <v>0.08</v>
      </c>
      <c r="E10" s="4" t="s">
        <v>126</v>
      </c>
      <c r="F10" s="10">
        <v>5.0999999999999997E-2</v>
      </c>
      <c r="G10" s="4" t="s">
        <v>117</v>
      </c>
      <c r="H10" s="10">
        <v>0</v>
      </c>
      <c r="I10" s="4" t="s">
        <v>611</v>
      </c>
      <c r="J10" s="10">
        <v>6.0999999999999999E-2</v>
      </c>
      <c r="K10" s="4" t="s">
        <v>84</v>
      </c>
      <c r="L10" s="10">
        <v>6.0999999999999999E-2</v>
      </c>
      <c r="M10" s="4" t="s">
        <v>86</v>
      </c>
      <c r="N10" s="10">
        <v>0.05</v>
      </c>
      <c r="O10" s="4" t="s">
        <v>83</v>
      </c>
      <c r="P10" s="10">
        <v>0</v>
      </c>
      <c r="Q10" s="4" t="s">
        <v>423</v>
      </c>
    </row>
    <row r="11" spans="1:22" x14ac:dyDescent="0.45">
      <c r="A11" s="7" t="s">
        <v>129</v>
      </c>
      <c r="B11" s="10">
        <v>7.9000000000000001E-2</v>
      </c>
      <c r="C11" s="4" t="s">
        <v>104</v>
      </c>
      <c r="D11" s="10">
        <v>8.7999999999999995E-2</v>
      </c>
      <c r="E11" s="4" t="s">
        <v>108</v>
      </c>
      <c r="F11" s="10">
        <v>5.8000000000000003E-2</v>
      </c>
      <c r="G11" s="4" t="s">
        <v>123</v>
      </c>
      <c r="H11" s="10">
        <v>0</v>
      </c>
      <c r="I11" s="4" t="s">
        <v>611</v>
      </c>
      <c r="J11" s="10">
        <v>6.9000000000000006E-2</v>
      </c>
      <c r="K11" s="4" t="s">
        <v>96</v>
      </c>
      <c r="L11" s="10">
        <v>0.09</v>
      </c>
      <c r="M11" s="4" t="s">
        <v>131</v>
      </c>
      <c r="N11" s="10">
        <v>0</v>
      </c>
      <c r="O11" s="4" t="s">
        <v>105</v>
      </c>
      <c r="P11" s="10">
        <v>0</v>
      </c>
      <c r="Q11" s="4" t="s">
        <v>423</v>
      </c>
    </row>
    <row r="12" spans="1:22" x14ac:dyDescent="0.45">
      <c r="A12" s="7" t="s">
        <v>134</v>
      </c>
      <c r="B12" s="10">
        <v>6.7000000000000004E-2</v>
      </c>
      <c r="C12" s="4" t="s">
        <v>104</v>
      </c>
      <c r="D12" s="10">
        <v>9.1999999999999998E-2</v>
      </c>
      <c r="E12" s="4" t="s">
        <v>79</v>
      </c>
      <c r="F12" s="10">
        <v>8.9999999999999993E-3</v>
      </c>
      <c r="G12" s="4" t="s">
        <v>139</v>
      </c>
      <c r="H12" s="10">
        <v>0</v>
      </c>
      <c r="I12" s="4" t="s">
        <v>611</v>
      </c>
      <c r="J12" s="10">
        <v>8.5000000000000006E-2</v>
      </c>
      <c r="K12" s="4" t="s">
        <v>96</v>
      </c>
      <c r="L12" s="10">
        <v>6.9000000000000006E-2</v>
      </c>
      <c r="M12" s="4" t="s">
        <v>102</v>
      </c>
      <c r="N12" s="10">
        <v>8.4000000000000005E-2</v>
      </c>
      <c r="O12" s="4" t="s">
        <v>150</v>
      </c>
      <c r="P12" s="10">
        <v>0</v>
      </c>
      <c r="Q12" s="4" t="s">
        <v>423</v>
      </c>
    </row>
    <row r="13" spans="1:22" x14ac:dyDescent="0.45">
      <c r="A13" s="7" t="s">
        <v>137</v>
      </c>
      <c r="B13" s="10">
        <v>8.8999999999999996E-2</v>
      </c>
      <c r="C13" s="4" t="s">
        <v>126</v>
      </c>
      <c r="D13" s="10">
        <v>0.115</v>
      </c>
      <c r="E13" s="4" t="s">
        <v>103</v>
      </c>
      <c r="F13" s="10">
        <v>0.04</v>
      </c>
      <c r="G13" s="4" t="s">
        <v>102</v>
      </c>
      <c r="H13" s="10">
        <v>0</v>
      </c>
      <c r="I13" s="4" t="s">
        <v>611</v>
      </c>
      <c r="J13" s="10">
        <v>4.7E-2</v>
      </c>
      <c r="K13" s="4" t="s">
        <v>135</v>
      </c>
      <c r="L13" s="10">
        <v>6.3E-2</v>
      </c>
      <c r="M13" s="4" t="s">
        <v>86</v>
      </c>
      <c r="N13" s="10">
        <v>1E-3</v>
      </c>
      <c r="O13" s="4" t="s">
        <v>177</v>
      </c>
      <c r="P13" s="10">
        <v>0</v>
      </c>
      <c r="Q13" s="4" t="s">
        <v>423</v>
      </c>
    </row>
    <row r="14" spans="1:22" x14ac:dyDescent="0.45">
      <c r="A14" s="7" t="s">
        <v>140</v>
      </c>
      <c r="B14" s="4">
        <v>29.6</v>
      </c>
      <c r="C14" s="4" t="s">
        <v>141</v>
      </c>
      <c r="D14" s="4">
        <v>29.9</v>
      </c>
      <c r="E14" s="4" t="s">
        <v>102</v>
      </c>
      <c r="F14" s="4">
        <v>28.3</v>
      </c>
      <c r="G14" s="4" t="s">
        <v>105</v>
      </c>
      <c r="H14" s="4">
        <v>32.200000000000003</v>
      </c>
      <c r="I14" s="4" t="s">
        <v>481</v>
      </c>
      <c r="J14" s="4">
        <v>27.3</v>
      </c>
      <c r="K14" s="4" t="s">
        <v>88</v>
      </c>
      <c r="L14" s="4">
        <v>29.1</v>
      </c>
      <c r="M14" s="4" t="s">
        <v>142</v>
      </c>
      <c r="N14" s="4">
        <v>25.1</v>
      </c>
      <c r="O14" s="4" t="s">
        <v>78</v>
      </c>
      <c r="P14" s="4" t="s">
        <v>92</v>
      </c>
      <c r="Q14" s="4" t="s">
        <v>93</v>
      </c>
    </row>
    <row r="15" spans="1:22" x14ac:dyDescent="0.45">
      <c r="A15" s="6" t="s">
        <v>146</v>
      </c>
    </row>
    <row r="16" spans="1:22" x14ac:dyDescent="0.45">
      <c r="A16" s="7" t="s">
        <v>147</v>
      </c>
      <c r="B16" s="10">
        <v>0.53</v>
      </c>
      <c r="C16" s="4" t="s">
        <v>221</v>
      </c>
      <c r="D16" s="10">
        <v>0.45600000000000002</v>
      </c>
      <c r="E16" s="4" t="s">
        <v>215</v>
      </c>
      <c r="F16" s="10">
        <v>0.68600000000000005</v>
      </c>
      <c r="G16" s="4" t="s">
        <v>222</v>
      </c>
      <c r="H16" s="10">
        <v>1</v>
      </c>
      <c r="I16" s="4" t="s">
        <v>611</v>
      </c>
      <c r="J16" s="10">
        <v>0.52400000000000002</v>
      </c>
      <c r="K16" s="4" t="s">
        <v>171</v>
      </c>
      <c r="L16" s="10">
        <v>0.53900000000000003</v>
      </c>
      <c r="M16" s="4" t="s">
        <v>227</v>
      </c>
      <c r="N16" s="10">
        <v>0.47199999999999998</v>
      </c>
      <c r="O16" s="4" t="s">
        <v>365</v>
      </c>
      <c r="P16" s="10">
        <v>0</v>
      </c>
      <c r="Q16" s="4" t="s">
        <v>423</v>
      </c>
    </row>
    <row r="17" spans="1:17" x14ac:dyDescent="0.45">
      <c r="A17" s="7" t="s">
        <v>155</v>
      </c>
      <c r="B17" s="10">
        <v>0.47</v>
      </c>
      <c r="C17" s="4" t="s">
        <v>221</v>
      </c>
      <c r="D17" s="10">
        <v>0.54400000000000004</v>
      </c>
      <c r="E17" s="4" t="s">
        <v>215</v>
      </c>
      <c r="F17" s="10">
        <v>0.314</v>
      </c>
      <c r="G17" s="4" t="s">
        <v>222</v>
      </c>
      <c r="H17" s="10">
        <v>0</v>
      </c>
      <c r="I17" s="4" t="s">
        <v>611</v>
      </c>
      <c r="J17" s="10">
        <v>0.47599999999999998</v>
      </c>
      <c r="K17" s="4" t="s">
        <v>171</v>
      </c>
      <c r="L17" s="10">
        <v>0.46100000000000002</v>
      </c>
      <c r="M17" s="4" t="s">
        <v>227</v>
      </c>
      <c r="N17" s="10">
        <v>0.52800000000000002</v>
      </c>
      <c r="O17" s="4" t="s">
        <v>365</v>
      </c>
      <c r="P17" s="10">
        <v>1</v>
      </c>
      <c r="Q17" s="4" t="s">
        <v>423</v>
      </c>
    </row>
    <row r="18" spans="1:17" ht="28.5" x14ac:dyDescent="0.45">
      <c r="A18" s="6" t="s">
        <v>156</v>
      </c>
    </row>
    <row r="19" spans="1:17" x14ac:dyDescent="0.45">
      <c r="A19" s="7" t="s">
        <v>157</v>
      </c>
      <c r="B19" s="10">
        <v>0.96899999999999997</v>
      </c>
      <c r="C19" s="4" t="s">
        <v>84</v>
      </c>
      <c r="D19" s="10">
        <v>0.97399999999999998</v>
      </c>
      <c r="E19" s="4" t="s">
        <v>78</v>
      </c>
      <c r="F19" s="10">
        <v>0.95899999999999996</v>
      </c>
      <c r="G19" s="4" t="s">
        <v>128</v>
      </c>
      <c r="H19" s="10">
        <v>1</v>
      </c>
      <c r="I19" s="4" t="s">
        <v>611</v>
      </c>
      <c r="J19" s="10">
        <v>0.98199999999999998</v>
      </c>
      <c r="K19" s="4" t="s">
        <v>176</v>
      </c>
      <c r="L19" s="10">
        <v>0.99399999999999999</v>
      </c>
      <c r="M19" s="4" t="s">
        <v>182</v>
      </c>
      <c r="N19" s="10">
        <v>0.93899999999999995</v>
      </c>
      <c r="O19" s="4" t="s">
        <v>114</v>
      </c>
      <c r="P19" s="10">
        <v>1</v>
      </c>
      <c r="Q19" s="4" t="s">
        <v>423</v>
      </c>
    </row>
    <row r="20" spans="1:17" x14ac:dyDescent="0.45">
      <c r="A20" s="8" t="s">
        <v>162</v>
      </c>
      <c r="B20" s="10">
        <v>0.88300000000000001</v>
      </c>
      <c r="C20" s="4" t="s">
        <v>79</v>
      </c>
      <c r="D20" s="10">
        <v>0.92700000000000005</v>
      </c>
      <c r="E20" s="4" t="s">
        <v>108</v>
      </c>
      <c r="F20" s="10">
        <v>0.81899999999999995</v>
      </c>
      <c r="G20" s="4" t="s">
        <v>106</v>
      </c>
      <c r="H20" s="10">
        <v>1</v>
      </c>
      <c r="I20" s="4" t="s">
        <v>611</v>
      </c>
      <c r="J20" s="10">
        <v>0.91400000000000003</v>
      </c>
      <c r="K20" s="4" t="s">
        <v>186</v>
      </c>
      <c r="L20" s="10">
        <v>0.97099999999999997</v>
      </c>
      <c r="M20" s="4" t="s">
        <v>78</v>
      </c>
      <c r="N20" s="10">
        <v>0.78</v>
      </c>
      <c r="O20" s="4" t="s">
        <v>351</v>
      </c>
      <c r="P20" s="10">
        <v>0</v>
      </c>
      <c r="Q20" s="4" t="s">
        <v>423</v>
      </c>
    </row>
    <row r="21" spans="1:17" x14ac:dyDescent="0.45">
      <c r="A21" s="8" t="s">
        <v>168</v>
      </c>
      <c r="B21" s="10">
        <v>5.8999999999999997E-2</v>
      </c>
      <c r="C21" s="4" t="s">
        <v>104</v>
      </c>
      <c r="D21" s="10">
        <v>4.7E-2</v>
      </c>
      <c r="E21" s="4" t="s">
        <v>102</v>
      </c>
      <c r="F21" s="10">
        <v>6.6000000000000003E-2</v>
      </c>
      <c r="G21" s="4" t="s">
        <v>257</v>
      </c>
      <c r="H21" s="10">
        <v>0</v>
      </c>
      <c r="I21" s="4" t="s">
        <v>611</v>
      </c>
      <c r="J21" s="10">
        <v>2.8000000000000001E-2</v>
      </c>
      <c r="K21" s="4" t="s">
        <v>169</v>
      </c>
      <c r="L21" s="10">
        <v>1.6E-2</v>
      </c>
      <c r="M21" s="4" t="s">
        <v>136</v>
      </c>
      <c r="N21" s="10">
        <v>7.3999999999999996E-2</v>
      </c>
      <c r="O21" s="4" t="s">
        <v>229</v>
      </c>
      <c r="P21" s="10">
        <v>0</v>
      </c>
      <c r="Q21" s="4" t="s">
        <v>423</v>
      </c>
    </row>
    <row r="22" spans="1:17" ht="28.5" x14ac:dyDescent="0.45">
      <c r="A22" s="8" t="s">
        <v>173</v>
      </c>
      <c r="B22" s="10">
        <v>0</v>
      </c>
      <c r="C22" s="4" t="s">
        <v>177</v>
      </c>
      <c r="D22" s="10">
        <v>0</v>
      </c>
      <c r="E22" s="4" t="s">
        <v>174</v>
      </c>
      <c r="F22" s="10">
        <v>0</v>
      </c>
      <c r="G22" s="4" t="s">
        <v>169</v>
      </c>
      <c r="H22" s="10">
        <v>0</v>
      </c>
      <c r="I22" s="4" t="s">
        <v>611</v>
      </c>
      <c r="J22" s="10">
        <v>8.9999999999999993E-3</v>
      </c>
      <c r="K22" s="4" t="s">
        <v>160</v>
      </c>
      <c r="L22" s="10">
        <v>0</v>
      </c>
      <c r="M22" s="4" t="s">
        <v>182</v>
      </c>
      <c r="N22" s="10">
        <v>3.9E-2</v>
      </c>
      <c r="O22" s="4" t="s">
        <v>138</v>
      </c>
      <c r="P22" s="10">
        <v>0</v>
      </c>
      <c r="Q22" s="4" t="s">
        <v>423</v>
      </c>
    </row>
    <row r="23" spans="1:17" x14ac:dyDescent="0.45">
      <c r="A23" s="8" t="s">
        <v>175</v>
      </c>
      <c r="B23" s="10">
        <v>2.8000000000000001E-2</v>
      </c>
      <c r="C23" s="4" t="s">
        <v>141</v>
      </c>
      <c r="D23" s="10">
        <v>0</v>
      </c>
      <c r="E23" s="4" t="s">
        <v>174</v>
      </c>
      <c r="F23" s="10">
        <v>7.2999999999999995E-2</v>
      </c>
      <c r="G23" s="4" t="s">
        <v>118</v>
      </c>
      <c r="H23" s="10">
        <v>0</v>
      </c>
      <c r="I23" s="4" t="s">
        <v>611</v>
      </c>
      <c r="J23" s="10">
        <v>1.6E-2</v>
      </c>
      <c r="K23" s="4" t="s">
        <v>174</v>
      </c>
      <c r="L23" s="10">
        <v>2E-3</v>
      </c>
      <c r="M23" s="4" t="s">
        <v>203</v>
      </c>
      <c r="N23" s="10">
        <v>0</v>
      </c>
      <c r="O23" s="4" t="s">
        <v>105</v>
      </c>
      <c r="P23" s="10">
        <v>1</v>
      </c>
      <c r="Q23" s="4" t="s">
        <v>423</v>
      </c>
    </row>
    <row r="24" spans="1:17" ht="28.5" x14ac:dyDescent="0.45">
      <c r="A24" s="8" t="s">
        <v>178</v>
      </c>
      <c r="B24" s="10">
        <v>0</v>
      </c>
      <c r="C24" s="4" t="s">
        <v>177</v>
      </c>
      <c r="D24" s="10">
        <v>0</v>
      </c>
      <c r="E24" s="4" t="s">
        <v>174</v>
      </c>
      <c r="F24" s="10">
        <v>0</v>
      </c>
      <c r="G24" s="4" t="s">
        <v>169</v>
      </c>
      <c r="H24" s="10">
        <v>0</v>
      </c>
      <c r="I24" s="4" t="s">
        <v>611</v>
      </c>
      <c r="J24" s="10">
        <v>0</v>
      </c>
      <c r="K24" s="4" t="s">
        <v>199</v>
      </c>
      <c r="L24" s="10">
        <v>0</v>
      </c>
      <c r="M24" s="4" t="s">
        <v>182</v>
      </c>
      <c r="N24" s="10">
        <v>0</v>
      </c>
      <c r="O24" s="4" t="s">
        <v>105</v>
      </c>
      <c r="P24" s="10">
        <v>0</v>
      </c>
      <c r="Q24" s="4" t="s">
        <v>423</v>
      </c>
    </row>
    <row r="25" spans="1:17" x14ac:dyDescent="0.45">
      <c r="A25" s="8" t="s">
        <v>179</v>
      </c>
      <c r="B25" s="10">
        <v>0</v>
      </c>
      <c r="C25" s="4" t="s">
        <v>177</v>
      </c>
      <c r="D25" s="10">
        <v>0</v>
      </c>
      <c r="E25" s="4" t="s">
        <v>174</v>
      </c>
      <c r="F25" s="10">
        <v>0</v>
      </c>
      <c r="G25" s="4" t="s">
        <v>169</v>
      </c>
      <c r="H25" s="10">
        <v>0</v>
      </c>
      <c r="I25" s="4" t="s">
        <v>611</v>
      </c>
      <c r="J25" s="10">
        <v>1.4E-2</v>
      </c>
      <c r="K25" s="4" t="s">
        <v>160</v>
      </c>
      <c r="L25" s="10">
        <v>5.0000000000000001E-3</v>
      </c>
      <c r="M25" s="4" t="s">
        <v>82</v>
      </c>
      <c r="N25" s="10">
        <v>4.5999999999999999E-2</v>
      </c>
      <c r="O25" s="4" t="s">
        <v>265</v>
      </c>
      <c r="P25" s="10">
        <v>0</v>
      </c>
      <c r="Q25" s="4" t="s">
        <v>423</v>
      </c>
    </row>
    <row r="26" spans="1:17" x14ac:dyDescent="0.45">
      <c r="A26" s="7" t="s">
        <v>180</v>
      </c>
      <c r="B26" s="10">
        <v>3.1E-2</v>
      </c>
      <c r="C26" s="4" t="s">
        <v>84</v>
      </c>
      <c r="D26" s="10">
        <v>2.5999999999999999E-2</v>
      </c>
      <c r="E26" s="4" t="s">
        <v>78</v>
      </c>
      <c r="F26" s="10">
        <v>4.1000000000000002E-2</v>
      </c>
      <c r="G26" s="4" t="s">
        <v>128</v>
      </c>
      <c r="H26" s="10">
        <v>0</v>
      </c>
      <c r="I26" s="4" t="s">
        <v>611</v>
      </c>
      <c r="J26" s="10">
        <v>1.7999999999999999E-2</v>
      </c>
      <c r="K26" s="4" t="s">
        <v>176</v>
      </c>
      <c r="L26" s="10">
        <v>6.0000000000000001E-3</v>
      </c>
      <c r="M26" s="4" t="s">
        <v>182</v>
      </c>
      <c r="N26" s="10">
        <v>6.0999999999999999E-2</v>
      </c>
      <c r="O26" s="4" t="s">
        <v>114</v>
      </c>
      <c r="P26" s="10">
        <v>0</v>
      </c>
      <c r="Q26" s="4" t="s">
        <v>423</v>
      </c>
    </row>
    <row r="27" spans="1:17" ht="28.5" x14ac:dyDescent="0.45">
      <c r="A27" s="7" t="s">
        <v>181</v>
      </c>
      <c r="B27" s="10">
        <v>1.7000000000000001E-2</v>
      </c>
      <c r="C27" s="4" t="s">
        <v>161</v>
      </c>
      <c r="D27" s="10">
        <v>0</v>
      </c>
      <c r="E27" s="4" t="s">
        <v>174</v>
      </c>
      <c r="F27" s="10">
        <v>4.8000000000000001E-2</v>
      </c>
      <c r="G27" s="4" t="s">
        <v>265</v>
      </c>
      <c r="H27" s="10">
        <v>0.25</v>
      </c>
      <c r="I27" s="4" t="s">
        <v>596</v>
      </c>
      <c r="J27" s="10">
        <v>2.3E-2</v>
      </c>
      <c r="K27" s="4" t="s">
        <v>161</v>
      </c>
      <c r="L27" s="10">
        <v>5.0000000000000001E-3</v>
      </c>
      <c r="M27" s="4" t="s">
        <v>177</v>
      </c>
      <c r="N27" s="10">
        <v>6.2E-2</v>
      </c>
      <c r="O27" s="4" t="s">
        <v>114</v>
      </c>
      <c r="P27" s="10">
        <v>0</v>
      </c>
      <c r="Q27" s="4" t="s">
        <v>423</v>
      </c>
    </row>
    <row r="28" spans="1:17" ht="28.5" x14ac:dyDescent="0.45">
      <c r="A28" s="7" t="s">
        <v>185</v>
      </c>
      <c r="B28" s="10">
        <v>0.874</v>
      </c>
      <c r="C28" s="4" t="s">
        <v>118</v>
      </c>
      <c r="D28" s="10">
        <v>0.92700000000000005</v>
      </c>
      <c r="E28" s="4" t="s">
        <v>108</v>
      </c>
      <c r="F28" s="10">
        <v>0.8</v>
      </c>
      <c r="G28" s="4" t="s">
        <v>222</v>
      </c>
      <c r="H28" s="10">
        <v>0.75</v>
      </c>
      <c r="I28" s="4" t="s">
        <v>596</v>
      </c>
      <c r="J28" s="10">
        <v>0.90100000000000002</v>
      </c>
      <c r="K28" s="4" t="s">
        <v>118</v>
      </c>
      <c r="L28" s="10">
        <v>0.96699999999999997</v>
      </c>
      <c r="M28" s="4" t="s">
        <v>78</v>
      </c>
      <c r="N28" s="10">
        <v>0.73699999999999999</v>
      </c>
      <c r="O28" s="4" t="s">
        <v>627</v>
      </c>
      <c r="P28" s="10">
        <v>0</v>
      </c>
      <c r="Q28" s="4" t="s">
        <v>423</v>
      </c>
    </row>
    <row r="29" spans="1:17" ht="28.5" x14ac:dyDescent="0.45">
      <c r="A29" s="4" t="s">
        <v>188</v>
      </c>
    </row>
    <row r="30" spans="1:17" x14ac:dyDescent="0.45">
      <c r="A30" s="6" t="s">
        <v>189</v>
      </c>
      <c r="B30" s="9">
        <v>3000</v>
      </c>
      <c r="C30" s="4" t="s">
        <v>626</v>
      </c>
      <c r="D30" s="9">
        <v>1997</v>
      </c>
      <c r="E30" s="4" t="s">
        <v>603</v>
      </c>
      <c r="F30" s="4">
        <v>875</v>
      </c>
      <c r="G30" s="4" t="s">
        <v>614</v>
      </c>
      <c r="H30" s="4">
        <v>40</v>
      </c>
      <c r="I30" s="4" t="s">
        <v>602</v>
      </c>
      <c r="J30" s="9">
        <v>3295</v>
      </c>
      <c r="K30" s="4" t="s">
        <v>625</v>
      </c>
      <c r="L30" s="9">
        <v>2450</v>
      </c>
      <c r="M30" s="4" t="s">
        <v>612</v>
      </c>
      <c r="N30" s="4">
        <v>725</v>
      </c>
      <c r="O30" s="4" t="s">
        <v>599</v>
      </c>
      <c r="P30" s="4">
        <v>6</v>
      </c>
      <c r="Q30" s="4" t="s">
        <v>320</v>
      </c>
    </row>
    <row r="31" spans="1:17" ht="28.5" x14ac:dyDescent="0.45">
      <c r="A31" s="7" t="s">
        <v>198</v>
      </c>
      <c r="B31" s="10">
        <v>4.7E-2</v>
      </c>
      <c r="C31" s="4" t="s">
        <v>135</v>
      </c>
      <c r="D31" s="10">
        <v>1.2999999999999999E-2</v>
      </c>
      <c r="E31" s="4" t="s">
        <v>174</v>
      </c>
      <c r="F31" s="10">
        <v>0.04</v>
      </c>
      <c r="G31" s="4" t="s">
        <v>96</v>
      </c>
      <c r="H31" s="10">
        <v>0.67500000000000004</v>
      </c>
      <c r="I31" s="4" t="s">
        <v>595</v>
      </c>
      <c r="J31" s="10">
        <v>6.3E-2</v>
      </c>
      <c r="K31" s="4" t="s">
        <v>131</v>
      </c>
      <c r="L31" s="10">
        <v>7.0000000000000001E-3</v>
      </c>
      <c r="M31" s="4" t="s">
        <v>174</v>
      </c>
      <c r="N31" s="10">
        <v>0.123</v>
      </c>
      <c r="O31" s="4" t="s">
        <v>467</v>
      </c>
      <c r="P31" s="10">
        <v>0</v>
      </c>
      <c r="Q31" s="4" t="s">
        <v>423</v>
      </c>
    </row>
    <row r="32" spans="1:17" x14ac:dyDescent="0.45">
      <c r="A32" s="8" t="s">
        <v>200</v>
      </c>
      <c r="B32" s="10">
        <v>3.7999999999999999E-2</v>
      </c>
      <c r="C32" s="4" t="s">
        <v>78</v>
      </c>
      <c r="D32" s="10">
        <v>8.0000000000000002E-3</v>
      </c>
      <c r="E32" s="4" t="s">
        <v>82</v>
      </c>
      <c r="F32" s="10">
        <v>0.04</v>
      </c>
      <c r="G32" s="4" t="s">
        <v>96</v>
      </c>
      <c r="H32" s="10">
        <v>0.42499999999999999</v>
      </c>
      <c r="I32" s="4" t="s">
        <v>597</v>
      </c>
      <c r="J32" s="10">
        <v>6.3E-2</v>
      </c>
      <c r="K32" s="4" t="s">
        <v>131</v>
      </c>
      <c r="L32" s="10">
        <v>7.0000000000000001E-3</v>
      </c>
      <c r="M32" s="4" t="s">
        <v>174</v>
      </c>
      <c r="N32" s="10">
        <v>0.123</v>
      </c>
      <c r="O32" s="4" t="s">
        <v>467</v>
      </c>
      <c r="P32" s="10">
        <v>0</v>
      </c>
      <c r="Q32" s="4" t="s">
        <v>423</v>
      </c>
    </row>
    <row r="33" spans="1:17" ht="28.5" x14ac:dyDescent="0.45">
      <c r="A33" s="8" t="s">
        <v>202</v>
      </c>
      <c r="B33" s="10">
        <v>8.9999999999999993E-3</v>
      </c>
      <c r="C33" s="4" t="s">
        <v>177</v>
      </c>
      <c r="D33" s="10">
        <v>5.0000000000000001E-3</v>
      </c>
      <c r="E33" s="4" t="s">
        <v>199</v>
      </c>
      <c r="F33" s="10">
        <v>0</v>
      </c>
      <c r="G33" s="4" t="s">
        <v>169</v>
      </c>
      <c r="H33" s="10">
        <v>0.25</v>
      </c>
      <c r="I33" s="4" t="s">
        <v>596</v>
      </c>
      <c r="J33" s="10">
        <v>1E-3</v>
      </c>
      <c r="K33" s="4" t="s">
        <v>403</v>
      </c>
      <c r="L33" s="10">
        <v>0</v>
      </c>
      <c r="M33" s="4" t="s">
        <v>182</v>
      </c>
      <c r="N33" s="10">
        <v>0</v>
      </c>
      <c r="O33" s="4" t="s">
        <v>104</v>
      </c>
      <c r="P33" s="10">
        <v>0</v>
      </c>
      <c r="Q33" s="4" t="s">
        <v>423</v>
      </c>
    </row>
    <row r="34" spans="1:17" x14ac:dyDescent="0.45">
      <c r="A34" s="4" t="s">
        <v>204</v>
      </c>
    </row>
    <row r="35" spans="1:17" x14ac:dyDescent="0.45">
      <c r="A35" s="6" t="s">
        <v>205</v>
      </c>
      <c r="B35" s="9">
        <v>2872</v>
      </c>
      <c r="C35" s="4" t="s">
        <v>616</v>
      </c>
      <c r="D35" s="9">
        <v>1872</v>
      </c>
      <c r="E35" s="4" t="s">
        <v>615</v>
      </c>
      <c r="F35" s="4">
        <v>872</v>
      </c>
      <c r="G35" s="4" t="s">
        <v>614</v>
      </c>
      <c r="H35" s="4">
        <v>40</v>
      </c>
      <c r="I35" s="4" t="s">
        <v>602</v>
      </c>
      <c r="J35" s="9">
        <v>3287</v>
      </c>
      <c r="K35" s="4" t="s">
        <v>613</v>
      </c>
      <c r="L35" s="9">
        <v>2450</v>
      </c>
      <c r="M35" s="4" t="s">
        <v>612</v>
      </c>
      <c r="N35" s="4">
        <v>717</v>
      </c>
      <c r="O35" s="4" t="s">
        <v>599</v>
      </c>
      <c r="P35" s="4">
        <v>6</v>
      </c>
      <c r="Q35" s="4" t="s">
        <v>320</v>
      </c>
    </row>
    <row r="36" spans="1:17" x14ac:dyDescent="0.45">
      <c r="A36" s="7" t="s">
        <v>214</v>
      </c>
      <c r="B36" s="10">
        <v>0.61599999999999999</v>
      </c>
      <c r="C36" s="4" t="s">
        <v>224</v>
      </c>
      <c r="D36" s="10">
        <v>0.60699999999999998</v>
      </c>
      <c r="E36" s="4" t="s">
        <v>317</v>
      </c>
      <c r="F36" s="10">
        <v>0.66700000000000004</v>
      </c>
      <c r="G36" s="4" t="s">
        <v>467</v>
      </c>
      <c r="H36" s="10">
        <v>0.75</v>
      </c>
      <c r="I36" s="4" t="s">
        <v>596</v>
      </c>
      <c r="J36" s="10">
        <v>0.76100000000000001</v>
      </c>
      <c r="K36" s="4" t="s">
        <v>187</v>
      </c>
      <c r="L36" s="10">
        <v>0.746</v>
      </c>
      <c r="M36" s="4" t="s">
        <v>224</v>
      </c>
      <c r="N36" s="10">
        <v>0.86599999999999999</v>
      </c>
      <c r="O36" s="4" t="s">
        <v>256</v>
      </c>
      <c r="P36" s="10">
        <v>1</v>
      </c>
      <c r="Q36" s="4" t="s">
        <v>423</v>
      </c>
    </row>
    <row r="37" spans="1:17" x14ac:dyDescent="0.45">
      <c r="A37" s="7" t="s">
        <v>223</v>
      </c>
      <c r="B37" s="10">
        <v>0.21</v>
      </c>
      <c r="C37" s="4" t="s">
        <v>166</v>
      </c>
      <c r="D37" s="10">
        <v>0.16500000000000001</v>
      </c>
      <c r="E37" s="4" t="s">
        <v>245</v>
      </c>
      <c r="F37" s="10">
        <v>0.28999999999999998</v>
      </c>
      <c r="G37" s="4" t="s">
        <v>225</v>
      </c>
      <c r="H37" s="10">
        <v>0</v>
      </c>
      <c r="I37" s="4" t="s">
        <v>611</v>
      </c>
      <c r="J37" s="10">
        <v>0.16800000000000001</v>
      </c>
      <c r="K37" s="4" t="s">
        <v>170</v>
      </c>
      <c r="L37" s="10">
        <v>0.17899999999999999</v>
      </c>
      <c r="M37" s="4" t="s">
        <v>150</v>
      </c>
      <c r="N37" s="10">
        <v>6.4000000000000001E-2</v>
      </c>
      <c r="O37" s="4" t="s">
        <v>183</v>
      </c>
      <c r="P37" s="10">
        <v>0</v>
      </c>
      <c r="Q37" s="4" t="s">
        <v>423</v>
      </c>
    </row>
    <row r="38" spans="1:17" x14ac:dyDescent="0.45">
      <c r="A38" s="7" t="s">
        <v>228</v>
      </c>
      <c r="B38" s="10">
        <v>0.106</v>
      </c>
      <c r="C38" s="4" t="s">
        <v>96</v>
      </c>
      <c r="D38" s="10">
        <v>0.129</v>
      </c>
      <c r="E38" s="4" t="s">
        <v>253</v>
      </c>
      <c r="F38" s="10">
        <v>4.2000000000000003E-2</v>
      </c>
      <c r="G38" s="4" t="s">
        <v>86</v>
      </c>
      <c r="H38" s="10">
        <v>0.25</v>
      </c>
      <c r="I38" s="4" t="s">
        <v>596</v>
      </c>
      <c r="J38" s="10">
        <v>0.05</v>
      </c>
      <c r="K38" s="4" t="s">
        <v>135</v>
      </c>
      <c r="L38" s="10">
        <v>4.5999999999999999E-2</v>
      </c>
      <c r="M38" s="4" t="s">
        <v>98</v>
      </c>
      <c r="N38" s="10">
        <v>7.0000000000000007E-2</v>
      </c>
      <c r="O38" s="4" t="s">
        <v>149</v>
      </c>
      <c r="P38" s="10">
        <v>0</v>
      </c>
      <c r="Q38" s="4" t="s">
        <v>423</v>
      </c>
    </row>
    <row r="39" spans="1:17" x14ac:dyDescent="0.45">
      <c r="A39" s="7" t="s">
        <v>231</v>
      </c>
      <c r="B39" s="10">
        <v>6.8000000000000005E-2</v>
      </c>
      <c r="C39" s="4" t="s">
        <v>95</v>
      </c>
      <c r="D39" s="10">
        <v>9.8000000000000004E-2</v>
      </c>
      <c r="E39" s="4" t="s">
        <v>103</v>
      </c>
      <c r="F39" s="10">
        <v>0</v>
      </c>
      <c r="G39" s="4" t="s">
        <v>169</v>
      </c>
      <c r="H39" s="10">
        <v>0</v>
      </c>
      <c r="I39" s="4" t="s">
        <v>611</v>
      </c>
      <c r="J39" s="10">
        <v>2.1999999999999999E-2</v>
      </c>
      <c r="K39" s="4" t="s">
        <v>142</v>
      </c>
      <c r="L39" s="10">
        <v>2.9000000000000001E-2</v>
      </c>
      <c r="M39" s="4" t="s">
        <v>95</v>
      </c>
      <c r="N39" s="10">
        <v>0</v>
      </c>
      <c r="O39" s="4" t="s">
        <v>104</v>
      </c>
      <c r="P39" s="10">
        <v>0</v>
      </c>
      <c r="Q39" s="4" t="s">
        <v>423</v>
      </c>
    </row>
    <row r="40" spans="1:17" x14ac:dyDescent="0.45">
      <c r="A40" s="4" t="s">
        <v>232</v>
      </c>
    </row>
    <row r="41" spans="1:17" x14ac:dyDescent="0.45">
      <c r="A41" s="6" t="s">
        <v>233</v>
      </c>
      <c r="B41" s="9">
        <v>2151</v>
      </c>
      <c r="C41" s="4" t="s">
        <v>579</v>
      </c>
      <c r="D41" s="9">
        <v>1482</v>
      </c>
      <c r="E41" s="4" t="s">
        <v>624</v>
      </c>
      <c r="F41" s="4">
        <v>570</v>
      </c>
      <c r="G41" s="4" t="s">
        <v>623</v>
      </c>
      <c r="H41" s="4">
        <v>23</v>
      </c>
      <c r="I41" s="4" t="s">
        <v>211</v>
      </c>
      <c r="J41" s="9">
        <v>2157</v>
      </c>
      <c r="K41" s="4" t="s">
        <v>622</v>
      </c>
      <c r="L41" s="9">
        <v>1680</v>
      </c>
      <c r="M41" s="4" t="s">
        <v>621</v>
      </c>
      <c r="N41" s="4">
        <v>375</v>
      </c>
      <c r="O41" s="4" t="s">
        <v>474</v>
      </c>
      <c r="P41" s="4">
        <v>6</v>
      </c>
      <c r="Q41" s="4" t="s">
        <v>320</v>
      </c>
    </row>
    <row r="42" spans="1:17" x14ac:dyDescent="0.45">
      <c r="A42" s="7" t="s">
        <v>244</v>
      </c>
      <c r="B42" s="10">
        <v>4.4999999999999998E-2</v>
      </c>
      <c r="C42" s="4" t="s">
        <v>77</v>
      </c>
      <c r="D42" s="10">
        <v>5.2999999999999999E-2</v>
      </c>
      <c r="E42" s="4" t="s">
        <v>84</v>
      </c>
      <c r="F42" s="10">
        <v>0</v>
      </c>
      <c r="G42" s="4" t="s">
        <v>108</v>
      </c>
      <c r="H42" s="10">
        <v>0.435</v>
      </c>
      <c r="I42" s="4" t="s">
        <v>619</v>
      </c>
      <c r="J42" s="10">
        <v>4.4999999999999998E-2</v>
      </c>
      <c r="K42" s="4" t="s">
        <v>84</v>
      </c>
      <c r="L42" s="10">
        <v>3.4000000000000002E-2</v>
      </c>
      <c r="M42" s="4" t="s">
        <v>142</v>
      </c>
      <c r="N42" s="10">
        <v>0.104</v>
      </c>
      <c r="O42" s="4" t="s">
        <v>280</v>
      </c>
      <c r="P42" s="10">
        <v>0</v>
      </c>
      <c r="Q42" s="4" t="s">
        <v>423</v>
      </c>
    </row>
    <row r="43" spans="1:17" ht="28.5" x14ac:dyDescent="0.45">
      <c r="A43" s="7" t="s">
        <v>248</v>
      </c>
      <c r="B43" s="10">
        <v>0.19900000000000001</v>
      </c>
      <c r="C43" s="4" t="s">
        <v>128</v>
      </c>
      <c r="D43" s="10">
        <v>0.254</v>
      </c>
      <c r="E43" s="4" t="s">
        <v>249</v>
      </c>
      <c r="F43" s="10">
        <v>7.0000000000000007E-2</v>
      </c>
      <c r="G43" s="4" t="s">
        <v>254</v>
      </c>
      <c r="H43" s="10">
        <v>0</v>
      </c>
      <c r="I43" s="4" t="s">
        <v>247</v>
      </c>
      <c r="J43" s="10">
        <v>0.23400000000000001</v>
      </c>
      <c r="K43" s="4" t="s">
        <v>256</v>
      </c>
      <c r="L43" s="10">
        <v>0.25800000000000001</v>
      </c>
      <c r="M43" s="4" t="s">
        <v>350</v>
      </c>
      <c r="N43" s="10">
        <v>5.6000000000000001E-2</v>
      </c>
      <c r="O43" s="4" t="s">
        <v>257</v>
      </c>
      <c r="P43" s="10">
        <v>0</v>
      </c>
      <c r="Q43" s="4" t="s">
        <v>423</v>
      </c>
    </row>
    <row r="44" spans="1:17" ht="28.5" x14ac:dyDescent="0.45">
      <c r="A44" s="7" t="s">
        <v>252</v>
      </c>
      <c r="B44" s="10">
        <v>0.121</v>
      </c>
      <c r="C44" s="4" t="s">
        <v>117</v>
      </c>
      <c r="D44" s="10">
        <v>0.156</v>
      </c>
      <c r="E44" s="4" t="s">
        <v>114</v>
      </c>
      <c r="F44" s="10">
        <v>3.9E-2</v>
      </c>
      <c r="G44" s="4" t="s">
        <v>96</v>
      </c>
      <c r="H44" s="10">
        <v>0</v>
      </c>
      <c r="I44" s="4" t="s">
        <v>247</v>
      </c>
      <c r="J44" s="10">
        <v>0.13900000000000001</v>
      </c>
      <c r="K44" s="4" t="s">
        <v>265</v>
      </c>
      <c r="L44" s="10">
        <v>0.13</v>
      </c>
      <c r="M44" s="4" t="s">
        <v>221</v>
      </c>
      <c r="N44" s="10">
        <v>0.187</v>
      </c>
      <c r="O44" s="4" t="s">
        <v>620</v>
      </c>
      <c r="P44" s="10">
        <v>0</v>
      </c>
      <c r="Q44" s="4" t="s">
        <v>423</v>
      </c>
    </row>
    <row r="45" spans="1:17" x14ac:dyDescent="0.45">
      <c r="A45" s="7" t="s">
        <v>259</v>
      </c>
      <c r="B45" s="10">
        <v>0.32800000000000001</v>
      </c>
      <c r="C45" s="4" t="s">
        <v>245</v>
      </c>
      <c r="D45" s="10">
        <v>0.32200000000000001</v>
      </c>
      <c r="E45" s="4" t="s">
        <v>356</v>
      </c>
      <c r="F45" s="10">
        <v>0.374</v>
      </c>
      <c r="G45" s="4" t="s">
        <v>453</v>
      </c>
      <c r="H45" s="10">
        <v>0.56499999999999995</v>
      </c>
      <c r="I45" s="4" t="s">
        <v>619</v>
      </c>
      <c r="J45" s="10">
        <v>0.32100000000000001</v>
      </c>
      <c r="K45" s="4" t="s">
        <v>109</v>
      </c>
      <c r="L45" s="10">
        <v>0.33200000000000002</v>
      </c>
      <c r="M45" s="4" t="s">
        <v>227</v>
      </c>
      <c r="N45" s="10">
        <v>0.30099999999999999</v>
      </c>
      <c r="O45" s="4" t="s">
        <v>618</v>
      </c>
      <c r="P45" s="10">
        <v>0</v>
      </c>
      <c r="Q45" s="4" t="s">
        <v>423</v>
      </c>
    </row>
    <row r="46" spans="1:17" x14ac:dyDescent="0.45">
      <c r="A46" s="7" t="s">
        <v>263</v>
      </c>
      <c r="B46" s="10">
        <v>0.308</v>
      </c>
      <c r="C46" s="4" t="s">
        <v>254</v>
      </c>
      <c r="D46" s="10">
        <v>0.215</v>
      </c>
      <c r="E46" s="4" t="s">
        <v>164</v>
      </c>
      <c r="F46" s="10">
        <v>0.51800000000000002</v>
      </c>
      <c r="G46" s="4" t="s">
        <v>255</v>
      </c>
      <c r="H46" s="10">
        <v>0</v>
      </c>
      <c r="I46" s="4" t="s">
        <v>247</v>
      </c>
      <c r="J46" s="10">
        <v>0.26100000000000001</v>
      </c>
      <c r="K46" s="4" t="s">
        <v>201</v>
      </c>
      <c r="L46" s="10">
        <v>0.246</v>
      </c>
      <c r="M46" s="4" t="s">
        <v>120</v>
      </c>
      <c r="N46" s="10">
        <v>0.35199999999999998</v>
      </c>
      <c r="O46" s="4" t="s">
        <v>617</v>
      </c>
      <c r="P46" s="10">
        <v>1</v>
      </c>
      <c r="Q46" s="4" t="s">
        <v>423</v>
      </c>
    </row>
    <row r="47" spans="1:17" ht="42.75" x14ac:dyDescent="0.45">
      <c r="A47" s="4" t="s">
        <v>266</v>
      </c>
    </row>
    <row r="48" spans="1:17" x14ac:dyDescent="0.45">
      <c r="A48" s="6" t="s">
        <v>205</v>
      </c>
      <c r="B48" s="9">
        <v>2872</v>
      </c>
      <c r="C48" s="4" t="s">
        <v>616</v>
      </c>
      <c r="D48" s="9">
        <v>1872</v>
      </c>
      <c r="E48" s="4" t="s">
        <v>615</v>
      </c>
      <c r="F48" s="4">
        <v>872</v>
      </c>
      <c r="G48" s="4" t="s">
        <v>614</v>
      </c>
      <c r="H48" s="4">
        <v>40</v>
      </c>
      <c r="I48" s="4" t="s">
        <v>602</v>
      </c>
      <c r="J48" s="9">
        <v>3287</v>
      </c>
      <c r="K48" s="4" t="s">
        <v>613</v>
      </c>
      <c r="L48" s="9">
        <v>2450</v>
      </c>
      <c r="M48" s="4" t="s">
        <v>612</v>
      </c>
      <c r="N48" s="4">
        <v>717</v>
      </c>
      <c r="O48" s="4" t="s">
        <v>599</v>
      </c>
      <c r="P48" s="4">
        <v>6</v>
      </c>
      <c r="Q48" s="4" t="s">
        <v>320</v>
      </c>
    </row>
    <row r="49" spans="1:17" x14ac:dyDescent="0.45">
      <c r="A49" s="7" t="s">
        <v>267</v>
      </c>
      <c r="B49" s="10">
        <v>0.14299999999999999</v>
      </c>
      <c r="C49" s="4" t="s">
        <v>254</v>
      </c>
      <c r="D49" s="10">
        <v>0.13200000000000001</v>
      </c>
      <c r="E49" s="4" t="s">
        <v>124</v>
      </c>
      <c r="F49" s="10">
        <v>0.186</v>
      </c>
      <c r="G49" s="4" t="s">
        <v>217</v>
      </c>
      <c r="H49" s="10">
        <v>0</v>
      </c>
      <c r="I49" s="4" t="s">
        <v>611</v>
      </c>
      <c r="J49" s="10">
        <v>0.24299999999999999</v>
      </c>
      <c r="K49" s="4" t="s">
        <v>268</v>
      </c>
      <c r="L49" s="10">
        <v>0.245</v>
      </c>
      <c r="M49" s="4" t="s">
        <v>215</v>
      </c>
      <c r="N49" s="10">
        <v>0.18099999999999999</v>
      </c>
      <c r="O49" s="4" t="s">
        <v>258</v>
      </c>
      <c r="P49" s="10">
        <v>0</v>
      </c>
      <c r="Q49" s="4" t="s">
        <v>423</v>
      </c>
    </row>
    <row r="50" spans="1:17" x14ac:dyDescent="0.45">
      <c r="A50" s="7" t="s">
        <v>269</v>
      </c>
      <c r="B50" s="10">
        <v>0.121</v>
      </c>
      <c r="C50" s="4" t="s">
        <v>123</v>
      </c>
      <c r="D50" s="10">
        <v>0.13800000000000001</v>
      </c>
      <c r="E50" s="4" t="s">
        <v>166</v>
      </c>
      <c r="F50" s="10">
        <v>0.10100000000000001</v>
      </c>
      <c r="G50" s="4" t="s">
        <v>138</v>
      </c>
      <c r="H50" s="10">
        <v>0</v>
      </c>
      <c r="I50" s="4" t="s">
        <v>611</v>
      </c>
      <c r="J50" s="10">
        <v>7.3999999999999996E-2</v>
      </c>
      <c r="K50" s="4" t="s">
        <v>85</v>
      </c>
      <c r="L50" s="10">
        <v>7.0999999999999994E-2</v>
      </c>
      <c r="M50" s="4" t="s">
        <v>126</v>
      </c>
      <c r="N50" s="10">
        <v>9.5000000000000001E-2</v>
      </c>
      <c r="O50" s="4" t="s">
        <v>406</v>
      </c>
      <c r="P50" s="10">
        <v>0</v>
      </c>
      <c r="Q50" s="4" t="s">
        <v>423</v>
      </c>
    </row>
    <row r="51" spans="1:17" x14ac:dyDescent="0.45">
      <c r="A51" s="7" t="s">
        <v>270</v>
      </c>
      <c r="B51" s="10">
        <v>0.10199999999999999</v>
      </c>
      <c r="C51" s="4" t="s">
        <v>104</v>
      </c>
      <c r="D51" s="10">
        <v>0.13600000000000001</v>
      </c>
      <c r="E51" s="4" t="s">
        <v>108</v>
      </c>
      <c r="F51" s="10">
        <v>1.2999999999999999E-2</v>
      </c>
      <c r="G51" s="4" t="s">
        <v>88</v>
      </c>
      <c r="H51" s="10">
        <v>0.25</v>
      </c>
      <c r="I51" s="4" t="s">
        <v>596</v>
      </c>
      <c r="J51" s="10">
        <v>0.108</v>
      </c>
      <c r="K51" s="4" t="s">
        <v>99</v>
      </c>
      <c r="L51" s="10">
        <v>0.122</v>
      </c>
      <c r="M51" s="4" t="s">
        <v>114</v>
      </c>
      <c r="N51" s="10">
        <v>0.06</v>
      </c>
      <c r="O51" s="4" t="s">
        <v>138</v>
      </c>
      <c r="P51" s="10">
        <v>0</v>
      </c>
      <c r="Q51" s="4" t="s">
        <v>423</v>
      </c>
    </row>
    <row r="52" spans="1:17" x14ac:dyDescent="0.45">
      <c r="A52" s="7" t="s">
        <v>272</v>
      </c>
      <c r="B52" s="10">
        <v>8.7999999999999995E-2</v>
      </c>
      <c r="C52" s="4" t="s">
        <v>98</v>
      </c>
      <c r="D52" s="10">
        <v>7.5999999999999998E-2</v>
      </c>
      <c r="E52" s="4" t="s">
        <v>102</v>
      </c>
      <c r="F52" s="10">
        <v>0.115</v>
      </c>
      <c r="G52" s="4" t="s">
        <v>150</v>
      </c>
      <c r="H52" s="10">
        <v>0</v>
      </c>
      <c r="I52" s="4" t="s">
        <v>611</v>
      </c>
      <c r="J52" s="10">
        <v>0.11</v>
      </c>
      <c r="K52" s="4" t="s">
        <v>254</v>
      </c>
      <c r="L52" s="10">
        <v>7.4999999999999997E-2</v>
      </c>
      <c r="M52" s="4" t="s">
        <v>117</v>
      </c>
      <c r="N52" s="10">
        <v>0.22700000000000001</v>
      </c>
      <c r="O52" s="4" t="s">
        <v>472</v>
      </c>
      <c r="P52" s="10">
        <v>0</v>
      </c>
      <c r="Q52" s="4" t="s">
        <v>423</v>
      </c>
    </row>
    <row r="53" spans="1:17" x14ac:dyDescent="0.45">
      <c r="A53" s="7" t="s">
        <v>274</v>
      </c>
      <c r="B53" s="10">
        <v>0.13500000000000001</v>
      </c>
      <c r="C53" s="4" t="s">
        <v>104</v>
      </c>
      <c r="D53" s="10">
        <v>0.14199999999999999</v>
      </c>
      <c r="E53" s="4" t="s">
        <v>97</v>
      </c>
      <c r="F53" s="10">
        <v>0.125</v>
      </c>
      <c r="G53" s="4" t="s">
        <v>187</v>
      </c>
      <c r="H53" s="10">
        <v>0</v>
      </c>
      <c r="I53" s="4" t="s">
        <v>611</v>
      </c>
      <c r="J53" s="10">
        <v>0.11700000000000001</v>
      </c>
      <c r="K53" s="4" t="s">
        <v>79</v>
      </c>
      <c r="L53" s="10">
        <v>9.6000000000000002E-2</v>
      </c>
      <c r="M53" s="4" t="s">
        <v>124</v>
      </c>
      <c r="N53" s="10">
        <v>0.20599999999999999</v>
      </c>
      <c r="O53" s="4" t="s">
        <v>365</v>
      </c>
      <c r="P53" s="10">
        <v>0</v>
      </c>
      <c r="Q53" s="4" t="s">
        <v>423</v>
      </c>
    </row>
    <row r="54" spans="1:17" x14ac:dyDescent="0.45">
      <c r="A54" s="7" t="s">
        <v>276</v>
      </c>
      <c r="B54" s="10">
        <v>0.13</v>
      </c>
      <c r="C54" s="4" t="s">
        <v>102</v>
      </c>
      <c r="D54" s="10">
        <v>0.115</v>
      </c>
      <c r="E54" s="4" t="s">
        <v>99</v>
      </c>
      <c r="F54" s="10">
        <v>0.153</v>
      </c>
      <c r="G54" s="4" t="s">
        <v>221</v>
      </c>
      <c r="H54" s="10">
        <v>0.32500000000000001</v>
      </c>
      <c r="I54" s="4" t="s">
        <v>595</v>
      </c>
      <c r="J54" s="10">
        <v>0.104</v>
      </c>
      <c r="K54" s="4" t="s">
        <v>103</v>
      </c>
      <c r="L54" s="10">
        <v>0.109</v>
      </c>
      <c r="M54" s="4" t="s">
        <v>186</v>
      </c>
      <c r="N54" s="10">
        <v>0.106</v>
      </c>
      <c r="O54" s="4" t="s">
        <v>227</v>
      </c>
      <c r="P54" s="10">
        <v>0</v>
      </c>
      <c r="Q54" s="4" t="s">
        <v>423</v>
      </c>
    </row>
    <row r="55" spans="1:17" x14ac:dyDescent="0.45">
      <c r="A55" s="7" t="s">
        <v>277</v>
      </c>
      <c r="B55" s="10">
        <v>2.5999999999999999E-2</v>
      </c>
      <c r="C55" s="4" t="s">
        <v>88</v>
      </c>
      <c r="D55" s="10">
        <v>4.1000000000000002E-2</v>
      </c>
      <c r="E55" s="4" t="s">
        <v>126</v>
      </c>
      <c r="F55" s="10">
        <v>0</v>
      </c>
      <c r="G55" s="4" t="s">
        <v>169</v>
      </c>
      <c r="H55" s="10">
        <v>0</v>
      </c>
      <c r="I55" s="4" t="s">
        <v>611</v>
      </c>
      <c r="J55" s="10">
        <v>6.0999999999999999E-2</v>
      </c>
      <c r="K55" s="4" t="s">
        <v>105</v>
      </c>
      <c r="L55" s="10">
        <v>7.4999999999999997E-2</v>
      </c>
      <c r="M55" s="4" t="s">
        <v>83</v>
      </c>
      <c r="N55" s="10">
        <v>2.1999999999999999E-2</v>
      </c>
      <c r="O55" s="4" t="s">
        <v>130</v>
      </c>
      <c r="P55" s="10">
        <v>0</v>
      </c>
      <c r="Q55" s="4" t="s">
        <v>423</v>
      </c>
    </row>
    <row r="56" spans="1:17" x14ac:dyDescent="0.45">
      <c r="A56" s="7" t="s">
        <v>278</v>
      </c>
      <c r="B56" s="10">
        <v>0.192</v>
      </c>
      <c r="C56" s="4" t="s">
        <v>83</v>
      </c>
      <c r="D56" s="10">
        <v>0.158</v>
      </c>
      <c r="E56" s="4" t="s">
        <v>118</v>
      </c>
      <c r="F56" s="10">
        <v>0.27600000000000002</v>
      </c>
      <c r="G56" s="4" t="s">
        <v>317</v>
      </c>
      <c r="H56" s="10">
        <v>0</v>
      </c>
      <c r="I56" s="4" t="s">
        <v>611</v>
      </c>
      <c r="J56" s="10">
        <v>0.127</v>
      </c>
      <c r="K56" s="4" t="s">
        <v>186</v>
      </c>
      <c r="L56" s="10">
        <v>0.15</v>
      </c>
      <c r="M56" s="4" t="s">
        <v>254</v>
      </c>
      <c r="N56" s="10">
        <v>6.0999999999999999E-2</v>
      </c>
      <c r="O56" s="4" t="s">
        <v>253</v>
      </c>
      <c r="P56" s="10">
        <v>1</v>
      </c>
      <c r="Q56" s="4" t="s">
        <v>423</v>
      </c>
    </row>
    <row r="57" spans="1:17" x14ac:dyDescent="0.45">
      <c r="A57" s="7" t="s">
        <v>282</v>
      </c>
      <c r="B57" s="9">
        <v>37950</v>
      </c>
      <c r="C57" s="4" t="s">
        <v>610</v>
      </c>
      <c r="D57" s="9">
        <v>32802</v>
      </c>
      <c r="E57" s="4" t="s">
        <v>609</v>
      </c>
      <c r="F57" s="9">
        <v>42283</v>
      </c>
      <c r="G57" s="4" t="s">
        <v>608</v>
      </c>
      <c r="H57" s="4" t="s">
        <v>92</v>
      </c>
      <c r="I57" s="4" t="s">
        <v>93</v>
      </c>
      <c r="J57" s="9">
        <v>27141</v>
      </c>
      <c r="K57" s="4" t="s">
        <v>607</v>
      </c>
      <c r="L57" s="9">
        <v>28219</v>
      </c>
      <c r="M57" s="4" t="s">
        <v>606</v>
      </c>
      <c r="N57" s="9">
        <v>27384</v>
      </c>
      <c r="O57" s="4" t="s">
        <v>605</v>
      </c>
      <c r="P57" s="4" t="s">
        <v>92</v>
      </c>
      <c r="Q57" s="4" t="s">
        <v>93</v>
      </c>
    </row>
    <row r="58" spans="1:17" ht="28.5" x14ac:dyDescent="0.45">
      <c r="A58" s="4" t="s">
        <v>295</v>
      </c>
    </row>
    <row r="59" spans="1:17" ht="28.5" x14ac:dyDescent="0.45">
      <c r="A59" s="6" t="s">
        <v>296</v>
      </c>
      <c r="B59" s="9">
        <v>2974</v>
      </c>
      <c r="C59" s="4" t="s">
        <v>604</v>
      </c>
      <c r="D59" s="9">
        <v>2001</v>
      </c>
      <c r="E59" s="4" t="s">
        <v>603</v>
      </c>
      <c r="F59" s="4">
        <v>845</v>
      </c>
      <c r="G59" s="4" t="s">
        <v>70</v>
      </c>
      <c r="H59" s="4">
        <v>40</v>
      </c>
      <c r="I59" s="4" t="s">
        <v>602</v>
      </c>
      <c r="J59" s="9">
        <v>3309</v>
      </c>
      <c r="K59" s="4" t="s">
        <v>601</v>
      </c>
      <c r="L59" s="9">
        <v>2464</v>
      </c>
      <c r="M59" s="4" t="s">
        <v>600</v>
      </c>
      <c r="N59" s="4">
        <v>725</v>
      </c>
      <c r="O59" s="4" t="s">
        <v>599</v>
      </c>
      <c r="P59" s="4">
        <v>6</v>
      </c>
      <c r="Q59" s="4" t="s">
        <v>320</v>
      </c>
    </row>
    <row r="60" spans="1:17" ht="28.5" x14ac:dyDescent="0.45">
      <c r="A60" s="7" t="s">
        <v>301</v>
      </c>
      <c r="B60" s="10">
        <v>0.17799999999999999</v>
      </c>
      <c r="C60" s="4" t="s">
        <v>201</v>
      </c>
      <c r="D60" s="10">
        <v>0.185</v>
      </c>
      <c r="E60" s="4" t="s">
        <v>90</v>
      </c>
      <c r="F60" s="10">
        <v>0.14799999999999999</v>
      </c>
      <c r="G60" s="4" t="s">
        <v>598</v>
      </c>
      <c r="H60" s="10">
        <v>0.42499999999999999</v>
      </c>
      <c r="I60" s="4" t="s">
        <v>597</v>
      </c>
      <c r="J60" s="10">
        <v>0.30599999999999999</v>
      </c>
      <c r="K60" s="4" t="s">
        <v>163</v>
      </c>
      <c r="L60" s="10">
        <v>0.311</v>
      </c>
      <c r="M60" s="4" t="s">
        <v>151</v>
      </c>
      <c r="N60" s="10">
        <v>0.313</v>
      </c>
      <c r="O60" s="4" t="s">
        <v>246</v>
      </c>
      <c r="P60" s="10">
        <v>0</v>
      </c>
      <c r="Q60" s="4" t="s">
        <v>423</v>
      </c>
    </row>
    <row r="61" spans="1:17" ht="28.5" x14ac:dyDescent="0.45">
      <c r="A61" s="7" t="s">
        <v>304</v>
      </c>
      <c r="B61" s="10">
        <v>0.153</v>
      </c>
      <c r="C61" s="4" t="s">
        <v>103</v>
      </c>
      <c r="D61" s="10">
        <v>0.183</v>
      </c>
      <c r="E61" s="4" t="s">
        <v>112</v>
      </c>
      <c r="F61" s="10">
        <v>0.08</v>
      </c>
      <c r="G61" s="4" t="s">
        <v>114</v>
      </c>
      <c r="H61" s="10">
        <v>0.25</v>
      </c>
      <c r="I61" s="4" t="s">
        <v>596</v>
      </c>
      <c r="J61" s="10">
        <v>4.7E-2</v>
      </c>
      <c r="K61" s="4" t="s">
        <v>78</v>
      </c>
      <c r="L61" s="10">
        <v>4.4999999999999998E-2</v>
      </c>
      <c r="M61" s="4" t="s">
        <v>104</v>
      </c>
      <c r="N61" s="10">
        <v>4.3999999999999997E-2</v>
      </c>
      <c r="O61" s="4" t="s">
        <v>128</v>
      </c>
      <c r="P61" s="10">
        <v>0</v>
      </c>
      <c r="Q61" s="4" t="s">
        <v>423</v>
      </c>
    </row>
    <row r="62" spans="1:17" ht="28.5" x14ac:dyDescent="0.45">
      <c r="A62" s="7" t="s">
        <v>306</v>
      </c>
      <c r="B62" s="10">
        <v>0.66900000000000004</v>
      </c>
      <c r="C62" s="4" t="s">
        <v>268</v>
      </c>
      <c r="D62" s="10">
        <v>0.63100000000000001</v>
      </c>
      <c r="E62" s="4" t="s">
        <v>171</v>
      </c>
      <c r="F62" s="10">
        <v>0.77200000000000002</v>
      </c>
      <c r="G62" s="4" t="s">
        <v>217</v>
      </c>
      <c r="H62" s="10">
        <v>0.32500000000000001</v>
      </c>
      <c r="I62" s="4" t="s">
        <v>595</v>
      </c>
      <c r="J62" s="10">
        <v>0.64800000000000002</v>
      </c>
      <c r="K62" s="4" t="s">
        <v>275</v>
      </c>
      <c r="L62" s="10">
        <v>0.64400000000000002</v>
      </c>
      <c r="M62" s="4" t="s">
        <v>226</v>
      </c>
      <c r="N62" s="10">
        <v>0.64300000000000002</v>
      </c>
      <c r="O62" s="4" t="s">
        <v>594</v>
      </c>
      <c r="P62" s="10">
        <v>1</v>
      </c>
      <c r="Q62" s="4" t="s">
        <v>423</v>
      </c>
    </row>
    <row r="63" spans="1:17" x14ac:dyDescent="0.45">
      <c r="A63" s="4" t="s">
        <v>308</v>
      </c>
    </row>
    <row r="64" spans="1:17" x14ac:dyDescent="0.45">
      <c r="A64" s="6" t="s">
        <v>309</v>
      </c>
      <c r="B64" s="10">
        <v>6.8000000000000005E-2</v>
      </c>
      <c r="C64" s="4" t="s">
        <v>310</v>
      </c>
      <c r="D64" s="4" t="s">
        <v>310</v>
      </c>
      <c r="E64" s="4" t="s">
        <v>310</v>
      </c>
      <c r="F64" s="4" t="s">
        <v>310</v>
      </c>
      <c r="G64" s="4" t="s">
        <v>310</v>
      </c>
      <c r="H64" s="4" t="s">
        <v>310</v>
      </c>
      <c r="I64" s="4" t="s">
        <v>310</v>
      </c>
      <c r="J64" s="10">
        <v>0.104</v>
      </c>
      <c r="K64" s="4" t="s">
        <v>310</v>
      </c>
      <c r="L64" s="4" t="s">
        <v>310</v>
      </c>
      <c r="M64" s="4" t="s">
        <v>310</v>
      </c>
      <c r="N64" s="4" t="s">
        <v>310</v>
      </c>
      <c r="O64" s="4" t="s">
        <v>310</v>
      </c>
      <c r="P64" s="4" t="s">
        <v>310</v>
      </c>
      <c r="Q64" s="4" t="s">
        <v>310</v>
      </c>
    </row>
    <row r="65" spans="1:17" x14ac:dyDescent="0.45">
      <c r="A65" s="6" t="s">
        <v>311</v>
      </c>
      <c r="B65" s="10">
        <v>0.10100000000000001</v>
      </c>
      <c r="C65" s="4" t="s">
        <v>310</v>
      </c>
      <c r="D65" s="4" t="s">
        <v>310</v>
      </c>
      <c r="E65" s="4" t="s">
        <v>310</v>
      </c>
      <c r="F65" s="4" t="s">
        <v>310</v>
      </c>
      <c r="G65" s="4" t="s">
        <v>310</v>
      </c>
      <c r="H65" s="4" t="s">
        <v>310</v>
      </c>
      <c r="I65" s="4" t="s">
        <v>310</v>
      </c>
      <c r="J65" s="10">
        <v>0.13300000000000001</v>
      </c>
      <c r="K65" s="4" t="s">
        <v>310</v>
      </c>
      <c r="L65" s="4" t="s">
        <v>310</v>
      </c>
      <c r="M65" s="4" t="s">
        <v>310</v>
      </c>
      <c r="N65" s="4" t="s">
        <v>310</v>
      </c>
      <c r="O65" s="4" t="s">
        <v>310</v>
      </c>
      <c r="P65" s="4" t="s">
        <v>310</v>
      </c>
      <c r="Q65" s="4" t="s">
        <v>310</v>
      </c>
    </row>
  </sheetData>
  <mergeCells count="10">
    <mergeCell ref="B1:I1"/>
    <mergeCell ref="J1:Q1"/>
    <mergeCell ref="B2:C2"/>
    <mergeCell ref="D2:E2"/>
    <mergeCell ref="F2:G2"/>
    <mergeCell ref="H2:I2"/>
    <mergeCell ref="J2:K2"/>
    <mergeCell ref="L2:M2"/>
    <mergeCell ref="N2:O2"/>
    <mergeCell ref="P2:Q2"/>
  </mergeCells>
  <printOptions gridLines="1"/>
  <pageMargins left="0.7" right="0.7" top="0.75" bottom="0.75" header="0.3" footer="0.3"/>
  <pageSetup pageOrder="overThenDown" orientation="landscape"/>
  <headerFooter>
    <oddHeader>&amp;LTable: ACSST5Y2018.S0601</oddHeader>
    <oddFooter>&amp;L&amp;Bdata.census.gov&amp;B | Measuring America's People, Places, and Economy &amp;R&amp;P</oddFooter>
    <evenHeader>&amp;LTable: ACSST5Y2018.S0601</evenHeader>
    <evenFooter>&amp;L&amp;Bdata.census.gov&amp;B | Measuring America's People, Places, and Economy &amp;R&amp;P</even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006A8-4D22-4D55-8473-10BD6B5E285A}">
  <dimension ref="A1:V65"/>
  <sheetViews>
    <sheetView workbookViewId="0">
      <pane xSplit="1" ySplit="3" topLeftCell="K4" activePane="bottomRight" state="frozen"/>
      <selection pane="topRight"/>
      <selection pane="bottomLeft"/>
      <selection pane="bottomRight" activeCell="U4" sqref="U4:U6"/>
    </sheetView>
  </sheetViews>
  <sheetFormatPr defaultRowHeight="14.25" x14ac:dyDescent="0.45"/>
  <cols>
    <col min="1" max="1" width="30" style="4" customWidth="1"/>
    <col min="2" max="17" width="20" style="4" customWidth="1"/>
  </cols>
  <sheetData>
    <row r="1" spans="1:22" ht="30" customHeight="1" x14ac:dyDescent="0.45">
      <c r="A1" s="5" t="s">
        <v>3</v>
      </c>
      <c r="B1" s="21" t="s">
        <v>659</v>
      </c>
      <c r="C1" s="21"/>
      <c r="D1" s="21"/>
      <c r="E1" s="21"/>
      <c r="F1" s="21"/>
      <c r="G1" s="21"/>
      <c r="H1" s="21"/>
      <c r="I1" s="21"/>
      <c r="J1" s="21" t="s">
        <v>658</v>
      </c>
      <c r="K1" s="21"/>
      <c r="L1" s="21"/>
      <c r="M1" s="21"/>
      <c r="N1" s="21"/>
      <c r="O1" s="21"/>
      <c r="P1" s="21"/>
      <c r="Q1" s="21"/>
    </row>
    <row r="2" spans="1:22" ht="30" customHeight="1" x14ac:dyDescent="0.45">
      <c r="A2" s="5" t="s">
        <v>3</v>
      </c>
      <c r="B2" s="21" t="s">
        <v>50</v>
      </c>
      <c r="C2" s="21"/>
      <c r="D2" s="21" t="s">
        <v>51</v>
      </c>
      <c r="E2" s="21"/>
      <c r="F2" s="21" t="s">
        <v>52</v>
      </c>
      <c r="G2" s="21"/>
      <c r="H2" s="21" t="s">
        <v>53</v>
      </c>
      <c r="I2" s="21"/>
      <c r="J2" s="21" t="s">
        <v>50</v>
      </c>
      <c r="K2" s="21"/>
      <c r="L2" s="21" t="s">
        <v>51</v>
      </c>
      <c r="M2" s="21"/>
      <c r="N2" s="21" t="s">
        <v>52</v>
      </c>
      <c r="O2" s="21"/>
      <c r="P2" s="21" t="s">
        <v>53</v>
      </c>
      <c r="Q2" s="21"/>
    </row>
    <row r="3" spans="1:22" ht="30" customHeight="1" x14ac:dyDescent="0.45">
      <c r="A3" s="5" t="s">
        <v>54</v>
      </c>
      <c r="B3" s="5" t="s">
        <v>55</v>
      </c>
      <c r="C3" s="5" t="s">
        <v>56</v>
      </c>
      <c r="D3" s="5" t="s">
        <v>55</v>
      </c>
      <c r="E3" s="5" t="s">
        <v>56</v>
      </c>
      <c r="F3" s="5" t="s">
        <v>55</v>
      </c>
      <c r="G3" s="5" t="s">
        <v>56</v>
      </c>
      <c r="H3" s="5" t="s">
        <v>55</v>
      </c>
      <c r="I3" s="5" t="s">
        <v>56</v>
      </c>
      <c r="J3" s="5" t="s">
        <v>55</v>
      </c>
      <c r="K3" s="5" t="s">
        <v>56</v>
      </c>
      <c r="L3" s="5" t="s">
        <v>55</v>
      </c>
      <c r="M3" s="5" t="s">
        <v>56</v>
      </c>
      <c r="N3" s="5" t="s">
        <v>55</v>
      </c>
      <c r="O3" s="5" t="s">
        <v>56</v>
      </c>
      <c r="P3" s="5" t="s">
        <v>55</v>
      </c>
      <c r="Q3" s="5" t="s">
        <v>56</v>
      </c>
    </row>
    <row r="4" spans="1:22" x14ac:dyDescent="0.45">
      <c r="A4" s="4" t="s">
        <v>57</v>
      </c>
      <c r="B4" s="9">
        <v>3413</v>
      </c>
      <c r="C4" s="4" t="s">
        <v>560</v>
      </c>
      <c r="D4" s="9">
        <v>1953</v>
      </c>
      <c r="E4" s="4" t="s">
        <v>589</v>
      </c>
      <c r="F4" s="9">
        <v>1044</v>
      </c>
      <c r="G4" s="4" t="s">
        <v>616</v>
      </c>
      <c r="H4" s="4">
        <v>64</v>
      </c>
      <c r="I4" s="4" t="s">
        <v>633</v>
      </c>
      <c r="J4" s="9">
        <v>4016</v>
      </c>
      <c r="K4" s="4" t="s">
        <v>632</v>
      </c>
      <c r="L4" s="9">
        <v>2966</v>
      </c>
      <c r="M4" s="4" t="s">
        <v>631</v>
      </c>
      <c r="N4" s="4">
        <v>692</v>
      </c>
      <c r="O4" s="4" t="s">
        <v>621</v>
      </c>
      <c r="P4" s="4">
        <v>0</v>
      </c>
      <c r="Q4" s="4" t="s">
        <v>320</v>
      </c>
      <c r="U4" s="11">
        <f>SUM(J4,B4)</f>
        <v>7429</v>
      </c>
    </row>
    <row r="5" spans="1:22" x14ac:dyDescent="0.45">
      <c r="A5" s="6" t="s">
        <v>75</v>
      </c>
      <c r="U5">
        <f>B4/U4</f>
        <v>0.45941580293444612</v>
      </c>
      <c r="V5">
        <f>6.3*U5</f>
        <v>2.8943195584870103</v>
      </c>
    </row>
    <row r="6" spans="1:22" x14ac:dyDescent="0.45">
      <c r="A6" s="7" t="s">
        <v>76</v>
      </c>
      <c r="B6" s="10">
        <v>0.01</v>
      </c>
      <c r="C6" s="4" t="s">
        <v>203</v>
      </c>
      <c r="D6" s="10">
        <v>1.7000000000000001E-2</v>
      </c>
      <c r="E6" s="4" t="s">
        <v>82</v>
      </c>
      <c r="F6" s="10">
        <v>0</v>
      </c>
      <c r="G6" s="4" t="s">
        <v>169</v>
      </c>
      <c r="H6" s="10">
        <v>0</v>
      </c>
      <c r="I6" s="4" t="s">
        <v>133</v>
      </c>
      <c r="J6" s="10">
        <v>0</v>
      </c>
      <c r="K6" s="4" t="s">
        <v>199</v>
      </c>
      <c r="L6" s="10">
        <v>0</v>
      </c>
      <c r="M6" s="4" t="s">
        <v>182</v>
      </c>
      <c r="N6" s="10">
        <v>0</v>
      </c>
      <c r="O6" s="4" t="s">
        <v>117</v>
      </c>
      <c r="P6" s="4" t="s">
        <v>92</v>
      </c>
      <c r="Q6" s="4" t="s">
        <v>93</v>
      </c>
      <c r="U6">
        <f>J4/U4</f>
        <v>0.54058419706555394</v>
      </c>
      <c r="V6">
        <f>10.4*U6</f>
        <v>5.6220756494817614</v>
      </c>
    </row>
    <row r="7" spans="1:22" x14ac:dyDescent="0.45">
      <c r="A7" s="7" t="s">
        <v>94</v>
      </c>
      <c r="B7" s="10">
        <v>2.8000000000000001E-2</v>
      </c>
      <c r="C7" s="4" t="s">
        <v>78</v>
      </c>
      <c r="D7" s="10">
        <v>2.3E-2</v>
      </c>
      <c r="E7" s="4" t="s">
        <v>177</v>
      </c>
      <c r="F7" s="10">
        <v>5.0999999999999997E-2</v>
      </c>
      <c r="G7" s="4" t="s">
        <v>115</v>
      </c>
      <c r="H7" s="10">
        <v>0</v>
      </c>
      <c r="I7" s="4" t="s">
        <v>133</v>
      </c>
      <c r="J7" s="10">
        <v>5.8999999999999997E-2</v>
      </c>
      <c r="K7" s="4" t="s">
        <v>124</v>
      </c>
      <c r="L7" s="10">
        <v>0.08</v>
      </c>
      <c r="M7" s="4" t="s">
        <v>265</v>
      </c>
      <c r="N7" s="10">
        <v>0</v>
      </c>
      <c r="O7" s="4" t="s">
        <v>117</v>
      </c>
      <c r="P7" s="4" t="s">
        <v>92</v>
      </c>
      <c r="Q7" s="4" t="s">
        <v>93</v>
      </c>
    </row>
    <row r="8" spans="1:22" x14ac:dyDescent="0.45">
      <c r="A8" s="7" t="s">
        <v>101</v>
      </c>
      <c r="B8" s="10">
        <v>0.31</v>
      </c>
      <c r="C8" s="4" t="s">
        <v>227</v>
      </c>
      <c r="D8" s="10">
        <v>0.221</v>
      </c>
      <c r="E8" s="4" t="s">
        <v>116</v>
      </c>
      <c r="F8" s="10">
        <v>0.441</v>
      </c>
      <c r="G8" s="4" t="s">
        <v>307</v>
      </c>
      <c r="H8" s="10">
        <v>0.23400000000000001</v>
      </c>
      <c r="I8" s="4" t="s">
        <v>533</v>
      </c>
      <c r="J8" s="10">
        <v>0.249</v>
      </c>
      <c r="K8" s="4" t="s">
        <v>406</v>
      </c>
      <c r="L8" s="10">
        <v>0.223</v>
      </c>
      <c r="M8" s="4" t="s">
        <v>148</v>
      </c>
      <c r="N8" s="10">
        <v>0.27700000000000002</v>
      </c>
      <c r="O8" s="4" t="s">
        <v>656</v>
      </c>
      <c r="P8" s="4" t="s">
        <v>92</v>
      </c>
      <c r="Q8" s="4" t="s">
        <v>93</v>
      </c>
    </row>
    <row r="9" spans="1:22" x14ac:dyDescent="0.45">
      <c r="A9" s="7" t="s">
        <v>111</v>
      </c>
      <c r="B9" s="10">
        <v>0.40600000000000003</v>
      </c>
      <c r="C9" s="4" t="s">
        <v>245</v>
      </c>
      <c r="D9" s="10">
        <v>0.46</v>
      </c>
      <c r="E9" s="4" t="s">
        <v>222</v>
      </c>
      <c r="F9" s="10">
        <v>0.34100000000000003</v>
      </c>
      <c r="G9" s="4" t="s">
        <v>106</v>
      </c>
      <c r="H9" s="10">
        <v>0.76600000000000001</v>
      </c>
      <c r="I9" s="4" t="s">
        <v>533</v>
      </c>
      <c r="J9" s="10">
        <v>0.51600000000000001</v>
      </c>
      <c r="K9" s="4" t="s">
        <v>250</v>
      </c>
      <c r="L9" s="10">
        <v>0.503</v>
      </c>
      <c r="M9" s="4" t="s">
        <v>349</v>
      </c>
      <c r="N9" s="10">
        <v>0.58199999999999996</v>
      </c>
      <c r="O9" s="4" t="s">
        <v>657</v>
      </c>
      <c r="P9" s="4" t="s">
        <v>92</v>
      </c>
      <c r="Q9" s="4" t="s">
        <v>93</v>
      </c>
    </row>
    <row r="10" spans="1:22" x14ac:dyDescent="0.45">
      <c r="A10" s="7" t="s">
        <v>122</v>
      </c>
      <c r="B10" s="10">
        <v>4.1000000000000002E-2</v>
      </c>
      <c r="C10" s="4" t="s">
        <v>142</v>
      </c>
      <c r="D10" s="10">
        <v>4.8000000000000001E-2</v>
      </c>
      <c r="E10" s="4" t="s">
        <v>124</v>
      </c>
      <c r="F10" s="10">
        <v>4.2999999999999997E-2</v>
      </c>
      <c r="G10" s="4" t="s">
        <v>130</v>
      </c>
      <c r="H10" s="10">
        <v>0</v>
      </c>
      <c r="I10" s="4" t="s">
        <v>133</v>
      </c>
      <c r="J10" s="10">
        <v>4.9000000000000002E-2</v>
      </c>
      <c r="K10" s="4" t="s">
        <v>105</v>
      </c>
      <c r="L10" s="10">
        <v>4.8000000000000001E-2</v>
      </c>
      <c r="M10" s="4" t="s">
        <v>124</v>
      </c>
      <c r="N10" s="10">
        <v>2.5999999999999999E-2</v>
      </c>
      <c r="O10" s="4" t="s">
        <v>99</v>
      </c>
      <c r="P10" s="4" t="s">
        <v>92</v>
      </c>
      <c r="Q10" s="4" t="s">
        <v>93</v>
      </c>
    </row>
    <row r="11" spans="1:22" x14ac:dyDescent="0.45">
      <c r="A11" s="7" t="s">
        <v>129</v>
      </c>
      <c r="B11" s="10">
        <v>7.3999999999999996E-2</v>
      </c>
      <c r="C11" s="4" t="s">
        <v>102</v>
      </c>
      <c r="D11" s="10">
        <v>7.8E-2</v>
      </c>
      <c r="E11" s="4" t="s">
        <v>117</v>
      </c>
      <c r="F11" s="10">
        <v>9.6000000000000002E-2</v>
      </c>
      <c r="G11" s="4" t="s">
        <v>356</v>
      </c>
      <c r="H11" s="10">
        <v>0</v>
      </c>
      <c r="I11" s="4" t="s">
        <v>133</v>
      </c>
      <c r="J11" s="10">
        <v>3.7999999999999999E-2</v>
      </c>
      <c r="K11" s="4" t="s">
        <v>77</v>
      </c>
      <c r="L11" s="10">
        <v>4.7E-2</v>
      </c>
      <c r="M11" s="4" t="s">
        <v>135</v>
      </c>
      <c r="N11" s="10">
        <v>0.02</v>
      </c>
      <c r="O11" s="4" t="s">
        <v>85</v>
      </c>
      <c r="P11" s="4" t="s">
        <v>92</v>
      </c>
      <c r="Q11" s="4" t="s">
        <v>93</v>
      </c>
    </row>
    <row r="12" spans="1:22" x14ac:dyDescent="0.45">
      <c r="A12" s="7" t="s">
        <v>134</v>
      </c>
      <c r="B12" s="10">
        <v>1.7999999999999999E-2</v>
      </c>
      <c r="C12" s="4" t="s">
        <v>89</v>
      </c>
      <c r="D12" s="10">
        <v>3.2000000000000001E-2</v>
      </c>
      <c r="E12" s="4" t="s">
        <v>99</v>
      </c>
      <c r="F12" s="10">
        <v>0</v>
      </c>
      <c r="G12" s="4" t="s">
        <v>169</v>
      </c>
      <c r="H12" s="10">
        <v>0</v>
      </c>
      <c r="I12" s="4" t="s">
        <v>133</v>
      </c>
      <c r="J12" s="10">
        <v>7.5999999999999998E-2</v>
      </c>
      <c r="K12" s="4" t="s">
        <v>135</v>
      </c>
      <c r="L12" s="10">
        <v>8.5000000000000006E-2</v>
      </c>
      <c r="M12" s="4" t="s">
        <v>169</v>
      </c>
      <c r="N12" s="10">
        <v>7.6999999999999999E-2</v>
      </c>
      <c r="O12" s="4" t="s">
        <v>125</v>
      </c>
      <c r="P12" s="4" t="s">
        <v>92</v>
      </c>
      <c r="Q12" s="4" t="s">
        <v>93</v>
      </c>
    </row>
    <row r="13" spans="1:22" x14ac:dyDescent="0.45">
      <c r="A13" s="7" t="s">
        <v>137</v>
      </c>
      <c r="B13" s="10">
        <v>0.113</v>
      </c>
      <c r="C13" s="4" t="s">
        <v>201</v>
      </c>
      <c r="D13" s="10">
        <v>0.121</v>
      </c>
      <c r="E13" s="4" t="s">
        <v>164</v>
      </c>
      <c r="F13" s="10">
        <v>2.9000000000000001E-2</v>
      </c>
      <c r="G13" s="4" t="s">
        <v>169</v>
      </c>
      <c r="H13" s="10">
        <v>0</v>
      </c>
      <c r="I13" s="4" t="s">
        <v>133</v>
      </c>
      <c r="J13" s="10">
        <v>1.2E-2</v>
      </c>
      <c r="K13" s="4" t="s">
        <v>158</v>
      </c>
      <c r="L13" s="10">
        <v>1.2999999999999999E-2</v>
      </c>
      <c r="M13" s="4" t="s">
        <v>160</v>
      </c>
      <c r="N13" s="10">
        <v>1.7000000000000001E-2</v>
      </c>
      <c r="O13" s="4" t="s">
        <v>86</v>
      </c>
      <c r="P13" s="4" t="s">
        <v>92</v>
      </c>
      <c r="Q13" s="4" t="s">
        <v>93</v>
      </c>
    </row>
    <row r="14" spans="1:22" x14ac:dyDescent="0.45">
      <c r="A14" s="7" t="s">
        <v>140</v>
      </c>
      <c r="B14" s="4">
        <v>27.7</v>
      </c>
      <c r="C14" s="4" t="s">
        <v>99</v>
      </c>
      <c r="D14" s="4">
        <v>31.1</v>
      </c>
      <c r="E14" s="4" t="s">
        <v>128</v>
      </c>
      <c r="F14" s="4">
        <v>25.1</v>
      </c>
      <c r="G14" s="4" t="s">
        <v>161</v>
      </c>
      <c r="H14" s="4" t="s">
        <v>92</v>
      </c>
      <c r="I14" s="4" t="s">
        <v>93</v>
      </c>
      <c r="J14" s="4">
        <v>28.3</v>
      </c>
      <c r="K14" s="4" t="s">
        <v>141</v>
      </c>
      <c r="L14" s="4">
        <v>29.7</v>
      </c>
      <c r="M14" s="4" t="s">
        <v>124</v>
      </c>
      <c r="N14" s="4">
        <v>27.1</v>
      </c>
      <c r="O14" s="4" t="s">
        <v>176</v>
      </c>
      <c r="P14" s="4" t="s">
        <v>92</v>
      </c>
      <c r="Q14" s="4" t="s">
        <v>93</v>
      </c>
    </row>
    <row r="15" spans="1:22" x14ac:dyDescent="0.45">
      <c r="A15" s="6" t="s">
        <v>146</v>
      </c>
    </row>
    <row r="16" spans="1:22" x14ac:dyDescent="0.45">
      <c r="A16" s="7" t="s">
        <v>147</v>
      </c>
      <c r="B16" s="10">
        <v>0.46899999999999997</v>
      </c>
      <c r="C16" s="4" t="s">
        <v>215</v>
      </c>
      <c r="D16" s="10">
        <v>0.49199999999999999</v>
      </c>
      <c r="E16" s="4" t="s">
        <v>406</v>
      </c>
      <c r="F16" s="10">
        <v>0.40899999999999997</v>
      </c>
      <c r="G16" s="4" t="s">
        <v>385</v>
      </c>
      <c r="H16" s="10">
        <v>0.76600000000000001</v>
      </c>
      <c r="I16" s="4" t="s">
        <v>533</v>
      </c>
      <c r="J16" s="10">
        <v>0.48199999999999998</v>
      </c>
      <c r="K16" s="4" t="s">
        <v>163</v>
      </c>
      <c r="L16" s="10">
        <v>0.51800000000000002</v>
      </c>
      <c r="M16" s="4" t="s">
        <v>317</v>
      </c>
      <c r="N16" s="10">
        <v>0.38</v>
      </c>
      <c r="O16" s="4" t="s">
        <v>656</v>
      </c>
      <c r="P16" s="4" t="s">
        <v>92</v>
      </c>
      <c r="Q16" s="4" t="s">
        <v>93</v>
      </c>
    </row>
    <row r="17" spans="1:17" x14ac:dyDescent="0.45">
      <c r="A17" s="7" t="s">
        <v>155</v>
      </c>
      <c r="B17" s="10">
        <v>0.53100000000000003</v>
      </c>
      <c r="C17" s="4" t="s">
        <v>215</v>
      </c>
      <c r="D17" s="10">
        <v>0.50800000000000001</v>
      </c>
      <c r="E17" s="4" t="s">
        <v>406</v>
      </c>
      <c r="F17" s="10">
        <v>0.59099999999999997</v>
      </c>
      <c r="G17" s="4" t="s">
        <v>385</v>
      </c>
      <c r="H17" s="10">
        <v>0.23400000000000001</v>
      </c>
      <c r="I17" s="4" t="s">
        <v>533</v>
      </c>
      <c r="J17" s="10">
        <v>0.51800000000000002</v>
      </c>
      <c r="K17" s="4" t="s">
        <v>163</v>
      </c>
      <c r="L17" s="10">
        <v>0.48199999999999998</v>
      </c>
      <c r="M17" s="4" t="s">
        <v>317</v>
      </c>
      <c r="N17" s="10">
        <v>0.62</v>
      </c>
      <c r="O17" s="4" t="s">
        <v>656</v>
      </c>
      <c r="P17" s="4" t="s">
        <v>92</v>
      </c>
      <c r="Q17" s="4" t="s">
        <v>93</v>
      </c>
    </row>
    <row r="18" spans="1:17" ht="28.5" x14ac:dyDescent="0.45">
      <c r="A18" s="6" t="s">
        <v>156</v>
      </c>
    </row>
    <row r="19" spans="1:17" x14ac:dyDescent="0.45">
      <c r="A19" s="7" t="s">
        <v>157</v>
      </c>
      <c r="B19" s="10">
        <v>0.96</v>
      </c>
      <c r="C19" s="4" t="s">
        <v>89</v>
      </c>
      <c r="D19" s="10">
        <v>0.96499999999999997</v>
      </c>
      <c r="E19" s="4" t="s">
        <v>86</v>
      </c>
      <c r="F19" s="10">
        <v>0.93600000000000005</v>
      </c>
      <c r="G19" s="4" t="s">
        <v>97</v>
      </c>
      <c r="H19" s="10">
        <v>1</v>
      </c>
      <c r="I19" s="4" t="s">
        <v>133</v>
      </c>
      <c r="J19" s="10">
        <v>0.98</v>
      </c>
      <c r="K19" s="4" t="s">
        <v>78</v>
      </c>
      <c r="L19" s="10">
        <v>0.98</v>
      </c>
      <c r="M19" s="4" t="s">
        <v>126</v>
      </c>
      <c r="N19" s="10">
        <v>0.96799999999999997</v>
      </c>
      <c r="O19" s="4" t="s">
        <v>79</v>
      </c>
      <c r="P19" s="4" t="s">
        <v>92</v>
      </c>
      <c r="Q19" s="4" t="s">
        <v>93</v>
      </c>
    </row>
    <row r="20" spans="1:17" x14ac:dyDescent="0.45">
      <c r="A20" s="8" t="s">
        <v>162</v>
      </c>
      <c r="B20" s="10">
        <v>0.85499999999999998</v>
      </c>
      <c r="C20" s="4" t="s">
        <v>215</v>
      </c>
      <c r="D20" s="10">
        <v>0.94099999999999995</v>
      </c>
      <c r="E20" s="4" t="s">
        <v>97</v>
      </c>
      <c r="F20" s="10">
        <v>0.82799999999999996</v>
      </c>
      <c r="G20" s="4" t="s">
        <v>222</v>
      </c>
      <c r="H20" s="10">
        <v>0.76600000000000001</v>
      </c>
      <c r="I20" s="4" t="s">
        <v>533</v>
      </c>
      <c r="J20" s="10">
        <v>0.77500000000000002</v>
      </c>
      <c r="K20" s="4" t="s">
        <v>184</v>
      </c>
      <c r="L20" s="10">
        <v>0.82299999999999995</v>
      </c>
      <c r="M20" s="4" t="s">
        <v>493</v>
      </c>
      <c r="N20" s="10">
        <v>0.753</v>
      </c>
      <c r="O20" s="4" t="s">
        <v>655</v>
      </c>
      <c r="P20" s="4" t="s">
        <v>92</v>
      </c>
      <c r="Q20" s="4" t="s">
        <v>93</v>
      </c>
    </row>
    <row r="21" spans="1:17" x14ac:dyDescent="0.45">
      <c r="A21" s="8" t="s">
        <v>168</v>
      </c>
      <c r="B21" s="10">
        <v>5.8999999999999997E-2</v>
      </c>
      <c r="C21" s="4" t="s">
        <v>112</v>
      </c>
      <c r="D21" s="10">
        <v>2.4E-2</v>
      </c>
      <c r="E21" s="4" t="s">
        <v>86</v>
      </c>
      <c r="F21" s="10">
        <v>3.6999999999999998E-2</v>
      </c>
      <c r="G21" s="4" t="s">
        <v>132</v>
      </c>
      <c r="H21" s="10">
        <v>0</v>
      </c>
      <c r="I21" s="4" t="s">
        <v>133</v>
      </c>
      <c r="J21" s="10">
        <v>0.19</v>
      </c>
      <c r="K21" s="4" t="s">
        <v>148</v>
      </c>
      <c r="L21" s="10">
        <v>0.156</v>
      </c>
      <c r="M21" s="4" t="s">
        <v>493</v>
      </c>
      <c r="N21" s="10">
        <v>0.215</v>
      </c>
      <c r="O21" s="4" t="s">
        <v>470</v>
      </c>
      <c r="P21" s="4" t="s">
        <v>92</v>
      </c>
      <c r="Q21" s="4" t="s">
        <v>93</v>
      </c>
    </row>
    <row r="22" spans="1:17" ht="28.5" x14ac:dyDescent="0.45">
      <c r="A22" s="8" t="s">
        <v>173</v>
      </c>
      <c r="B22" s="10">
        <v>0</v>
      </c>
      <c r="C22" s="4" t="s">
        <v>82</v>
      </c>
      <c r="D22" s="10">
        <v>0</v>
      </c>
      <c r="E22" s="4" t="s">
        <v>139</v>
      </c>
      <c r="F22" s="10">
        <v>0</v>
      </c>
      <c r="G22" s="4" t="s">
        <v>169</v>
      </c>
      <c r="H22" s="10">
        <v>0</v>
      </c>
      <c r="I22" s="4" t="s">
        <v>133</v>
      </c>
      <c r="J22" s="10">
        <v>0</v>
      </c>
      <c r="K22" s="4" t="s">
        <v>199</v>
      </c>
      <c r="L22" s="10">
        <v>0</v>
      </c>
      <c r="M22" s="4" t="s">
        <v>182</v>
      </c>
      <c r="N22" s="10">
        <v>0</v>
      </c>
      <c r="O22" s="4" t="s">
        <v>117</v>
      </c>
      <c r="P22" s="4" t="s">
        <v>92</v>
      </c>
      <c r="Q22" s="4" t="s">
        <v>93</v>
      </c>
    </row>
    <row r="23" spans="1:17" x14ac:dyDescent="0.45">
      <c r="A23" s="8" t="s">
        <v>175</v>
      </c>
      <c r="B23" s="10">
        <v>3.5000000000000003E-2</v>
      </c>
      <c r="C23" s="4" t="s">
        <v>169</v>
      </c>
      <c r="D23" s="10">
        <v>0</v>
      </c>
      <c r="E23" s="4" t="s">
        <v>139</v>
      </c>
      <c r="F23" s="10">
        <v>5.0999999999999997E-2</v>
      </c>
      <c r="G23" s="4" t="s">
        <v>170</v>
      </c>
      <c r="H23" s="10">
        <v>0</v>
      </c>
      <c r="I23" s="4" t="s">
        <v>133</v>
      </c>
      <c r="J23" s="10">
        <v>1.4E-2</v>
      </c>
      <c r="K23" s="4" t="s">
        <v>88</v>
      </c>
      <c r="L23" s="10">
        <v>0</v>
      </c>
      <c r="M23" s="4" t="s">
        <v>182</v>
      </c>
      <c r="N23" s="10">
        <v>0</v>
      </c>
      <c r="O23" s="4" t="s">
        <v>117</v>
      </c>
      <c r="P23" s="4" t="s">
        <v>92</v>
      </c>
      <c r="Q23" s="4" t="s">
        <v>93</v>
      </c>
    </row>
    <row r="24" spans="1:17" ht="28.5" x14ac:dyDescent="0.45">
      <c r="A24" s="8" t="s">
        <v>178</v>
      </c>
      <c r="B24" s="10">
        <v>0</v>
      </c>
      <c r="C24" s="4" t="s">
        <v>82</v>
      </c>
      <c r="D24" s="10">
        <v>0</v>
      </c>
      <c r="E24" s="4" t="s">
        <v>139</v>
      </c>
      <c r="F24" s="10">
        <v>0</v>
      </c>
      <c r="G24" s="4" t="s">
        <v>169</v>
      </c>
      <c r="H24" s="10">
        <v>0</v>
      </c>
      <c r="I24" s="4" t="s">
        <v>133</v>
      </c>
      <c r="J24" s="10">
        <v>0</v>
      </c>
      <c r="K24" s="4" t="s">
        <v>199</v>
      </c>
      <c r="L24" s="10">
        <v>0</v>
      </c>
      <c r="M24" s="4" t="s">
        <v>182</v>
      </c>
      <c r="N24" s="10">
        <v>0</v>
      </c>
      <c r="O24" s="4" t="s">
        <v>117</v>
      </c>
      <c r="P24" s="4" t="s">
        <v>92</v>
      </c>
      <c r="Q24" s="4" t="s">
        <v>93</v>
      </c>
    </row>
    <row r="25" spans="1:17" x14ac:dyDescent="0.45">
      <c r="A25" s="8" t="s">
        <v>179</v>
      </c>
      <c r="B25" s="10">
        <v>1.0999999999999999E-2</v>
      </c>
      <c r="C25" s="4" t="s">
        <v>174</v>
      </c>
      <c r="D25" s="10">
        <v>0</v>
      </c>
      <c r="E25" s="4" t="s">
        <v>139</v>
      </c>
      <c r="F25" s="10">
        <v>0.02</v>
      </c>
      <c r="G25" s="4" t="s">
        <v>85</v>
      </c>
      <c r="H25" s="10">
        <v>0.23400000000000001</v>
      </c>
      <c r="I25" s="4" t="s">
        <v>533</v>
      </c>
      <c r="J25" s="10">
        <v>0</v>
      </c>
      <c r="K25" s="4" t="s">
        <v>199</v>
      </c>
      <c r="L25" s="10">
        <v>0</v>
      </c>
      <c r="M25" s="4" t="s">
        <v>182</v>
      </c>
      <c r="N25" s="10">
        <v>0</v>
      </c>
      <c r="O25" s="4" t="s">
        <v>117</v>
      </c>
      <c r="P25" s="4" t="s">
        <v>92</v>
      </c>
      <c r="Q25" s="4" t="s">
        <v>93</v>
      </c>
    </row>
    <row r="26" spans="1:17" x14ac:dyDescent="0.45">
      <c r="A26" s="7" t="s">
        <v>180</v>
      </c>
      <c r="B26" s="10">
        <v>0.04</v>
      </c>
      <c r="C26" s="4" t="s">
        <v>89</v>
      </c>
      <c r="D26" s="10">
        <v>3.5000000000000003E-2</v>
      </c>
      <c r="E26" s="4" t="s">
        <v>86</v>
      </c>
      <c r="F26" s="10">
        <v>6.4000000000000001E-2</v>
      </c>
      <c r="G26" s="4" t="s">
        <v>97</v>
      </c>
      <c r="H26" s="10">
        <v>0</v>
      </c>
      <c r="I26" s="4" t="s">
        <v>133</v>
      </c>
      <c r="J26" s="10">
        <v>0.02</v>
      </c>
      <c r="K26" s="4" t="s">
        <v>78</v>
      </c>
      <c r="L26" s="10">
        <v>0.02</v>
      </c>
      <c r="M26" s="4" t="s">
        <v>126</v>
      </c>
      <c r="N26" s="10">
        <v>3.2000000000000001E-2</v>
      </c>
      <c r="O26" s="4" t="s">
        <v>79</v>
      </c>
      <c r="P26" s="4" t="s">
        <v>92</v>
      </c>
      <c r="Q26" s="4" t="s">
        <v>93</v>
      </c>
    </row>
    <row r="27" spans="1:17" ht="28.5" x14ac:dyDescent="0.45">
      <c r="A27" s="7" t="s">
        <v>181</v>
      </c>
      <c r="B27" s="10">
        <v>2.5999999999999999E-2</v>
      </c>
      <c r="C27" s="4" t="s">
        <v>139</v>
      </c>
      <c r="D27" s="10">
        <v>4.0000000000000001E-3</v>
      </c>
      <c r="E27" s="4" t="s">
        <v>203</v>
      </c>
      <c r="F27" s="10">
        <v>6.3E-2</v>
      </c>
      <c r="G27" s="4" t="s">
        <v>83</v>
      </c>
      <c r="H27" s="10">
        <v>0.23400000000000001</v>
      </c>
      <c r="I27" s="4" t="s">
        <v>533</v>
      </c>
      <c r="J27" s="10">
        <v>3.0000000000000001E-3</v>
      </c>
      <c r="K27" s="4" t="s">
        <v>203</v>
      </c>
      <c r="L27" s="10">
        <v>4.0000000000000001E-3</v>
      </c>
      <c r="M27" s="4" t="s">
        <v>81</v>
      </c>
      <c r="N27" s="10">
        <v>0</v>
      </c>
      <c r="O27" s="4" t="s">
        <v>117</v>
      </c>
      <c r="P27" s="4" t="s">
        <v>92</v>
      </c>
      <c r="Q27" s="4" t="s">
        <v>93</v>
      </c>
    </row>
    <row r="28" spans="1:17" ht="28.5" x14ac:dyDescent="0.45">
      <c r="A28" s="7" t="s">
        <v>185</v>
      </c>
      <c r="B28" s="10">
        <v>0.85299999999999998</v>
      </c>
      <c r="C28" s="4" t="s">
        <v>215</v>
      </c>
      <c r="D28" s="10">
        <v>0.93799999999999994</v>
      </c>
      <c r="E28" s="4" t="s">
        <v>118</v>
      </c>
      <c r="F28" s="10">
        <v>0.82799999999999996</v>
      </c>
      <c r="G28" s="4" t="s">
        <v>222</v>
      </c>
      <c r="H28" s="10">
        <v>0.76600000000000001</v>
      </c>
      <c r="I28" s="4" t="s">
        <v>533</v>
      </c>
      <c r="J28" s="10">
        <v>0.77300000000000002</v>
      </c>
      <c r="K28" s="4" t="s">
        <v>250</v>
      </c>
      <c r="L28" s="10">
        <v>0.82</v>
      </c>
      <c r="M28" s="4" t="s">
        <v>384</v>
      </c>
      <c r="N28" s="10">
        <v>0.753</v>
      </c>
      <c r="O28" s="4" t="s">
        <v>655</v>
      </c>
      <c r="P28" s="4" t="s">
        <v>92</v>
      </c>
      <c r="Q28" s="4" t="s">
        <v>93</v>
      </c>
    </row>
    <row r="29" spans="1:17" ht="28.5" x14ac:dyDescent="0.45">
      <c r="A29" s="4" t="s">
        <v>188</v>
      </c>
    </row>
    <row r="30" spans="1:17" x14ac:dyDescent="0.45">
      <c r="A30" s="6" t="s">
        <v>189</v>
      </c>
      <c r="B30" s="9">
        <v>3380</v>
      </c>
      <c r="C30" s="4" t="s">
        <v>560</v>
      </c>
      <c r="D30" s="9">
        <v>1920</v>
      </c>
      <c r="E30" s="4" t="s">
        <v>654</v>
      </c>
      <c r="F30" s="9">
        <v>1044</v>
      </c>
      <c r="G30" s="4" t="s">
        <v>616</v>
      </c>
      <c r="H30" s="4">
        <v>64</v>
      </c>
      <c r="I30" s="4" t="s">
        <v>633</v>
      </c>
      <c r="J30" s="9">
        <v>4016</v>
      </c>
      <c r="K30" s="4" t="s">
        <v>632</v>
      </c>
      <c r="L30" s="9">
        <v>2966</v>
      </c>
      <c r="M30" s="4" t="s">
        <v>631</v>
      </c>
      <c r="N30" s="4">
        <v>692</v>
      </c>
      <c r="O30" s="4" t="s">
        <v>621</v>
      </c>
      <c r="P30" s="4">
        <v>0</v>
      </c>
      <c r="Q30" s="4" t="s">
        <v>320</v>
      </c>
    </row>
    <row r="31" spans="1:17" ht="28.5" x14ac:dyDescent="0.45">
      <c r="A31" s="7" t="s">
        <v>198</v>
      </c>
      <c r="B31" s="10">
        <v>0.13</v>
      </c>
      <c r="C31" s="4" t="s">
        <v>163</v>
      </c>
      <c r="D31" s="10">
        <v>0.04</v>
      </c>
      <c r="E31" s="4" t="s">
        <v>114</v>
      </c>
      <c r="F31" s="10">
        <v>0.05</v>
      </c>
      <c r="G31" s="4" t="s">
        <v>268</v>
      </c>
      <c r="H31" s="10">
        <v>0</v>
      </c>
      <c r="I31" s="4" t="s">
        <v>133</v>
      </c>
      <c r="J31" s="10">
        <v>5.1999999999999998E-2</v>
      </c>
      <c r="K31" s="4" t="s">
        <v>124</v>
      </c>
      <c r="L31" s="10">
        <v>0.02</v>
      </c>
      <c r="M31" s="4" t="s">
        <v>126</v>
      </c>
      <c r="N31" s="10">
        <v>0.02</v>
      </c>
      <c r="O31" s="4" t="s">
        <v>85</v>
      </c>
      <c r="P31" s="4" t="s">
        <v>92</v>
      </c>
      <c r="Q31" s="4" t="s">
        <v>93</v>
      </c>
    </row>
    <row r="32" spans="1:17" x14ac:dyDescent="0.45">
      <c r="A32" s="8" t="s">
        <v>200</v>
      </c>
      <c r="B32" s="10">
        <v>0.121</v>
      </c>
      <c r="C32" s="4" t="s">
        <v>120</v>
      </c>
      <c r="D32" s="10">
        <v>0.04</v>
      </c>
      <c r="E32" s="4" t="s">
        <v>114</v>
      </c>
      <c r="F32" s="10">
        <v>0.05</v>
      </c>
      <c r="G32" s="4" t="s">
        <v>268</v>
      </c>
      <c r="H32" s="10">
        <v>0</v>
      </c>
      <c r="I32" s="4" t="s">
        <v>133</v>
      </c>
      <c r="J32" s="10">
        <v>3.5999999999999997E-2</v>
      </c>
      <c r="K32" s="4" t="s">
        <v>105</v>
      </c>
      <c r="L32" s="10">
        <v>0.02</v>
      </c>
      <c r="M32" s="4" t="s">
        <v>126</v>
      </c>
      <c r="N32" s="10">
        <v>0</v>
      </c>
      <c r="O32" s="4" t="s">
        <v>117</v>
      </c>
      <c r="P32" s="4" t="s">
        <v>92</v>
      </c>
      <c r="Q32" s="4" t="s">
        <v>93</v>
      </c>
    </row>
    <row r="33" spans="1:17" ht="28.5" x14ac:dyDescent="0.45">
      <c r="A33" s="8" t="s">
        <v>202</v>
      </c>
      <c r="B33" s="10">
        <v>8.9999999999999993E-3</v>
      </c>
      <c r="C33" s="4" t="s">
        <v>158</v>
      </c>
      <c r="D33" s="10">
        <v>0</v>
      </c>
      <c r="E33" s="4" t="s">
        <v>139</v>
      </c>
      <c r="F33" s="10">
        <v>0</v>
      </c>
      <c r="G33" s="4" t="s">
        <v>169</v>
      </c>
      <c r="H33" s="10">
        <v>0</v>
      </c>
      <c r="I33" s="4" t="s">
        <v>133</v>
      </c>
      <c r="J33" s="10">
        <v>1.6E-2</v>
      </c>
      <c r="K33" s="4" t="s">
        <v>88</v>
      </c>
      <c r="L33" s="10">
        <v>0</v>
      </c>
      <c r="M33" s="4" t="s">
        <v>182</v>
      </c>
      <c r="N33" s="10">
        <v>0.02</v>
      </c>
      <c r="O33" s="4" t="s">
        <v>85</v>
      </c>
      <c r="P33" s="4" t="s">
        <v>92</v>
      </c>
      <c r="Q33" s="4" t="s">
        <v>93</v>
      </c>
    </row>
    <row r="34" spans="1:17" x14ac:dyDescent="0.45">
      <c r="A34" s="4" t="s">
        <v>204</v>
      </c>
    </row>
    <row r="35" spans="1:17" x14ac:dyDescent="0.45">
      <c r="A35" s="6" t="s">
        <v>205</v>
      </c>
      <c r="B35" s="9">
        <v>3283</v>
      </c>
      <c r="C35" s="4" t="s">
        <v>645</v>
      </c>
      <c r="D35" s="9">
        <v>1876</v>
      </c>
      <c r="E35" s="4" t="s">
        <v>589</v>
      </c>
      <c r="F35" s="4">
        <v>991</v>
      </c>
      <c r="G35" s="4" t="s">
        <v>644</v>
      </c>
      <c r="H35" s="4">
        <v>64</v>
      </c>
      <c r="I35" s="4" t="s">
        <v>633</v>
      </c>
      <c r="J35" s="9">
        <v>3854</v>
      </c>
      <c r="K35" s="4" t="s">
        <v>643</v>
      </c>
      <c r="L35" s="9">
        <v>2804</v>
      </c>
      <c r="M35" s="4" t="s">
        <v>642</v>
      </c>
      <c r="N35" s="4">
        <v>692</v>
      </c>
      <c r="O35" s="4" t="s">
        <v>621</v>
      </c>
      <c r="P35" s="4">
        <v>0</v>
      </c>
      <c r="Q35" s="4" t="s">
        <v>320</v>
      </c>
    </row>
    <row r="36" spans="1:17" x14ac:dyDescent="0.45">
      <c r="A36" s="7" t="s">
        <v>214</v>
      </c>
      <c r="B36" s="10">
        <v>0.66800000000000004</v>
      </c>
      <c r="C36" s="4" t="s">
        <v>227</v>
      </c>
      <c r="D36" s="10">
        <v>0.69399999999999995</v>
      </c>
      <c r="E36" s="4" t="s">
        <v>349</v>
      </c>
      <c r="F36" s="10">
        <v>0.67600000000000005</v>
      </c>
      <c r="G36" s="4" t="s">
        <v>357</v>
      </c>
      <c r="H36" s="10">
        <v>1</v>
      </c>
      <c r="I36" s="4" t="s">
        <v>133</v>
      </c>
      <c r="J36" s="10">
        <v>0.72399999999999998</v>
      </c>
      <c r="K36" s="4" t="s">
        <v>165</v>
      </c>
      <c r="L36" s="10">
        <v>0.67700000000000005</v>
      </c>
      <c r="M36" s="4" t="s">
        <v>261</v>
      </c>
      <c r="N36" s="10">
        <v>0.86</v>
      </c>
      <c r="O36" s="4" t="s">
        <v>184</v>
      </c>
      <c r="P36" s="4" t="s">
        <v>92</v>
      </c>
      <c r="Q36" s="4" t="s">
        <v>93</v>
      </c>
    </row>
    <row r="37" spans="1:17" x14ac:dyDescent="0.45">
      <c r="A37" s="7" t="s">
        <v>223</v>
      </c>
      <c r="B37" s="10">
        <v>0.252</v>
      </c>
      <c r="C37" s="4" t="s">
        <v>275</v>
      </c>
      <c r="D37" s="10">
        <v>0.21099999999999999</v>
      </c>
      <c r="E37" s="4" t="s">
        <v>222</v>
      </c>
      <c r="F37" s="10">
        <v>0.23799999999999999</v>
      </c>
      <c r="G37" s="4" t="s">
        <v>271</v>
      </c>
      <c r="H37" s="10">
        <v>0</v>
      </c>
      <c r="I37" s="4" t="s">
        <v>133</v>
      </c>
      <c r="J37" s="10">
        <v>0.19900000000000001</v>
      </c>
      <c r="K37" s="4" t="s">
        <v>121</v>
      </c>
      <c r="L37" s="10">
        <v>0.23699999999999999</v>
      </c>
      <c r="M37" s="4" t="s">
        <v>222</v>
      </c>
      <c r="N37" s="10">
        <v>9.4E-2</v>
      </c>
      <c r="O37" s="4" t="s">
        <v>163</v>
      </c>
      <c r="P37" s="4" t="s">
        <v>92</v>
      </c>
      <c r="Q37" s="4" t="s">
        <v>93</v>
      </c>
    </row>
    <row r="38" spans="1:17" x14ac:dyDescent="0.45">
      <c r="A38" s="7" t="s">
        <v>228</v>
      </c>
      <c r="B38" s="10">
        <v>5.6000000000000001E-2</v>
      </c>
      <c r="C38" s="4" t="s">
        <v>117</v>
      </c>
      <c r="D38" s="10">
        <v>6.9000000000000006E-2</v>
      </c>
      <c r="E38" s="4" t="s">
        <v>90</v>
      </c>
      <c r="F38" s="10">
        <v>5.3999999999999999E-2</v>
      </c>
      <c r="G38" s="4" t="s">
        <v>163</v>
      </c>
      <c r="H38" s="10">
        <v>0</v>
      </c>
      <c r="I38" s="4" t="s">
        <v>133</v>
      </c>
      <c r="J38" s="10">
        <v>6.5000000000000002E-2</v>
      </c>
      <c r="K38" s="4" t="s">
        <v>130</v>
      </c>
      <c r="L38" s="10">
        <v>8.1000000000000003E-2</v>
      </c>
      <c r="M38" s="4" t="s">
        <v>90</v>
      </c>
      <c r="N38" s="10">
        <v>0</v>
      </c>
      <c r="O38" s="4" t="s">
        <v>117</v>
      </c>
      <c r="P38" s="4" t="s">
        <v>92</v>
      </c>
      <c r="Q38" s="4" t="s">
        <v>93</v>
      </c>
    </row>
    <row r="39" spans="1:17" x14ac:dyDescent="0.45">
      <c r="A39" s="7" t="s">
        <v>231</v>
      </c>
      <c r="B39" s="10">
        <v>2.4E-2</v>
      </c>
      <c r="C39" s="4" t="s">
        <v>176</v>
      </c>
      <c r="D39" s="10">
        <v>2.5999999999999999E-2</v>
      </c>
      <c r="E39" s="4" t="s">
        <v>89</v>
      </c>
      <c r="F39" s="10">
        <v>3.1E-2</v>
      </c>
      <c r="G39" s="4" t="s">
        <v>99</v>
      </c>
      <c r="H39" s="10">
        <v>0</v>
      </c>
      <c r="I39" s="4" t="s">
        <v>133</v>
      </c>
      <c r="J39" s="10">
        <v>1.2E-2</v>
      </c>
      <c r="K39" s="4" t="s">
        <v>174</v>
      </c>
      <c r="L39" s="10">
        <v>5.0000000000000001E-3</v>
      </c>
      <c r="M39" s="4" t="s">
        <v>82</v>
      </c>
      <c r="N39" s="10">
        <v>4.5999999999999999E-2</v>
      </c>
      <c r="O39" s="4" t="s">
        <v>149</v>
      </c>
      <c r="P39" s="4" t="s">
        <v>92</v>
      </c>
      <c r="Q39" s="4" t="s">
        <v>93</v>
      </c>
    </row>
    <row r="40" spans="1:17" x14ac:dyDescent="0.45">
      <c r="A40" s="4" t="s">
        <v>232</v>
      </c>
    </row>
    <row r="41" spans="1:17" x14ac:dyDescent="0.45">
      <c r="A41" s="6" t="s">
        <v>233</v>
      </c>
      <c r="B41" s="9">
        <v>2225</v>
      </c>
      <c r="C41" s="4" t="s">
        <v>392</v>
      </c>
      <c r="D41" s="9">
        <v>1444</v>
      </c>
      <c r="E41" s="4" t="s">
        <v>360</v>
      </c>
      <c r="F41" s="4">
        <v>531</v>
      </c>
      <c r="G41" s="4" t="s">
        <v>653</v>
      </c>
      <c r="H41" s="4">
        <v>49</v>
      </c>
      <c r="I41" s="4" t="s">
        <v>652</v>
      </c>
      <c r="J41" s="9">
        <v>2778</v>
      </c>
      <c r="K41" s="4" t="s">
        <v>651</v>
      </c>
      <c r="L41" s="9">
        <v>2066</v>
      </c>
      <c r="M41" s="4" t="s">
        <v>650</v>
      </c>
      <c r="N41" s="4">
        <v>500</v>
      </c>
      <c r="O41" s="4" t="s">
        <v>649</v>
      </c>
      <c r="P41" s="4">
        <v>0</v>
      </c>
      <c r="Q41" s="4" t="s">
        <v>320</v>
      </c>
    </row>
    <row r="42" spans="1:17" x14ac:dyDescent="0.45">
      <c r="A42" s="7" t="s">
        <v>244</v>
      </c>
      <c r="B42" s="10">
        <v>3.5999999999999997E-2</v>
      </c>
      <c r="C42" s="4" t="s">
        <v>104</v>
      </c>
      <c r="D42" s="10">
        <v>5.6000000000000001E-2</v>
      </c>
      <c r="E42" s="4" t="s">
        <v>265</v>
      </c>
      <c r="F42" s="10">
        <v>0</v>
      </c>
      <c r="G42" s="4" t="s">
        <v>253</v>
      </c>
      <c r="H42" s="10">
        <v>0</v>
      </c>
      <c r="I42" s="4" t="s">
        <v>646</v>
      </c>
      <c r="J42" s="10">
        <v>4.2999999999999997E-2</v>
      </c>
      <c r="K42" s="4" t="s">
        <v>124</v>
      </c>
      <c r="L42" s="10">
        <v>4.2000000000000003E-2</v>
      </c>
      <c r="M42" s="4" t="s">
        <v>186</v>
      </c>
      <c r="N42" s="10">
        <v>6.8000000000000005E-2</v>
      </c>
      <c r="O42" s="4" t="s">
        <v>367</v>
      </c>
      <c r="P42" s="4" t="s">
        <v>92</v>
      </c>
      <c r="Q42" s="4" t="s">
        <v>93</v>
      </c>
    </row>
    <row r="43" spans="1:17" ht="28.5" x14ac:dyDescent="0.45">
      <c r="A43" s="7" t="s">
        <v>248</v>
      </c>
      <c r="B43" s="10">
        <v>0.14199999999999999</v>
      </c>
      <c r="C43" s="4" t="s">
        <v>201</v>
      </c>
      <c r="D43" s="10">
        <v>0.14399999999999999</v>
      </c>
      <c r="E43" s="4" t="s">
        <v>163</v>
      </c>
      <c r="F43" s="10">
        <v>8.3000000000000004E-2</v>
      </c>
      <c r="G43" s="4" t="s">
        <v>275</v>
      </c>
      <c r="H43" s="10">
        <v>0</v>
      </c>
      <c r="I43" s="4" t="s">
        <v>646</v>
      </c>
      <c r="J43" s="10">
        <v>0.16800000000000001</v>
      </c>
      <c r="K43" s="4" t="s">
        <v>113</v>
      </c>
      <c r="L43" s="10">
        <v>0.22700000000000001</v>
      </c>
      <c r="M43" s="4" t="s">
        <v>229</v>
      </c>
      <c r="N43" s="10">
        <v>0</v>
      </c>
      <c r="O43" s="4" t="s">
        <v>138</v>
      </c>
      <c r="P43" s="4" t="s">
        <v>92</v>
      </c>
      <c r="Q43" s="4" t="s">
        <v>93</v>
      </c>
    </row>
    <row r="44" spans="1:17" ht="28.5" x14ac:dyDescent="0.45">
      <c r="A44" s="7" t="s">
        <v>252</v>
      </c>
      <c r="B44" s="10">
        <v>0.13200000000000001</v>
      </c>
      <c r="C44" s="4" t="s">
        <v>128</v>
      </c>
      <c r="D44" s="10">
        <v>0.14499999999999999</v>
      </c>
      <c r="E44" s="4" t="s">
        <v>112</v>
      </c>
      <c r="F44" s="10">
        <v>5.8000000000000003E-2</v>
      </c>
      <c r="G44" s="4" t="s">
        <v>170</v>
      </c>
      <c r="H44" s="10">
        <v>0</v>
      </c>
      <c r="I44" s="4" t="s">
        <v>646</v>
      </c>
      <c r="J44" s="10">
        <v>0.183</v>
      </c>
      <c r="K44" s="4" t="s">
        <v>125</v>
      </c>
      <c r="L44" s="10">
        <v>0.186</v>
      </c>
      <c r="M44" s="4" t="s">
        <v>350</v>
      </c>
      <c r="N44" s="10">
        <v>0.24399999999999999</v>
      </c>
      <c r="O44" s="4" t="s">
        <v>471</v>
      </c>
      <c r="P44" s="4" t="s">
        <v>92</v>
      </c>
      <c r="Q44" s="4" t="s">
        <v>93</v>
      </c>
    </row>
    <row r="45" spans="1:17" x14ac:dyDescent="0.45">
      <c r="A45" s="7" t="s">
        <v>259</v>
      </c>
      <c r="B45" s="10">
        <v>0.47299999999999998</v>
      </c>
      <c r="C45" s="4" t="s">
        <v>367</v>
      </c>
      <c r="D45" s="10">
        <v>0.55100000000000005</v>
      </c>
      <c r="E45" s="4" t="s">
        <v>648</v>
      </c>
      <c r="F45" s="10">
        <v>0.36899999999999999</v>
      </c>
      <c r="G45" s="4" t="s">
        <v>365</v>
      </c>
      <c r="H45" s="10">
        <v>1</v>
      </c>
      <c r="I45" s="4" t="s">
        <v>646</v>
      </c>
      <c r="J45" s="10">
        <v>0.36199999999999999</v>
      </c>
      <c r="K45" s="4" t="s">
        <v>271</v>
      </c>
      <c r="L45" s="10">
        <v>0.34799999999999998</v>
      </c>
      <c r="M45" s="4" t="s">
        <v>313</v>
      </c>
      <c r="N45" s="10">
        <v>0.26</v>
      </c>
      <c r="O45" s="4" t="s">
        <v>647</v>
      </c>
      <c r="P45" s="4" t="s">
        <v>92</v>
      </c>
      <c r="Q45" s="4" t="s">
        <v>93</v>
      </c>
    </row>
    <row r="46" spans="1:17" x14ac:dyDescent="0.45">
      <c r="A46" s="7" t="s">
        <v>263</v>
      </c>
      <c r="B46" s="10">
        <v>0.216</v>
      </c>
      <c r="C46" s="4" t="s">
        <v>115</v>
      </c>
      <c r="D46" s="10">
        <v>0.104</v>
      </c>
      <c r="E46" s="4" t="s">
        <v>187</v>
      </c>
      <c r="F46" s="10">
        <v>0.49</v>
      </c>
      <c r="G46" s="4" t="s">
        <v>482</v>
      </c>
      <c r="H46" s="10">
        <v>0</v>
      </c>
      <c r="I46" s="4" t="s">
        <v>646</v>
      </c>
      <c r="J46" s="10">
        <v>0.24399999999999999</v>
      </c>
      <c r="K46" s="4" t="s">
        <v>125</v>
      </c>
      <c r="L46" s="10">
        <v>0.19700000000000001</v>
      </c>
      <c r="M46" s="4" t="s">
        <v>356</v>
      </c>
      <c r="N46" s="10">
        <v>0.42799999999999999</v>
      </c>
      <c r="O46" s="4" t="s">
        <v>640</v>
      </c>
      <c r="P46" s="4" t="s">
        <v>92</v>
      </c>
      <c r="Q46" s="4" t="s">
        <v>93</v>
      </c>
    </row>
    <row r="47" spans="1:17" ht="42.75" x14ac:dyDescent="0.45">
      <c r="A47" s="4" t="s">
        <v>364</v>
      </c>
    </row>
    <row r="48" spans="1:17" x14ac:dyDescent="0.45">
      <c r="A48" s="6" t="s">
        <v>205</v>
      </c>
      <c r="B48" s="9">
        <v>3283</v>
      </c>
      <c r="C48" s="4" t="s">
        <v>645</v>
      </c>
      <c r="D48" s="9">
        <v>1876</v>
      </c>
      <c r="E48" s="4" t="s">
        <v>589</v>
      </c>
      <c r="F48" s="4">
        <v>991</v>
      </c>
      <c r="G48" s="4" t="s">
        <v>644</v>
      </c>
      <c r="H48" s="4">
        <v>64</v>
      </c>
      <c r="I48" s="4" t="s">
        <v>633</v>
      </c>
      <c r="J48" s="9">
        <v>3854</v>
      </c>
      <c r="K48" s="4" t="s">
        <v>643</v>
      </c>
      <c r="L48" s="9">
        <v>2804</v>
      </c>
      <c r="M48" s="4" t="s">
        <v>642</v>
      </c>
      <c r="N48" s="4">
        <v>692</v>
      </c>
      <c r="O48" s="4" t="s">
        <v>621</v>
      </c>
      <c r="P48" s="4">
        <v>0</v>
      </c>
      <c r="Q48" s="4" t="s">
        <v>320</v>
      </c>
    </row>
    <row r="49" spans="1:17" x14ac:dyDescent="0.45">
      <c r="A49" s="7" t="s">
        <v>267</v>
      </c>
      <c r="B49" s="10">
        <v>0.09</v>
      </c>
      <c r="C49" s="4" t="s">
        <v>97</v>
      </c>
      <c r="D49" s="10">
        <v>7.9000000000000001E-2</v>
      </c>
      <c r="E49" s="4" t="s">
        <v>128</v>
      </c>
      <c r="F49" s="10">
        <v>8.4000000000000005E-2</v>
      </c>
      <c r="G49" s="4" t="s">
        <v>253</v>
      </c>
      <c r="H49" s="10">
        <v>0</v>
      </c>
      <c r="I49" s="4" t="s">
        <v>133</v>
      </c>
      <c r="J49" s="10">
        <v>0.14599999999999999</v>
      </c>
      <c r="K49" s="4" t="s">
        <v>257</v>
      </c>
      <c r="L49" s="10">
        <v>0.14299999999999999</v>
      </c>
      <c r="M49" s="4" t="s">
        <v>150</v>
      </c>
      <c r="N49" s="10">
        <v>0.22500000000000001</v>
      </c>
      <c r="O49" s="4" t="s">
        <v>641</v>
      </c>
      <c r="P49" s="4" t="s">
        <v>92</v>
      </c>
      <c r="Q49" s="4" t="s">
        <v>93</v>
      </c>
    </row>
    <row r="50" spans="1:17" x14ac:dyDescent="0.45">
      <c r="A50" s="7" t="s">
        <v>269</v>
      </c>
      <c r="B50" s="10">
        <v>6.5000000000000002E-2</v>
      </c>
      <c r="C50" s="4" t="s">
        <v>98</v>
      </c>
      <c r="D50" s="10">
        <v>8.3000000000000004E-2</v>
      </c>
      <c r="E50" s="4" t="s">
        <v>103</v>
      </c>
      <c r="F50" s="10">
        <v>3.9E-2</v>
      </c>
      <c r="G50" s="4" t="s">
        <v>130</v>
      </c>
      <c r="H50" s="10">
        <v>0</v>
      </c>
      <c r="I50" s="4" t="s">
        <v>133</v>
      </c>
      <c r="J50" s="10">
        <v>1.2E-2</v>
      </c>
      <c r="K50" s="4" t="s">
        <v>174</v>
      </c>
      <c r="L50" s="10">
        <v>1.2E-2</v>
      </c>
      <c r="M50" s="4" t="s">
        <v>160</v>
      </c>
      <c r="N50" s="10">
        <v>2.1999999999999999E-2</v>
      </c>
      <c r="O50" s="4" t="s">
        <v>123</v>
      </c>
      <c r="P50" s="4" t="s">
        <v>92</v>
      </c>
      <c r="Q50" s="4" t="s">
        <v>93</v>
      </c>
    </row>
    <row r="51" spans="1:17" x14ac:dyDescent="0.45">
      <c r="A51" s="7" t="s">
        <v>270</v>
      </c>
      <c r="B51" s="10">
        <v>6.2E-2</v>
      </c>
      <c r="C51" s="4" t="s">
        <v>102</v>
      </c>
      <c r="D51" s="10">
        <v>5.2999999999999999E-2</v>
      </c>
      <c r="E51" s="4" t="s">
        <v>86</v>
      </c>
      <c r="F51" s="10">
        <v>5.0999999999999997E-2</v>
      </c>
      <c r="G51" s="4" t="s">
        <v>114</v>
      </c>
      <c r="H51" s="10">
        <v>0</v>
      </c>
      <c r="I51" s="4" t="s">
        <v>133</v>
      </c>
      <c r="J51" s="10">
        <v>9.4E-2</v>
      </c>
      <c r="K51" s="4" t="s">
        <v>131</v>
      </c>
      <c r="L51" s="10">
        <v>0.11700000000000001</v>
      </c>
      <c r="M51" s="4" t="s">
        <v>187</v>
      </c>
      <c r="N51" s="10">
        <v>2.9000000000000001E-2</v>
      </c>
      <c r="O51" s="4" t="s">
        <v>186</v>
      </c>
      <c r="P51" s="4" t="s">
        <v>92</v>
      </c>
      <c r="Q51" s="4" t="s">
        <v>93</v>
      </c>
    </row>
    <row r="52" spans="1:17" x14ac:dyDescent="0.45">
      <c r="A52" s="7" t="s">
        <v>272</v>
      </c>
      <c r="B52" s="10">
        <v>3.3000000000000002E-2</v>
      </c>
      <c r="C52" s="4" t="s">
        <v>98</v>
      </c>
      <c r="D52" s="10">
        <v>5.1999999999999998E-2</v>
      </c>
      <c r="E52" s="4" t="s">
        <v>118</v>
      </c>
      <c r="F52" s="10">
        <v>1.2E-2</v>
      </c>
      <c r="G52" s="4" t="s">
        <v>142</v>
      </c>
      <c r="H52" s="10">
        <v>0</v>
      </c>
      <c r="I52" s="4" t="s">
        <v>133</v>
      </c>
      <c r="J52" s="10">
        <v>7.2999999999999995E-2</v>
      </c>
      <c r="K52" s="4" t="s">
        <v>253</v>
      </c>
      <c r="L52" s="10">
        <v>9.1999999999999998E-2</v>
      </c>
      <c r="M52" s="4" t="s">
        <v>115</v>
      </c>
      <c r="N52" s="10">
        <v>3.2000000000000001E-2</v>
      </c>
      <c r="O52" s="4" t="s">
        <v>79</v>
      </c>
      <c r="P52" s="4" t="s">
        <v>92</v>
      </c>
      <c r="Q52" s="4" t="s">
        <v>93</v>
      </c>
    </row>
    <row r="53" spans="1:17" x14ac:dyDescent="0.45">
      <c r="A53" s="7" t="s">
        <v>274</v>
      </c>
      <c r="B53" s="10">
        <v>0.129</v>
      </c>
      <c r="C53" s="4" t="s">
        <v>132</v>
      </c>
      <c r="D53" s="10">
        <v>0.19400000000000001</v>
      </c>
      <c r="E53" s="4" t="s">
        <v>150</v>
      </c>
      <c r="F53" s="10">
        <v>4.5999999999999999E-2</v>
      </c>
      <c r="G53" s="4" t="s">
        <v>123</v>
      </c>
      <c r="H53" s="10">
        <v>0</v>
      </c>
      <c r="I53" s="4" t="s">
        <v>133</v>
      </c>
      <c r="J53" s="10">
        <v>9.1999999999999998E-2</v>
      </c>
      <c r="K53" s="4" t="s">
        <v>186</v>
      </c>
      <c r="L53" s="10">
        <v>0.109</v>
      </c>
      <c r="M53" s="4" t="s">
        <v>183</v>
      </c>
      <c r="N53" s="10">
        <v>0</v>
      </c>
      <c r="O53" s="4" t="s">
        <v>117</v>
      </c>
      <c r="P53" s="4" t="s">
        <v>92</v>
      </c>
      <c r="Q53" s="4" t="s">
        <v>93</v>
      </c>
    </row>
    <row r="54" spans="1:17" x14ac:dyDescent="0.45">
      <c r="A54" s="7" t="s">
        <v>276</v>
      </c>
      <c r="B54" s="10">
        <v>0.156</v>
      </c>
      <c r="C54" s="4" t="s">
        <v>127</v>
      </c>
      <c r="D54" s="10">
        <v>0.192</v>
      </c>
      <c r="E54" s="4" t="s">
        <v>255</v>
      </c>
      <c r="F54" s="10">
        <v>0.114</v>
      </c>
      <c r="G54" s="4" t="s">
        <v>222</v>
      </c>
      <c r="H54" s="10">
        <v>0</v>
      </c>
      <c r="I54" s="4" t="s">
        <v>133</v>
      </c>
      <c r="J54" s="10">
        <v>0.16</v>
      </c>
      <c r="K54" s="4" t="s">
        <v>187</v>
      </c>
      <c r="L54" s="10">
        <v>0.121</v>
      </c>
      <c r="M54" s="4" t="s">
        <v>128</v>
      </c>
      <c r="N54" s="10">
        <v>0.185</v>
      </c>
      <c r="O54" s="4" t="s">
        <v>485</v>
      </c>
      <c r="P54" s="4" t="s">
        <v>92</v>
      </c>
      <c r="Q54" s="4" t="s">
        <v>93</v>
      </c>
    </row>
    <row r="55" spans="1:17" x14ac:dyDescent="0.45">
      <c r="A55" s="7" t="s">
        <v>277</v>
      </c>
      <c r="B55" s="10">
        <v>5.8999999999999997E-2</v>
      </c>
      <c r="C55" s="4" t="s">
        <v>96</v>
      </c>
      <c r="D55" s="10">
        <v>5.0999999999999997E-2</v>
      </c>
      <c r="E55" s="4" t="s">
        <v>265</v>
      </c>
      <c r="F55" s="10">
        <v>8.5000000000000006E-2</v>
      </c>
      <c r="G55" s="4" t="s">
        <v>254</v>
      </c>
      <c r="H55" s="10">
        <v>0.23400000000000001</v>
      </c>
      <c r="I55" s="4" t="s">
        <v>533</v>
      </c>
      <c r="J55" s="10">
        <v>8.5000000000000006E-2</v>
      </c>
      <c r="K55" s="4" t="s">
        <v>103</v>
      </c>
      <c r="L55" s="10">
        <v>9.1999999999999998E-2</v>
      </c>
      <c r="M55" s="4" t="s">
        <v>97</v>
      </c>
      <c r="N55" s="10">
        <v>0.10100000000000001</v>
      </c>
      <c r="O55" s="4" t="s">
        <v>467</v>
      </c>
      <c r="P55" s="4" t="s">
        <v>92</v>
      </c>
      <c r="Q55" s="4" t="s">
        <v>93</v>
      </c>
    </row>
    <row r="56" spans="1:17" x14ac:dyDescent="0.45">
      <c r="A56" s="7" t="s">
        <v>278</v>
      </c>
      <c r="B56" s="10">
        <v>0.31</v>
      </c>
      <c r="C56" s="4" t="s">
        <v>106</v>
      </c>
      <c r="D56" s="10">
        <v>0.253</v>
      </c>
      <c r="E56" s="4" t="s">
        <v>357</v>
      </c>
      <c r="F56" s="10">
        <v>0.44600000000000001</v>
      </c>
      <c r="G56" s="4" t="s">
        <v>482</v>
      </c>
      <c r="H56" s="10">
        <v>0.76600000000000001</v>
      </c>
      <c r="I56" s="4" t="s">
        <v>533</v>
      </c>
      <c r="J56" s="10">
        <v>0.25900000000000001</v>
      </c>
      <c r="K56" s="4" t="s">
        <v>268</v>
      </c>
      <c r="L56" s="10">
        <v>0.23</v>
      </c>
      <c r="M56" s="4" t="s">
        <v>275</v>
      </c>
      <c r="N56" s="10">
        <v>0.38600000000000001</v>
      </c>
      <c r="O56" s="4" t="s">
        <v>640</v>
      </c>
      <c r="P56" s="4" t="s">
        <v>92</v>
      </c>
      <c r="Q56" s="4" t="s">
        <v>93</v>
      </c>
    </row>
    <row r="57" spans="1:17" x14ac:dyDescent="0.45">
      <c r="A57" s="7" t="s">
        <v>282</v>
      </c>
      <c r="B57" s="9">
        <v>60671</v>
      </c>
      <c r="C57" s="4" t="s">
        <v>639</v>
      </c>
      <c r="D57" s="9">
        <v>54200</v>
      </c>
      <c r="E57" s="4" t="s">
        <v>638</v>
      </c>
      <c r="F57" s="9">
        <v>75625</v>
      </c>
      <c r="G57" s="4" t="s">
        <v>637</v>
      </c>
      <c r="H57" s="4" t="s">
        <v>92</v>
      </c>
      <c r="I57" s="4" t="s">
        <v>93</v>
      </c>
      <c r="J57" s="9">
        <v>55313</v>
      </c>
      <c r="K57" s="4" t="s">
        <v>636</v>
      </c>
      <c r="L57" s="9">
        <v>46438</v>
      </c>
      <c r="M57" s="4" t="s">
        <v>635</v>
      </c>
      <c r="N57" s="9">
        <v>62375</v>
      </c>
      <c r="O57" s="4" t="s">
        <v>634</v>
      </c>
      <c r="P57" s="4" t="s">
        <v>92</v>
      </c>
      <c r="Q57" s="4" t="s">
        <v>93</v>
      </c>
    </row>
    <row r="58" spans="1:17" ht="28.5" x14ac:dyDescent="0.45">
      <c r="A58" s="4" t="s">
        <v>295</v>
      </c>
    </row>
    <row r="59" spans="1:17" ht="28.5" x14ac:dyDescent="0.45">
      <c r="A59" s="6" t="s">
        <v>296</v>
      </c>
      <c r="B59" s="9">
        <v>3413</v>
      </c>
      <c r="C59" s="4" t="s">
        <v>560</v>
      </c>
      <c r="D59" s="9">
        <v>1953</v>
      </c>
      <c r="E59" s="4" t="s">
        <v>589</v>
      </c>
      <c r="F59" s="9">
        <v>1044</v>
      </c>
      <c r="G59" s="4" t="s">
        <v>616</v>
      </c>
      <c r="H59" s="4">
        <v>64</v>
      </c>
      <c r="I59" s="4" t="s">
        <v>633</v>
      </c>
      <c r="J59" s="9">
        <v>4016</v>
      </c>
      <c r="K59" s="4" t="s">
        <v>632</v>
      </c>
      <c r="L59" s="9">
        <v>2966</v>
      </c>
      <c r="M59" s="4" t="s">
        <v>631</v>
      </c>
      <c r="N59" s="4">
        <v>692</v>
      </c>
      <c r="O59" s="4" t="s">
        <v>621</v>
      </c>
      <c r="P59" s="4">
        <v>0</v>
      </c>
      <c r="Q59" s="4" t="s">
        <v>320</v>
      </c>
    </row>
    <row r="60" spans="1:17" ht="28.5" x14ac:dyDescent="0.45">
      <c r="A60" s="7" t="s">
        <v>301</v>
      </c>
      <c r="B60" s="10">
        <v>0.16500000000000001</v>
      </c>
      <c r="C60" s="4" t="s">
        <v>103</v>
      </c>
      <c r="D60" s="10">
        <v>0.14499999999999999</v>
      </c>
      <c r="E60" s="4" t="s">
        <v>170</v>
      </c>
      <c r="F60" s="10">
        <v>0.23300000000000001</v>
      </c>
      <c r="G60" s="4" t="s">
        <v>355</v>
      </c>
      <c r="H60" s="10">
        <v>0</v>
      </c>
      <c r="I60" s="4" t="s">
        <v>133</v>
      </c>
      <c r="J60" s="10">
        <v>0.23899999999999999</v>
      </c>
      <c r="K60" s="4" t="s">
        <v>406</v>
      </c>
      <c r="L60" s="10">
        <v>0.245</v>
      </c>
      <c r="M60" s="4" t="s">
        <v>371</v>
      </c>
      <c r="N60" s="10">
        <v>0.26700000000000002</v>
      </c>
      <c r="O60" s="4" t="s">
        <v>617</v>
      </c>
      <c r="P60" s="4" t="s">
        <v>92</v>
      </c>
      <c r="Q60" s="4" t="s">
        <v>93</v>
      </c>
    </row>
    <row r="61" spans="1:17" ht="28.5" x14ac:dyDescent="0.45">
      <c r="A61" s="7" t="s">
        <v>304</v>
      </c>
      <c r="B61" s="10">
        <v>3.1E-2</v>
      </c>
      <c r="C61" s="4" t="s">
        <v>176</v>
      </c>
      <c r="D61" s="10">
        <v>2.8000000000000001E-2</v>
      </c>
      <c r="E61" s="4" t="s">
        <v>169</v>
      </c>
      <c r="F61" s="10">
        <v>4.9000000000000002E-2</v>
      </c>
      <c r="G61" s="4" t="s">
        <v>254</v>
      </c>
      <c r="H61" s="10">
        <v>0</v>
      </c>
      <c r="I61" s="4" t="s">
        <v>133</v>
      </c>
      <c r="J61" s="10">
        <v>6.8000000000000005E-2</v>
      </c>
      <c r="K61" s="4" t="s">
        <v>186</v>
      </c>
      <c r="L61" s="10">
        <v>8.5999999999999993E-2</v>
      </c>
      <c r="M61" s="4" t="s">
        <v>149</v>
      </c>
      <c r="N61" s="10">
        <v>2.9000000000000001E-2</v>
      </c>
      <c r="O61" s="4" t="s">
        <v>186</v>
      </c>
      <c r="P61" s="4" t="s">
        <v>92</v>
      </c>
      <c r="Q61" s="4" t="s">
        <v>93</v>
      </c>
    </row>
    <row r="62" spans="1:17" ht="28.5" x14ac:dyDescent="0.45">
      <c r="A62" s="7" t="s">
        <v>306</v>
      </c>
      <c r="B62" s="10">
        <v>0.80400000000000005</v>
      </c>
      <c r="C62" s="4" t="s">
        <v>79</v>
      </c>
      <c r="D62" s="10">
        <v>0.82699999999999996</v>
      </c>
      <c r="E62" s="4" t="s">
        <v>150</v>
      </c>
      <c r="F62" s="10">
        <v>0.71799999999999997</v>
      </c>
      <c r="G62" s="4" t="s">
        <v>258</v>
      </c>
      <c r="H62" s="10">
        <v>1</v>
      </c>
      <c r="I62" s="4" t="s">
        <v>133</v>
      </c>
      <c r="J62" s="10">
        <v>0.69299999999999995</v>
      </c>
      <c r="K62" s="4" t="s">
        <v>473</v>
      </c>
      <c r="L62" s="10">
        <v>0.67</v>
      </c>
      <c r="M62" s="4" t="s">
        <v>347</v>
      </c>
      <c r="N62" s="10">
        <v>0.70399999999999996</v>
      </c>
      <c r="O62" s="4" t="s">
        <v>630</v>
      </c>
      <c r="P62" s="4" t="s">
        <v>92</v>
      </c>
      <c r="Q62" s="4" t="s">
        <v>93</v>
      </c>
    </row>
    <row r="63" spans="1:17" x14ac:dyDescent="0.45">
      <c r="A63" s="4" t="s">
        <v>308</v>
      </c>
    </row>
    <row r="64" spans="1:17" x14ac:dyDescent="0.45">
      <c r="A64" s="6" t="s">
        <v>309</v>
      </c>
      <c r="B64" s="10">
        <v>3.1E-2</v>
      </c>
      <c r="C64" s="4" t="s">
        <v>310</v>
      </c>
      <c r="D64" s="4" t="s">
        <v>310</v>
      </c>
      <c r="E64" s="4" t="s">
        <v>310</v>
      </c>
      <c r="F64" s="4" t="s">
        <v>310</v>
      </c>
      <c r="G64" s="4" t="s">
        <v>310</v>
      </c>
      <c r="H64" s="4" t="s">
        <v>310</v>
      </c>
      <c r="I64" s="4" t="s">
        <v>310</v>
      </c>
      <c r="J64" s="10">
        <v>0.06</v>
      </c>
      <c r="K64" s="4" t="s">
        <v>310</v>
      </c>
      <c r="L64" s="4" t="s">
        <v>310</v>
      </c>
      <c r="M64" s="4" t="s">
        <v>310</v>
      </c>
      <c r="N64" s="4" t="s">
        <v>310</v>
      </c>
      <c r="O64" s="4" t="s">
        <v>310</v>
      </c>
      <c r="P64" s="4" t="s">
        <v>310</v>
      </c>
      <c r="Q64" s="4" t="s">
        <v>310</v>
      </c>
    </row>
    <row r="65" spans="1:17" x14ac:dyDescent="0.45">
      <c r="A65" s="6" t="s">
        <v>311</v>
      </c>
      <c r="B65" s="10">
        <v>3.6999999999999998E-2</v>
      </c>
      <c r="C65" s="4" t="s">
        <v>310</v>
      </c>
      <c r="D65" s="4" t="s">
        <v>310</v>
      </c>
      <c r="E65" s="4" t="s">
        <v>310</v>
      </c>
      <c r="F65" s="4" t="s">
        <v>310</v>
      </c>
      <c r="G65" s="4" t="s">
        <v>310</v>
      </c>
      <c r="H65" s="4" t="s">
        <v>310</v>
      </c>
      <c r="I65" s="4" t="s">
        <v>310</v>
      </c>
      <c r="J65" s="10">
        <v>7.8E-2</v>
      </c>
      <c r="K65" s="4" t="s">
        <v>310</v>
      </c>
      <c r="L65" s="4" t="s">
        <v>310</v>
      </c>
      <c r="M65" s="4" t="s">
        <v>310</v>
      </c>
      <c r="N65" s="4" t="s">
        <v>310</v>
      </c>
      <c r="O65" s="4" t="s">
        <v>310</v>
      </c>
      <c r="P65" s="4" t="s">
        <v>310</v>
      </c>
      <c r="Q65" s="4" t="s">
        <v>310</v>
      </c>
    </row>
  </sheetData>
  <mergeCells count="10">
    <mergeCell ref="B1:I1"/>
    <mergeCell ref="J1:Q1"/>
    <mergeCell ref="B2:C2"/>
    <mergeCell ref="D2:E2"/>
    <mergeCell ref="F2:G2"/>
    <mergeCell ref="H2:I2"/>
    <mergeCell ref="J2:K2"/>
    <mergeCell ref="L2:M2"/>
    <mergeCell ref="N2:O2"/>
    <mergeCell ref="P2:Q2"/>
  </mergeCells>
  <printOptions gridLines="1"/>
  <pageMargins left="0.7" right="0.7" top="0.75" bottom="0.75" header="0.3" footer="0.3"/>
  <pageSetup pageOrder="overThenDown" orientation="landscape"/>
  <headerFooter>
    <oddHeader>&amp;LTable: ACSST5Y2023.S0601</oddHeader>
    <oddFooter>&amp;L&amp;Bdata.census.gov&amp;B | Measuring America's People, Places, and Economy &amp;R&amp;P</oddFooter>
    <evenHeader>&amp;LTable: ACSST5Y2023.S0601</evenHeader>
    <evenFooter>&amp;L&amp;Bdata.census.gov&amp;B | Measuring America's People, Places, and Economy &amp;R&amp;P</even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45"/>
  <sheetViews>
    <sheetView workbookViewId="0">
      <selection sqref="A1:B1"/>
    </sheetView>
  </sheetViews>
  <sheetFormatPr defaultRowHeight="14.25" x14ac:dyDescent="0.45"/>
  <cols>
    <col min="1" max="1" width="25" style="1" customWidth="1"/>
    <col min="2" max="2" width="80" style="1" customWidth="1"/>
    <col min="3" max="3" width="20" customWidth="1"/>
  </cols>
  <sheetData>
    <row r="1" spans="1:3" ht="30" customHeight="1" x14ac:dyDescent="0.45">
      <c r="A1" s="19" t="s">
        <v>0</v>
      </c>
      <c r="B1" s="19"/>
      <c r="C1" s="2"/>
    </row>
    <row r="2" spans="1:3" x14ac:dyDescent="0.45">
      <c r="A2" s="18"/>
      <c r="B2" s="18"/>
      <c r="C2" s="18"/>
    </row>
    <row r="3" spans="1:3" x14ac:dyDescent="0.45">
      <c r="A3" s="20" t="s">
        <v>1</v>
      </c>
      <c r="B3" s="20"/>
      <c r="C3" s="20"/>
    </row>
    <row r="4" spans="1:3" x14ac:dyDescent="0.45">
      <c r="A4" s="18"/>
      <c r="B4" s="18"/>
      <c r="C4" s="18"/>
    </row>
    <row r="5" spans="1:3" ht="8" customHeight="1" x14ac:dyDescent="0.45">
      <c r="A5" s="3" t="s">
        <v>2</v>
      </c>
      <c r="B5" s="18" t="s">
        <v>3</v>
      </c>
      <c r="C5" s="18"/>
    </row>
    <row r="6" spans="1:3" ht="8" customHeight="1" x14ac:dyDescent="0.45">
      <c r="A6" s="1" t="s">
        <v>4</v>
      </c>
      <c r="B6" s="18" t="s">
        <v>5</v>
      </c>
      <c r="C6" s="18"/>
    </row>
    <row r="7" spans="1:3" ht="8" customHeight="1" x14ac:dyDescent="0.45">
      <c r="A7" s="1" t="s">
        <v>6</v>
      </c>
      <c r="B7" s="18" t="s">
        <v>7</v>
      </c>
      <c r="C7" s="18"/>
    </row>
    <row r="8" spans="1:3" ht="8" customHeight="1" x14ac:dyDescent="0.45">
      <c r="A8" s="1" t="s">
        <v>8</v>
      </c>
      <c r="B8" s="18" t="s">
        <v>9</v>
      </c>
      <c r="C8" s="18"/>
    </row>
    <row r="9" spans="1:3" ht="8" customHeight="1" x14ac:dyDescent="0.45">
      <c r="A9" s="1" t="s">
        <v>10</v>
      </c>
      <c r="B9" s="18" t="s">
        <v>11</v>
      </c>
      <c r="C9" s="18"/>
    </row>
    <row r="10" spans="1:3" ht="8" customHeight="1" x14ac:dyDescent="0.45">
      <c r="A10" s="1" t="s">
        <v>12</v>
      </c>
      <c r="B10" s="18" t="s">
        <v>13</v>
      </c>
      <c r="C10" s="18"/>
    </row>
    <row r="11" spans="1:3" ht="8" customHeight="1" x14ac:dyDescent="0.45">
      <c r="A11" s="1" t="s">
        <v>14</v>
      </c>
      <c r="B11" s="18" t="s">
        <v>15</v>
      </c>
      <c r="C11" s="18"/>
    </row>
    <row r="12" spans="1:3" ht="32" customHeight="1" x14ac:dyDescent="0.45">
      <c r="A12" s="1" t="s">
        <v>16</v>
      </c>
      <c r="B12" s="18" t="s">
        <v>17</v>
      </c>
      <c r="C12" s="18"/>
    </row>
    <row r="13" spans="1:3" ht="8" customHeight="1" x14ac:dyDescent="0.45">
      <c r="A13" s="1" t="s">
        <v>18</v>
      </c>
      <c r="B13" s="18" t="s">
        <v>15</v>
      </c>
      <c r="C13" s="18"/>
    </row>
    <row r="14" spans="1:3" ht="8" customHeight="1" x14ac:dyDescent="0.45">
      <c r="A14" s="1" t="s">
        <v>19</v>
      </c>
      <c r="B14" s="18" t="s">
        <v>20</v>
      </c>
      <c r="C14" s="18"/>
    </row>
    <row r="15" spans="1:3" x14ac:dyDescent="0.45">
      <c r="A15" s="18"/>
      <c r="B15" s="18"/>
      <c r="C15" s="18"/>
    </row>
    <row r="16" spans="1:3" ht="8" customHeight="1" x14ac:dyDescent="0.45">
      <c r="A16" s="3" t="s">
        <v>21</v>
      </c>
      <c r="B16" s="18" t="s">
        <v>3</v>
      </c>
      <c r="C16" s="18"/>
    </row>
    <row r="17" spans="1:3" ht="24" customHeight="1" x14ac:dyDescent="0.45">
      <c r="A17" s="1" t="s">
        <v>22</v>
      </c>
      <c r="B17" s="18" t="s">
        <v>23</v>
      </c>
      <c r="C17" s="18"/>
    </row>
    <row r="18" spans="1:3" x14ac:dyDescent="0.45">
      <c r="A18" s="18"/>
      <c r="B18" s="18"/>
      <c r="C18" s="18"/>
    </row>
    <row r="19" spans="1:3" ht="8" customHeight="1" x14ac:dyDescent="0.45">
      <c r="A19" s="3" t="s">
        <v>24</v>
      </c>
      <c r="B19" s="18" t="s">
        <v>15</v>
      </c>
      <c r="C19" s="18"/>
    </row>
    <row r="20" spans="1:3" x14ac:dyDescent="0.45">
      <c r="A20" s="18"/>
      <c r="B20" s="18"/>
      <c r="C20" s="18"/>
    </row>
    <row r="21" spans="1:3" ht="8" customHeight="1" x14ac:dyDescent="0.45">
      <c r="A21" s="3" t="s">
        <v>25</v>
      </c>
      <c r="B21" s="18" t="s">
        <v>15</v>
      </c>
      <c r="C21" s="18"/>
    </row>
    <row r="22" spans="1:3" x14ac:dyDescent="0.45">
      <c r="A22" s="18"/>
      <c r="B22" s="18"/>
      <c r="C22" s="18"/>
    </row>
    <row r="23" spans="1:3" ht="8" customHeight="1" x14ac:dyDescent="0.45">
      <c r="A23" s="3" t="s">
        <v>26</v>
      </c>
      <c r="B23" s="18" t="s">
        <v>15</v>
      </c>
      <c r="C23" s="18"/>
    </row>
    <row r="24" spans="1:3" x14ac:dyDescent="0.45">
      <c r="A24" s="18"/>
      <c r="B24" s="18"/>
      <c r="C24" s="18"/>
    </row>
    <row r="25" spans="1:3" ht="8" customHeight="1" x14ac:dyDescent="0.45">
      <c r="A25" s="3" t="s">
        <v>27</v>
      </c>
      <c r="B25" s="18" t="s">
        <v>3</v>
      </c>
      <c r="C25" s="18"/>
    </row>
    <row r="26" spans="1:3" ht="8" customHeight="1" x14ac:dyDescent="0.45">
      <c r="A26" s="1" t="s">
        <v>28</v>
      </c>
      <c r="B26" s="18" t="s">
        <v>15</v>
      </c>
      <c r="C26" s="18"/>
    </row>
    <row r="27" spans="1:3" ht="8" customHeight="1" x14ac:dyDescent="0.45">
      <c r="A27" s="1" t="s">
        <v>29</v>
      </c>
      <c r="B27" s="18" t="s">
        <v>30</v>
      </c>
      <c r="C27" s="18"/>
    </row>
    <row r="28" spans="1:3" ht="8" customHeight="1" x14ac:dyDescent="0.45">
      <c r="A28" s="1" t="s">
        <v>31</v>
      </c>
      <c r="B28" s="18" t="s">
        <v>15</v>
      </c>
      <c r="C28" s="18"/>
    </row>
    <row r="29" spans="1:3" ht="8" customHeight="1" x14ac:dyDescent="0.45">
      <c r="A29" s="1" t="s">
        <v>32</v>
      </c>
      <c r="B29" s="18" t="s">
        <v>15</v>
      </c>
      <c r="C29" s="18"/>
    </row>
    <row r="30" spans="1:3" x14ac:dyDescent="0.45">
      <c r="A30" s="18"/>
      <c r="B30" s="18"/>
      <c r="C30" s="18"/>
    </row>
    <row r="31" spans="1:3" ht="16.05" customHeight="1" x14ac:dyDescent="0.45">
      <c r="A31" s="3" t="s">
        <v>33</v>
      </c>
      <c r="B31" s="18" t="s">
        <v>34</v>
      </c>
      <c r="C31" s="18"/>
    </row>
    <row r="32" spans="1:3" x14ac:dyDescent="0.45">
      <c r="A32" s="18"/>
      <c r="B32" s="18"/>
      <c r="C32" s="18"/>
    </row>
    <row r="33" spans="1:3" ht="8" customHeight="1" x14ac:dyDescent="0.45">
      <c r="A33" s="3" t="s">
        <v>35</v>
      </c>
      <c r="B33" s="18" t="s">
        <v>3</v>
      </c>
      <c r="C33" s="18"/>
    </row>
    <row r="34" spans="1:3" ht="32" customHeight="1" x14ac:dyDescent="0.45">
      <c r="A34" s="1" t="s">
        <v>3</v>
      </c>
      <c r="B34" s="18" t="s">
        <v>36</v>
      </c>
      <c r="C34" s="18"/>
    </row>
    <row r="35" spans="1:3" ht="112.05" customHeight="1" x14ac:dyDescent="0.45">
      <c r="A35" s="1" t="s">
        <v>3</v>
      </c>
      <c r="B35" s="18" t="s">
        <v>37</v>
      </c>
      <c r="C35" s="18"/>
    </row>
    <row r="36" spans="1:3" ht="16.05" customHeight="1" x14ac:dyDescent="0.45">
      <c r="A36" s="1" t="s">
        <v>3</v>
      </c>
      <c r="B36" s="18" t="s">
        <v>38</v>
      </c>
      <c r="C36" s="18"/>
    </row>
    <row r="37" spans="1:3" ht="80" customHeight="1" x14ac:dyDescent="0.45">
      <c r="A37" s="1" t="s">
        <v>3</v>
      </c>
      <c r="B37" s="18" t="s">
        <v>39</v>
      </c>
      <c r="C37" s="18"/>
    </row>
    <row r="38" spans="1:3" ht="40.049999999999997" customHeight="1" x14ac:dyDescent="0.45">
      <c r="A38" s="1" t="s">
        <v>3</v>
      </c>
      <c r="B38" s="18" t="s">
        <v>40</v>
      </c>
      <c r="C38" s="18"/>
    </row>
    <row r="39" spans="1:3" ht="32" customHeight="1" x14ac:dyDescent="0.45">
      <c r="A39" s="1" t="s">
        <v>3</v>
      </c>
      <c r="B39" s="18" t="s">
        <v>41</v>
      </c>
      <c r="C39" s="18"/>
    </row>
    <row r="40" spans="1:3" ht="24" customHeight="1" x14ac:dyDescent="0.45">
      <c r="A40" s="1" t="s">
        <v>3</v>
      </c>
      <c r="B40" s="18" t="s">
        <v>42</v>
      </c>
      <c r="C40" s="18"/>
    </row>
    <row r="41" spans="1:3" ht="204.5" customHeight="1" x14ac:dyDescent="0.45">
      <c r="A41" s="1" t="s">
        <v>3</v>
      </c>
      <c r="B41" s="18" t="s">
        <v>43</v>
      </c>
      <c r="C41" s="18"/>
    </row>
    <row r="42" spans="1:3" ht="27.5" customHeight="1" x14ac:dyDescent="0.45">
      <c r="B42" s="18"/>
      <c r="C42" s="18"/>
    </row>
    <row r="43" spans="1:3" x14ac:dyDescent="0.45">
      <c r="A43" s="18"/>
      <c r="B43" s="18"/>
      <c r="C43" s="18"/>
    </row>
    <row r="44" spans="1:3" ht="8" customHeight="1" x14ac:dyDescent="0.45">
      <c r="A44" s="3" t="s">
        <v>44</v>
      </c>
      <c r="B44" s="18" t="s">
        <v>15</v>
      </c>
      <c r="C44" s="18"/>
    </row>
    <row r="45" spans="1:3" x14ac:dyDescent="0.45">
      <c r="A45" s="18"/>
      <c r="B45" s="18"/>
      <c r="C45" s="18"/>
    </row>
  </sheetData>
  <mergeCells count="44">
    <mergeCell ref="A1:B1"/>
    <mergeCell ref="A2:C2"/>
    <mergeCell ref="A3:C3"/>
    <mergeCell ref="A4:C4"/>
    <mergeCell ref="B5:C5"/>
    <mergeCell ref="B6:C6"/>
    <mergeCell ref="B7:C7"/>
    <mergeCell ref="B8:C8"/>
    <mergeCell ref="B9:C9"/>
    <mergeCell ref="B10:C10"/>
    <mergeCell ref="B11:C11"/>
    <mergeCell ref="B12:C12"/>
    <mergeCell ref="B13:C13"/>
    <mergeCell ref="B14:C14"/>
    <mergeCell ref="A15:C15"/>
    <mergeCell ref="B16:C16"/>
    <mergeCell ref="B17:C17"/>
    <mergeCell ref="A18:C18"/>
    <mergeCell ref="B19:C19"/>
    <mergeCell ref="A20:C20"/>
    <mergeCell ref="B21:C21"/>
    <mergeCell ref="A22:C22"/>
    <mergeCell ref="B23:C23"/>
    <mergeCell ref="A24:C24"/>
    <mergeCell ref="B25:C25"/>
    <mergeCell ref="B26:C26"/>
    <mergeCell ref="B27:C27"/>
    <mergeCell ref="B28:C28"/>
    <mergeCell ref="B29:C29"/>
    <mergeCell ref="A30:C30"/>
    <mergeCell ref="B31:C31"/>
    <mergeCell ref="A32:C32"/>
    <mergeCell ref="B33:C33"/>
    <mergeCell ref="B34:C34"/>
    <mergeCell ref="B35:C35"/>
    <mergeCell ref="B41:C42"/>
    <mergeCell ref="A43:C43"/>
    <mergeCell ref="B44:C44"/>
    <mergeCell ref="A45:C45"/>
    <mergeCell ref="B36:C36"/>
    <mergeCell ref="B37:C37"/>
    <mergeCell ref="B38:C38"/>
    <mergeCell ref="B39:C39"/>
    <mergeCell ref="B40:C40"/>
  </mergeCells>
  <printOptions gridLines="1"/>
  <pageMargins left="0.7" right="0.7" top="0.75" bottom="0.75" header="0.3" footer="0.3"/>
  <pageSetup fitToHeight="0" orientation="landscape"/>
  <headerFooter>
    <oddHeader>&amp;LTable: ACSST5Y2018.S0601</oddHeader>
    <oddFooter>&amp;L&amp;Bdata.census.gov&amp;B | Measuring America's People, Places, and Economy &amp;R&amp;P</oddFooter>
    <evenHeader>&amp;LTable: ACSST5Y2018.S0601</evenHeader>
    <evenFooter>&amp;L&amp;Bdata.census.gov&amp;B | Measuring America's People, Places, and Economy &amp;R&amp;P</even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5DFE1-E542-4547-859D-378C64EE505F}">
  <dimension ref="A1:AU65"/>
  <sheetViews>
    <sheetView workbookViewId="0">
      <pane xSplit="1" ySplit="3" topLeftCell="AO5" activePane="bottomRight" state="frozen"/>
      <selection pane="topRight"/>
      <selection pane="bottomLeft"/>
      <selection pane="bottomRight" activeCell="AT20" sqref="AT20"/>
    </sheetView>
  </sheetViews>
  <sheetFormatPr defaultRowHeight="14.25" x14ac:dyDescent="0.45"/>
  <cols>
    <col min="1" max="1" width="30" style="4" customWidth="1"/>
    <col min="2" max="41" width="20" style="4" customWidth="1"/>
  </cols>
  <sheetData>
    <row r="1" spans="1:47" ht="30" customHeight="1" x14ac:dyDescent="0.45">
      <c r="A1" s="5">
        <v>1</v>
      </c>
      <c r="B1" s="21" t="s">
        <v>45</v>
      </c>
      <c r="C1" s="21"/>
      <c r="D1" s="21"/>
      <c r="E1" s="21"/>
      <c r="F1" s="21"/>
      <c r="G1" s="21"/>
      <c r="H1" s="21"/>
      <c r="I1" s="21"/>
      <c r="J1" s="21" t="s">
        <v>46</v>
      </c>
      <c r="K1" s="21"/>
      <c r="L1" s="21"/>
      <c r="M1" s="21"/>
      <c r="N1" s="21"/>
      <c r="O1" s="21"/>
      <c r="P1" s="21"/>
      <c r="Q1" s="21"/>
      <c r="R1" s="21" t="s">
        <v>47</v>
      </c>
      <c r="S1" s="21"/>
      <c r="T1" s="21"/>
      <c r="U1" s="21"/>
      <c r="V1" s="21"/>
      <c r="W1" s="21"/>
      <c r="X1" s="21"/>
      <c r="Y1" s="21"/>
      <c r="Z1" s="21" t="s">
        <v>48</v>
      </c>
      <c r="AA1" s="21"/>
      <c r="AB1" s="21"/>
      <c r="AC1" s="21"/>
      <c r="AD1" s="21"/>
      <c r="AE1" s="21"/>
      <c r="AF1" s="21"/>
      <c r="AG1" s="21"/>
      <c r="AH1" s="21" t="s">
        <v>49</v>
      </c>
      <c r="AI1" s="21"/>
      <c r="AJ1" s="21"/>
      <c r="AK1" s="21"/>
      <c r="AL1" s="21"/>
      <c r="AM1" s="21"/>
      <c r="AN1" s="21"/>
      <c r="AO1" s="21"/>
    </row>
    <row r="2" spans="1:47" ht="30" customHeight="1" x14ac:dyDescent="0.45">
      <c r="A2" s="5" t="s">
        <v>3</v>
      </c>
      <c r="B2" s="21" t="s">
        <v>50</v>
      </c>
      <c r="C2" s="21"/>
      <c r="D2" s="21" t="s">
        <v>51</v>
      </c>
      <c r="E2" s="21"/>
      <c r="F2" s="21" t="s">
        <v>52</v>
      </c>
      <c r="G2" s="21"/>
      <c r="H2" s="21" t="s">
        <v>53</v>
      </c>
      <c r="I2" s="21"/>
      <c r="J2" s="21" t="s">
        <v>50</v>
      </c>
      <c r="K2" s="21"/>
      <c r="L2" s="21" t="s">
        <v>51</v>
      </c>
      <c r="M2" s="21"/>
      <c r="N2" s="21" t="s">
        <v>52</v>
      </c>
      <c r="O2" s="21"/>
      <c r="P2" s="21" t="s">
        <v>53</v>
      </c>
      <c r="Q2" s="21"/>
      <c r="R2" s="21" t="s">
        <v>50</v>
      </c>
      <c r="S2" s="21"/>
      <c r="T2" s="21" t="s">
        <v>51</v>
      </c>
      <c r="U2" s="21"/>
      <c r="V2" s="21" t="s">
        <v>52</v>
      </c>
      <c r="W2" s="21"/>
      <c r="X2" s="21" t="s">
        <v>53</v>
      </c>
      <c r="Y2" s="21"/>
      <c r="Z2" s="21" t="s">
        <v>50</v>
      </c>
      <c r="AA2" s="21"/>
      <c r="AB2" s="21" t="s">
        <v>51</v>
      </c>
      <c r="AC2" s="21"/>
      <c r="AD2" s="21" t="s">
        <v>52</v>
      </c>
      <c r="AE2" s="21"/>
      <c r="AF2" s="21" t="s">
        <v>53</v>
      </c>
      <c r="AG2" s="21"/>
      <c r="AH2" s="21" t="s">
        <v>50</v>
      </c>
      <c r="AI2" s="21"/>
      <c r="AJ2" s="21" t="s">
        <v>51</v>
      </c>
      <c r="AK2" s="21"/>
      <c r="AL2" s="21" t="s">
        <v>52</v>
      </c>
      <c r="AM2" s="21"/>
      <c r="AN2" s="21" t="s">
        <v>53</v>
      </c>
      <c r="AO2" s="21"/>
    </row>
    <row r="3" spans="1:47" ht="30" customHeight="1" x14ac:dyDescent="0.45">
      <c r="A3" s="5" t="s">
        <v>54</v>
      </c>
      <c r="B3" s="5" t="s">
        <v>55</v>
      </c>
      <c r="C3" s="5" t="s">
        <v>56</v>
      </c>
      <c r="D3" s="5" t="s">
        <v>55</v>
      </c>
      <c r="E3" s="5" t="s">
        <v>56</v>
      </c>
      <c r="F3" s="5" t="s">
        <v>55</v>
      </c>
      <c r="G3" s="5" t="s">
        <v>56</v>
      </c>
      <c r="H3" s="5" t="s">
        <v>55</v>
      </c>
      <c r="I3" s="5" t="s">
        <v>56</v>
      </c>
      <c r="J3" s="5" t="s">
        <v>55</v>
      </c>
      <c r="K3" s="5" t="s">
        <v>56</v>
      </c>
      <c r="L3" s="5" t="s">
        <v>55</v>
      </c>
      <c r="M3" s="5" t="s">
        <v>56</v>
      </c>
      <c r="N3" s="5" t="s">
        <v>55</v>
      </c>
      <c r="O3" s="5" t="s">
        <v>56</v>
      </c>
      <c r="P3" s="5" t="s">
        <v>55</v>
      </c>
      <c r="Q3" s="5" t="s">
        <v>56</v>
      </c>
      <c r="R3" s="5" t="s">
        <v>55</v>
      </c>
      <c r="S3" s="5" t="s">
        <v>56</v>
      </c>
      <c r="T3" s="5" t="s">
        <v>55</v>
      </c>
      <c r="U3" s="5" t="s">
        <v>56</v>
      </c>
      <c r="V3" s="5" t="s">
        <v>55</v>
      </c>
      <c r="W3" s="5" t="s">
        <v>56</v>
      </c>
      <c r="X3" s="5" t="s">
        <v>55</v>
      </c>
      <c r="Y3" s="5" t="s">
        <v>56</v>
      </c>
      <c r="Z3" s="5" t="s">
        <v>55</v>
      </c>
      <c r="AA3" s="5" t="s">
        <v>56</v>
      </c>
      <c r="AB3" s="5" t="s">
        <v>55</v>
      </c>
      <c r="AC3" s="5" t="s">
        <v>56</v>
      </c>
      <c r="AD3" s="5" t="s">
        <v>55</v>
      </c>
      <c r="AE3" s="5" t="s">
        <v>56</v>
      </c>
      <c r="AF3" s="5" t="s">
        <v>55</v>
      </c>
      <c r="AG3" s="5" t="s">
        <v>56</v>
      </c>
      <c r="AH3" s="5" t="s">
        <v>55</v>
      </c>
      <c r="AI3" s="5" t="s">
        <v>56</v>
      </c>
      <c r="AJ3" s="5" t="s">
        <v>55</v>
      </c>
      <c r="AK3" s="5" t="s">
        <v>56</v>
      </c>
      <c r="AL3" s="5" t="s">
        <v>55</v>
      </c>
      <c r="AM3" s="5" t="s">
        <v>56</v>
      </c>
      <c r="AN3" s="5" t="s">
        <v>55</v>
      </c>
      <c r="AO3" s="5" t="s">
        <v>56</v>
      </c>
    </row>
    <row r="4" spans="1:47" x14ac:dyDescent="0.45">
      <c r="A4" s="4" t="s">
        <v>57</v>
      </c>
      <c r="B4" s="9">
        <v>2376</v>
      </c>
      <c r="C4" s="4" t="s">
        <v>70</v>
      </c>
      <c r="D4" s="9">
        <v>1865</v>
      </c>
      <c r="E4" s="4" t="s">
        <v>238</v>
      </c>
      <c r="F4" s="4">
        <v>403</v>
      </c>
      <c r="G4" s="4" t="s">
        <v>60</v>
      </c>
      <c r="H4" s="4">
        <v>8</v>
      </c>
      <c r="I4" s="4" t="s">
        <v>65</v>
      </c>
      <c r="J4" s="9">
        <v>1748</v>
      </c>
      <c r="K4" s="4" t="s">
        <v>437</v>
      </c>
      <c r="L4" s="9">
        <v>1110</v>
      </c>
      <c r="M4" s="4" t="s">
        <v>212</v>
      </c>
      <c r="N4" s="4">
        <v>431</v>
      </c>
      <c r="O4" s="4" t="s">
        <v>193</v>
      </c>
      <c r="P4" s="4">
        <v>26</v>
      </c>
      <c r="Q4" s="4" t="s">
        <v>73</v>
      </c>
      <c r="R4" s="9">
        <v>2649</v>
      </c>
      <c r="S4" s="4" t="s">
        <v>503</v>
      </c>
      <c r="T4" s="9">
        <v>2021</v>
      </c>
      <c r="U4" s="4" t="s">
        <v>239</v>
      </c>
      <c r="V4" s="4">
        <v>565</v>
      </c>
      <c r="W4" s="4" t="s">
        <v>327</v>
      </c>
      <c r="X4" s="4">
        <v>5</v>
      </c>
      <c r="Y4" s="4" t="s">
        <v>320</v>
      </c>
      <c r="Z4" s="9">
        <v>2487</v>
      </c>
      <c r="AA4" s="4" t="s">
        <v>433</v>
      </c>
      <c r="AB4" s="9">
        <v>1774</v>
      </c>
      <c r="AC4" s="4" t="s">
        <v>380</v>
      </c>
      <c r="AD4" s="4">
        <v>626</v>
      </c>
      <c r="AE4" s="4" t="s">
        <v>502</v>
      </c>
      <c r="AF4" s="4">
        <v>28</v>
      </c>
      <c r="AG4" s="4" t="s">
        <v>431</v>
      </c>
      <c r="AH4" s="4">
        <v>20</v>
      </c>
      <c r="AI4" s="4" t="s">
        <v>211</v>
      </c>
      <c r="AJ4" s="4">
        <v>0</v>
      </c>
      <c r="AK4" s="4" t="s">
        <v>74</v>
      </c>
      <c r="AL4" s="4">
        <v>20</v>
      </c>
      <c r="AM4" s="4" t="s">
        <v>211</v>
      </c>
      <c r="AN4" s="4">
        <v>0</v>
      </c>
      <c r="AO4" s="4" t="s">
        <v>74</v>
      </c>
      <c r="AS4" s="15">
        <f>SUM(AH4,Z4, B4, J4, R4)</f>
        <v>9280</v>
      </c>
    </row>
    <row r="5" spans="1:47" x14ac:dyDescent="0.45">
      <c r="A5" s="4" t="s">
        <v>75</v>
      </c>
      <c r="AS5" s="16">
        <f>B4/AS4</f>
        <v>0.25603448275862067</v>
      </c>
      <c r="AT5">
        <f>4.9</f>
        <v>4.9000000000000004</v>
      </c>
      <c r="AU5" s="16">
        <f>AT5*AS5</f>
        <v>1.2545689655172414</v>
      </c>
    </row>
    <row r="6" spans="1:47" x14ac:dyDescent="0.45">
      <c r="A6" s="6" t="s">
        <v>76</v>
      </c>
      <c r="B6" s="10">
        <v>4.4999999999999998E-2</v>
      </c>
      <c r="C6" s="4" t="s">
        <v>89</v>
      </c>
      <c r="D6" s="10">
        <v>5.7000000000000002E-2</v>
      </c>
      <c r="E6" s="4" t="s">
        <v>126</v>
      </c>
      <c r="F6" s="10">
        <v>0</v>
      </c>
      <c r="G6" s="4" t="s">
        <v>166</v>
      </c>
      <c r="H6" s="10">
        <v>0</v>
      </c>
      <c r="I6" s="4" t="s">
        <v>427</v>
      </c>
      <c r="J6" s="10">
        <v>5.3999999999999999E-2</v>
      </c>
      <c r="K6" s="4" t="s">
        <v>169</v>
      </c>
      <c r="L6" s="10">
        <v>7.9000000000000001E-2</v>
      </c>
      <c r="M6" s="4" t="s">
        <v>123</v>
      </c>
      <c r="N6" s="10">
        <v>0</v>
      </c>
      <c r="O6" s="4" t="s">
        <v>183</v>
      </c>
      <c r="P6" s="10">
        <v>0.23100000000000001</v>
      </c>
      <c r="Q6" s="4" t="s">
        <v>172</v>
      </c>
      <c r="R6" s="10">
        <v>1.9E-2</v>
      </c>
      <c r="S6" s="4" t="s">
        <v>160</v>
      </c>
      <c r="T6" s="10">
        <v>2.5000000000000001E-2</v>
      </c>
      <c r="U6" s="4" t="s">
        <v>176</v>
      </c>
      <c r="V6" s="10">
        <v>0</v>
      </c>
      <c r="W6" s="4" t="s">
        <v>108</v>
      </c>
      <c r="X6" s="10">
        <v>0</v>
      </c>
      <c r="Y6" s="4" t="s">
        <v>423</v>
      </c>
      <c r="Z6" s="10">
        <v>3.9E-2</v>
      </c>
      <c r="AA6" s="4" t="s">
        <v>78</v>
      </c>
      <c r="AB6" s="10">
        <v>4.4999999999999998E-2</v>
      </c>
      <c r="AC6" s="4" t="s">
        <v>95</v>
      </c>
      <c r="AD6" s="10">
        <v>2.9000000000000001E-2</v>
      </c>
      <c r="AE6" s="4" t="s">
        <v>117</v>
      </c>
      <c r="AF6" s="10">
        <v>0</v>
      </c>
      <c r="AG6" s="4" t="s">
        <v>302</v>
      </c>
      <c r="AH6" s="10">
        <v>0</v>
      </c>
      <c r="AI6" s="4" t="s">
        <v>421</v>
      </c>
      <c r="AJ6" s="4" t="s">
        <v>92</v>
      </c>
      <c r="AK6" s="4" t="s">
        <v>93</v>
      </c>
      <c r="AL6" s="10">
        <v>0</v>
      </c>
      <c r="AM6" s="4" t="s">
        <v>421</v>
      </c>
      <c r="AN6" s="4" t="s">
        <v>92</v>
      </c>
      <c r="AO6" s="4" t="s">
        <v>93</v>
      </c>
      <c r="AS6" s="16">
        <f>J4/AS4</f>
        <v>0.18836206896551724</v>
      </c>
      <c r="AT6">
        <v>9.4</v>
      </c>
      <c r="AU6" s="16">
        <f>AT6*AS6</f>
        <v>1.7706034482758621</v>
      </c>
    </row>
    <row r="7" spans="1:47" x14ac:dyDescent="0.45">
      <c r="A7" s="6" t="s">
        <v>94</v>
      </c>
      <c r="B7" s="10">
        <v>9.6000000000000002E-2</v>
      </c>
      <c r="C7" s="4" t="s">
        <v>186</v>
      </c>
      <c r="D7" s="10">
        <v>9.6000000000000002E-2</v>
      </c>
      <c r="E7" s="4" t="s">
        <v>104</v>
      </c>
      <c r="F7" s="10">
        <v>0</v>
      </c>
      <c r="G7" s="4" t="s">
        <v>166</v>
      </c>
      <c r="H7" s="10">
        <v>0</v>
      </c>
      <c r="I7" s="4" t="s">
        <v>427</v>
      </c>
      <c r="J7" s="10">
        <v>0.11600000000000001</v>
      </c>
      <c r="K7" s="4" t="s">
        <v>108</v>
      </c>
      <c r="L7" s="10">
        <v>0.113</v>
      </c>
      <c r="M7" s="4" t="s">
        <v>215</v>
      </c>
      <c r="N7" s="10">
        <v>7.1999999999999995E-2</v>
      </c>
      <c r="O7" s="4" t="s">
        <v>367</v>
      </c>
      <c r="P7" s="10">
        <v>0</v>
      </c>
      <c r="Q7" s="4" t="s">
        <v>428</v>
      </c>
      <c r="R7" s="10">
        <v>7.8E-2</v>
      </c>
      <c r="S7" s="4" t="s">
        <v>176</v>
      </c>
      <c r="T7" s="10">
        <v>9.2999999999999999E-2</v>
      </c>
      <c r="U7" s="4" t="s">
        <v>107</v>
      </c>
      <c r="V7" s="10">
        <v>3.5000000000000003E-2</v>
      </c>
      <c r="W7" s="4" t="s">
        <v>138</v>
      </c>
      <c r="X7" s="10">
        <v>0</v>
      </c>
      <c r="Y7" s="4" t="s">
        <v>423</v>
      </c>
      <c r="Z7" s="10">
        <v>0.14399999999999999</v>
      </c>
      <c r="AA7" s="4" t="s">
        <v>170</v>
      </c>
      <c r="AB7" s="10">
        <v>0.114</v>
      </c>
      <c r="AC7" s="4" t="s">
        <v>218</v>
      </c>
      <c r="AD7" s="10">
        <v>0.249</v>
      </c>
      <c r="AE7" s="4" t="s">
        <v>471</v>
      </c>
      <c r="AF7" s="10">
        <v>0</v>
      </c>
      <c r="AG7" s="4" t="s">
        <v>302</v>
      </c>
      <c r="AH7" s="10">
        <v>0</v>
      </c>
      <c r="AI7" s="4" t="s">
        <v>421</v>
      </c>
      <c r="AJ7" s="4" t="s">
        <v>92</v>
      </c>
      <c r="AK7" s="4" t="s">
        <v>93</v>
      </c>
      <c r="AL7" s="10">
        <v>0</v>
      </c>
      <c r="AM7" s="4" t="s">
        <v>421</v>
      </c>
      <c r="AN7" s="4" t="s">
        <v>92</v>
      </c>
      <c r="AO7" s="4" t="s">
        <v>93</v>
      </c>
      <c r="AS7" s="16">
        <f>R4/AS4</f>
        <v>0.28545258620689656</v>
      </c>
      <c r="AT7">
        <v>4.2</v>
      </c>
      <c r="AU7" s="16">
        <f>AT7*AS7</f>
        <v>1.1989008620689656</v>
      </c>
    </row>
    <row r="8" spans="1:47" x14ac:dyDescent="0.45">
      <c r="A8" s="6" t="s">
        <v>101</v>
      </c>
      <c r="B8" s="10">
        <v>0.127</v>
      </c>
      <c r="C8" s="4" t="s">
        <v>123</v>
      </c>
      <c r="D8" s="10">
        <v>0.121</v>
      </c>
      <c r="E8" s="4" t="s">
        <v>186</v>
      </c>
      <c r="F8" s="10">
        <v>0.13600000000000001</v>
      </c>
      <c r="G8" s="4" t="s">
        <v>184</v>
      </c>
      <c r="H8" s="10">
        <v>0</v>
      </c>
      <c r="I8" s="4" t="s">
        <v>427</v>
      </c>
      <c r="J8" s="10">
        <v>0.05</v>
      </c>
      <c r="K8" s="4" t="s">
        <v>102</v>
      </c>
      <c r="L8" s="10">
        <v>0.05</v>
      </c>
      <c r="M8" s="4" t="s">
        <v>186</v>
      </c>
      <c r="N8" s="10">
        <v>7.1999999999999995E-2</v>
      </c>
      <c r="O8" s="4" t="s">
        <v>120</v>
      </c>
      <c r="P8" s="10">
        <v>0</v>
      </c>
      <c r="Q8" s="4" t="s">
        <v>428</v>
      </c>
      <c r="R8" s="10">
        <v>7.1999999999999995E-2</v>
      </c>
      <c r="S8" s="4" t="s">
        <v>79</v>
      </c>
      <c r="T8" s="10">
        <v>4.4999999999999998E-2</v>
      </c>
      <c r="U8" s="4" t="s">
        <v>89</v>
      </c>
      <c r="V8" s="10">
        <v>0.14699999999999999</v>
      </c>
      <c r="W8" s="4" t="s">
        <v>501</v>
      </c>
      <c r="X8" s="10">
        <v>0</v>
      </c>
      <c r="Y8" s="4" t="s">
        <v>423</v>
      </c>
      <c r="Z8" s="10">
        <v>8.3000000000000004E-2</v>
      </c>
      <c r="AA8" s="4" t="s">
        <v>98</v>
      </c>
      <c r="AB8" s="10">
        <v>9.2999999999999999E-2</v>
      </c>
      <c r="AC8" s="4" t="s">
        <v>124</v>
      </c>
      <c r="AD8" s="10">
        <v>6.7000000000000004E-2</v>
      </c>
      <c r="AE8" s="4" t="s">
        <v>164</v>
      </c>
      <c r="AF8" s="10">
        <v>0</v>
      </c>
      <c r="AG8" s="4" t="s">
        <v>302</v>
      </c>
      <c r="AH8" s="10">
        <v>0</v>
      </c>
      <c r="AI8" s="4" t="s">
        <v>421</v>
      </c>
      <c r="AJ8" s="4" t="s">
        <v>92</v>
      </c>
      <c r="AK8" s="4" t="s">
        <v>93</v>
      </c>
      <c r="AL8" s="10">
        <v>0</v>
      </c>
      <c r="AM8" s="4" t="s">
        <v>421</v>
      </c>
      <c r="AN8" s="4" t="s">
        <v>92</v>
      </c>
      <c r="AO8" s="4" t="s">
        <v>93</v>
      </c>
      <c r="AS8" s="16">
        <f>Z4/AS4</f>
        <v>0.2679956896551724</v>
      </c>
      <c r="AT8">
        <v>9.9</v>
      </c>
      <c r="AU8" s="16">
        <f>AT8*AS8</f>
        <v>2.6531573275862068</v>
      </c>
    </row>
    <row r="9" spans="1:47" x14ac:dyDescent="0.45">
      <c r="A9" s="6" t="s">
        <v>111</v>
      </c>
      <c r="B9" s="10">
        <v>0.39900000000000002</v>
      </c>
      <c r="C9" s="4" t="s">
        <v>118</v>
      </c>
      <c r="D9" s="10">
        <v>0.34300000000000003</v>
      </c>
      <c r="E9" s="4" t="s">
        <v>186</v>
      </c>
      <c r="F9" s="10">
        <v>0.66500000000000004</v>
      </c>
      <c r="G9" s="4" t="s">
        <v>385</v>
      </c>
      <c r="H9" s="10">
        <v>1</v>
      </c>
      <c r="I9" s="4" t="s">
        <v>427</v>
      </c>
      <c r="J9" s="10">
        <v>0.33200000000000002</v>
      </c>
      <c r="K9" s="4" t="s">
        <v>221</v>
      </c>
      <c r="L9" s="10">
        <v>0.24199999999999999</v>
      </c>
      <c r="M9" s="4" t="s">
        <v>164</v>
      </c>
      <c r="N9" s="10">
        <v>0.58699999999999997</v>
      </c>
      <c r="O9" s="4" t="s">
        <v>398</v>
      </c>
      <c r="P9" s="10">
        <v>0.53800000000000003</v>
      </c>
      <c r="Q9" s="4" t="s">
        <v>500</v>
      </c>
      <c r="R9" s="10">
        <v>0.36199999999999999</v>
      </c>
      <c r="S9" s="4" t="s">
        <v>112</v>
      </c>
      <c r="T9" s="10">
        <v>0.28799999999999998</v>
      </c>
      <c r="U9" s="4" t="s">
        <v>166</v>
      </c>
      <c r="V9" s="10">
        <v>0.623</v>
      </c>
      <c r="W9" s="4" t="s">
        <v>499</v>
      </c>
      <c r="X9" s="10">
        <v>1</v>
      </c>
      <c r="Y9" s="4" t="s">
        <v>423</v>
      </c>
      <c r="Z9" s="10">
        <v>0.315</v>
      </c>
      <c r="AA9" s="4" t="s">
        <v>245</v>
      </c>
      <c r="AB9" s="10">
        <v>0.26400000000000001</v>
      </c>
      <c r="AC9" s="4" t="s">
        <v>249</v>
      </c>
      <c r="AD9" s="10">
        <v>0.40699999999999997</v>
      </c>
      <c r="AE9" s="4" t="s">
        <v>498</v>
      </c>
      <c r="AF9" s="10">
        <v>0.75</v>
      </c>
      <c r="AG9" s="4" t="s">
        <v>457</v>
      </c>
      <c r="AH9" s="10">
        <v>0</v>
      </c>
      <c r="AI9" s="4" t="s">
        <v>421</v>
      </c>
      <c r="AJ9" s="4" t="s">
        <v>92</v>
      </c>
      <c r="AK9" s="4" t="s">
        <v>93</v>
      </c>
      <c r="AL9" s="10">
        <v>0</v>
      </c>
      <c r="AM9" s="4" t="s">
        <v>421</v>
      </c>
      <c r="AN9" s="4" t="s">
        <v>92</v>
      </c>
      <c r="AO9" s="4" t="s">
        <v>93</v>
      </c>
      <c r="AS9" s="16">
        <f>AH4/AS4</f>
        <v>2.1551724137931034E-3</v>
      </c>
      <c r="AT9">
        <v>58</v>
      </c>
      <c r="AU9" s="16">
        <f>AT9*AS9</f>
        <v>0.125</v>
      </c>
    </row>
    <row r="10" spans="1:47" x14ac:dyDescent="0.45">
      <c r="A10" s="6" t="s">
        <v>122</v>
      </c>
      <c r="B10" s="10">
        <v>0.13200000000000001</v>
      </c>
      <c r="C10" s="4" t="s">
        <v>98</v>
      </c>
      <c r="D10" s="10">
        <v>0.151</v>
      </c>
      <c r="E10" s="4" t="s">
        <v>102</v>
      </c>
      <c r="F10" s="10">
        <v>7.9000000000000001E-2</v>
      </c>
      <c r="G10" s="4" t="s">
        <v>113</v>
      </c>
      <c r="H10" s="10">
        <v>0</v>
      </c>
      <c r="I10" s="4" t="s">
        <v>427</v>
      </c>
      <c r="J10" s="10">
        <v>0.20300000000000001</v>
      </c>
      <c r="K10" s="4" t="s">
        <v>131</v>
      </c>
      <c r="L10" s="10">
        <v>0.216</v>
      </c>
      <c r="M10" s="4" t="s">
        <v>121</v>
      </c>
      <c r="N10" s="10">
        <v>0.13900000000000001</v>
      </c>
      <c r="O10" s="4" t="s">
        <v>356</v>
      </c>
      <c r="P10" s="10">
        <v>0.23100000000000001</v>
      </c>
      <c r="Q10" s="4" t="s">
        <v>425</v>
      </c>
      <c r="R10" s="10">
        <v>0.10199999999999999</v>
      </c>
      <c r="S10" s="4" t="s">
        <v>85</v>
      </c>
      <c r="T10" s="10">
        <v>0.111</v>
      </c>
      <c r="U10" s="4" t="s">
        <v>130</v>
      </c>
      <c r="V10" s="10">
        <v>8.1000000000000003E-2</v>
      </c>
      <c r="W10" s="4" t="s">
        <v>151</v>
      </c>
      <c r="X10" s="10">
        <v>0</v>
      </c>
      <c r="Y10" s="4" t="s">
        <v>423</v>
      </c>
      <c r="Z10" s="10">
        <v>0.124</v>
      </c>
      <c r="AA10" s="4" t="s">
        <v>132</v>
      </c>
      <c r="AB10" s="10">
        <v>0.13400000000000001</v>
      </c>
      <c r="AC10" s="4" t="s">
        <v>108</v>
      </c>
      <c r="AD10" s="10">
        <v>9.6000000000000002E-2</v>
      </c>
      <c r="AE10" s="4" t="s">
        <v>350</v>
      </c>
      <c r="AF10" s="10">
        <v>0</v>
      </c>
      <c r="AG10" s="4" t="s">
        <v>302</v>
      </c>
      <c r="AH10" s="10">
        <v>1</v>
      </c>
      <c r="AI10" s="4" t="s">
        <v>421</v>
      </c>
      <c r="AJ10" s="4" t="s">
        <v>92</v>
      </c>
      <c r="AK10" s="4" t="s">
        <v>93</v>
      </c>
      <c r="AL10" s="10">
        <v>1</v>
      </c>
      <c r="AM10" s="4" t="s">
        <v>421</v>
      </c>
      <c r="AN10" s="4" t="s">
        <v>92</v>
      </c>
      <c r="AO10" s="4" t="s">
        <v>93</v>
      </c>
    </row>
    <row r="11" spans="1:47" x14ac:dyDescent="0.45">
      <c r="A11" s="6" t="s">
        <v>129</v>
      </c>
      <c r="B11" s="10">
        <v>0.10100000000000001</v>
      </c>
      <c r="C11" s="4" t="s">
        <v>86</v>
      </c>
      <c r="D11" s="10">
        <v>0.121</v>
      </c>
      <c r="E11" s="4" t="s">
        <v>117</v>
      </c>
      <c r="F11" s="10">
        <v>3.6999999999999998E-2</v>
      </c>
      <c r="G11" s="4" t="s">
        <v>103</v>
      </c>
      <c r="H11" s="10">
        <v>0</v>
      </c>
      <c r="I11" s="4" t="s">
        <v>427</v>
      </c>
      <c r="J11" s="10">
        <v>0.109</v>
      </c>
      <c r="K11" s="4" t="s">
        <v>108</v>
      </c>
      <c r="L11" s="10">
        <v>0.125</v>
      </c>
      <c r="M11" s="4" t="s">
        <v>114</v>
      </c>
      <c r="N11" s="10">
        <v>2.5999999999999999E-2</v>
      </c>
      <c r="O11" s="4" t="s">
        <v>117</v>
      </c>
      <c r="P11" s="10">
        <v>0</v>
      </c>
      <c r="Q11" s="4" t="s">
        <v>428</v>
      </c>
      <c r="R11" s="10">
        <v>0.13700000000000001</v>
      </c>
      <c r="S11" s="4" t="s">
        <v>186</v>
      </c>
      <c r="T11" s="10">
        <v>0.17</v>
      </c>
      <c r="U11" s="4" t="s">
        <v>183</v>
      </c>
      <c r="V11" s="10">
        <v>7.0000000000000001E-3</v>
      </c>
      <c r="W11" s="4" t="s">
        <v>161</v>
      </c>
      <c r="X11" s="10">
        <v>0</v>
      </c>
      <c r="Y11" s="4" t="s">
        <v>423</v>
      </c>
      <c r="Z11" s="10">
        <v>0.161</v>
      </c>
      <c r="AA11" s="4" t="s">
        <v>166</v>
      </c>
      <c r="AB11" s="10">
        <v>0.182</v>
      </c>
      <c r="AC11" s="4" t="s">
        <v>187</v>
      </c>
      <c r="AD11" s="10">
        <v>0.107</v>
      </c>
      <c r="AE11" s="4" t="s">
        <v>226</v>
      </c>
      <c r="AF11" s="10">
        <v>0</v>
      </c>
      <c r="AG11" s="4" t="s">
        <v>302</v>
      </c>
      <c r="AH11" s="10">
        <v>0</v>
      </c>
      <c r="AI11" s="4" t="s">
        <v>421</v>
      </c>
      <c r="AJ11" s="4" t="s">
        <v>92</v>
      </c>
      <c r="AK11" s="4" t="s">
        <v>93</v>
      </c>
      <c r="AL11" s="10">
        <v>0</v>
      </c>
      <c r="AM11" s="4" t="s">
        <v>421</v>
      </c>
      <c r="AN11" s="4" t="s">
        <v>92</v>
      </c>
      <c r="AO11" s="4" t="s">
        <v>93</v>
      </c>
    </row>
    <row r="12" spans="1:47" x14ac:dyDescent="0.45">
      <c r="A12" s="6" t="s">
        <v>134</v>
      </c>
      <c r="B12" s="10">
        <v>4.7E-2</v>
      </c>
      <c r="C12" s="4" t="s">
        <v>176</v>
      </c>
      <c r="D12" s="10">
        <v>4.7E-2</v>
      </c>
      <c r="E12" s="4" t="s">
        <v>142</v>
      </c>
      <c r="F12" s="10">
        <v>5.7000000000000002E-2</v>
      </c>
      <c r="G12" s="4" t="s">
        <v>218</v>
      </c>
      <c r="H12" s="10">
        <v>0</v>
      </c>
      <c r="I12" s="4" t="s">
        <v>427</v>
      </c>
      <c r="J12" s="10">
        <v>7.2999999999999995E-2</v>
      </c>
      <c r="K12" s="4" t="s">
        <v>98</v>
      </c>
      <c r="L12" s="10">
        <v>7.4999999999999997E-2</v>
      </c>
      <c r="M12" s="4" t="s">
        <v>105</v>
      </c>
      <c r="N12" s="10">
        <v>0.10199999999999999</v>
      </c>
      <c r="O12" s="4" t="s">
        <v>109</v>
      </c>
      <c r="P12" s="10">
        <v>0</v>
      </c>
      <c r="Q12" s="4" t="s">
        <v>428</v>
      </c>
      <c r="R12" s="10">
        <v>0.106</v>
      </c>
      <c r="S12" s="4" t="s">
        <v>104</v>
      </c>
      <c r="T12" s="10">
        <v>0.114</v>
      </c>
      <c r="U12" s="4" t="s">
        <v>130</v>
      </c>
      <c r="V12" s="10">
        <v>7.3999999999999996E-2</v>
      </c>
      <c r="W12" s="4" t="s">
        <v>115</v>
      </c>
      <c r="X12" s="10">
        <v>0</v>
      </c>
      <c r="Y12" s="4" t="s">
        <v>423</v>
      </c>
      <c r="Z12" s="10">
        <v>0.09</v>
      </c>
      <c r="AA12" s="4" t="s">
        <v>265</v>
      </c>
      <c r="AB12" s="10">
        <v>0.11700000000000001</v>
      </c>
      <c r="AC12" s="4" t="s">
        <v>115</v>
      </c>
      <c r="AD12" s="10">
        <v>2.5999999999999999E-2</v>
      </c>
      <c r="AE12" s="4" t="s">
        <v>85</v>
      </c>
      <c r="AF12" s="10">
        <v>0</v>
      </c>
      <c r="AG12" s="4" t="s">
        <v>302</v>
      </c>
      <c r="AH12" s="10">
        <v>0</v>
      </c>
      <c r="AI12" s="4" t="s">
        <v>421</v>
      </c>
      <c r="AJ12" s="4" t="s">
        <v>92</v>
      </c>
      <c r="AK12" s="4" t="s">
        <v>93</v>
      </c>
      <c r="AL12" s="10">
        <v>0</v>
      </c>
      <c r="AM12" s="4" t="s">
        <v>421</v>
      </c>
      <c r="AN12" s="4" t="s">
        <v>92</v>
      </c>
      <c r="AO12" s="4" t="s">
        <v>93</v>
      </c>
    </row>
    <row r="13" spans="1:47" x14ac:dyDescent="0.45">
      <c r="A13" s="6" t="s">
        <v>137</v>
      </c>
      <c r="B13" s="10">
        <v>5.5E-2</v>
      </c>
      <c r="C13" s="4" t="s">
        <v>141</v>
      </c>
      <c r="D13" s="10">
        <v>6.4000000000000001E-2</v>
      </c>
      <c r="E13" s="4" t="s">
        <v>107</v>
      </c>
      <c r="F13" s="10">
        <v>2.5000000000000001E-2</v>
      </c>
      <c r="G13" s="4" t="s">
        <v>123</v>
      </c>
      <c r="H13" s="10">
        <v>0</v>
      </c>
      <c r="I13" s="4" t="s">
        <v>427</v>
      </c>
      <c r="J13" s="10">
        <v>6.4000000000000001E-2</v>
      </c>
      <c r="K13" s="4" t="s">
        <v>95</v>
      </c>
      <c r="L13" s="10">
        <v>9.9000000000000005E-2</v>
      </c>
      <c r="M13" s="4" t="s">
        <v>103</v>
      </c>
      <c r="N13" s="10">
        <v>2E-3</v>
      </c>
      <c r="O13" s="4" t="s">
        <v>81</v>
      </c>
      <c r="P13" s="10">
        <v>0</v>
      </c>
      <c r="Q13" s="4" t="s">
        <v>428</v>
      </c>
      <c r="R13" s="10">
        <v>0.125</v>
      </c>
      <c r="S13" s="4" t="s">
        <v>102</v>
      </c>
      <c r="T13" s="10">
        <v>0.154</v>
      </c>
      <c r="U13" s="4" t="s">
        <v>83</v>
      </c>
      <c r="V13" s="10">
        <v>3.2000000000000001E-2</v>
      </c>
      <c r="W13" s="4" t="s">
        <v>126</v>
      </c>
      <c r="X13" s="10">
        <v>0</v>
      </c>
      <c r="Y13" s="4" t="s">
        <v>423</v>
      </c>
      <c r="Z13" s="10">
        <v>4.3999999999999997E-2</v>
      </c>
      <c r="AA13" s="4" t="s">
        <v>89</v>
      </c>
      <c r="AB13" s="10">
        <v>5.0999999999999997E-2</v>
      </c>
      <c r="AC13" s="4" t="s">
        <v>95</v>
      </c>
      <c r="AD13" s="10">
        <v>1.9E-2</v>
      </c>
      <c r="AE13" s="4" t="s">
        <v>85</v>
      </c>
      <c r="AF13" s="10">
        <v>0.25</v>
      </c>
      <c r="AG13" s="4" t="s">
        <v>457</v>
      </c>
      <c r="AH13" s="10">
        <v>0</v>
      </c>
      <c r="AI13" s="4" t="s">
        <v>421</v>
      </c>
      <c r="AJ13" s="4" t="s">
        <v>92</v>
      </c>
      <c r="AK13" s="4" t="s">
        <v>93</v>
      </c>
      <c r="AL13" s="10">
        <v>0</v>
      </c>
      <c r="AM13" s="4" t="s">
        <v>421</v>
      </c>
      <c r="AN13" s="4" t="s">
        <v>92</v>
      </c>
      <c r="AO13" s="4" t="s">
        <v>93</v>
      </c>
    </row>
    <row r="14" spans="1:47" x14ac:dyDescent="0.45">
      <c r="A14" s="4" t="s">
        <v>140</v>
      </c>
      <c r="B14" s="4">
        <v>32.799999999999997</v>
      </c>
      <c r="C14" s="4" t="s">
        <v>139</v>
      </c>
      <c r="D14" s="4">
        <v>33.6</v>
      </c>
      <c r="E14" s="4" t="s">
        <v>95</v>
      </c>
      <c r="F14" s="4">
        <v>32.799999999999997</v>
      </c>
      <c r="G14" s="4" t="s">
        <v>90</v>
      </c>
      <c r="H14" s="4" t="s">
        <v>92</v>
      </c>
      <c r="I14" s="4" t="s">
        <v>93</v>
      </c>
      <c r="J14" s="4">
        <v>39.5</v>
      </c>
      <c r="K14" s="4" t="s">
        <v>183</v>
      </c>
      <c r="L14" s="4">
        <v>46.3</v>
      </c>
      <c r="M14" s="4" t="s">
        <v>151</v>
      </c>
      <c r="N14" s="4">
        <v>32.1</v>
      </c>
      <c r="O14" s="4" t="s">
        <v>79</v>
      </c>
      <c r="P14" s="4">
        <v>29.8</v>
      </c>
      <c r="Q14" s="4" t="s">
        <v>497</v>
      </c>
      <c r="R14" s="4">
        <v>44.1</v>
      </c>
      <c r="S14" s="4" t="s">
        <v>126</v>
      </c>
      <c r="T14" s="4">
        <v>51.9</v>
      </c>
      <c r="U14" s="4" t="s">
        <v>356</v>
      </c>
      <c r="V14" s="4">
        <v>32.1</v>
      </c>
      <c r="W14" s="4" t="s">
        <v>253</v>
      </c>
      <c r="X14" s="4" t="s">
        <v>92</v>
      </c>
      <c r="Y14" s="4" t="s">
        <v>93</v>
      </c>
      <c r="Z14" s="4">
        <v>38.9</v>
      </c>
      <c r="AA14" s="4" t="s">
        <v>132</v>
      </c>
      <c r="AB14" s="4">
        <v>43.5</v>
      </c>
      <c r="AC14" s="4" t="s">
        <v>256</v>
      </c>
      <c r="AD14" s="4">
        <v>32.5</v>
      </c>
      <c r="AE14" s="4" t="s">
        <v>355</v>
      </c>
      <c r="AF14" s="4">
        <v>32.700000000000003</v>
      </c>
      <c r="AG14" s="4" t="s">
        <v>496</v>
      </c>
      <c r="AH14" s="4">
        <v>49</v>
      </c>
      <c r="AI14" s="4" t="s">
        <v>403</v>
      </c>
      <c r="AJ14" s="4" t="s">
        <v>92</v>
      </c>
      <c r="AK14" s="4" t="s">
        <v>93</v>
      </c>
      <c r="AL14" s="4">
        <v>49</v>
      </c>
      <c r="AM14" s="4" t="s">
        <v>403</v>
      </c>
      <c r="AN14" s="4" t="s">
        <v>92</v>
      </c>
      <c r="AO14" s="4" t="s">
        <v>93</v>
      </c>
    </row>
    <row r="15" spans="1:47" x14ac:dyDescent="0.45">
      <c r="A15" s="4" t="s">
        <v>146</v>
      </c>
    </row>
    <row r="16" spans="1:47" x14ac:dyDescent="0.45">
      <c r="A16" s="6" t="s">
        <v>147</v>
      </c>
      <c r="B16" s="10">
        <v>0.48099999999999998</v>
      </c>
      <c r="C16" s="4" t="s">
        <v>254</v>
      </c>
      <c r="D16" s="10">
        <v>0.46800000000000003</v>
      </c>
      <c r="E16" s="4" t="s">
        <v>218</v>
      </c>
      <c r="F16" s="10">
        <v>0.55800000000000005</v>
      </c>
      <c r="G16" s="4" t="s">
        <v>471</v>
      </c>
      <c r="H16" s="10">
        <v>1</v>
      </c>
      <c r="I16" s="4" t="s">
        <v>427</v>
      </c>
      <c r="J16" s="10">
        <v>0.50600000000000001</v>
      </c>
      <c r="K16" s="4" t="s">
        <v>350</v>
      </c>
      <c r="L16" s="10">
        <v>0.46300000000000002</v>
      </c>
      <c r="M16" s="4" t="s">
        <v>219</v>
      </c>
      <c r="N16" s="10">
        <v>0.63800000000000001</v>
      </c>
      <c r="O16" s="4" t="s">
        <v>273</v>
      </c>
      <c r="P16" s="10">
        <v>0.76900000000000002</v>
      </c>
      <c r="Q16" s="4" t="s">
        <v>425</v>
      </c>
      <c r="R16" s="10">
        <v>0.44400000000000001</v>
      </c>
      <c r="S16" s="4" t="s">
        <v>79</v>
      </c>
      <c r="T16" s="10">
        <v>0.47599999999999998</v>
      </c>
      <c r="U16" s="4" t="s">
        <v>131</v>
      </c>
      <c r="V16" s="10">
        <v>0.308</v>
      </c>
      <c r="W16" s="4" t="s">
        <v>426</v>
      </c>
      <c r="X16" s="10">
        <v>1</v>
      </c>
      <c r="Y16" s="4" t="s">
        <v>423</v>
      </c>
      <c r="Z16" s="10">
        <v>0.57299999999999995</v>
      </c>
      <c r="AA16" s="4" t="s">
        <v>171</v>
      </c>
      <c r="AB16" s="10">
        <v>0.57999999999999996</v>
      </c>
      <c r="AC16" s="4" t="s">
        <v>121</v>
      </c>
      <c r="AD16" s="10">
        <v>0.54300000000000004</v>
      </c>
      <c r="AE16" s="4" t="s">
        <v>495</v>
      </c>
      <c r="AF16" s="10">
        <v>0.25</v>
      </c>
      <c r="AG16" s="4" t="s">
        <v>457</v>
      </c>
      <c r="AH16" s="10">
        <v>0.5</v>
      </c>
      <c r="AI16" s="4" t="s">
        <v>171</v>
      </c>
      <c r="AJ16" s="4" t="s">
        <v>92</v>
      </c>
      <c r="AK16" s="4" t="s">
        <v>93</v>
      </c>
      <c r="AL16" s="10">
        <v>0.5</v>
      </c>
      <c r="AM16" s="4" t="s">
        <v>171</v>
      </c>
      <c r="AN16" s="4" t="s">
        <v>92</v>
      </c>
      <c r="AO16" s="4" t="s">
        <v>93</v>
      </c>
    </row>
    <row r="17" spans="1:41" x14ac:dyDescent="0.45">
      <c r="A17" s="6" t="s">
        <v>155</v>
      </c>
      <c r="B17" s="10">
        <v>0.51900000000000002</v>
      </c>
      <c r="C17" s="4" t="s">
        <v>254</v>
      </c>
      <c r="D17" s="10">
        <v>0.53200000000000003</v>
      </c>
      <c r="E17" s="4" t="s">
        <v>218</v>
      </c>
      <c r="F17" s="10">
        <v>0.442</v>
      </c>
      <c r="G17" s="4" t="s">
        <v>471</v>
      </c>
      <c r="H17" s="10">
        <v>0</v>
      </c>
      <c r="I17" s="4" t="s">
        <v>427</v>
      </c>
      <c r="J17" s="10">
        <v>0.49399999999999999</v>
      </c>
      <c r="K17" s="4" t="s">
        <v>350</v>
      </c>
      <c r="L17" s="10">
        <v>0.53700000000000003</v>
      </c>
      <c r="M17" s="4" t="s">
        <v>219</v>
      </c>
      <c r="N17" s="10">
        <v>0.36199999999999999</v>
      </c>
      <c r="O17" s="4" t="s">
        <v>273</v>
      </c>
      <c r="P17" s="10">
        <v>0.23100000000000001</v>
      </c>
      <c r="Q17" s="4" t="s">
        <v>425</v>
      </c>
      <c r="R17" s="10">
        <v>0.55600000000000005</v>
      </c>
      <c r="S17" s="4" t="s">
        <v>79</v>
      </c>
      <c r="T17" s="10">
        <v>0.52400000000000002</v>
      </c>
      <c r="U17" s="4" t="s">
        <v>131</v>
      </c>
      <c r="V17" s="10">
        <v>0.69199999999999995</v>
      </c>
      <c r="W17" s="4" t="s">
        <v>426</v>
      </c>
      <c r="X17" s="10">
        <v>0</v>
      </c>
      <c r="Y17" s="4" t="s">
        <v>423</v>
      </c>
      <c r="Z17" s="10">
        <v>0.42699999999999999</v>
      </c>
      <c r="AA17" s="4" t="s">
        <v>171</v>
      </c>
      <c r="AB17" s="10">
        <v>0.42</v>
      </c>
      <c r="AC17" s="4" t="s">
        <v>121</v>
      </c>
      <c r="AD17" s="10">
        <v>0.45700000000000002</v>
      </c>
      <c r="AE17" s="4" t="s">
        <v>495</v>
      </c>
      <c r="AF17" s="10">
        <v>0.75</v>
      </c>
      <c r="AG17" s="4" t="s">
        <v>457</v>
      </c>
      <c r="AH17" s="10">
        <v>0.5</v>
      </c>
      <c r="AI17" s="4" t="s">
        <v>171</v>
      </c>
      <c r="AJ17" s="4" t="s">
        <v>92</v>
      </c>
      <c r="AK17" s="4" t="s">
        <v>93</v>
      </c>
      <c r="AL17" s="10">
        <v>0.5</v>
      </c>
      <c r="AM17" s="4" t="s">
        <v>171</v>
      </c>
      <c r="AN17" s="4" t="s">
        <v>92</v>
      </c>
      <c r="AO17" s="4" t="s">
        <v>93</v>
      </c>
    </row>
    <row r="18" spans="1:41" ht="28.5" x14ac:dyDescent="0.45">
      <c r="A18" s="4" t="s">
        <v>156</v>
      </c>
    </row>
    <row r="19" spans="1:41" x14ac:dyDescent="0.45">
      <c r="A19" s="6" t="s">
        <v>157</v>
      </c>
      <c r="B19" s="10">
        <v>0.95599999999999996</v>
      </c>
      <c r="C19" s="4" t="s">
        <v>102</v>
      </c>
      <c r="D19" s="10">
        <v>0.94399999999999995</v>
      </c>
      <c r="E19" s="4" t="s">
        <v>83</v>
      </c>
      <c r="F19" s="10">
        <v>1</v>
      </c>
      <c r="G19" s="4" t="s">
        <v>166</v>
      </c>
      <c r="H19" s="10">
        <v>1</v>
      </c>
      <c r="I19" s="4" t="s">
        <v>427</v>
      </c>
      <c r="J19" s="10">
        <v>0.96299999999999997</v>
      </c>
      <c r="K19" s="4" t="s">
        <v>85</v>
      </c>
      <c r="L19" s="10">
        <v>0.96799999999999997</v>
      </c>
      <c r="M19" s="4" t="s">
        <v>130</v>
      </c>
      <c r="N19" s="10">
        <v>0.93</v>
      </c>
      <c r="O19" s="4" t="s">
        <v>121</v>
      </c>
      <c r="P19" s="10">
        <v>1</v>
      </c>
      <c r="Q19" s="4" t="s">
        <v>428</v>
      </c>
      <c r="R19" s="10">
        <v>0.99299999999999999</v>
      </c>
      <c r="S19" s="4" t="s">
        <v>82</v>
      </c>
      <c r="T19" s="10">
        <v>0.99099999999999999</v>
      </c>
      <c r="U19" s="4" t="s">
        <v>158</v>
      </c>
      <c r="V19" s="10">
        <v>1</v>
      </c>
      <c r="W19" s="4" t="s">
        <v>108</v>
      </c>
      <c r="X19" s="10">
        <v>1</v>
      </c>
      <c r="Y19" s="4" t="s">
        <v>423</v>
      </c>
      <c r="Z19" s="10">
        <v>0.97199999999999998</v>
      </c>
      <c r="AA19" s="4" t="s">
        <v>126</v>
      </c>
      <c r="AB19" s="10">
        <v>0.96099999999999997</v>
      </c>
      <c r="AC19" s="4" t="s">
        <v>132</v>
      </c>
      <c r="AD19" s="10">
        <v>1</v>
      </c>
      <c r="AE19" s="4" t="s">
        <v>124</v>
      </c>
      <c r="AF19" s="10">
        <v>1</v>
      </c>
      <c r="AG19" s="4" t="s">
        <v>302</v>
      </c>
      <c r="AH19" s="10">
        <v>1</v>
      </c>
      <c r="AI19" s="4" t="s">
        <v>421</v>
      </c>
      <c r="AJ19" s="4" t="s">
        <v>92</v>
      </c>
      <c r="AK19" s="4" t="s">
        <v>93</v>
      </c>
      <c r="AL19" s="10">
        <v>1</v>
      </c>
      <c r="AM19" s="4" t="s">
        <v>421</v>
      </c>
      <c r="AN19" s="4" t="s">
        <v>92</v>
      </c>
      <c r="AO19" s="4" t="s">
        <v>93</v>
      </c>
    </row>
    <row r="20" spans="1:41" x14ac:dyDescent="0.45">
      <c r="A20" s="7" t="s">
        <v>162</v>
      </c>
      <c r="B20" s="10">
        <v>0.753</v>
      </c>
      <c r="C20" s="4" t="s">
        <v>201</v>
      </c>
      <c r="D20" s="10">
        <v>0.73099999999999998</v>
      </c>
      <c r="E20" s="4" t="s">
        <v>115</v>
      </c>
      <c r="F20" s="10">
        <v>0.82099999999999995</v>
      </c>
      <c r="G20" s="4" t="s">
        <v>260</v>
      </c>
      <c r="H20" s="10">
        <v>1</v>
      </c>
      <c r="I20" s="4" t="s">
        <v>427</v>
      </c>
      <c r="J20" s="10">
        <v>0.70799999999999996</v>
      </c>
      <c r="K20" s="4" t="s">
        <v>148</v>
      </c>
      <c r="L20" s="10">
        <v>0.72</v>
      </c>
      <c r="M20" s="4" t="s">
        <v>456</v>
      </c>
      <c r="N20" s="10">
        <v>0.71699999999999997</v>
      </c>
      <c r="O20" s="4" t="s">
        <v>153</v>
      </c>
      <c r="P20" s="10">
        <v>1</v>
      </c>
      <c r="Q20" s="4" t="s">
        <v>428</v>
      </c>
      <c r="R20" s="10">
        <v>0.91500000000000004</v>
      </c>
      <c r="S20" s="4" t="s">
        <v>186</v>
      </c>
      <c r="T20" s="10">
        <v>0.93200000000000005</v>
      </c>
      <c r="U20" s="4" t="s">
        <v>253</v>
      </c>
      <c r="V20" s="10">
        <v>0.90600000000000003</v>
      </c>
      <c r="W20" s="4" t="s">
        <v>164</v>
      </c>
      <c r="X20" s="10">
        <v>1</v>
      </c>
      <c r="Y20" s="4" t="s">
        <v>423</v>
      </c>
      <c r="Z20" s="10">
        <v>0.754</v>
      </c>
      <c r="AA20" s="4" t="s">
        <v>315</v>
      </c>
      <c r="AB20" s="10">
        <v>0.80900000000000005</v>
      </c>
      <c r="AC20" s="4" t="s">
        <v>367</v>
      </c>
      <c r="AD20" s="10">
        <v>0.68799999999999994</v>
      </c>
      <c r="AE20" s="4" t="s">
        <v>492</v>
      </c>
      <c r="AF20" s="10">
        <v>0.25</v>
      </c>
      <c r="AG20" s="4" t="s">
        <v>457</v>
      </c>
      <c r="AH20" s="10">
        <v>1</v>
      </c>
      <c r="AI20" s="4" t="s">
        <v>421</v>
      </c>
      <c r="AJ20" s="4" t="s">
        <v>92</v>
      </c>
      <c r="AK20" s="4" t="s">
        <v>93</v>
      </c>
      <c r="AL20" s="10">
        <v>1</v>
      </c>
      <c r="AM20" s="4" t="s">
        <v>421</v>
      </c>
      <c r="AN20" s="4" t="s">
        <v>92</v>
      </c>
      <c r="AO20" s="4" t="s">
        <v>93</v>
      </c>
    </row>
    <row r="21" spans="1:41" x14ac:dyDescent="0.45">
      <c r="A21" s="7" t="s">
        <v>168</v>
      </c>
      <c r="B21" s="10">
        <v>0.17299999999999999</v>
      </c>
      <c r="C21" s="4" t="s">
        <v>186</v>
      </c>
      <c r="D21" s="10">
        <v>0.185</v>
      </c>
      <c r="E21" s="4" t="s">
        <v>118</v>
      </c>
      <c r="F21" s="10">
        <v>0.161</v>
      </c>
      <c r="G21" s="4" t="s">
        <v>216</v>
      </c>
      <c r="H21" s="10">
        <v>0</v>
      </c>
      <c r="I21" s="4" t="s">
        <v>427</v>
      </c>
      <c r="J21" s="10">
        <v>0.22500000000000001</v>
      </c>
      <c r="K21" s="4" t="s">
        <v>367</v>
      </c>
      <c r="L21" s="10">
        <v>0.24299999999999999</v>
      </c>
      <c r="M21" s="4" t="s">
        <v>313</v>
      </c>
      <c r="N21" s="10">
        <v>0.153</v>
      </c>
      <c r="O21" s="4" t="s">
        <v>217</v>
      </c>
      <c r="P21" s="10">
        <v>0</v>
      </c>
      <c r="Q21" s="4" t="s">
        <v>428</v>
      </c>
      <c r="R21" s="10">
        <v>6.2E-2</v>
      </c>
      <c r="S21" s="4" t="s">
        <v>117</v>
      </c>
      <c r="T21" s="10">
        <v>5.8999999999999997E-2</v>
      </c>
      <c r="U21" s="4" t="s">
        <v>128</v>
      </c>
      <c r="V21" s="10">
        <v>7.8E-2</v>
      </c>
      <c r="W21" s="4" t="s">
        <v>149</v>
      </c>
      <c r="X21" s="10">
        <v>0</v>
      </c>
      <c r="Y21" s="4" t="s">
        <v>423</v>
      </c>
      <c r="Z21" s="10">
        <v>0.20300000000000001</v>
      </c>
      <c r="AA21" s="4" t="s">
        <v>222</v>
      </c>
      <c r="AB21" s="10">
        <v>0.14699999999999999</v>
      </c>
      <c r="AC21" s="4" t="s">
        <v>121</v>
      </c>
      <c r="AD21" s="10">
        <v>0.29399999999999998</v>
      </c>
      <c r="AE21" s="4" t="s">
        <v>494</v>
      </c>
      <c r="AF21" s="10">
        <v>0.75</v>
      </c>
      <c r="AG21" s="4" t="s">
        <v>457</v>
      </c>
      <c r="AH21" s="10">
        <v>0</v>
      </c>
      <c r="AI21" s="4" t="s">
        <v>421</v>
      </c>
      <c r="AJ21" s="4" t="s">
        <v>92</v>
      </c>
      <c r="AK21" s="4" t="s">
        <v>93</v>
      </c>
      <c r="AL21" s="10">
        <v>0</v>
      </c>
      <c r="AM21" s="4" t="s">
        <v>421</v>
      </c>
      <c r="AN21" s="4" t="s">
        <v>92</v>
      </c>
      <c r="AO21" s="4" t="s">
        <v>93</v>
      </c>
    </row>
    <row r="22" spans="1:41" ht="28.5" x14ac:dyDescent="0.45">
      <c r="A22" s="7" t="s">
        <v>173</v>
      </c>
      <c r="B22" s="10">
        <v>4.0000000000000001E-3</v>
      </c>
      <c r="C22" s="4" t="s">
        <v>81</v>
      </c>
      <c r="D22" s="10">
        <v>5.0000000000000001E-3</v>
      </c>
      <c r="E22" s="4" t="s">
        <v>177</v>
      </c>
      <c r="F22" s="10">
        <v>0</v>
      </c>
      <c r="G22" s="4" t="s">
        <v>166</v>
      </c>
      <c r="H22" s="10">
        <v>0</v>
      </c>
      <c r="I22" s="4" t="s">
        <v>427</v>
      </c>
      <c r="J22" s="10">
        <v>0</v>
      </c>
      <c r="K22" s="4" t="s">
        <v>159</v>
      </c>
      <c r="L22" s="10">
        <v>0</v>
      </c>
      <c r="M22" s="4" t="s">
        <v>142</v>
      </c>
      <c r="N22" s="10">
        <v>0</v>
      </c>
      <c r="O22" s="4" t="s">
        <v>183</v>
      </c>
      <c r="P22" s="10">
        <v>0</v>
      </c>
      <c r="Q22" s="4" t="s">
        <v>428</v>
      </c>
      <c r="R22" s="10">
        <v>0</v>
      </c>
      <c r="S22" s="4" t="s">
        <v>82</v>
      </c>
      <c r="T22" s="10">
        <v>0</v>
      </c>
      <c r="U22" s="4" t="s">
        <v>174</v>
      </c>
      <c r="V22" s="10">
        <v>0</v>
      </c>
      <c r="W22" s="4" t="s">
        <v>108</v>
      </c>
      <c r="X22" s="10">
        <v>0</v>
      </c>
      <c r="Y22" s="4" t="s">
        <v>423</v>
      </c>
      <c r="Z22" s="10">
        <v>0</v>
      </c>
      <c r="AA22" s="4" t="s">
        <v>182</v>
      </c>
      <c r="AB22" s="10">
        <v>0</v>
      </c>
      <c r="AC22" s="4" t="s">
        <v>159</v>
      </c>
      <c r="AD22" s="10">
        <v>0</v>
      </c>
      <c r="AE22" s="4" t="s">
        <v>124</v>
      </c>
      <c r="AF22" s="10">
        <v>0</v>
      </c>
      <c r="AG22" s="4" t="s">
        <v>302</v>
      </c>
      <c r="AH22" s="10">
        <v>0</v>
      </c>
      <c r="AI22" s="4" t="s">
        <v>421</v>
      </c>
      <c r="AJ22" s="4" t="s">
        <v>92</v>
      </c>
      <c r="AK22" s="4" t="s">
        <v>93</v>
      </c>
      <c r="AL22" s="10">
        <v>0</v>
      </c>
      <c r="AM22" s="4" t="s">
        <v>421</v>
      </c>
      <c r="AN22" s="4" t="s">
        <v>92</v>
      </c>
      <c r="AO22" s="4" t="s">
        <v>93</v>
      </c>
    </row>
    <row r="23" spans="1:41" x14ac:dyDescent="0.45">
      <c r="A23" s="7" t="s">
        <v>175</v>
      </c>
      <c r="B23" s="10">
        <v>0</v>
      </c>
      <c r="C23" s="4" t="s">
        <v>182</v>
      </c>
      <c r="D23" s="10">
        <v>0</v>
      </c>
      <c r="E23" s="4" t="s">
        <v>160</v>
      </c>
      <c r="F23" s="10">
        <v>0</v>
      </c>
      <c r="G23" s="4" t="s">
        <v>166</v>
      </c>
      <c r="H23" s="10">
        <v>0</v>
      </c>
      <c r="I23" s="4" t="s">
        <v>427</v>
      </c>
      <c r="J23" s="10">
        <v>2.1999999999999999E-2</v>
      </c>
      <c r="K23" s="4" t="s">
        <v>78</v>
      </c>
      <c r="L23" s="10">
        <v>5.0000000000000001E-3</v>
      </c>
      <c r="M23" s="4" t="s">
        <v>82</v>
      </c>
      <c r="N23" s="10">
        <v>3.2000000000000001E-2</v>
      </c>
      <c r="O23" s="4" t="s">
        <v>86</v>
      </c>
      <c r="P23" s="10">
        <v>0</v>
      </c>
      <c r="Q23" s="4" t="s">
        <v>428</v>
      </c>
      <c r="R23" s="10">
        <v>0.01</v>
      </c>
      <c r="S23" s="4" t="s">
        <v>174</v>
      </c>
      <c r="T23" s="10">
        <v>0</v>
      </c>
      <c r="U23" s="4" t="s">
        <v>174</v>
      </c>
      <c r="V23" s="10">
        <v>1.6E-2</v>
      </c>
      <c r="W23" s="4" t="s">
        <v>84</v>
      </c>
      <c r="X23" s="10">
        <v>0</v>
      </c>
      <c r="Y23" s="4" t="s">
        <v>423</v>
      </c>
      <c r="Z23" s="10">
        <v>1.2E-2</v>
      </c>
      <c r="AA23" s="4" t="s">
        <v>139</v>
      </c>
      <c r="AB23" s="10">
        <v>0</v>
      </c>
      <c r="AC23" s="4" t="s">
        <v>159</v>
      </c>
      <c r="AD23" s="10">
        <v>1.7999999999999999E-2</v>
      </c>
      <c r="AE23" s="4" t="s">
        <v>85</v>
      </c>
      <c r="AF23" s="10">
        <v>0</v>
      </c>
      <c r="AG23" s="4" t="s">
        <v>302</v>
      </c>
      <c r="AH23" s="10">
        <v>0</v>
      </c>
      <c r="AI23" s="4" t="s">
        <v>421</v>
      </c>
      <c r="AJ23" s="4" t="s">
        <v>92</v>
      </c>
      <c r="AK23" s="4" t="s">
        <v>93</v>
      </c>
      <c r="AL23" s="10">
        <v>0</v>
      </c>
      <c r="AM23" s="4" t="s">
        <v>421</v>
      </c>
      <c r="AN23" s="4" t="s">
        <v>92</v>
      </c>
      <c r="AO23" s="4" t="s">
        <v>93</v>
      </c>
    </row>
    <row r="24" spans="1:41" ht="28.5" x14ac:dyDescent="0.45">
      <c r="A24" s="7" t="s">
        <v>178</v>
      </c>
      <c r="B24" s="10">
        <v>3.0000000000000001E-3</v>
      </c>
      <c r="C24" s="4" t="s">
        <v>203</v>
      </c>
      <c r="D24" s="10">
        <v>0</v>
      </c>
      <c r="E24" s="4" t="s">
        <v>160</v>
      </c>
      <c r="F24" s="10">
        <v>1.7000000000000001E-2</v>
      </c>
      <c r="G24" s="4" t="s">
        <v>169</v>
      </c>
      <c r="H24" s="10">
        <v>0</v>
      </c>
      <c r="I24" s="4" t="s">
        <v>427</v>
      </c>
      <c r="J24" s="10">
        <v>0</v>
      </c>
      <c r="K24" s="4" t="s">
        <v>159</v>
      </c>
      <c r="L24" s="10">
        <v>0</v>
      </c>
      <c r="M24" s="4" t="s">
        <v>142</v>
      </c>
      <c r="N24" s="10">
        <v>0</v>
      </c>
      <c r="O24" s="4" t="s">
        <v>183</v>
      </c>
      <c r="P24" s="10">
        <v>0</v>
      </c>
      <c r="Q24" s="4" t="s">
        <v>428</v>
      </c>
      <c r="R24" s="10">
        <v>0</v>
      </c>
      <c r="S24" s="4" t="s">
        <v>82</v>
      </c>
      <c r="T24" s="10">
        <v>0</v>
      </c>
      <c r="U24" s="4" t="s">
        <v>174</v>
      </c>
      <c r="V24" s="10">
        <v>0</v>
      </c>
      <c r="W24" s="4" t="s">
        <v>108</v>
      </c>
      <c r="X24" s="10">
        <v>0</v>
      </c>
      <c r="Y24" s="4" t="s">
        <v>423</v>
      </c>
      <c r="Z24" s="10">
        <v>0</v>
      </c>
      <c r="AA24" s="4" t="s">
        <v>182</v>
      </c>
      <c r="AB24" s="10">
        <v>0</v>
      </c>
      <c r="AC24" s="4" t="s">
        <v>159</v>
      </c>
      <c r="AD24" s="10">
        <v>0</v>
      </c>
      <c r="AE24" s="4" t="s">
        <v>124</v>
      </c>
      <c r="AF24" s="10">
        <v>0</v>
      </c>
      <c r="AG24" s="4" t="s">
        <v>302</v>
      </c>
      <c r="AH24" s="10">
        <v>0</v>
      </c>
      <c r="AI24" s="4" t="s">
        <v>421</v>
      </c>
      <c r="AJ24" s="4" t="s">
        <v>92</v>
      </c>
      <c r="AK24" s="4" t="s">
        <v>93</v>
      </c>
      <c r="AL24" s="10">
        <v>0</v>
      </c>
      <c r="AM24" s="4" t="s">
        <v>421</v>
      </c>
      <c r="AN24" s="4" t="s">
        <v>92</v>
      </c>
      <c r="AO24" s="4" t="s">
        <v>93</v>
      </c>
    </row>
    <row r="25" spans="1:41" x14ac:dyDescent="0.45">
      <c r="A25" s="7" t="s">
        <v>179</v>
      </c>
      <c r="B25" s="10">
        <v>2.4E-2</v>
      </c>
      <c r="C25" s="4" t="s">
        <v>135</v>
      </c>
      <c r="D25" s="10">
        <v>2.3E-2</v>
      </c>
      <c r="E25" s="4" t="s">
        <v>135</v>
      </c>
      <c r="F25" s="10">
        <v>0</v>
      </c>
      <c r="G25" s="4" t="s">
        <v>166</v>
      </c>
      <c r="H25" s="10">
        <v>0</v>
      </c>
      <c r="I25" s="4" t="s">
        <v>427</v>
      </c>
      <c r="J25" s="10">
        <v>7.0000000000000001E-3</v>
      </c>
      <c r="K25" s="4" t="s">
        <v>174</v>
      </c>
      <c r="L25" s="10">
        <v>0</v>
      </c>
      <c r="M25" s="4" t="s">
        <v>142</v>
      </c>
      <c r="N25" s="10">
        <v>2.8000000000000001E-2</v>
      </c>
      <c r="O25" s="4" t="s">
        <v>118</v>
      </c>
      <c r="P25" s="10">
        <v>0</v>
      </c>
      <c r="Q25" s="4" t="s">
        <v>428</v>
      </c>
      <c r="R25" s="10">
        <v>6.0000000000000001E-3</v>
      </c>
      <c r="S25" s="4" t="s">
        <v>182</v>
      </c>
      <c r="T25" s="10">
        <v>0</v>
      </c>
      <c r="U25" s="4" t="s">
        <v>174</v>
      </c>
      <c r="V25" s="10">
        <v>0</v>
      </c>
      <c r="W25" s="4" t="s">
        <v>108</v>
      </c>
      <c r="X25" s="10">
        <v>0</v>
      </c>
      <c r="Y25" s="4" t="s">
        <v>423</v>
      </c>
      <c r="Z25" s="10">
        <v>3.0000000000000001E-3</v>
      </c>
      <c r="AA25" s="4" t="s">
        <v>81</v>
      </c>
      <c r="AB25" s="10">
        <v>5.0000000000000001E-3</v>
      </c>
      <c r="AC25" s="4" t="s">
        <v>82</v>
      </c>
      <c r="AD25" s="10">
        <v>0</v>
      </c>
      <c r="AE25" s="4" t="s">
        <v>124</v>
      </c>
      <c r="AF25" s="10">
        <v>0</v>
      </c>
      <c r="AG25" s="4" t="s">
        <v>302</v>
      </c>
      <c r="AH25" s="10">
        <v>0</v>
      </c>
      <c r="AI25" s="4" t="s">
        <v>421</v>
      </c>
      <c r="AJ25" s="4" t="s">
        <v>92</v>
      </c>
      <c r="AK25" s="4" t="s">
        <v>93</v>
      </c>
      <c r="AL25" s="10">
        <v>0</v>
      </c>
      <c r="AM25" s="4" t="s">
        <v>421</v>
      </c>
      <c r="AN25" s="4" t="s">
        <v>92</v>
      </c>
      <c r="AO25" s="4" t="s">
        <v>93</v>
      </c>
    </row>
    <row r="26" spans="1:41" x14ac:dyDescent="0.45">
      <c r="A26" s="6" t="s">
        <v>180</v>
      </c>
      <c r="B26" s="10">
        <v>4.3999999999999997E-2</v>
      </c>
      <c r="C26" s="4" t="s">
        <v>102</v>
      </c>
      <c r="D26" s="10">
        <v>5.6000000000000001E-2</v>
      </c>
      <c r="E26" s="4" t="s">
        <v>83</v>
      </c>
      <c r="F26" s="10">
        <v>0</v>
      </c>
      <c r="G26" s="4" t="s">
        <v>166</v>
      </c>
      <c r="H26" s="10">
        <v>0</v>
      </c>
      <c r="I26" s="4" t="s">
        <v>427</v>
      </c>
      <c r="J26" s="10">
        <v>3.6999999999999998E-2</v>
      </c>
      <c r="K26" s="4" t="s">
        <v>85</v>
      </c>
      <c r="L26" s="10">
        <v>3.2000000000000001E-2</v>
      </c>
      <c r="M26" s="4" t="s">
        <v>130</v>
      </c>
      <c r="N26" s="10">
        <v>7.0000000000000007E-2</v>
      </c>
      <c r="O26" s="4" t="s">
        <v>121</v>
      </c>
      <c r="P26" s="10">
        <v>0</v>
      </c>
      <c r="Q26" s="4" t="s">
        <v>428</v>
      </c>
      <c r="R26" s="10">
        <v>7.0000000000000001E-3</v>
      </c>
      <c r="S26" s="4" t="s">
        <v>82</v>
      </c>
      <c r="T26" s="10">
        <v>8.9999999999999993E-3</v>
      </c>
      <c r="U26" s="4" t="s">
        <v>158</v>
      </c>
      <c r="V26" s="10">
        <v>0</v>
      </c>
      <c r="W26" s="4" t="s">
        <v>108</v>
      </c>
      <c r="X26" s="10">
        <v>0</v>
      </c>
      <c r="Y26" s="4" t="s">
        <v>423</v>
      </c>
      <c r="Z26" s="10">
        <v>2.8000000000000001E-2</v>
      </c>
      <c r="AA26" s="4" t="s">
        <v>126</v>
      </c>
      <c r="AB26" s="10">
        <v>3.9E-2</v>
      </c>
      <c r="AC26" s="4" t="s">
        <v>132</v>
      </c>
      <c r="AD26" s="10">
        <v>0</v>
      </c>
      <c r="AE26" s="4" t="s">
        <v>124</v>
      </c>
      <c r="AF26" s="10">
        <v>0</v>
      </c>
      <c r="AG26" s="4" t="s">
        <v>302</v>
      </c>
      <c r="AH26" s="10">
        <v>0</v>
      </c>
      <c r="AI26" s="4" t="s">
        <v>421</v>
      </c>
      <c r="AJ26" s="4" t="s">
        <v>92</v>
      </c>
      <c r="AK26" s="4" t="s">
        <v>93</v>
      </c>
      <c r="AL26" s="10">
        <v>0</v>
      </c>
      <c r="AM26" s="4" t="s">
        <v>421</v>
      </c>
      <c r="AN26" s="4" t="s">
        <v>92</v>
      </c>
      <c r="AO26" s="4" t="s">
        <v>93</v>
      </c>
    </row>
    <row r="27" spans="1:41" ht="28.5" x14ac:dyDescent="0.45">
      <c r="A27" s="4" t="s">
        <v>181</v>
      </c>
      <c r="B27" s="10">
        <v>3.6999999999999998E-2</v>
      </c>
      <c r="C27" s="4" t="s">
        <v>104</v>
      </c>
      <c r="D27" s="10">
        <v>1.7000000000000001E-2</v>
      </c>
      <c r="E27" s="4" t="s">
        <v>142</v>
      </c>
      <c r="F27" s="10">
        <v>0.14099999999999999</v>
      </c>
      <c r="G27" s="4" t="s">
        <v>229</v>
      </c>
      <c r="H27" s="10">
        <v>0</v>
      </c>
      <c r="I27" s="4" t="s">
        <v>427</v>
      </c>
      <c r="J27" s="10">
        <v>7.8E-2</v>
      </c>
      <c r="K27" s="4" t="s">
        <v>166</v>
      </c>
      <c r="L27" s="10">
        <v>0</v>
      </c>
      <c r="M27" s="4" t="s">
        <v>142</v>
      </c>
      <c r="N27" s="10">
        <v>0.13700000000000001</v>
      </c>
      <c r="O27" s="4" t="s">
        <v>184</v>
      </c>
      <c r="P27" s="10">
        <v>1</v>
      </c>
      <c r="Q27" s="4" t="s">
        <v>428</v>
      </c>
      <c r="R27" s="10">
        <v>0.04</v>
      </c>
      <c r="S27" s="4" t="s">
        <v>102</v>
      </c>
      <c r="T27" s="10">
        <v>1.7999999999999999E-2</v>
      </c>
      <c r="U27" s="4" t="s">
        <v>142</v>
      </c>
      <c r="V27" s="10">
        <v>0.08</v>
      </c>
      <c r="W27" s="4" t="s">
        <v>406</v>
      </c>
      <c r="X27" s="10">
        <v>0</v>
      </c>
      <c r="Y27" s="4" t="s">
        <v>423</v>
      </c>
      <c r="Z27" s="10">
        <v>4.0000000000000001E-3</v>
      </c>
      <c r="AA27" s="4" t="s">
        <v>82</v>
      </c>
      <c r="AB27" s="10">
        <v>6.0000000000000001E-3</v>
      </c>
      <c r="AC27" s="4" t="s">
        <v>174</v>
      </c>
      <c r="AD27" s="10">
        <v>0</v>
      </c>
      <c r="AE27" s="4" t="s">
        <v>124</v>
      </c>
      <c r="AF27" s="10">
        <v>0</v>
      </c>
      <c r="AG27" s="4" t="s">
        <v>302</v>
      </c>
      <c r="AH27" s="10">
        <v>0</v>
      </c>
      <c r="AI27" s="4" t="s">
        <v>421</v>
      </c>
      <c r="AJ27" s="4" t="s">
        <v>92</v>
      </c>
      <c r="AK27" s="4" t="s">
        <v>93</v>
      </c>
      <c r="AL27" s="10">
        <v>0</v>
      </c>
      <c r="AM27" s="4" t="s">
        <v>421</v>
      </c>
      <c r="AN27" s="4" t="s">
        <v>92</v>
      </c>
      <c r="AO27" s="4" t="s">
        <v>93</v>
      </c>
    </row>
    <row r="28" spans="1:41" x14ac:dyDescent="0.45">
      <c r="A28" s="4" t="s">
        <v>185</v>
      </c>
      <c r="B28" s="10">
        <v>0.745</v>
      </c>
      <c r="C28" s="4" t="s">
        <v>112</v>
      </c>
      <c r="D28" s="10">
        <v>0.73099999999999998</v>
      </c>
      <c r="E28" s="4" t="s">
        <v>115</v>
      </c>
      <c r="F28" s="10">
        <v>0.77200000000000002</v>
      </c>
      <c r="G28" s="4" t="s">
        <v>493</v>
      </c>
      <c r="H28" s="10">
        <v>1</v>
      </c>
      <c r="I28" s="4" t="s">
        <v>427</v>
      </c>
      <c r="J28" s="10">
        <v>0.65</v>
      </c>
      <c r="K28" s="4" t="s">
        <v>148</v>
      </c>
      <c r="L28" s="10">
        <v>0.72</v>
      </c>
      <c r="M28" s="4" t="s">
        <v>456</v>
      </c>
      <c r="N28" s="10">
        <v>0.66100000000000003</v>
      </c>
      <c r="O28" s="4" t="s">
        <v>398</v>
      </c>
      <c r="P28" s="10">
        <v>0</v>
      </c>
      <c r="Q28" s="4" t="s">
        <v>428</v>
      </c>
      <c r="R28" s="10">
        <v>0.88100000000000001</v>
      </c>
      <c r="S28" s="4" t="s">
        <v>97</v>
      </c>
      <c r="T28" s="10">
        <v>0.91400000000000003</v>
      </c>
      <c r="U28" s="4" t="s">
        <v>183</v>
      </c>
      <c r="V28" s="10">
        <v>0.82699999999999996</v>
      </c>
      <c r="W28" s="4" t="s">
        <v>367</v>
      </c>
      <c r="X28" s="10">
        <v>1</v>
      </c>
      <c r="Y28" s="4" t="s">
        <v>423</v>
      </c>
      <c r="Z28" s="10">
        <v>0.749</v>
      </c>
      <c r="AA28" s="4" t="s">
        <v>315</v>
      </c>
      <c r="AB28" s="10">
        <v>0.80300000000000005</v>
      </c>
      <c r="AC28" s="4" t="s">
        <v>119</v>
      </c>
      <c r="AD28" s="10">
        <v>0.68799999999999994</v>
      </c>
      <c r="AE28" s="4" t="s">
        <v>492</v>
      </c>
      <c r="AF28" s="10">
        <v>0.25</v>
      </c>
      <c r="AG28" s="4" t="s">
        <v>457</v>
      </c>
      <c r="AH28" s="10">
        <v>1</v>
      </c>
      <c r="AI28" s="4" t="s">
        <v>421</v>
      </c>
      <c r="AJ28" s="4" t="s">
        <v>92</v>
      </c>
      <c r="AK28" s="4" t="s">
        <v>93</v>
      </c>
      <c r="AL28" s="10">
        <v>1</v>
      </c>
      <c r="AM28" s="4" t="s">
        <v>421</v>
      </c>
      <c r="AN28" s="4" t="s">
        <v>92</v>
      </c>
      <c r="AO28" s="4" t="s">
        <v>93</v>
      </c>
    </row>
    <row r="29" spans="1:41" ht="28.5" x14ac:dyDescent="0.45">
      <c r="A29" s="4" t="s">
        <v>188</v>
      </c>
    </row>
    <row r="30" spans="1:41" x14ac:dyDescent="0.45">
      <c r="A30" s="6" t="s">
        <v>189</v>
      </c>
      <c r="B30" s="9">
        <v>2270</v>
      </c>
      <c r="C30" s="4" t="s">
        <v>328</v>
      </c>
      <c r="D30" s="9">
        <v>1759</v>
      </c>
      <c r="E30" s="4" t="s">
        <v>491</v>
      </c>
      <c r="F30" s="4">
        <v>403</v>
      </c>
      <c r="G30" s="4" t="s">
        <v>60</v>
      </c>
      <c r="H30" s="4">
        <v>8</v>
      </c>
      <c r="I30" s="4" t="s">
        <v>65</v>
      </c>
      <c r="J30" s="9">
        <v>1654</v>
      </c>
      <c r="K30" s="4" t="s">
        <v>490</v>
      </c>
      <c r="L30" s="9">
        <v>1022</v>
      </c>
      <c r="M30" s="4" t="s">
        <v>438</v>
      </c>
      <c r="N30" s="4">
        <v>431</v>
      </c>
      <c r="O30" s="4" t="s">
        <v>193</v>
      </c>
      <c r="P30" s="4">
        <v>20</v>
      </c>
      <c r="Q30" s="4" t="s">
        <v>462</v>
      </c>
      <c r="R30" s="9">
        <v>2599</v>
      </c>
      <c r="S30" s="4" t="s">
        <v>489</v>
      </c>
      <c r="T30" s="9">
        <v>1971</v>
      </c>
      <c r="U30" s="4" t="s">
        <v>436</v>
      </c>
      <c r="V30" s="4">
        <v>565</v>
      </c>
      <c r="W30" s="4" t="s">
        <v>327</v>
      </c>
      <c r="X30" s="4">
        <v>5</v>
      </c>
      <c r="Y30" s="4" t="s">
        <v>320</v>
      </c>
      <c r="Z30" s="9">
        <v>2390</v>
      </c>
      <c r="AA30" s="4" t="s">
        <v>488</v>
      </c>
      <c r="AB30" s="9">
        <v>1695</v>
      </c>
      <c r="AC30" s="4" t="s">
        <v>487</v>
      </c>
      <c r="AD30" s="4">
        <v>608</v>
      </c>
      <c r="AE30" s="4" t="s">
        <v>197</v>
      </c>
      <c r="AF30" s="4">
        <v>28</v>
      </c>
      <c r="AG30" s="4" t="s">
        <v>431</v>
      </c>
      <c r="AH30" s="4">
        <v>20</v>
      </c>
      <c r="AI30" s="4" t="s">
        <v>211</v>
      </c>
      <c r="AJ30" s="4">
        <v>0</v>
      </c>
      <c r="AK30" s="4" t="s">
        <v>74</v>
      </c>
      <c r="AL30" s="4">
        <v>20</v>
      </c>
      <c r="AM30" s="4" t="s">
        <v>211</v>
      </c>
      <c r="AN30" s="4">
        <v>0</v>
      </c>
      <c r="AO30" s="4" t="s">
        <v>74</v>
      </c>
    </row>
    <row r="31" spans="1:41" x14ac:dyDescent="0.45">
      <c r="A31" s="6" t="s">
        <v>198</v>
      </c>
      <c r="B31" s="10">
        <v>9.7000000000000003E-2</v>
      </c>
      <c r="C31" s="4" t="s">
        <v>120</v>
      </c>
      <c r="D31" s="10">
        <v>4.7E-2</v>
      </c>
      <c r="E31" s="4" t="s">
        <v>98</v>
      </c>
      <c r="F31" s="10">
        <v>0.127</v>
      </c>
      <c r="G31" s="4" t="s">
        <v>143</v>
      </c>
      <c r="H31" s="10">
        <v>0</v>
      </c>
      <c r="I31" s="4" t="s">
        <v>427</v>
      </c>
      <c r="J31" s="10">
        <v>0.13700000000000001</v>
      </c>
      <c r="K31" s="4" t="s">
        <v>165</v>
      </c>
      <c r="L31" s="10">
        <v>2.1999999999999999E-2</v>
      </c>
      <c r="M31" s="4" t="s">
        <v>77</v>
      </c>
      <c r="N31" s="10">
        <v>0.13500000000000001</v>
      </c>
      <c r="O31" s="4" t="s">
        <v>406</v>
      </c>
      <c r="P31" s="10">
        <v>1</v>
      </c>
      <c r="Q31" s="4" t="s">
        <v>421</v>
      </c>
      <c r="R31" s="10">
        <v>6.7000000000000004E-2</v>
      </c>
      <c r="S31" s="4" t="s">
        <v>102</v>
      </c>
      <c r="T31" s="10">
        <v>3.1E-2</v>
      </c>
      <c r="U31" s="4" t="s">
        <v>88</v>
      </c>
      <c r="V31" s="10">
        <v>0.126</v>
      </c>
      <c r="W31" s="4" t="s">
        <v>273</v>
      </c>
      <c r="X31" s="10">
        <v>1</v>
      </c>
      <c r="Y31" s="4" t="s">
        <v>423</v>
      </c>
      <c r="Z31" s="10">
        <v>4.7E-2</v>
      </c>
      <c r="AA31" s="4" t="s">
        <v>95</v>
      </c>
      <c r="AB31" s="10">
        <v>1.2E-2</v>
      </c>
      <c r="AC31" s="4" t="s">
        <v>160</v>
      </c>
      <c r="AD31" s="10">
        <v>4.3999999999999997E-2</v>
      </c>
      <c r="AE31" s="4" t="s">
        <v>90</v>
      </c>
      <c r="AF31" s="10">
        <v>0.25</v>
      </c>
      <c r="AG31" s="4" t="s">
        <v>457</v>
      </c>
      <c r="AH31" s="10">
        <v>0</v>
      </c>
      <c r="AI31" s="4" t="s">
        <v>421</v>
      </c>
      <c r="AJ31" s="4" t="s">
        <v>92</v>
      </c>
      <c r="AK31" s="4" t="s">
        <v>93</v>
      </c>
      <c r="AL31" s="10">
        <v>0</v>
      </c>
      <c r="AM31" s="4" t="s">
        <v>421</v>
      </c>
      <c r="AN31" s="4" t="s">
        <v>92</v>
      </c>
      <c r="AO31" s="4" t="s">
        <v>93</v>
      </c>
    </row>
    <row r="32" spans="1:41" x14ac:dyDescent="0.45">
      <c r="A32" s="7" t="s">
        <v>486</v>
      </c>
      <c r="B32" s="10">
        <v>7.8E-2</v>
      </c>
      <c r="C32" s="4" t="s">
        <v>112</v>
      </c>
      <c r="D32" s="10">
        <v>3.9E-2</v>
      </c>
      <c r="E32" s="4" t="s">
        <v>84</v>
      </c>
      <c r="F32" s="10">
        <v>0.127</v>
      </c>
      <c r="G32" s="4" t="s">
        <v>143</v>
      </c>
      <c r="H32" s="10">
        <v>0</v>
      </c>
      <c r="I32" s="4" t="s">
        <v>427</v>
      </c>
      <c r="J32" s="10">
        <v>8.3000000000000004E-2</v>
      </c>
      <c r="K32" s="4" t="s">
        <v>183</v>
      </c>
      <c r="L32" s="10">
        <v>2.1999999999999999E-2</v>
      </c>
      <c r="M32" s="4" t="s">
        <v>77</v>
      </c>
      <c r="N32" s="10">
        <v>0.13500000000000001</v>
      </c>
      <c r="O32" s="4" t="s">
        <v>406</v>
      </c>
      <c r="P32" s="10">
        <v>0</v>
      </c>
      <c r="Q32" s="4" t="s">
        <v>421</v>
      </c>
      <c r="R32" s="10">
        <v>0.06</v>
      </c>
      <c r="S32" s="4" t="s">
        <v>104</v>
      </c>
      <c r="T32" s="10">
        <v>3.1E-2</v>
      </c>
      <c r="U32" s="4" t="s">
        <v>88</v>
      </c>
      <c r="V32" s="10">
        <v>0.126</v>
      </c>
      <c r="W32" s="4" t="s">
        <v>273</v>
      </c>
      <c r="X32" s="10">
        <v>1</v>
      </c>
      <c r="Y32" s="4" t="s">
        <v>423</v>
      </c>
      <c r="Z32" s="10">
        <v>3.9E-2</v>
      </c>
      <c r="AA32" s="4" t="s">
        <v>84</v>
      </c>
      <c r="AB32" s="10">
        <v>1.2E-2</v>
      </c>
      <c r="AC32" s="4" t="s">
        <v>160</v>
      </c>
      <c r="AD32" s="10">
        <v>4.3999999999999997E-2</v>
      </c>
      <c r="AE32" s="4" t="s">
        <v>90</v>
      </c>
      <c r="AF32" s="10">
        <v>0.25</v>
      </c>
      <c r="AG32" s="4" t="s">
        <v>457</v>
      </c>
      <c r="AH32" s="10">
        <v>0</v>
      </c>
      <c r="AI32" s="4" t="s">
        <v>421</v>
      </c>
      <c r="AJ32" s="4" t="s">
        <v>92</v>
      </c>
      <c r="AK32" s="4" t="s">
        <v>93</v>
      </c>
      <c r="AL32" s="10">
        <v>0</v>
      </c>
      <c r="AM32" s="4" t="s">
        <v>421</v>
      </c>
      <c r="AN32" s="4" t="s">
        <v>92</v>
      </c>
      <c r="AO32" s="4" t="s">
        <v>93</v>
      </c>
    </row>
    <row r="33" spans="1:41" ht="28.5" x14ac:dyDescent="0.45">
      <c r="A33" s="7" t="s">
        <v>202</v>
      </c>
      <c r="B33" s="10">
        <v>1.9E-2</v>
      </c>
      <c r="C33" s="4" t="s">
        <v>107</v>
      </c>
      <c r="D33" s="10">
        <v>7.0000000000000001E-3</v>
      </c>
      <c r="E33" s="4" t="s">
        <v>174</v>
      </c>
      <c r="F33" s="10">
        <v>0</v>
      </c>
      <c r="G33" s="4" t="s">
        <v>166</v>
      </c>
      <c r="H33" s="10">
        <v>0</v>
      </c>
      <c r="I33" s="4" t="s">
        <v>427</v>
      </c>
      <c r="J33" s="10">
        <v>5.2999999999999999E-2</v>
      </c>
      <c r="K33" s="4" t="s">
        <v>265</v>
      </c>
      <c r="L33" s="10">
        <v>0</v>
      </c>
      <c r="M33" s="4" t="s">
        <v>78</v>
      </c>
      <c r="N33" s="10">
        <v>0</v>
      </c>
      <c r="O33" s="4" t="s">
        <v>183</v>
      </c>
      <c r="P33" s="10">
        <v>1</v>
      </c>
      <c r="Q33" s="4" t="s">
        <v>421</v>
      </c>
      <c r="R33" s="10">
        <v>7.0000000000000001E-3</v>
      </c>
      <c r="S33" s="4" t="s">
        <v>158</v>
      </c>
      <c r="T33" s="10">
        <v>0</v>
      </c>
      <c r="U33" s="4" t="s">
        <v>160</v>
      </c>
      <c r="V33" s="10">
        <v>0</v>
      </c>
      <c r="W33" s="4" t="s">
        <v>108</v>
      </c>
      <c r="X33" s="10">
        <v>0</v>
      </c>
      <c r="Y33" s="4" t="s">
        <v>423</v>
      </c>
      <c r="Z33" s="10">
        <v>8.0000000000000002E-3</v>
      </c>
      <c r="AA33" s="4" t="s">
        <v>160</v>
      </c>
      <c r="AB33" s="10">
        <v>0</v>
      </c>
      <c r="AC33" s="4" t="s">
        <v>139</v>
      </c>
      <c r="AD33" s="10">
        <v>0</v>
      </c>
      <c r="AE33" s="4" t="s">
        <v>123</v>
      </c>
      <c r="AF33" s="10">
        <v>0</v>
      </c>
      <c r="AG33" s="4" t="s">
        <v>302</v>
      </c>
      <c r="AH33" s="10">
        <v>0</v>
      </c>
      <c r="AI33" s="4" t="s">
        <v>421</v>
      </c>
      <c r="AJ33" s="4" t="s">
        <v>92</v>
      </c>
      <c r="AK33" s="4" t="s">
        <v>93</v>
      </c>
      <c r="AL33" s="10">
        <v>0</v>
      </c>
      <c r="AM33" s="4" t="s">
        <v>421</v>
      </c>
      <c r="AN33" s="4" t="s">
        <v>92</v>
      </c>
      <c r="AO33" s="4" t="s">
        <v>93</v>
      </c>
    </row>
    <row r="34" spans="1:41" x14ac:dyDescent="0.45">
      <c r="A34" s="4" t="s">
        <v>204</v>
      </c>
    </row>
    <row r="35" spans="1:41" x14ac:dyDescent="0.45">
      <c r="A35" s="6" t="s">
        <v>205</v>
      </c>
      <c r="B35" s="9">
        <v>2103</v>
      </c>
      <c r="C35" s="4" t="s">
        <v>196</v>
      </c>
      <c r="D35" s="9">
        <v>1621</v>
      </c>
      <c r="E35" s="4" t="s">
        <v>465</v>
      </c>
      <c r="F35" s="4">
        <v>403</v>
      </c>
      <c r="G35" s="4" t="s">
        <v>60</v>
      </c>
      <c r="H35" s="4">
        <v>8</v>
      </c>
      <c r="I35" s="4" t="s">
        <v>65</v>
      </c>
      <c r="J35" s="9">
        <v>1523</v>
      </c>
      <c r="K35" s="4" t="s">
        <v>239</v>
      </c>
      <c r="L35" s="4">
        <v>925</v>
      </c>
      <c r="M35" s="4" t="s">
        <v>464</v>
      </c>
      <c r="N35" s="4">
        <v>430</v>
      </c>
      <c r="O35" s="4" t="s">
        <v>463</v>
      </c>
      <c r="P35" s="4">
        <v>20</v>
      </c>
      <c r="Q35" s="4" t="s">
        <v>462</v>
      </c>
      <c r="R35" s="9">
        <v>2427</v>
      </c>
      <c r="S35" s="4" t="s">
        <v>461</v>
      </c>
      <c r="T35" s="9">
        <v>1799</v>
      </c>
      <c r="U35" s="4" t="s">
        <v>460</v>
      </c>
      <c r="V35" s="4">
        <v>565</v>
      </c>
      <c r="W35" s="4" t="s">
        <v>327</v>
      </c>
      <c r="X35" s="4">
        <v>5</v>
      </c>
      <c r="Y35" s="4" t="s">
        <v>320</v>
      </c>
      <c r="Z35" s="9">
        <v>2250</v>
      </c>
      <c r="AA35" s="4" t="s">
        <v>459</v>
      </c>
      <c r="AB35" s="9">
        <v>1606</v>
      </c>
      <c r="AC35" s="4" t="s">
        <v>458</v>
      </c>
      <c r="AD35" s="4">
        <v>557</v>
      </c>
      <c r="AE35" s="4" t="s">
        <v>330</v>
      </c>
      <c r="AF35" s="4">
        <v>28</v>
      </c>
      <c r="AG35" s="4" t="s">
        <v>431</v>
      </c>
      <c r="AH35" s="4">
        <v>20</v>
      </c>
      <c r="AI35" s="4" t="s">
        <v>211</v>
      </c>
      <c r="AJ35" s="4">
        <v>0</v>
      </c>
      <c r="AK35" s="4" t="s">
        <v>74</v>
      </c>
      <c r="AL35" s="4">
        <v>20</v>
      </c>
      <c r="AM35" s="4" t="s">
        <v>211</v>
      </c>
      <c r="AN35" s="4">
        <v>0</v>
      </c>
      <c r="AO35" s="4" t="s">
        <v>74</v>
      </c>
    </row>
    <row r="36" spans="1:41" x14ac:dyDescent="0.45">
      <c r="A36" s="6" t="s">
        <v>214</v>
      </c>
      <c r="B36" s="10">
        <v>0.56699999999999995</v>
      </c>
      <c r="C36" s="4" t="s">
        <v>221</v>
      </c>
      <c r="D36" s="10">
        <v>0.55700000000000005</v>
      </c>
      <c r="E36" s="4" t="s">
        <v>109</v>
      </c>
      <c r="F36" s="10">
        <v>0.58799999999999997</v>
      </c>
      <c r="G36" s="4" t="s">
        <v>468</v>
      </c>
      <c r="H36" s="10">
        <v>0</v>
      </c>
      <c r="I36" s="4" t="s">
        <v>427</v>
      </c>
      <c r="J36" s="10">
        <v>0.496</v>
      </c>
      <c r="K36" s="4" t="s">
        <v>121</v>
      </c>
      <c r="L36" s="10">
        <v>0.52100000000000002</v>
      </c>
      <c r="M36" s="4" t="s">
        <v>406</v>
      </c>
      <c r="N36" s="10">
        <v>0.56699999999999995</v>
      </c>
      <c r="O36" s="4" t="s">
        <v>485</v>
      </c>
      <c r="P36" s="10">
        <v>0.45</v>
      </c>
      <c r="Q36" s="4" t="s">
        <v>456</v>
      </c>
      <c r="R36" s="10">
        <v>0.46200000000000002</v>
      </c>
      <c r="S36" s="4" t="s">
        <v>150</v>
      </c>
      <c r="T36" s="10">
        <v>0.41299999999999998</v>
      </c>
      <c r="U36" s="4" t="s">
        <v>164</v>
      </c>
      <c r="V36" s="10">
        <v>0.63900000000000001</v>
      </c>
      <c r="W36" s="4" t="s">
        <v>484</v>
      </c>
      <c r="X36" s="10">
        <v>0</v>
      </c>
      <c r="Y36" s="4" t="s">
        <v>423</v>
      </c>
      <c r="Z36" s="10">
        <v>0.56000000000000005</v>
      </c>
      <c r="AA36" s="4" t="s">
        <v>350</v>
      </c>
      <c r="AB36" s="10">
        <v>0.53700000000000003</v>
      </c>
      <c r="AC36" s="4" t="s">
        <v>113</v>
      </c>
      <c r="AD36" s="10">
        <v>0.60699999999999998</v>
      </c>
      <c r="AE36" s="4" t="s">
        <v>483</v>
      </c>
      <c r="AF36" s="10">
        <v>0.75</v>
      </c>
      <c r="AG36" s="4" t="s">
        <v>457</v>
      </c>
      <c r="AH36" s="10">
        <v>0</v>
      </c>
      <c r="AI36" s="4" t="s">
        <v>421</v>
      </c>
      <c r="AJ36" s="4" t="s">
        <v>92</v>
      </c>
      <c r="AK36" s="4" t="s">
        <v>93</v>
      </c>
      <c r="AL36" s="10">
        <v>0</v>
      </c>
      <c r="AM36" s="4" t="s">
        <v>421</v>
      </c>
      <c r="AN36" s="4" t="s">
        <v>92</v>
      </c>
      <c r="AO36" s="4" t="s">
        <v>93</v>
      </c>
    </row>
    <row r="37" spans="1:41" x14ac:dyDescent="0.45">
      <c r="A37" s="6" t="s">
        <v>223</v>
      </c>
      <c r="B37" s="10">
        <v>0.19600000000000001</v>
      </c>
      <c r="C37" s="4" t="s">
        <v>170</v>
      </c>
      <c r="D37" s="10">
        <v>0.17699999999999999</v>
      </c>
      <c r="E37" s="4" t="s">
        <v>268</v>
      </c>
      <c r="F37" s="10">
        <v>0.246</v>
      </c>
      <c r="G37" s="4" t="s">
        <v>385</v>
      </c>
      <c r="H37" s="10">
        <v>1</v>
      </c>
      <c r="I37" s="4" t="s">
        <v>427</v>
      </c>
      <c r="J37" s="10">
        <v>0.311</v>
      </c>
      <c r="K37" s="4" t="s">
        <v>256</v>
      </c>
      <c r="L37" s="10">
        <v>0.254</v>
      </c>
      <c r="M37" s="4" t="s">
        <v>109</v>
      </c>
      <c r="N37" s="10">
        <v>0.32800000000000001</v>
      </c>
      <c r="O37" s="4" t="s">
        <v>482</v>
      </c>
      <c r="P37" s="10">
        <v>0.25</v>
      </c>
      <c r="Q37" s="4" t="s">
        <v>454</v>
      </c>
      <c r="R37" s="10">
        <v>0.34699999999999998</v>
      </c>
      <c r="S37" s="4" t="s">
        <v>268</v>
      </c>
      <c r="T37" s="10">
        <v>0.379</v>
      </c>
      <c r="U37" s="4" t="s">
        <v>215</v>
      </c>
      <c r="V37" s="10">
        <v>0.20399999999999999</v>
      </c>
      <c r="W37" s="4" t="s">
        <v>365</v>
      </c>
      <c r="X37" s="10">
        <v>1</v>
      </c>
      <c r="Y37" s="4" t="s">
        <v>423</v>
      </c>
      <c r="Z37" s="10">
        <v>0.32500000000000001</v>
      </c>
      <c r="AA37" s="4" t="s">
        <v>171</v>
      </c>
      <c r="AB37" s="10">
        <v>0.32700000000000001</v>
      </c>
      <c r="AC37" s="4" t="s">
        <v>113</v>
      </c>
      <c r="AD37" s="10">
        <v>0.33400000000000002</v>
      </c>
      <c r="AE37" s="4" t="s">
        <v>481</v>
      </c>
      <c r="AF37" s="10">
        <v>0</v>
      </c>
      <c r="AG37" s="4" t="s">
        <v>302</v>
      </c>
      <c r="AH37" s="10">
        <v>1</v>
      </c>
      <c r="AI37" s="4" t="s">
        <v>421</v>
      </c>
      <c r="AJ37" s="4" t="s">
        <v>92</v>
      </c>
      <c r="AK37" s="4" t="s">
        <v>93</v>
      </c>
      <c r="AL37" s="10">
        <v>1</v>
      </c>
      <c r="AM37" s="4" t="s">
        <v>421</v>
      </c>
      <c r="AN37" s="4" t="s">
        <v>92</v>
      </c>
      <c r="AO37" s="4" t="s">
        <v>93</v>
      </c>
    </row>
    <row r="38" spans="1:41" x14ac:dyDescent="0.45">
      <c r="A38" s="6" t="s">
        <v>228</v>
      </c>
      <c r="B38" s="10">
        <v>0.19500000000000001</v>
      </c>
      <c r="C38" s="4" t="s">
        <v>97</v>
      </c>
      <c r="D38" s="10">
        <v>0.218</v>
      </c>
      <c r="E38" s="4" t="s">
        <v>164</v>
      </c>
      <c r="F38" s="10">
        <v>0.14099999999999999</v>
      </c>
      <c r="G38" s="4" t="s">
        <v>261</v>
      </c>
      <c r="H38" s="10">
        <v>0</v>
      </c>
      <c r="I38" s="4" t="s">
        <v>427</v>
      </c>
      <c r="J38" s="10">
        <v>0.14099999999999999</v>
      </c>
      <c r="K38" s="4" t="s">
        <v>103</v>
      </c>
      <c r="L38" s="10">
        <v>0.151</v>
      </c>
      <c r="M38" s="4" t="s">
        <v>201</v>
      </c>
      <c r="N38" s="10">
        <v>7.6999999999999999E-2</v>
      </c>
      <c r="O38" s="4" t="s">
        <v>170</v>
      </c>
      <c r="P38" s="10">
        <v>0.3</v>
      </c>
      <c r="Q38" s="4" t="s">
        <v>371</v>
      </c>
      <c r="R38" s="10">
        <v>0.11700000000000001</v>
      </c>
      <c r="S38" s="4" t="s">
        <v>108</v>
      </c>
      <c r="T38" s="10">
        <v>0.113</v>
      </c>
      <c r="U38" s="4" t="s">
        <v>117</v>
      </c>
      <c r="V38" s="10">
        <v>0.14299999999999999</v>
      </c>
      <c r="W38" s="4" t="s">
        <v>219</v>
      </c>
      <c r="X38" s="10">
        <v>0</v>
      </c>
      <c r="Y38" s="4" t="s">
        <v>423</v>
      </c>
      <c r="Z38" s="10">
        <v>6.7000000000000004E-2</v>
      </c>
      <c r="AA38" s="4" t="s">
        <v>169</v>
      </c>
      <c r="AB38" s="10">
        <v>7.2999999999999995E-2</v>
      </c>
      <c r="AC38" s="4" t="s">
        <v>130</v>
      </c>
      <c r="AD38" s="10">
        <v>5.8999999999999997E-2</v>
      </c>
      <c r="AE38" s="4" t="s">
        <v>221</v>
      </c>
      <c r="AF38" s="10">
        <v>0</v>
      </c>
      <c r="AG38" s="4" t="s">
        <v>302</v>
      </c>
      <c r="AH38" s="10">
        <v>0</v>
      </c>
      <c r="AI38" s="4" t="s">
        <v>421</v>
      </c>
      <c r="AJ38" s="4" t="s">
        <v>92</v>
      </c>
      <c r="AK38" s="4" t="s">
        <v>93</v>
      </c>
      <c r="AL38" s="10">
        <v>0</v>
      </c>
      <c r="AM38" s="4" t="s">
        <v>421</v>
      </c>
      <c r="AN38" s="4" t="s">
        <v>92</v>
      </c>
      <c r="AO38" s="4" t="s">
        <v>93</v>
      </c>
    </row>
    <row r="39" spans="1:41" x14ac:dyDescent="0.45">
      <c r="A39" s="6" t="s">
        <v>231</v>
      </c>
      <c r="B39" s="10">
        <v>4.1000000000000002E-2</v>
      </c>
      <c r="C39" s="4" t="s">
        <v>139</v>
      </c>
      <c r="D39" s="10">
        <v>4.8000000000000001E-2</v>
      </c>
      <c r="E39" s="4" t="s">
        <v>161</v>
      </c>
      <c r="F39" s="10">
        <v>2.5000000000000001E-2</v>
      </c>
      <c r="G39" s="4" t="s">
        <v>123</v>
      </c>
      <c r="H39" s="10">
        <v>0</v>
      </c>
      <c r="I39" s="4" t="s">
        <v>427</v>
      </c>
      <c r="J39" s="10">
        <v>5.2999999999999999E-2</v>
      </c>
      <c r="K39" s="4" t="s">
        <v>126</v>
      </c>
      <c r="L39" s="10">
        <v>7.3999999999999996E-2</v>
      </c>
      <c r="M39" s="4" t="s">
        <v>99</v>
      </c>
      <c r="N39" s="10">
        <v>2.8000000000000001E-2</v>
      </c>
      <c r="O39" s="4" t="s">
        <v>103</v>
      </c>
      <c r="P39" s="10">
        <v>0</v>
      </c>
      <c r="Q39" s="4" t="s">
        <v>421</v>
      </c>
      <c r="R39" s="10">
        <v>7.2999999999999995E-2</v>
      </c>
      <c r="S39" s="4" t="s">
        <v>89</v>
      </c>
      <c r="T39" s="10">
        <v>9.4E-2</v>
      </c>
      <c r="U39" s="4" t="s">
        <v>104</v>
      </c>
      <c r="V39" s="10">
        <v>1.4E-2</v>
      </c>
      <c r="W39" s="4" t="s">
        <v>77</v>
      </c>
      <c r="X39" s="10">
        <v>0</v>
      </c>
      <c r="Y39" s="4" t="s">
        <v>423</v>
      </c>
      <c r="Z39" s="10">
        <v>4.8000000000000001E-2</v>
      </c>
      <c r="AA39" s="4" t="s">
        <v>89</v>
      </c>
      <c r="AB39" s="10">
        <v>6.4000000000000001E-2</v>
      </c>
      <c r="AC39" s="4" t="s">
        <v>105</v>
      </c>
      <c r="AD39" s="10">
        <v>0</v>
      </c>
      <c r="AE39" s="4" t="s">
        <v>99</v>
      </c>
      <c r="AF39" s="10">
        <v>0.25</v>
      </c>
      <c r="AG39" s="4" t="s">
        <v>457</v>
      </c>
      <c r="AH39" s="10">
        <v>0</v>
      </c>
      <c r="AI39" s="4" t="s">
        <v>421</v>
      </c>
      <c r="AJ39" s="4" t="s">
        <v>92</v>
      </c>
      <c r="AK39" s="4" t="s">
        <v>93</v>
      </c>
      <c r="AL39" s="10">
        <v>0</v>
      </c>
      <c r="AM39" s="4" t="s">
        <v>421</v>
      </c>
      <c r="AN39" s="4" t="s">
        <v>92</v>
      </c>
      <c r="AO39" s="4" t="s">
        <v>93</v>
      </c>
    </row>
    <row r="40" spans="1:41" x14ac:dyDescent="0.45">
      <c r="A40" s="4" t="s">
        <v>232</v>
      </c>
    </row>
    <row r="41" spans="1:41" x14ac:dyDescent="0.45">
      <c r="A41" s="6" t="s">
        <v>233</v>
      </c>
      <c r="B41" s="9">
        <v>1742</v>
      </c>
      <c r="C41" s="4" t="s">
        <v>58</v>
      </c>
      <c r="D41" s="9">
        <v>1354</v>
      </c>
      <c r="E41" s="4" t="s">
        <v>480</v>
      </c>
      <c r="F41" s="4">
        <v>348</v>
      </c>
      <c r="G41" s="4" t="s">
        <v>479</v>
      </c>
      <c r="H41" s="4">
        <v>8</v>
      </c>
      <c r="I41" s="4" t="s">
        <v>65</v>
      </c>
      <c r="J41" s="9">
        <v>1364</v>
      </c>
      <c r="K41" s="4" t="s">
        <v>478</v>
      </c>
      <c r="L41" s="4">
        <v>841</v>
      </c>
      <c r="M41" s="4" t="s">
        <v>477</v>
      </c>
      <c r="N41" s="4">
        <v>369</v>
      </c>
      <c r="O41" s="4" t="s">
        <v>476</v>
      </c>
      <c r="P41" s="4">
        <v>20</v>
      </c>
      <c r="Q41" s="4" t="s">
        <v>462</v>
      </c>
      <c r="R41" s="9">
        <v>2202</v>
      </c>
      <c r="S41" s="4" t="s">
        <v>460</v>
      </c>
      <c r="T41" s="9">
        <v>1693</v>
      </c>
      <c r="U41" s="4" t="s">
        <v>475</v>
      </c>
      <c r="V41" s="4">
        <v>462</v>
      </c>
      <c r="W41" s="4" t="s">
        <v>474</v>
      </c>
      <c r="X41" s="4">
        <v>5</v>
      </c>
      <c r="Y41" s="4" t="s">
        <v>320</v>
      </c>
      <c r="Z41" s="9">
        <v>1825</v>
      </c>
      <c r="AA41" s="4" t="s">
        <v>327</v>
      </c>
      <c r="AB41" s="9">
        <v>1328</v>
      </c>
      <c r="AC41" s="4" t="s">
        <v>393</v>
      </c>
      <c r="AD41" s="4">
        <v>410</v>
      </c>
      <c r="AE41" s="4" t="s">
        <v>299</v>
      </c>
      <c r="AF41" s="4">
        <v>28</v>
      </c>
      <c r="AG41" s="4" t="s">
        <v>431</v>
      </c>
      <c r="AH41" s="4">
        <v>20</v>
      </c>
      <c r="AI41" s="4" t="s">
        <v>211</v>
      </c>
      <c r="AJ41" s="4">
        <v>0</v>
      </c>
      <c r="AK41" s="4" t="s">
        <v>74</v>
      </c>
      <c r="AL41" s="4">
        <v>20</v>
      </c>
      <c r="AM41" s="4" t="s">
        <v>211</v>
      </c>
      <c r="AN41" s="4">
        <v>0</v>
      </c>
      <c r="AO41" s="4" t="s">
        <v>74</v>
      </c>
    </row>
    <row r="42" spans="1:41" x14ac:dyDescent="0.45">
      <c r="A42" s="6" t="s">
        <v>244</v>
      </c>
      <c r="B42" s="10">
        <v>0.11799999999999999</v>
      </c>
      <c r="C42" s="4" t="s">
        <v>108</v>
      </c>
      <c r="D42" s="10">
        <v>0.13600000000000001</v>
      </c>
      <c r="E42" s="4" t="s">
        <v>253</v>
      </c>
      <c r="F42" s="10">
        <v>0.06</v>
      </c>
      <c r="G42" s="4" t="s">
        <v>249</v>
      </c>
      <c r="H42" s="10">
        <v>0</v>
      </c>
      <c r="I42" s="4" t="s">
        <v>427</v>
      </c>
      <c r="J42" s="10">
        <v>0.114</v>
      </c>
      <c r="K42" s="4" t="s">
        <v>97</v>
      </c>
      <c r="L42" s="10">
        <v>0.121</v>
      </c>
      <c r="M42" s="4" t="s">
        <v>254</v>
      </c>
      <c r="N42" s="10">
        <v>0.03</v>
      </c>
      <c r="O42" s="4" t="s">
        <v>105</v>
      </c>
      <c r="P42" s="10">
        <v>1</v>
      </c>
      <c r="Q42" s="4" t="s">
        <v>421</v>
      </c>
      <c r="R42" s="10">
        <v>0.10100000000000001</v>
      </c>
      <c r="S42" s="4" t="s">
        <v>96</v>
      </c>
      <c r="T42" s="10">
        <v>0.122</v>
      </c>
      <c r="U42" s="4" t="s">
        <v>186</v>
      </c>
      <c r="V42" s="10">
        <v>3.6999999999999998E-2</v>
      </c>
      <c r="W42" s="4" t="s">
        <v>105</v>
      </c>
      <c r="X42" s="10">
        <v>0</v>
      </c>
      <c r="Y42" s="4" t="s">
        <v>423</v>
      </c>
      <c r="Z42" s="10">
        <v>0.1</v>
      </c>
      <c r="AA42" s="4" t="s">
        <v>130</v>
      </c>
      <c r="AB42" s="10">
        <v>0.114</v>
      </c>
      <c r="AC42" s="4" t="s">
        <v>186</v>
      </c>
      <c r="AD42" s="10">
        <v>2.9000000000000001E-2</v>
      </c>
      <c r="AE42" s="4" t="s">
        <v>128</v>
      </c>
      <c r="AF42" s="10">
        <v>0</v>
      </c>
      <c r="AG42" s="4" t="s">
        <v>302</v>
      </c>
      <c r="AH42" s="10">
        <v>0</v>
      </c>
      <c r="AI42" s="4" t="s">
        <v>421</v>
      </c>
      <c r="AJ42" s="4" t="s">
        <v>92</v>
      </c>
      <c r="AK42" s="4" t="s">
        <v>93</v>
      </c>
      <c r="AL42" s="10">
        <v>0</v>
      </c>
      <c r="AM42" s="4" t="s">
        <v>421</v>
      </c>
      <c r="AN42" s="4" t="s">
        <v>92</v>
      </c>
      <c r="AO42" s="4" t="s">
        <v>93</v>
      </c>
    </row>
    <row r="43" spans="1:41" ht="28.5" x14ac:dyDescent="0.45">
      <c r="A43" s="6" t="s">
        <v>248</v>
      </c>
      <c r="B43" s="10">
        <v>0.28499999999999998</v>
      </c>
      <c r="C43" s="4" t="s">
        <v>245</v>
      </c>
      <c r="D43" s="10">
        <v>0.307</v>
      </c>
      <c r="E43" s="4" t="s">
        <v>221</v>
      </c>
      <c r="F43" s="10">
        <v>0.23300000000000001</v>
      </c>
      <c r="G43" s="4" t="s">
        <v>405</v>
      </c>
      <c r="H43" s="10">
        <v>0</v>
      </c>
      <c r="I43" s="4" t="s">
        <v>427</v>
      </c>
      <c r="J43" s="10">
        <v>0.42599999999999999</v>
      </c>
      <c r="K43" s="4" t="s">
        <v>121</v>
      </c>
      <c r="L43" s="10">
        <v>0.55300000000000005</v>
      </c>
      <c r="M43" s="4" t="s">
        <v>261</v>
      </c>
      <c r="N43" s="10">
        <v>0.152</v>
      </c>
      <c r="O43" s="4" t="s">
        <v>473</v>
      </c>
      <c r="P43" s="10">
        <v>0</v>
      </c>
      <c r="Q43" s="4" t="s">
        <v>421</v>
      </c>
      <c r="R43" s="10">
        <v>0.32100000000000001</v>
      </c>
      <c r="S43" s="4" t="s">
        <v>265</v>
      </c>
      <c r="T43" s="10">
        <v>0.38700000000000001</v>
      </c>
      <c r="U43" s="4" t="s">
        <v>201</v>
      </c>
      <c r="V43" s="10">
        <v>9.5000000000000001E-2</v>
      </c>
      <c r="W43" s="4" t="s">
        <v>406</v>
      </c>
      <c r="X43" s="10">
        <v>0</v>
      </c>
      <c r="Y43" s="4" t="s">
        <v>423</v>
      </c>
      <c r="Z43" s="10">
        <v>0.38200000000000001</v>
      </c>
      <c r="AA43" s="4" t="s">
        <v>218</v>
      </c>
      <c r="AB43" s="10">
        <v>0.42499999999999999</v>
      </c>
      <c r="AC43" s="4" t="s">
        <v>268</v>
      </c>
      <c r="AD43" s="10">
        <v>0.25600000000000001</v>
      </c>
      <c r="AE43" s="4" t="s">
        <v>456</v>
      </c>
      <c r="AF43" s="10">
        <v>1</v>
      </c>
      <c r="AG43" s="4" t="s">
        <v>302</v>
      </c>
      <c r="AH43" s="10">
        <v>0.5</v>
      </c>
      <c r="AI43" s="4" t="s">
        <v>171</v>
      </c>
      <c r="AJ43" s="4" t="s">
        <v>92</v>
      </c>
      <c r="AK43" s="4" t="s">
        <v>93</v>
      </c>
      <c r="AL43" s="10">
        <v>0.5</v>
      </c>
      <c r="AM43" s="4" t="s">
        <v>171</v>
      </c>
      <c r="AN43" s="4" t="s">
        <v>92</v>
      </c>
      <c r="AO43" s="4" t="s">
        <v>93</v>
      </c>
    </row>
    <row r="44" spans="1:41" x14ac:dyDescent="0.45">
      <c r="A44" s="6" t="s">
        <v>252</v>
      </c>
      <c r="B44" s="10">
        <v>0.27700000000000002</v>
      </c>
      <c r="C44" s="4" t="s">
        <v>127</v>
      </c>
      <c r="D44" s="10">
        <v>0.29599999999999999</v>
      </c>
      <c r="E44" s="4" t="s">
        <v>115</v>
      </c>
      <c r="F44" s="10">
        <v>0.23599999999999999</v>
      </c>
      <c r="G44" s="4" t="s">
        <v>472</v>
      </c>
      <c r="H44" s="10">
        <v>0</v>
      </c>
      <c r="I44" s="4" t="s">
        <v>427</v>
      </c>
      <c r="J44" s="10">
        <v>0.18</v>
      </c>
      <c r="K44" s="4" t="s">
        <v>90</v>
      </c>
      <c r="L44" s="10">
        <v>0.18</v>
      </c>
      <c r="M44" s="4" t="s">
        <v>218</v>
      </c>
      <c r="N44" s="10">
        <v>0.154</v>
      </c>
      <c r="O44" s="4" t="s">
        <v>350</v>
      </c>
      <c r="P44" s="10">
        <v>0</v>
      </c>
      <c r="Q44" s="4" t="s">
        <v>421</v>
      </c>
      <c r="R44" s="10">
        <v>0.24199999999999999</v>
      </c>
      <c r="S44" s="4" t="s">
        <v>254</v>
      </c>
      <c r="T44" s="10">
        <v>0.248</v>
      </c>
      <c r="U44" s="4" t="s">
        <v>249</v>
      </c>
      <c r="V44" s="10">
        <v>0.24199999999999999</v>
      </c>
      <c r="W44" s="4" t="s">
        <v>471</v>
      </c>
      <c r="X44" s="10">
        <v>0</v>
      </c>
      <c r="Y44" s="4" t="s">
        <v>423</v>
      </c>
      <c r="Z44" s="10">
        <v>0.33300000000000002</v>
      </c>
      <c r="AA44" s="4" t="s">
        <v>250</v>
      </c>
      <c r="AB44" s="10">
        <v>0.28699999999999998</v>
      </c>
      <c r="AC44" s="4" t="s">
        <v>257</v>
      </c>
      <c r="AD44" s="10">
        <v>0.45900000000000002</v>
      </c>
      <c r="AE44" s="4" t="s">
        <v>470</v>
      </c>
      <c r="AF44" s="10">
        <v>0</v>
      </c>
      <c r="AG44" s="4" t="s">
        <v>302</v>
      </c>
      <c r="AH44" s="10">
        <v>0.5</v>
      </c>
      <c r="AI44" s="4" t="s">
        <v>171</v>
      </c>
      <c r="AJ44" s="4" t="s">
        <v>92</v>
      </c>
      <c r="AK44" s="4" t="s">
        <v>93</v>
      </c>
      <c r="AL44" s="10">
        <v>0.5</v>
      </c>
      <c r="AM44" s="4" t="s">
        <v>171</v>
      </c>
      <c r="AN44" s="4" t="s">
        <v>92</v>
      </c>
      <c r="AO44" s="4" t="s">
        <v>93</v>
      </c>
    </row>
    <row r="45" spans="1:41" x14ac:dyDescent="0.45">
      <c r="A45" s="6" t="s">
        <v>259</v>
      </c>
      <c r="B45" s="10">
        <v>0.219</v>
      </c>
      <c r="C45" s="4" t="s">
        <v>150</v>
      </c>
      <c r="D45" s="10">
        <v>0.19</v>
      </c>
      <c r="E45" s="4" t="s">
        <v>218</v>
      </c>
      <c r="F45" s="10">
        <v>0.28199999999999997</v>
      </c>
      <c r="G45" s="4" t="s">
        <v>469</v>
      </c>
      <c r="H45" s="10">
        <v>1</v>
      </c>
      <c r="I45" s="4" t="s">
        <v>427</v>
      </c>
      <c r="J45" s="10">
        <v>0.14000000000000001</v>
      </c>
      <c r="K45" s="4" t="s">
        <v>112</v>
      </c>
      <c r="L45" s="10">
        <v>8.3000000000000004E-2</v>
      </c>
      <c r="M45" s="4" t="s">
        <v>117</v>
      </c>
      <c r="N45" s="10">
        <v>0.28999999999999998</v>
      </c>
      <c r="O45" s="4" t="s">
        <v>468</v>
      </c>
      <c r="P45" s="10">
        <v>0</v>
      </c>
      <c r="Q45" s="4" t="s">
        <v>421</v>
      </c>
      <c r="R45" s="10">
        <v>0.22800000000000001</v>
      </c>
      <c r="S45" s="4" t="s">
        <v>253</v>
      </c>
      <c r="T45" s="10">
        <v>0.17100000000000001</v>
      </c>
      <c r="U45" s="4" t="s">
        <v>131</v>
      </c>
      <c r="V45" s="10">
        <v>0.42599999999999999</v>
      </c>
      <c r="W45" s="4" t="s">
        <v>347</v>
      </c>
      <c r="X45" s="10">
        <v>1</v>
      </c>
      <c r="Y45" s="4" t="s">
        <v>423</v>
      </c>
      <c r="Z45" s="10">
        <v>0.13</v>
      </c>
      <c r="AA45" s="4" t="s">
        <v>183</v>
      </c>
      <c r="AB45" s="10">
        <v>0.13300000000000001</v>
      </c>
      <c r="AC45" s="4" t="s">
        <v>112</v>
      </c>
      <c r="AD45" s="10">
        <v>0.14899999999999999</v>
      </c>
      <c r="AE45" s="4" t="s">
        <v>258</v>
      </c>
      <c r="AF45" s="10">
        <v>0</v>
      </c>
      <c r="AG45" s="4" t="s">
        <v>302</v>
      </c>
      <c r="AH45" s="10">
        <v>0</v>
      </c>
      <c r="AI45" s="4" t="s">
        <v>421</v>
      </c>
      <c r="AJ45" s="4" t="s">
        <v>92</v>
      </c>
      <c r="AK45" s="4" t="s">
        <v>93</v>
      </c>
      <c r="AL45" s="10">
        <v>0</v>
      </c>
      <c r="AM45" s="4" t="s">
        <v>421</v>
      </c>
      <c r="AN45" s="4" t="s">
        <v>92</v>
      </c>
      <c r="AO45" s="4" t="s">
        <v>93</v>
      </c>
    </row>
    <row r="46" spans="1:41" x14ac:dyDescent="0.45">
      <c r="A46" s="6" t="s">
        <v>263</v>
      </c>
      <c r="B46" s="10">
        <v>0.1</v>
      </c>
      <c r="C46" s="4" t="s">
        <v>128</v>
      </c>
      <c r="D46" s="10">
        <v>7.0999999999999994E-2</v>
      </c>
      <c r="E46" s="4" t="s">
        <v>131</v>
      </c>
      <c r="F46" s="10">
        <v>0.19</v>
      </c>
      <c r="G46" s="4" t="s">
        <v>260</v>
      </c>
      <c r="H46" s="10">
        <v>0</v>
      </c>
      <c r="I46" s="4" t="s">
        <v>427</v>
      </c>
      <c r="J46" s="10">
        <v>0.14000000000000001</v>
      </c>
      <c r="K46" s="4" t="s">
        <v>253</v>
      </c>
      <c r="L46" s="10">
        <v>6.3E-2</v>
      </c>
      <c r="M46" s="4" t="s">
        <v>102</v>
      </c>
      <c r="N46" s="10">
        <v>0.374</v>
      </c>
      <c r="O46" s="4" t="s">
        <v>264</v>
      </c>
      <c r="P46" s="10">
        <v>0</v>
      </c>
      <c r="Q46" s="4" t="s">
        <v>421</v>
      </c>
      <c r="R46" s="10">
        <v>0.109</v>
      </c>
      <c r="S46" s="4" t="s">
        <v>130</v>
      </c>
      <c r="T46" s="10">
        <v>7.0999999999999994E-2</v>
      </c>
      <c r="U46" s="4" t="s">
        <v>84</v>
      </c>
      <c r="V46" s="10">
        <v>0.19900000000000001</v>
      </c>
      <c r="W46" s="4" t="s">
        <v>467</v>
      </c>
      <c r="X46" s="10">
        <v>0</v>
      </c>
      <c r="Y46" s="4" t="s">
        <v>423</v>
      </c>
      <c r="Z46" s="10">
        <v>5.3999999999999999E-2</v>
      </c>
      <c r="AA46" s="4" t="s">
        <v>124</v>
      </c>
      <c r="AB46" s="10">
        <v>4.1000000000000002E-2</v>
      </c>
      <c r="AC46" s="4" t="s">
        <v>104</v>
      </c>
      <c r="AD46" s="10">
        <v>0.107</v>
      </c>
      <c r="AE46" s="4" t="s">
        <v>408</v>
      </c>
      <c r="AF46" s="10">
        <v>0</v>
      </c>
      <c r="AG46" s="4" t="s">
        <v>302</v>
      </c>
      <c r="AH46" s="10">
        <v>0</v>
      </c>
      <c r="AI46" s="4" t="s">
        <v>421</v>
      </c>
      <c r="AJ46" s="4" t="s">
        <v>92</v>
      </c>
      <c r="AK46" s="4" t="s">
        <v>93</v>
      </c>
      <c r="AL46" s="10">
        <v>0</v>
      </c>
      <c r="AM46" s="4" t="s">
        <v>421</v>
      </c>
      <c r="AN46" s="4" t="s">
        <v>92</v>
      </c>
      <c r="AO46" s="4" t="s">
        <v>93</v>
      </c>
    </row>
    <row r="47" spans="1:41" ht="42.75" x14ac:dyDescent="0.45">
      <c r="A47" s="4" t="s">
        <v>466</v>
      </c>
    </row>
    <row r="48" spans="1:41" x14ac:dyDescent="0.45">
      <c r="A48" s="6" t="s">
        <v>205</v>
      </c>
      <c r="B48" s="9">
        <v>2103</v>
      </c>
      <c r="C48" s="4" t="s">
        <v>196</v>
      </c>
      <c r="D48" s="9">
        <v>1621</v>
      </c>
      <c r="E48" s="4" t="s">
        <v>465</v>
      </c>
      <c r="F48" s="4">
        <v>403</v>
      </c>
      <c r="G48" s="4" t="s">
        <v>60</v>
      </c>
      <c r="H48" s="4">
        <v>8</v>
      </c>
      <c r="I48" s="4" t="s">
        <v>65</v>
      </c>
      <c r="J48" s="9">
        <v>1523</v>
      </c>
      <c r="K48" s="4" t="s">
        <v>239</v>
      </c>
      <c r="L48" s="4">
        <v>925</v>
      </c>
      <c r="M48" s="4" t="s">
        <v>464</v>
      </c>
      <c r="N48" s="4">
        <v>430</v>
      </c>
      <c r="O48" s="4" t="s">
        <v>463</v>
      </c>
      <c r="P48" s="4">
        <v>20</v>
      </c>
      <c r="Q48" s="4" t="s">
        <v>462</v>
      </c>
      <c r="R48" s="9">
        <v>2427</v>
      </c>
      <c r="S48" s="4" t="s">
        <v>461</v>
      </c>
      <c r="T48" s="9">
        <v>1799</v>
      </c>
      <c r="U48" s="4" t="s">
        <v>460</v>
      </c>
      <c r="V48" s="4">
        <v>565</v>
      </c>
      <c r="W48" s="4" t="s">
        <v>327</v>
      </c>
      <c r="X48" s="4">
        <v>5</v>
      </c>
      <c r="Y48" s="4" t="s">
        <v>320</v>
      </c>
      <c r="Z48" s="9">
        <v>2250</v>
      </c>
      <c r="AA48" s="4" t="s">
        <v>459</v>
      </c>
      <c r="AB48" s="9">
        <v>1606</v>
      </c>
      <c r="AC48" s="4" t="s">
        <v>458</v>
      </c>
      <c r="AD48" s="4">
        <v>557</v>
      </c>
      <c r="AE48" s="4" t="s">
        <v>330</v>
      </c>
      <c r="AF48" s="4">
        <v>28</v>
      </c>
      <c r="AG48" s="4" t="s">
        <v>431</v>
      </c>
      <c r="AH48" s="4">
        <v>20</v>
      </c>
      <c r="AI48" s="4" t="s">
        <v>211</v>
      </c>
      <c r="AJ48" s="4">
        <v>0</v>
      </c>
      <c r="AK48" s="4" t="s">
        <v>74</v>
      </c>
      <c r="AL48" s="4">
        <v>20</v>
      </c>
      <c r="AM48" s="4" t="s">
        <v>211</v>
      </c>
      <c r="AN48" s="4">
        <v>0</v>
      </c>
      <c r="AO48" s="4" t="s">
        <v>74</v>
      </c>
    </row>
    <row r="49" spans="1:41" x14ac:dyDescent="0.45">
      <c r="A49" s="6" t="s">
        <v>267</v>
      </c>
      <c r="B49" s="10">
        <v>0.21199999999999999</v>
      </c>
      <c r="C49" s="4" t="s">
        <v>118</v>
      </c>
      <c r="D49" s="10">
        <v>0.25700000000000001</v>
      </c>
      <c r="E49" s="4" t="s">
        <v>265</v>
      </c>
      <c r="F49" s="10">
        <v>7.1999999999999995E-2</v>
      </c>
      <c r="G49" s="4" t="s">
        <v>150</v>
      </c>
      <c r="H49" s="10">
        <v>0</v>
      </c>
      <c r="I49" s="4" t="s">
        <v>427</v>
      </c>
      <c r="J49" s="10">
        <v>0.123</v>
      </c>
      <c r="K49" s="4" t="s">
        <v>186</v>
      </c>
      <c r="L49" s="10">
        <v>0.14099999999999999</v>
      </c>
      <c r="M49" s="4" t="s">
        <v>166</v>
      </c>
      <c r="N49" s="10">
        <v>0.11899999999999999</v>
      </c>
      <c r="O49" s="4" t="s">
        <v>163</v>
      </c>
      <c r="P49" s="10">
        <v>0.3</v>
      </c>
      <c r="Q49" s="4" t="s">
        <v>371</v>
      </c>
      <c r="R49" s="10">
        <v>0.153</v>
      </c>
      <c r="S49" s="4" t="s">
        <v>83</v>
      </c>
      <c r="T49" s="10">
        <v>0.155</v>
      </c>
      <c r="U49" s="4" t="s">
        <v>265</v>
      </c>
      <c r="V49" s="10">
        <v>0.15</v>
      </c>
      <c r="W49" s="4" t="s">
        <v>249</v>
      </c>
      <c r="X49" s="10">
        <v>0</v>
      </c>
      <c r="Y49" s="4" t="s">
        <v>423</v>
      </c>
      <c r="Z49" s="10">
        <v>0.27900000000000003</v>
      </c>
      <c r="AA49" s="4" t="s">
        <v>356</v>
      </c>
      <c r="AB49" s="10">
        <v>0.27</v>
      </c>
      <c r="AC49" s="4" t="s">
        <v>115</v>
      </c>
      <c r="AD49" s="10">
        <v>0.20599999999999999</v>
      </c>
      <c r="AE49" s="4" t="s">
        <v>313</v>
      </c>
      <c r="AF49" s="10">
        <v>0.75</v>
      </c>
      <c r="AG49" s="4" t="s">
        <v>457</v>
      </c>
      <c r="AH49" s="10">
        <v>0</v>
      </c>
      <c r="AI49" s="4" t="s">
        <v>421</v>
      </c>
      <c r="AJ49" s="4" t="s">
        <v>92</v>
      </c>
      <c r="AK49" s="4" t="s">
        <v>93</v>
      </c>
      <c r="AL49" s="10">
        <v>0</v>
      </c>
      <c r="AM49" s="4" t="s">
        <v>421</v>
      </c>
      <c r="AN49" s="4" t="s">
        <v>92</v>
      </c>
      <c r="AO49" s="4" t="s">
        <v>93</v>
      </c>
    </row>
    <row r="50" spans="1:41" x14ac:dyDescent="0.45">
      <c r="A50" s="6" t="s">
        <v>269</v>
      </c>
      <c r="B50" s="10">
        <v>0.13600000000000001</v>
      </c>
      <c r="C50" s="4" t="s">
        <v>117</v>
      </c>
      <c r="D50" s="10">
        <v>0.128</v>
      </c>
      <c r="E50" s="4" t="s">
        <v>99</v>
      </c>
      <c r="F50" s="10">
        <v>0.191</v>
      </c>
      <c r="G50" s="4" t="s">
        <v>408</v>
      </c>
      <c r="H50" s="10">
        <v>0</v>
      </c>
      <c r="I50" s="4" t="s">
        <v>427</v>
      </c>
      <c r="J50" s="10">
        <v>0.15</v>
      </c>
      <c r="K50" s="4" t="s">
        <v>117</v>
      </c>
      <c r="L50" s="10">
        <v>0.154</v>
      </c>
      <c r="M50" s="4" t="s">
        <v>131</v>
      </c>
      <c r="N50" s="10">
        <v>0.1</v>
      </c>
      <c r="O50" s="4" t="s">
        <v>224</v>
      </c>
      <c r="P50" s="10">
        <v>0.45</v>
      </c>
      <c r="Q50" s="4" t="s">
        <v>456</v>
      </c>
      <c r="R50" s="10">
        <v>0.13100000000000001</v>
      </c>
      <c r="S50" s="4" t="s">
        <v>103</v>
      </c>
      <c r="T50" s="10">
        <v>0.13</v>
      </c>
      <c r="U50" s="4" t="s">
        <v>186</v>
      </c>
      <c r="V50" s="10">
        <v>0.14499999999999999</v>
      </c>
      <c r="W50" s="4" t="s">
        <v>349</v>
      </c>
      <c r="X50" s="10">
        <v>0</v>
      </c>
      <c r="Y50" s="4" t="s">
        <v>423</v>
      </c>
      <c r="Z50" s="10">
        <v>0.114</v>
      </c>
      <c r="AA50" s="4" t="s">
        <v>99</v>
      </c>
      <c r="AB50" s="10">
        <v>0.13700000000000001</v>
      </c>
      <c r="AC50" s="4" t="s">
        <v>138</v>
      </c>
      <c r="AD50" s="10">
        <v>6.5000000000000002E-2</v>
      </c>
      <c r="AE50" s="4" t="s">
        <v>149</v>
      </c>
      <c r="AF50" s="10">
        <v>0</v>
      </c>
      <c r="AG50" s="4" t="s">
        <v>302</v>
      </c>
      <c r="AH50" s="10">
        <v>0</v>
      </c>
      <c r="AI50" s="4" t="s">
        <v>421</v>
      </c>
      <c r="AJ50" s="4" t="s">
        <v>92</v>
      </c>
      <c r="AK50" s="4" t="s">
        <v>93</v>
      </c>
      <c r="AL50" s="10">
        <v>0</v>
      </c>
      <c r="AM50" s="4" t="s">
        <v>421</v>
      </c>
      <c r="AN50" s="4" t="s">
        <v>92</v>
      </c>
      <c r="AO50" s="4" t="s">
        <v>93</v>
      </c>
    </row>
    <row r="51" spans="1:41" x14ac:dyDescent="0.45">
      <c r="A51" s="6" t="s">
        <v>270</v>
      </c>
      <c r="B51" s="10">
        <v>0.19900000000000001</v>
      </c>
      <c r="C51" s="4" t="s">
        <v>90</v>
      </c>
      <c r="D51" s="10">
        <v>0.17299999999999999</v>
      </c>
      <c r="E51" s="4" t="s">
        <v>112</v>
      </c>
      <c r="F51" s="10">
        <v>0.26800000000000002</v>
      </c>
      <c r="G51" s="4" t="s">
        <v>455</v>
      </c>
      <c r="H51" s="10">
        <v>1</v>
      </c>
      <c r="I51" s="4" t="s">
        <v>427</v>
      </c>
      <c r="J51" s="10">
        <v>0.17699999999999999</v>
      </c>
      <c r="K51" s="4" t="s">
        <v>183</v>
      </c>
      <c r="L51" s="10">
        <v>0.20399999999999999</v>
      </c>
      <c r="M51" s="4" t="s">
        <v>127</v>
      </c>
      <c r="N51" s="10">
        <v>0.109</v>
      </c>
      <c r="O51" s="4" t="s">
        <v>226</v>
      </c>
      <c r="P51" s="10">
        <v>0.25</v>
      </c>
      <c r="Q51" s="4" t="s">
        <v>454</v>
      </c>
      <c r="R51" s="10">
        <v>0.152</v>
      </c>
      <c r="S51" s="4" t="s">
        <v>132</v>
      </c>
      <c r="T51" s="10">
        <v>0.17699999999999999</v>
      </c>
      <c r="U51" s="4" t="s">
        <v>128</v>
      </c>
      <c r="V51" s="10">
        <v>8.6999999999999994E-2</v>
      </c>
      <c r="W51" s="4" t="s">
        <v>125</v>
      </c>
      <c r="X51" s="10">
        <v>0</v>
      </c>
      <c r="Y51" s="4" t="s">
        <v>423</v>
      </c>
      <c r="Z51" s="10">
        <v>0.218</v>
      </c>
      <c r="AA51" s="4" t="s">
        <v>164</v>
      </c>
      <c r="AB51" s="10">
        <v>0.24299999999999999</v>
      </c>
      <c r="AC51" s="4" t="s">
        <v>125</v>
      </c>
      <c r="AD51" s="10">
        <v>0.18</v>
      </c>
      <c r="AE51" s="4" t="s">
        <v>303</v>
      </c>
      <c r="AF51" s="10">
        <v>0</v>
      </c>
      <c r="AG51" s="4" t="s">
        <v>302</v>
      </c>
      <c r="AH51" s="10">
        <v>0</v>
      </c>
      <c r="AI51" s="4" t="s">
        <v>421</v>
      </c>
      <c r="AJ51" s="4" t="s">
        <v>92</v>
      </c>
      <c r="AK51" s="4" t="s">
        <v>93</v>
      </c>
      <c r="AL51" s="10">
        <v>0</v>
      </c>
      <c r="AM51" s="4" t="s">
        <v>421</v>
      </c>
      <c r="AN51" s="4" t="s">
        <v>92</v>
      </c>
      <c r="AO51" s="4" t="s">
        <v>93</v>
      </c>
    </row>
    <row r="52" spans="1:41" x14ac:dyDescent="0.45">
      <c r="A52" s="6" t="s">
        <v>272</v>
      </c>
      <c r="B52" s="10">
        <v>0.153</v>
      </c>
      <c r="C52" s="4" t="s">
        <v>183</v>
      </c>
      <c r="D52" s="10">
        <v>0.16900000000000001</v>
      </c>
      <c r="E52" s="4" t="s">
        <v>187</v>
      </c>
      <c r="F52" s="10">
        <v>0.11700000000000001</v>
      </c>
      <c r="G52" s="4" t="s">
        <v>106</v>
      </c>
      <c r="H52" s="10">
        <v>0</v>
      </c>
      <c r="I52" s="4" t="s">
        <v>427</v>
      </c>
      <c r="J52" s="10">
        <v>0.125</v>
      </c>
      <c r="K52" s="4" t="s">
        <v>164</v>
      </c>
      <c r="L52" s="10">
        <v>0.11799999999999999</v>
      </c>
      <c r="M52" s="4" t="s">
        <v>254</v>
      </c>
      <c r="N52" s="10">
        <v>0.14899999999999999</v>
      </c>
      <c r="O52" s="4" t="s">
        <v>385</v>
      </c>
      <c r="P52" s="10">
        <v>0</v>
      </c>
      <c r="Q52" s="4" t="s">
        <v>421</v>
      </c>
      <c r="R52" s="10">
        <v>0.161</v>
      </c>
      <c r="S52" s="4" t="s">
        <v>83</v>
      </c>
      <c r="T52" s="10">
        <v>0.14799999999999999</v>
      </c>
      <c r="U52" s="4" t="s">
        <v>117</v>
      </c>
      <c r="V52" s="10">
        <v>0.20499999999999999</v>
      </c>
      <c r="W52" s="4" t="s">
        <v>313</v>
      </c>
      <c r="X52" s="10">
        <v>0</v>
      </c>
      <c r="Y52" s="4" t="s">
        <v>423</v>
      </c>
      <c r="Z52" s="10">
        <v>0.13900000000000001</v>
      </c>
      <c r="AA52" s="4" t="s">
        <v>169</v>
      </c>
      <c r="AB52" s="10">
        <v>0.10199999999999999</v>
      </c>
      <c r="AC52" s="4" t="s">
        <v>123</v>
      </c>
      <c r="AD52" s="10">
        <v>0.26800000000000002</v>
      </c>
      <c r="AE52" s="4" t="s">
        <v>113</v>
      </c>
      <c r="AF52" s="10">
        <v>0</v>
      </c>
      <c r="AG52" s="4" t="s">
        <v>302</v>
      </c>
      <c r="AH52" s="10">
        <v>0</v>
      </c>
      <c r="AI52" s="4" t="s">
        <v>421</v>
      </c>
      <c r="AJ52" s="4" t="s">
        <v>92</v>
      </c>
      <c r="AK52" s="4" t="s">
        <v>93</v>
      </c>
      <c r="AL52" s="10">
        <v>0</v>
      </c>
      <c r="AM52" s="4" t="s">
        <v>421</v>
      </c>
      <c r="AN52" s="4" t="s">
        <v>92</v>
      </c>
      <c r="AO52" s="4" t="s">
        <v>93</v>
      </c>
    </row>
    <row r="53" spans="1:41" x14ac:dyDescent="0.45">
      <c r="A53" s="6" t="s">
        <v>274</v>
      </c>
      <c r="B53" s="10">
        <v>9.8000000000000004E-2</v>
      </c>
      <c r="C53" s="4" t="s">
        <v>105</v>
      </c>
      <c r="D53" s="10">
        <v>9.0999999999999998E-2</v>
      </c>
      <c r="E53" s="4" t="s">
        <v>108</v>
      </c>
      <c r="F53" s="10">
        <v>0.14599999999999999</v>
      </c>
      <c r="G53" s="4" t="s">
        <v>426</v>
      </c>
      <c r="H53" s="10">
        <v>0</v>
      </c>
      <c r="I53" s="4" t="s">
        <v>427</v>
      </c>
      <c r="J53" s="10">
        <v>0.17399999999999999</v>
      </c>
      <c r="K53" s="4" t="s">
        <v>186</v>
      </c>
      <c r="L53" s="10">
        <v>0.187</v>
      </c>
      <c r="M53" s="4" t="s">
        <v>149</v>
      </c>
      <c r="N53" s="10">
        <v>0.2</v>
      </c>
      <c r="O53" s="4" t="s">
        <v>148</v>
      </c>
      <c r="P53" s="10">
        <v>0</v>
      </c>
      <c r="Q53" s="4" t="s">
        <v>421</v>
      </c>
      <c r="R53" s="10">
        <v>0.18</v>
      </c>
      <c r="S53" s="4" t="s">
        <v>97</v>
      </c>
      <c r="T53" s="10">
        <v>0.17799999999999999</v>
      </c>
      <c r="U53" s="4" t="s">
        <v>254</v>
      </c>
      <c r="V53" s="10">
        <v>0.154</v>
      </c>
      <c r="W53" s="4" t="s">
        <v>406</v>
      </c>
      <c r="X53" s="10">
        <v>1</v>
      </c>
      <c r="Y53" s="4" t="s">
        <v>423</v>
      </c>
      <c r="Z53" s="10">
        <v>8.3000000000000004E-2</v>
      </c>
      <c r="AA53" s="4" t="s">
        <v>105</v>
      </c>
      <c r="AB53" s="10">
        <v>8.4000000000000005E-2</v>
      </c>
      <c r="AC53" s="4" t="s">
        <v>130</v>
      </c>
      <c r="AD53" s="10">
        <v>9.1999999999999998E-2</v>
      </c>
      <c r="AE53" s="4" t="s">
        <v>303</v>
      </c>
      <c r="AF53" s="10">
        <v>0</v>
      </c>
      <c r="AG53" s="4" t="s">
        <v>302</v>
      </c>
      <c r="AH53" s="10">
        <v>0</v>
      </c>
      <c r="AI53" s="4" t="s">
        <v>421</v>
      </c>
      <c r="AJ53" s="4" t="s">
        <v>92</v>
      </c>
      <c r="AK53" s="4" t="s">
        <v>93</v>
      </c>
      <c r="AL53" s="10">
        <v>0</v>
      </c>
      <c r="AM53" s="4" t="s">
        <v>421</v>
      </c>
      <c r="AN53" s="4" t="s">
        <v>92</v>
      </c>
      <c r="AO53" s="4" t="s">
        <v>93</v>
      </c>
    </row>
    <row r="54" spans="1:41" x14ac:dyDescent="0.45">
      <c r="A54" s="6" t="s">
        <v>276</v>
      </c>
      <c r="B54" s="10">
        <v>6.0999999999999999E-2</v>
      </c>
      <c r="C54" s="4" t="s">
        <v>84</v>
      </c>
      <c r="D54" s="10">
        <v>3.5999999999999997E-2</v>
      </c>
      <c r="E54" s="4" t="s">
        <v>84</v>
      </c>
      <c r="F54" s="10">
        <v>0.17599999999999999</v>
      </c>
      <c r="G54" s="4" t="s">
        <v>453</v>
      </c>
      <c r="H54" s="10">
        <v>0</v>
      </c>
      <c r="I54" s="4" t="s">
        <v>427</v>
      </c>
      <c r="J54" s="10">
        <v>5.6000000000000001E-2</v>
      </c>
      <c r="K54" s="4" t="s">
        <v>84</v>
      </c>
      <c r="L54" s="10">
        <v>4.4999999999999998E-2</v>
      </c>
      <c r="M54" s="4" t="s">
        <v>84</v>
      </c>
      <c r="N54" s="10">
        <v>0.10199999999999999</v>
      </c>
      <c r="O54" s="4" t="s">
        <v>356</v>
      </c>
      <c r="P54" s="10">
        <v>0</v>
      </c>
      <c r="Q54" s="4" t="s">
        <v>421</v>
      </c>
      <c r="R54" s="10">
        <v>9.6000000000000002E-2</v>
      </c>
      <c r="S54" s="4" t="s">
        <v>117</v>
      </c>
      <c r="T54" s="10">
        <v>9.6000000000000002E-2</v>
      </c>
      <c r="U54" s="4" t="s">
        <v>99</v>
      </c>
      <c r="V54" s="10">
        <v>0.108</v>
      </c>
      <c r="W54" s="4" t="s">
        <v>350</v>
      </c>
      <c r="X54" s="10">
        <v>0</v>
      </c>
      <c r="Y54" s="4" t="s">
        <v>423</v>
      </c>
      <c r="Z54" s="10">
        <v>3.5999999999999997E-2</v>
      </c>
      <c r="AA54" s="4" t="s">
        <v>89</v>
      </c>
      <c r="AB54" s="10">
        <v>3.9E-2</v>
      </c>
      <c r="AC54" s="4" t="s">
        <v>98</v>
      </c>
      <c r="AD54" s="10">
        <v>3.4000000000000002E-2</v>
      </c>
      <c r="AE54" s="4" t="s">
        <v>97</v>
      </c>
      <c r="AF54" s="10">
        <v>0</v>
      </c>
      <c r="AG54" s="4" t="s">
        <v>302</v>
      </c>
      <c r="AH54" s="10">
        <v>0.5</v>
      </c>
      <c r="AI54" s="4" t="s">
        <v>171</v>
      </c>
      <c r="AJ54" s="4" t="s">
        <v>92</v>
      </c>
      <c r="AK54" s="4" t="s">
        <v>93</v>
      </c>
      <c r="AL54" s="10">
        <v>0.5</v>
      </c>
      <c r="AM54" s="4" t="s">
        <v>171</v>
      </c>
      <c r="AN54" s="4" t="s">
        <v>92</v>
      </c>
      <c r="AO54" s="4" t="s">
        <v>93</v>
      </c>
    </row>
    <row r="55" spans="1:41" x14ac:dyDescent="0.45">
      <c r="A55" s="6" t="s">
        <v>277</v>
      </c>
      <c r="B55" s="10">
        <v>1.2E-2</v>
      </c>
      <c r="C55" s="4" t="s">
        <v>160</v>
      </c>
      <c r="D55" s="10">
        <v>1.4999999999999999E-2</v>
      </c>
      <c r="E55" s="4" t="s">
        <v>141</v>
      </c>
      <c r="F55" s="10">
        <v>0</v>
      </c>
      <c r="G55" s="4" t="s">
        <v>166</v>
      </c>
      <c r="H55" s="10">
        <v>0</v>
      </c>
      <c r="I55" s="4" t="s">
        <v>427</v>
      </c>
      <c r="J55" s="10">
        <v>0.02</v>
      </c>
      <c r="K55" s="4" t="s">
        <v>139</v>
      </c>
      <c r="L55" s="10">
        <v>2.1000000000000001E-2</v>
      </c>
      <c r="M55" s="4" t="s">
        <v>136</v>
      </c>
      <c r="N55" s="10">
        <v>2.5999999999999999E-2</v>
      </c>
      <c r="O55" s="4" t="s">
        <v>104</v>
      </c>
      <c r="P55" s="10">
        <v>0</v>
      </c>
      <c r="Q55" s="4" t="s">
        <v>421</v>
      </c>
      <c r="R55" s="10">
        <v>2.9000000000000001E-2</v>
      </c>
      <c r="S55" s="4" t="s">
        <v>136</v>
      </c>
      <c r="T55" s="10">
        <v>3.9E-2</v>
      </c>
      <c r="U55" s="4" t="s">
        <v>89</v>
      </c>
      <c r="V55" s="10">
        <v>0</v>
      </c>
      <c r="W55" s="4" t="s">
        <v>108</v>
      </c>
      <c r="X55" s="10">
        <v>0</v>
      </c>
      <c r="Y55" s="4" t="s">
        <v>423</v>
      </c>
      <c r="Z55" s="10">
        <v>1.9E-2</v>
      </c>
      <c r="AA55" s="4" t="s">
        <v>139</v>
      </c>
      <c r="AB55" s="10">
        <v>2.1000000000000001E-2</v>
      </c>
      <c r="AC55" s="4" t="s">
        <v>176</v>
      </c>
      <c r="AD55" s="10">
        <v>1.7999999999999999E-2</v>
      </c>
      <c r="AE55" s="4" t="s">
        <v>126</v>
      </c>
      <c r="AF55" s="10">
        <v>0</v>
      </c>
      <c r="AG55" s="4" t="s">
        <v>302</v>
      </c>
      <c r="AH55" s="10">
        <v>0</v>
      </c>
      <c r="AI55" s="4" t="s">
        <v>421</v>
      </c>
      <c r="AJ55" s="4" t="s">
        <v>92</v>
      </c>
      <c r="AK55" s="4" t="s">
        <v>93</v>
      </c>
      <c r="AL55" s="10">
        <v>0</v>
      </c>
      <c r="AM55" s="4" t="s">
        <v>421</v>
      </c>
      <c r="AN55" s="4" t="s">
        <v>92</v>
      </c>
      <c r="AO55" s="4" t="s">
        <v>93</v>
      </c>
    </row>
    <row r="56" spans="1:41" x14ac:dyDescent="0.45">
      <c r="A56" s="6" t="s">
        <v>278</v>
      </c>
      <c r="B56" s="10">
        <v>1.2999999999999999E-2</v>
      </c>
      <c r="C56" s="4" t="s">
        <v>158</v>
      </c>
      <c r="D56" s="10">
        <v>1.2E-2</v>
      </c>
      <c r="E56" s="4" t="s">
        <v>174</v>
      </c>
      <c r="F56" s="10">
        <v>2.1999999999999999E-2</v>
      </c>
      <c r="G56" s="4" t="s">
        <v>86</v>
      </c>
      <c r="H56" s="10">
        <v>0</v>
      </c>
      <c r="I56" s="4" t="s">
        <v>427</v>
      </c>
      <c r="J56" s="10">
        <v>0.05</v>
      </c>
      <c r="K56" s="4" t="s">
        <v>98</v>
      </c>
      <c r="L56" s="10">
        <v>3.1E-2</v>
      </c>
      <c r="M56" s="4" t="s">
        <v>89</v>
      </c>
      <c r="N56" s="10">
        <v>0.109</v>
      </c>
      <c r="O56" s="4" t="s">
        <v>163</v>
      </c>
      <c r="P56" s="10">
        <v>0</v>
      </c>
      <c r="Q56" s="4" t="s">
        <v>421</v>
      </c>
      <c r="R56" s="10">
        <v>4.7E-2</v>
      </c>
      <c r="S56" s="4" t="s">
        <v>107</v>
      </c>
      <c r="T56" s="10">
        <v>2.8000000000000001E-2</v>
      </c>
      <c r="U56" s="4" t="s">
        <v>142</v>
      </c>
      <c r="V56" s="10">
        <v>0.112</v>
      </c>
      <c r="W56" s="4" t="s">
        <v>127</v>
      </c>
      <c r="X56" s="10">
        <v>0</v>
      </c>
      <c r="Y56" s="4" t="s">
        <v>423</v>
      </c>
      <c r="Z56" s="10">
        <v>2.5000000000000001E-2</v>
      </c>
      <c r="AA56" s="4" t="s">
        <v>89</v>
      </c>
      <c r="AB56" s="10">
        <v>3.1E-2</v>
      </c>
      <c r="AC56" s="4" t="s">
        <v>105</v>
      </c>
      <c r="AD56" s="10">
        <v>1.2999999999999999E-2</v>
      </c>
      <c r="AE56" s="4" t="s">
        <v>88</v>
      </c>
      <c r="AF56" s="10">
        <v>0</v>
      </c>
      <c r="AG56" s="4" t="s">
        <v>302</v>
      </c>
      <c r="AH56" s="10">
        <v>0</v>
      </c>
      <c r="AI56" s="4" t="s">
        <v>421</v>
      </c>
      <c r="AJ56" s="4" t="s">
        <v>92</v>
      </c>
      <c r="AK56" s="4" t="s">
        <v>93</v>
      </c>
      <c r="AL56" s="10">
        <v>0</v>
      </c>
      <c r="AM56" s="4" t="s">
        <v>421</v>
      </c>
      <c r="AN56" s="4" t="s">
        <v>92</v>
      </c>
      <c r="AO56" s="4" t="s">
        <v>93</v>
      </c>
    </row>
    <row r="57" spans="1:41" x14ac:dyDescent="0.45">
      <c r="A57" s="4" t="s">
        <v>282</v>
      </c>
      <c r="B57" s="9">
        <v>20302</v>
      </c>
      <c r="C57" s="4" t="s">
        <v>452</v>
      </c>
      <c r="D57" s="9">
        <v>18981</v>
      </c>
      <c r="E57" s="4" t="s">
        <v>451</v>
      </c>
      <c r="F57" s="9">
        <v>24079</v>
      </c>
      <c r="G57" s="4" t="s">
        <v>450</v>
      </c>
      <c r="H57" s="4" t="s">
        <v>92</v>
      </c>
      <c r="I57" s="4" t="s">
        <v>93</v>
      </c>
      <c r="J57" s="9">
        <v>23813</v>
      </c>
      <c r="K57" s="4" t="s">
        <v>449</v>
      </c>
      <c r="L57" s="9">
        <v>21672</v>
      </c>
      <c r="M57" s="4" t="s">
        <v>448</v>
      </c>
      <c r="N57" s="9">
        <v>34241</v>
      </c>
      <c r="O57" s="4" t="s">
        <v>447</v>
      </c>
      <c r="P57" s="9">
        <v>11111</v>
      </c>
      <c r="Q57" s="4" t="s">
        <v>446</v>
      </c>
      <c r="R57" s="9">
        <v>26193</v>
      </c>
      <c r="S57" s="4" t="s">
        <v>445</v>
      </c>
      <c r="T57" s="9">
        <v>25336</v>
      </c>
      <c r="U57" s="4" t="s">
        <v>444</v>
      </c>
      <c r="V57" s="9">
        <v>33199</v>
      </c>
      <c r="W57" s="4" t="s">
        <v>443</v>
      </c>
      <c r="X57" s="4" t="s">
        <v>92</v>
      </c>
      <c r="Y57" s="4" t="s">
        <v>93</v>
      </c>
      <c r="Z57" s="9">
        <v>17186</v>
      </c>
      <c r="AA57" s="4" t="s">
        <v>442</v>
      </c>
      <c r="AB57" s="9">
        <v>16891</v>
      </c>
      <c r="AC57" s="4" t="s">
        <v>441</v>
      </c>
      <c r="AD57" s="9">
        <v>22917</v>
      </c>
      <c r="AE57" s="4" t="s">
        <v>440</v>
      </c>
      <c r="AF57" s="4" t="s">
        <v>92</v>
      </c>
      <c r="AG57" s="4" t="s">
        <v>93</v>
      </c>
      <c r="AH57" s="4" t="s">
        <v>92</v>
      </c>
      <c r="AI57" s="4" t="s">
        <v>93</v>
      </c>
      <c r="AJ57" s="4" t="s">
        <v>92</v>
      </c>
      <c r="AK57" s="4" t="s">
        <v>93</v>
      </c>
      <c r="AL57" s="4" t="s">
        <v>92</v>
      </c>
      <c r="AM57" s="4" t="s">
        <v>93</v>
      </c>
      <c r="AN57" s="4" t="s">
        <v>92</v>
      </c>
      <c r="AO57" s="4" t="s">
        <v>93</v>
      </c>
    </row>
    <row r="58" spans="1:41" ht="28.5" x14ac:dyDescent="0.45">
      <c r="A58" s="4" t="s">
        <v>295</v>
      </c>
    </row>
    <row r="59" spans="1:41" ht="28.5" x14ac:dyDescent="0.45">
      <c r="A59" s="6" t="s">
        <v>296</v>
      </c>
      <c r="B59" s="9">
        <v>2309</v>
      </c>
      <c r="C59" s="4" t="s">
        <v>439</v>
      </c>
      <c r="D59" s="9">
        <v>1798</v>
      </c>
      <c r="E59" s="4" t="s">
        <v>438</v>
      </c>
      <c r="F59" s="4">
        <v>403</v>
      </c>
      <c r="G59" s="4" t="s">
        <v>60</v>
      </c>
      <c r="H59" s="4">
        <v>8</v>
      </c>
      <c r="I59" s="4" t="s">
        <v>65</v>
      </c>
      <c r="J59" s="9">
        <v>1742</v>
      </c>
      <c r="K59" s="4" t="s">
        <v>437</v>
      </c>
      <c r="L59" s="9">
        <v>1104</v>
      </c>
      <c r="M59" s="4" t="s">
        <v>436</v>
      </c>
      <c r="N59" s="4">
        <v>431</v>
      </c>
      <c r="O59" s="4" t="s">
        <v>193</v>
      </c>
      <c r="P59" s="4">
        <v>26</v>
      </c>
      <c r="Q59" s="4" t="s">
        <v>73</v>
      </c>
      <c r="R59" s="9">
        <v>2536</v>
      </c>
      <c r="S59" s="4" t="s">
        <v>435</v>
      </c>
      <c r="T59" s="9">
        <v>1931</v>
      </c>
      <c r="U59" s="4" t="s">
        <v>434</v>
      </c>
      <c r="V59" s="4">
        <v>543</v>
      </c>
      <c r="W59" s="4" t="s">
        <v>379</v>
      </c>
      <c r="X59" s="4">
        <v>5</v>
      </c>
      <c r="Y59" s="4" t="s">
        <v>320</v>
      </c>
      <c r="Z59" s="9">
        <v>2485</v>
      </c>
      <c r="AA59" s="4" t="s">
        <v>433</v>
      </c>
      <c r="AB59" s="9">
        <v>1774</v>
      </c>
      <c r="AC59" s="4" t="s">
        <v>380</v>
      </c>
      <c r="AD59" s="4">
        <v>624</v>
      </c>
      <c r="AE59" s="4" t="s">
        <v>432</v>
      </c>
      <c r="AF59" s="4">
        <v>28</v>
      </c>
      <c r="AG59" s="4" t="s">
        <v>431</v>
      </c>
      <c r="AH59" s="4">
        <v>20</v>
      </c>
      <c r="AI59" s="4" t="s">
        <v>211</v>
      </c>
      <c r="AJ59" s="4">
        <v>0</v>
      </c>
      <c r="AK59" s="4" t="s">
        <v>74</v>
      </c>
      <c r="AL59" s="4">
        <v>20</v>
      </c>
      <c r="AM59" s="4" t="s">
        <v>211</v>
      </c>
      <c r="AN59" s="4">
        <v>0</v>
      </c>
      <c r="AO59" s="4" t="s">
        <v>74</v>
      </c>
    </row>
    <row r="60" spans="1:41" ht="28.5" x14ac:dyDescent="0.45">
      <c r="A60" s="6" t="s">
        <v>301</v>
      </c>
      <c r="B60" s="10">
        <v>0.36199999999999999</v>
      </c>
      <c r="C60" s="4" t="s">
        <v>317</v>
      </c>
      <c r="D60" s="10">
        <v>0.38200000000000001</v>
      </c>
      <c r="E60" s="4" t="s">
        <v>315</v>
      </c>
      <c r="F60" s="10">
        <v>0.154</v>
      </c>
      <c r="G60" s="4" t="s">
        <v>305</v>
      </c>
      <c r="H60" s="10">
        <v>0</v>
      </c>
      <c r="I60" s="4" t="s">
        <v>427</v>
      </c>
      <c r="J60" s="10">
        <v>0.22900000000000001</v>
      </c>
      <c r="K60" s="4" t="s">
        <v>106</v>
      </c>
      <c r="L60" s="10">
        <v>0.187</v>
      </c>
      <c r="M60" s="4" t="s">
        <v>120</v>
      </c>
      <c r="N60" s="10">
        <v>0.183</v>
      </c>
      <c r="O60" s="4" t="s">
        <v>280</v>
      </c>
      <c r="P60" s="10">
        <v>0.23100000000000001</v>
      </c>
      <c r="Q60" s="4" t="s">
        <v>425</v>
      </c>
      <c r="R60" s="10">
        <v>9.2999999999999999E-2</v>
      </c>
      <c r="S60" s="4" t="s">
        <v>96</v>
      </c>
      <c r="T60" s="10">
        <v>0.10199999999999999</v>
      </c>
      <c r="U60" s="4" t="s">
        <v>97</v>
      </c>
      <c r="V60" s="10">
        <v>7.5999999999999998E-2</v>
      </c>
      <c r="W60" s="4" t="s">
        <v>245</v>
      </c>
      <c r="X60" s="10">
        <v>0</v>
      </c>
      <c r="Y60" s="4" t="s">
        <v>423</v>
      </c>
      <c r="Z60" s="10">
        <v>0.28399999999999997</v>
      </c>
      <c r="AA60" s="4" t="s">
        <v>367</v>
      </c>
      <c r="AB60" s="10">
        <v>0.253</v>
      </c>
      <c r="AC60" s="4" t="s">
        <v>226</v>
      </c>
      <c r="AD60" s="10">
        <v>0.30299999999999999</v>
      </c>
      <c r="AE60" s="4" t="s">
        <v>430</v>
      </c>
      <c r="AF60" s="10">
        <v>1</v>
      </c>
      <c r="AG60" s="4" t="s">
        <v>302</v>
      </c>
      <c r="AH60" s="10">
        <v>0</v>
      </c>
      <c r="AI60" s="4" t="s">
        <v>421</v>
      </c>
      <c r="AJ60" s="4" t="s">
        <v>92</v>
      </c>
      <c r="AK60" s="4" t="s">
        <v>93</v>
      </c>
      <c r="AL60" s="10">
        <v>0</v>
      </c>
      <c r="AM60" s="4" t="s">
        <v>421</v>
      </c>
      <c r="AN60" s="4" t="s">
        <v>92</v>
      </c>
      <c r="AO60" s="4" t="s">
        <v>93</v>
      </c>
    </row>
    <row r="61" spans="1:41" ht="28.5" x14ac:dyDescent="0.45">
      <c r="A61" s="6" t="s">
        <v>304</v>
      </c>
      <c r="B61" s="10">
        <v>5.1999999999999998E-2</v>
      </c>
      <c r="C61" s="4" t="s">
        <v>105</v>
      </c>
      <c r="D61" s="10">
        <v>5.0999999999999997E-2</v>
      </c>
      <c r="E61" s="4" t="s">
        <v>130</v>
      </c>
      <c r="F61" s="10">
        <v>6.7000000000000004E-2</v>
      </c>
      <c r="G61" s="4" t="s">
        <v>166</v>
      </c>
      <c r="H61" s="10">
        <v>0</v>
      </c>
      <c r="I61" s="4" t="s">
        <v>427</v>
      </c>
      <c r="J61" s="10">
        <v>0.20799999999999999</v>
      </c>
      <c r="K61" s="4" t="s">
        <v>273</v>
      </c>
      <c r="L61" s="10">
        <v>0.26600000000000001</v>
      </c>
      <c r="M61" s="4" t="s">
        <v>429</v>
      </c>
      <c r="N61" s="10">
        <v>4.5999999999999999E-2</v>
      </c>
      <c r="O61" s="4" t="s">
        <v>127</v>
      </c>
      <c r="P61" s="10">
        <v>0</v>
      </c>
      <c r="Q61" s="4" t="s">
        <v>428</v>
      </c>
      <c r="R61" s="10">
        <v>9.4E-2</v>
      </c>
      <c r="S61" s="4" t="s">
        <v>103</v>
      </c>
      <c r="T61" s="10">
        <v>7.3999999999999996E-2</v>
      </c>
      <c r="U61" s="4" t="s">
        <v>85</v>
      </c>
      <c r="V61" s="10">
        <v>0.17899999999999999</v>
      </c>
      <c r="W61" s="4" t="s">
        <v>405</v>
      </c>
      <c r="X61" s="10">
        <v>0</v>
      </c>
      <c r="Y61" s="4" t="s">
        <v>423</v>
      </c>
      <c r="Z61" s="10">
        <v>0.13200000000000001</v>
      </c>
      <c r="AA61" s="4" t="s">
        <v>166</v>
      </c>
      <c r="AB61" s="10">
        <v>0.16600000000000001</v>
      </c>
      <c r="AC61" s="4" t="s">
        <v>171</v>
      </c>
      <c r="AD61" s="10">
        <v>2.1000000000000001E-2</v>
      </c>
      <c r="AE61" s="4" t="s">
        <v>86</v>
      </c>
      <c r="AF61" s="10">
        <v>0</v>
      </c>
      <c r="AG61" s="4" t="s">
        <v>302</v>
      </c>
      <c r="AH61" s="10">
        <v>0</v>
      </c>
      <c r="AI61" s="4" t="s">
        <v>421</v>
      </c>
      <c r="AJ61" s="4" t="s">
        <v>92</v>
      </c>
      <c r="AK61" s="4" t="s">
        <v>93</v>
      </c>
      <c r="AL61" s="10">
        <v>0</v>
      </c>
      <c r="AM61" s="4" t="s">
        <v>421</v>
      </c>
      <c r="AN61" s="4" t="s">
        <v>92</v>
      </c>
      <c r="AO61" s="4" t="s">
        <v>93</v>
      </c>
    </row>
    <row r="62" spans="1:41" ht="28.5" x14ac:dyDescent="0.45">
      <c r="A62" s="6" t="s">
        <v>306</v>
      </c>
      <c r="B62" s="10">
        <v>0.58599999999999997</v>
      </c>
      <c r="C62" s="4" t="s">
        <v>106</v>
      </c>
      <c r="D62" s="10">
        <v>0.56699999999999995</v>
      </c>
      <c r="E62" s="4" t="s">
        <v>116</v>
      </c>
      <c r="F62" s="10">
        <v>0.77900000000000003</v>
      </c>
      <c r="G62" s="4" t="s">
        <v>260</v>
      </c>
      <c r="H62" s="10">
        <v>1</v>
      </c>
      <c r="I62" s="4" t="s">
        <v>427</v>
      </c>
      <c r="J62" s="10">
        <v>0.56299999999999994</v>
      </c>
      <c r="K62" s="4" t="s">
        <v>119</v>
      </c>
      <c r="L62" s="10">
        <v>0.54700000000000004</v>
      </c>
      <c r="M62" s="4" t="s">
        <v>426</v>
      </c>
      <c r="N62" s="10">
        <v>0.77</v>
      </c>
      <c r="O62" s="4" t="s">
        <v>216</v>
      </c>
      <c r="P62" s="10">
        <v>0.76900000000000002</v>
      </c>
      <c r="Q62" s="4" t="s">
        <v>425</v>
      </c>
      <c r="R62" s="10">
        <v>0.81200000000000006</v>
      </c>
      <c r="S62" s="4" t="s">
        <v>265</v>
      </c>
      <c r="T62" s="10">
        <v>0.82499999999999996</v>
      </c>
      <c r="U62" s="4" t="s">
        <v>97</v>
      </c>
      <c r="V62" s="10">
        <v>0.746</v>
      </c>
      <c r="W62" s="4" t="s">
        <v>424</v>
      </c>
      <c r="X62" s="10">
        <v>1</v>
      </c>
      <c r="Y62" s="4" t="s">
        <v>423</v>
      </c>
      <c r="Z62" s="10">
        <v>0.58399999999999996</v>
      </c>
      <c r="AA62" s="4" t="s">
        <v>229</v>
      </c>
      <c r="AB62" s="10">
        <v>0.58099999999999996</v>
      </c>
      <c r="AC62" s="4" t="s">
        <v>273</v>
      </c>
      <c r="AD62" s="10">
        <v>0.67600000000000005</v>
      </c>
      <c r="AE62" s="4" t="s">
        <v>422</v>
      </c>
      <c r="AF62" s="10">
        <v>0</v>
      </c>
      <c r="AG62" s="4" t="s">
        <v>302</v>
      </c>
      <c r="AH62" s="10">
        <v>1</v>
      </c>
      <c r="AI62" s="4" t="s">
        <v>421</v>
      </c>
      <c r="AJ62" s="4" t="s">
        <v>92</v>
      </c>
      <c r="AK62" s="4" t="s">
        <v>93</v>
      </c>
      <c r="AL62" s="10">
        <v>1</v>
      </c>
      <c r="AM62" s="4" t="s">
        <v>421</v>
      </c>
      <c r="AN62" s="4" t="s">
        <v>92</v>
      </c>
      <c r="AO62" s="4" t="s">
        <v>93</v>
      </c>
    </row>
    <row r="63" spans="1:41" x14ac:dyDescent="0.45">
      <c r="A63" s="4" t="s">
        <v>420</v>
      </c>
    </row>
    <row r="64" spans="1:41" x14ac:dyDescent="0.45">
      <c r="A64" s="6" t="s">
        <v>309</v>
      </c>
      <c r="B64" s="10">
        <v>1.4999999999999999E-2</v>
      </c>
      <c r="C64" s="4" t="s">
        <v>310</v>
      </c>
      <c r="D64" s="4" t="s">
        <v>310</v>
      </c>
      <c r="E64" s="4" t="s">
        <v>310</v>
      </c>
      <c r="F64" s="4" t="s">
        <v>310</v>
      </c>
      <c r="G64" s="4" t="s">
        <v>310</v>
      </c>
      <c r="H64" s="4" t="s">
        <v>310</v>
      </c>
      <c r="I64" s="4" t="s">
        <v>310</v>
      </c>
      <c r="J64" s="10">
        <v>7.0000000000000001E-3</v>
      </c>
      <c r="K64" s="4" t="s">
        <v>310</v>
      </c>
      <c r="L64" s="4" t="s">
        <v>310</v>
      </c>
      <c r="M64" s="4" t="s">
        <v>310</v>
      </c>
      <c r="N64" s="4" t="s">
        <v>310</v>
      </c>
      <c r="O64" s="4" t="s">
        <v>310</v>
      </c>
      <c r="P64" s="4" t="s">
        <v>310</v>
      </c>
      <c r="Q64" s="4" t="s">
        <v>310</v>
      </c>
      <c r="R64" s="10">
        <v>5.7000000000000002E-2</v>
      </c>
      <c r="S64" s="4" t="s">
        <v>310</v>
      </c>
      <c r="T64" s="4" t="s">
        <v>310</v>
      </c>
      <c r="U64" s="4" t="s">
        <v>310</v>
      </c>
      <c r="V64" s="4" t="s">
        <v>310</v>
      </c>
      <c r="W64" s="4" t="s">
        <v>310</v>
      </c>
      <c r="X64" s="4" t="s">
        <v>310</v>
      </c>
      <c r="Y64" s="4" t="s">
        <v>310</v>
      </c>
      <c r="Z64" s="10">
        <v>0.01</v>
      </c>
      <c r="AA64" s="4" t="s">
        <v>310</v>
      </c>
      <c r="AB64" s="4" t="s">
        <v>310</v>
      </c>
      <c r="AC64" s="4" t="s">
        <v>310</v>
      </c>
      <c r="AD64" s="4" t="s">
        <v>310</v>
      </c>
      <c r="AE64" s="4" t="s">
        <v>310</v>
      </c>
      <c r="AF64" s="4" t="s">
        <v>310</v>
      </c>
      <c r="AG64" s="4" t="s">
        <v>310</v>
      </c>
      <c r="AH64" s="10">
        <v>0</v>
      </c>
      <c r="AI64" s="4" t="s">
        <v>310</v>
      </c>
      <c r="AJ64" s="4" t="s">
        <v>310</v>
      </c>
      <c r="AK64" s="4" t="s">
        <v>310</v>
      </c>
      <c r="AL64" s="4" t="s">
        <v>310</v>
      </c>
      <c r="AM64" s="4" t="s">
        <v>310</v>
      </c>
      <c r="AN64" s="4" t="s">
        <v>310</v>
      </c>
      <c r="AO64" s="4" t="s">
        <v>310</v>
      </c>
    </row>
    <row r="65" spans="1:41" x14ac:dyDescent="0.45">
      <c r="A65" s="6" t="s">
        <v>311</v>
      </c>
      <c r="B65" s="10">
        <v>8.1000000000000003E-2</v>
      </c>
      <c r="C65" s="4" t="s">
        <v>310</v>
      </c>
      <c r="D65" s="4" t="s">
        <v>310</v>
      </c>
      <c r="E65" s="4" t="s">
        <v>310</v>
      </c>
      <c r="F65" s="4" t="s">
        <v>310</v>
      </c>
      <c r="G65" s="4" t="s">
        <v>310</v>
      </c>
      <c r="H65" s="4" t="s">
        <v>310</v>
      </c>
      <c r="I65" s="4" t="s">
        <v>310</v>
      </c>
      <c r="J65" s="10">
        <v>5.1999999999999998E-2</v>
      </c>
      <c r="K65" s="4" t="s">
        <v>310</v>
      </c>
      <c r="L65" s="4" t="s">
        <v>310</v>
      </c>
      <c r="M65" s="4" t="s">
        <v>310</v>
      </c>
      <c r="N65" s="4" t="s">
        <v>310</v>
      </c>
      <c r="O65" s="4" t="s">
        <v>310</v>
      </c>
      <c r="P65" s="4" t="s">
        <v>310</v>
      </c>
      <c r="Q65" s="4" t="s">
        <v>310</v>
      </c>
      <c r="R65" s="10">
        <v>0.104</v>
      </c>
      <c r="S65" s="4" t="s">
        <v>310</v>
      </c>
      <c r="T65" s="4" t="s">
        <v>310</v>
      </c>
      <c r="U65" s="4" t="s">
        <v>310</v>
      </c>
      <c r="V65" s="4" t="s">
        <v>310</v>
      </c>
      <c r="W65" s="4" t="s">
        <v>310</v>
      </c>
      <c r="X65" s="4" t="s">
        <v>310</v>
      </c>
      <c r="Y65" s="4" t="s">
        <v>310</v>
      </c>
      <c r="Z65" s="10">
        <v>6.0999999999999999E-2</v>
      </c>
      <c r="AA65" s="4" t="s">
        <v>310</v>
      </c>
      <c r="AB65" s="4" t="s">
        <v>310</v>
      </c>
      <c r="AC65" s="4" t="s">
        <v>310</v>
      </c>
      <c r="AD65" s="4" t="s">
        <v>310</v>
      </c>
      <c r="AE65" s="4" t="s">
        <v>310</v>
      </c>
      <c r="AF65" s="4" t="s">
        <v>310</v>
      </c>
      <c r="AG65" s="4" t="s">
        <v>310</v>
      </c>
      <c r="AH65" s="10">
        <v>0.5</v>
      </c>
      <c r="AI65" s="4" t="s">
        <v>310</v>
      </c>
      <c r="AJ65" s="4" t="s">
        <v>310</v>
      </c>
      <c r="AK65" s="4" t="s">
        <v>310</v>
      </c>
      <c r="AL65" s="4" t="s">
        <v>310</v>
      </c>
      <c r="AM65" s="4" t="s">
        <v>310</v>
      </c>
      <c r="AN65" s="4" t="s">
        <v>310</v>
      </c>
      <c r="AO65" s="4" t="s">
        <v>310</v>
      </c>
    </row>
  </sheetData>
  <mergeCells count="25">
    <mergeCell ref="V2:W2"/>
    <mergeCell ref="X2:Y2"/>
    <mergeCell ref="Z2:AA2"/>
    <mergeCell ref="AB2:AC2"/>
    <mergeCell ref="AD2:AE2"/>
    <mergeCell ref="AF2:AG2"/>
    <mergeCell ref="AH2:AI2"/>
    <mergeCell ref="AJ2:AK2"/>
    <mergeCell ref="AL2:AM2"/>
    <mergeCell ref="AN2:AO2"/>
    <mergeCell ref="B2:C2"/>
    <mergeCell ref="D2:E2"/>
    <mergeCell ref="F2:G2"/>
    <mergeCell ref="H2:I2"/>
    <mergeCell ref="J2:K2"/>
    <mergeCell ref="L2:M2"/>
    <mergeCell ref="N2:O2"/>
    <mergeCell ref="P2:Q2"/>
    <mergeCell ref="R2:S2"/>
    <mergeCell ref="T2:U2"/>
    <mergeCell ref="B1:I1"/>
    <mergeCell ref="J1:Q1"/>
    <mergeCell ref="R1:Y1"/>
    <mergeCell ref="Z1:AG1"/>
    <mergeCell ref="AH1:AO1"/>
  </mergeCells>
  <printOptions gridLines="1"/>
  <pageMargins left="0.7" right="0.7" top="0.75" bottom="0.75" header="0.3" footer="0.3"/>
  <pageSetup pageOrder="overThenDown" orientation="landscape"/>
  <headerFooter>
    <oddHeader>&amp;LTable: ACSST5Y2012.S0601</oddHeader>
    <oddFooter>&amp;L&amp;Bdata.census.gov&amp;B | Measuring America's People, Places, and Economy &amp;R&amp;P</oddFooter>
    <evenHeader>&amp;LTable: ACSST5Y2012.S0601</evenHeader>
    <evenFooter>&amp;L&amp;Bdata.census.gov&amp;B | Measuring America's People, Places, and Economy &amp;R&amp;P</even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U65"/>
  <sheetViews>
    <sheetView workbookViewId="0">
      <pane xSplit="1" ySplit="3" topLeftCell="AN4" activePane="bottomRight" state="frozen"/>
      <selection pane="topRight"/>
      <selection pane="bottomLeft"/>
      <selection pane="bottomRight" activeCell="AU8" sqref="AU5:AU8"/>
    </sheetView>
  </sheetViews>
  <sheetFormatPr defaultRowHeight="14.25" x14ac:dyDescent="0.45"/>
  <cols>
    <col min="1" max="1" width="30" style="4" customWidth="1"/>
    <col min="2" max="41" width="20" style="4" customWidth="1"/>
  </cols>
  <sheetData>
    <row r="1" spans="1:47" ht="30" customHeight="1" x14ac:dyDescent="0.45">
      <c r="A1" s="5" t="s">
        <v>3</v>
      </c>
      <c r="B1" s="21" t="s">
        <v>45</v>
      </c>
      <c r="C1" s="21"/>
      <c r="D1" s="21"/>
      <c r="E1" s="21"/>
      <c r="F1" s="21"/>
      <c r="G1" s="21"/>
      <c r="H1" s="21"/>
      <c r="I1" s="21"/>
      <c r="J1" s="21" t="s">
        <v>46</v>
      </c>
      <c r="K1" s="21"/>
      <c r="L1" s="21"/>
      <c r="M1" s="21"/>
      <c r="N1" s="21"/>
      <c r="O1" s="21"/>
      <c r="P1" s="21"/>
      <c r="Q1" s="21"/>
      <c r="R1" s="21" t="s">
        <v>47</v>
      </c>
      <c r="S1" s="21"/>
      <c r="T1" s="21"/>
      <c r="U1" s="21"/>
      <c r="V1" s="21"/>
      <c r="W1" s="21"/>
      <c r="X1" s="21"/>
      <c r="Y1" s="21"/>
      <c r="Z1" s="21" t="s">
        <v>48</v>
      </c>
      <c r="AA1" s="21"/>
      <c r="AB1" s="21"/>
      <c r="AC1" s="21"/>
      <c r="AD1" s="21"/>
      <c r="AE1" s="21"/>
      <c r="AF1" s="21"/>
      <c r="AG1" s="21"/>
      <c r="AH1" s="21" t="s">
        <v>49</v>
      </c>
      <c r="AI1" s="21"/>
      <c r="AJ1" s="21"/>
      <c r="AK1" s="21"/>
      <c r="AL1" s="21"/>
      <c r="AM1" s="21"/>
      <c r="AN1" s="21"/>
      <c r="AO1" s="21"/>
    </row>
    <row r="2" spans="1:47" ht="30" customHeight="1" x14ac:dyDescent="0.45">
      <c r="A2" s="5" t="s">
        <v>3</v>
      </c>
      <c r="B2" s="21" t="s">
        <v>50</v>
      </c>
      <c r="C2" s="21"/>
      <c r="D2" s="21" t="s">
        <v>51</v>
      </c>
      <c r="E2" s="21"/>
      <c r="F2" s="21" t="s">
        <v>52</v>
      </c>
      <c r="G2" s="21"/>
      <c r="H2" s="21" t="s">
        <v>53</v>
      </c>
      <c r="I2" s="21"/>
      <c r="J2" s="21" t="s">
        <v>50</v>
      </c>
      <c r="K2" s="21"/>
      <c r="L2" s="21" t="s">
        <v>51</v>
      </c>
      <c r="M2" s="21"/>
      <c r="N2" s="21" t="s">
        <v>52</v>
      </c>
      <c r="O2" s="21"/>
      <c r="P2" s="21" t="s">
        <v>53</v>
      </c>
      <c r="Q2" s="21"/>
      <c r="R2" s="21" t="s">
        <v>50</v>
      </c>
      <c r="S2" s="21"/>
      <c r="T2" s="21" t="s">
        <v>51</v>
      </c>
      <c r="U2" s="21"/>
      <c r="V2" s="21" t="s">
        <v>52</v>
      </c>
      <c r="W2" s="21"/>
      <c r="X2" s="21" t="s">
        <v>53</v>
      </c>
      <c r="Y2" s="21"/>
      <c r="Z2" s="21" t="s">
        <v>50</v>
      </c>
      <c r="AA2" s="21"/>
      <c r="AB2" s="21" t="s">
        <v>51</v>
      </c>
      <c r="AC2" s="21"/>
      <c r="AD2" s="21" t="s">
        <v>52</v>
      </c>
      <c r="AE2" s="21"/>
      <c r="AF2" s="21" t="s">
        <v>53</v>
      </c>
      <c r="AG2" s="21"/>
      <c r="AH2" s="21" t="s">
        <v>50</v>
      </c>
      <c r="AI2" s="21"/>
      <c r="AJ2" s="21" t="s">
        <v>51</v>
      </c>
      <c r="AK2" s="21"/>
      <c r="AL2" s="21" t="s">
        <v>52</v>
      </c>
      <c r="AM2" s="21"/>
      <c r="AN2" s="21" t="s">
        <v>53</v>
      </c>
      <c r="AO2" s="21"/>
    </row>
    <row r="3" spans="1:47" ht="30" customHeight="1" x14ac:dyDescent="0.45">
      <c r="A3" s="5" t="s">
        <v>54</v>
      </c>
      <c r="B3" s="5" t="s">
        <v>55</v>
      </c>
      <c r="C3" s="5" t="s">
        <v>56</v>
      </c>
      <c r="D3" s="5" t="s">
        <v>55</v>
      </c>
      <c r="E3" s="5" t="s">
        <v>56</v>
      </c>
      <c r="F3" s="5" t="s">
        <v>55</v>
      </c>
      <c r="G3" s="5" t="s">
        <v>56</v>
      </c>
      <c r="H3" s="5" t="s">
        <v>55</v>
      </c>
      <c r="I3" s="5" t="s">
        <v>56</v>
      </c>
      <c r="J3" s="5" t="s">
        <v>55</v>
      </c>
      <c r="K3" s="5" t="s">
        <v>56</v>
      </c>
      <c r="L3" s="5" t="s">
        <v>55</v>
      </c>
      <c r="M3" s="5" t="s">
        <v>56</v>
      </c>
      <c r="N3" s="5" t="s">
        <v>55</v>
      </c>
      <c r="O3" s="5" t="s">
        <v>56</v>
      </c>
      <c r="P3" s="5" t="s">
        <v>55</v>
      </c>
      <c r="Q3" s="5" t="s">
        <v>56</v>
      </c>
      <c r="R3" s="5" t="s">
        <v>55</v>
      </c>
      <c r="S3" s="5" t="s">
        <v>56</v>
      </c>
      <c r="T3" s="5" t="s">
        <v>55</v>
      </c>
      <c r="U3" s="5" t="s">
        <v>56</v>
      </c>
      <c r="V3" s="5" t="s">
        <v>55</v>
      </c>
      <c r="W3" s="5" t="s">
        <v>56</v>
      </c>
      <c r="X3" s="5" t="s">
        <v>55</v>
      </c>
      <c r="Y3" s="5" t="s">
        <v>56</v>
      </c>
      <c r="Z3" s="5" t="s">
        <v>55</v>
      </c>
      <c r="AA3" s="5" t="s">
        <v>56</v>
      </c>
      <c r="AB3" s="5" t="s">
        <v>55</v>
      </c>
      <c r="AC3" s="5" t="s">
        <v>56</v>
      </c>
      <c r="AD3" s="5" t="s">
        <v>55</v>
      </c>
      <c r="AE3" s="5" t="s">
        <v>56</v>
      </c>
      <c r="AF3" s="5" t="s">
        <v>55</v>
      </c>
      <c r="AG3" s="5" t="s">
        <v>56</v>
      </c>
      <c r="AH3" s="5" t="s">
        <v>55</v>
      </c>
      <c r="AI3" s="5" t="s">
        <v>56</v>
      </c>
      <c r="AJ3" s="5" t="s">
        <v>55</v>
      </c>
      <c r="AK3" s="5" t="s">
        <v>56</v>
      </c>
      <c r="AL3" s="5" t="s">
        <v>55</v>
      </c>
      <c r="AM3" s="5" t="s">
        <v>56</v>
      </c>
      <c r="AN3" s="5" t="s">
        <v>55</v>
      </c>
      <c r="AO3" s="5" t="s">
        <v>56</v>
      </c>
    </row>
    <row r="4" spans="1:47" x14ac:dyDescent="0.45">
      <c r="A4" s="4" t="s">
        <v>57</v>
      </c>
      <c r="B4" s="9">
        <v>2233</v>
      </c>
      <c r="C4" s="4" t="s">
        <v>58</v>
      </c>
      <c r="D4" s="9">
        <v>1676</v>
      </c>
      <c r="E4" s="4" t="s">
        <v>59</v>
      </c>
      <c r="F4" s="4">
        <v>487</v>
      </c>
      <c r="G4" s="4" t="s">
        <v>60</v>
      </c>
      <c r="H4" s="4">
        <v>9</v>
      </c>
      <c r="I4" s="4" t="s">
        <v>61</v>
      </c>
      <c r="J4" s="9">
        <v>1830</v>
      </c>
      <c r="K4" s="4" t="s">
        <v>62</v>
      </c>
      <c r="L4" s="9">
        <v>1206</v>
      </c>
      <c r="M4" s="4" t="s">
        <v>63</v>
      </c>
      <c r="N4" s="4">
        <v>537</v>
      </c>
      <c r="O4" s="4" t="s">
        <v>64</v>
      </c>
      <c r="P4" s="4">
        <v>9</v>
      </c>
      <c r="Q4" s="4" t="s">
        <v>65</v>
      </c>
      <c r="R4" s="9">
        <v>2830</v>
      </c>
      <c r="S4" s="4" t="s">
        <v>66</v>
      </c>
      <c r="T4" s="9">
        <v>2058</v>
      </c>
      <c r="U4" s="4" t="s">
        <v>67</v>
      </c>
      <c r="V4" s="4">
        <v>674</v>
      </c>
      <c r="W4" s="4" t="s">
        <v>68</v>
      </c>
      <c r="X4" s="4">
        <v>29</v>
      </c>
      <c r="Y4" s="4" t="s">
        <v>69</v>
      </c>
      <c r="Z4" s="9">
        <v>2705</v>
      </c>
      <c r="AA4" s="4" t="s">
        <v>70</v>
      </c>
      <c r="AB4" s="9">
        <v>2155</v>
      </c>
      <c r="AC4" s="4" t="s">
        <v>71</v>
      </c>
      <c r="AD4" s="4">
        <v>466</v>
      </c>
      <c r="AE4" s="4" t="s">
        <v>72</v>
      </c>
      <c r="AF4" s="4">
        <v>35</v>
      </c>
      <c r="AG4" s="4" t="s">
        <v>73</v>
      </c>
      <c r="AH4" s="4">
        <v>0</v>
      </c>
      <c r="AI4" s="4" t="s">
        <v>74</v>
      </c>
      <c r="AJ4" s="4">
        <v>0</v>
      </c>
      <c r="AK4" s="4" t="s">
        <v>74</v>
      </c>
      <c r="AL4" s="4">
        <v>0</v>
      </c>
      <c r="AM4" s="4" t="s">
        <v>74</v>
      </c>
      <c r="AN4" s="4">
        <v>0</v>
      </c>
      <c r="AO4" s="4" t="s">
        <v>74</v>
      </c>
      <c r="AS4" s="15">
        <f>SUM(AH4,Z4, B4, J4, R4)</f>
        <v>9598</v>
      </c>
    </row>
    <row r="5" spans="1:47" x14ac:dyDescent="0.45">
      <c r="A5" s="6" t="s">
        <v>75</v>
      </c>
      <c r="AS5" s="16">
        <f>B4/AS4</f>
        <v>0.23265263596582622</v>
      </c>
      <c r="AT5">
        <v>2.5</v>
      </c>
      <c r="AU5" s="16">
        <f>AT5*AS5</f>
        <v>0.58163158991456554</v>
      </c>
    </row>
    <row r="6" spans="1:47" x14ac:dyDescent="0.45">
      <c r="A6" s="7" t="s">
        <v>76</v>
      </c>
      <c r="B6" s="10">
        <v>2.1999999999999999E-2</v>
      </c>
      <c r="C6" s="4" t="s">
        <v>77</v>
      </c>
      <c r="D6" s="10">
        <v>0.02</v>
      </c>
      <c r="E6" s="4" t="s">
        <v>78</v>
      </c>
      <c r="F6" s="10">
        <v>3.5000000000000003E-2</v>
      </c>
      <c r="G6" s="4" t="s">
        <v>79</v>
      </c>
      <c r="H6" s="10">
        <v>0</v>
      </c>
      <c r="I6" s="4" t="s">
        <v>80</v>
      </c>
      <c r="J6" s="10">
        <v>3.0000000000000001E-3</v>
      </c>
      <c r="K6" s="4" t="s">
        <v>81</v>
      </c>
      <c r="L6" s="10">
        <v>4.0000000000000001E-3</v>
      </c>
      <c r="M6" s="4" t="s">
        <v>82</v>
      </c>
      <c r="N6" s="10">
        <v>0</v>
      </c>
      <c r="O6" s="4" t="s">
        <v>83</v>
      </c>
      <c r="P6" s="10">
        <v>0</v>
      </c>
      <c r="Q6" s="4" t="s">
        <v>80</v>
      </c>
      <c r="R6" s="10">
        <v>5.7000000000000002E-2</v>
      </c>
      <c r="S6" s="4" t="s">
        <v>84</v>
      </c>
      <c r="T6" s="10">
        <v>7.0000000000000007E-2</v>
      </c>
      <c r="U6" s="4" t="s">
        <v>85</v>
      </c>
      <c r="V6" s="10">
        <v>2.5000000000000001E-2</v>
      </c>
      <c r="W6" s="4" t="s">
        <v>86</v>
      </c>
      <c r="X6" s="10">
        <v>0</v>
      </c>
      <c r="Y6" s="4" t="s">
        <v>87</v>
      </c>
      <c r="Z6" s="10">
        <v>3.1E-2</v>
      </c>
      <c r="AA6" s="4" t="s">
        <v>88</v>
      </c>
      <c r="AB6" s="10">
        <v>3.9E-2</v>
      </c>
      <c r="AC6" s="4" t="s">
        <v>89</v>
      </c>
      <c r="AD6" s="10">
        <v>0</v>
      </c>
      <c r="AE6" s="4" t="s">
        <v>90</v>
      </c>
      <c r="AF6" s="10">
        <v>0</v>
      </c>
      <c r="AG6" s="4" t="s">
        <v>91</v>
      </c>
      <c r="AH6" s="4" t="s">
        <v>92</v>
      </c>
      <c r="AI6" s="4" t="s">
        <v>93</v>
      </c>
      <c r="AJ6" s="4" t="s">
        <v>92</v>
      </c>
      <c r="AK6" s="4" t="s">
        <v>93</v>
      </c>
      <c r="AL6" s="4" t="s">
        <v>92</v>
      </c>
      <c r="AM6" s="4" t="s">
        <v>93</v>
      </c>
      <c r="AN6" s="4" t="s">
        <v>92</v>
      </c>
      <c r="AO6" s="4" t="s">
        <v>93</v>
      </c>
      <c r="AS6" s="16">
        <f>J4/AS4</f>
        <v>0.19066472181704522</v>
      </c>
      <c r="AT6">
        <v>0.9</v>
      </c>
      <c r="AU6" s="16">
        <f>AT6*AS6</f>
        <v>0.1715982496353407</v>
      </c>
    </row>
    <row r="7" spans="1:47" x14ac:dyDescent="0.45">
      <c r="A7" s="7" t="s">
        <v>94</v>
      </c>
      <c r="B7" s="10">
        <v>8.3000000000000004E-2</v>
      </c>
      <c r="C7" s="4" t="s">
        <v>95</v>
      </c>
      <c r="D7" s="10">
        <v>0.111</v>
      </c>
      <c r="E7" s="4" t="s">
        <v>96</v>
      </c>
      <c r="F7" s="10">
        <v>0</v>
      </c>
      <c r="G7" s="4" t="s">
        <v>97</v>
      </c>
      <c r="H7" s="10">
        <v>0</v>
      </c>
      <c r="I7" s="4" t="s">
        <v>80</v>
      </c>
      <c r="J7" s="10">
        <v>2.5999999999999999E-2</v>
      </c>
      <c r="K7" s="4" t="s">
        <v>88</v>
      </c>
      <c r="L7" s="10">
        <v>3.9E-2</v>
      </c>
      <c r="M7" s="4" t="s">
        <v>98</v>
      </c>
      <c r="N7" s="10">
        <v>0</v>
      </c>
      <c r="O7" s="4" t="s">
        <v>83</v>
      </c>
      <c r="P7" s="10">
        <v>0</v>
      </c>
      <c r="Q7" s="4" t="s">
        <v>80</v>
      </c>
      <c r="R7" s="10">
        <v>3.1E-2</v>
      </c>
      <c r="S7" s="4" t="s">
        <v>84</v>
      </c>
      <c r="T7" s="10">
        <v>0.03</v>
      </c>
      <c r="U7" s="4" t="s">
        <v>78</v>
      </c>
      <c r="V7" s="10">
        <v>2.5000000000000001E-2</v>
      </c>
      <c r="W7" s="4" t="s">
        <v>99</v>
      </c>
      <c r="X7" s="10">
        <v>0.34499999999999997</v>
      </c>
      <c r="Y7" s="4" t="s">
        <v>100</v>
      </c>
      <c r="Z7" s="10">
        <v>0.122</v>
      </c>
      <c r="AA7" s="4" t="s">
        <v>99</v>
      </c>
      <c r="AB7" s="10">
        <v>0.153</v>
      </c>
      <c r="AC7" s="4" t="s">
        <v>79</v>
      </c>
      <c r="AD7" s="10">
        <v>0</v>
      </c>
      <c r="AE7" s="4" t="s">
        <v>90</v>
      </c>
      <c r="AF7" s="10">
        <v>0</v>
      </c>
      <c r="AG7" s="4" t="s">
        <v>91</v>
      </c>
      <c r="AH7" s="4" t="s">
        <v>92</v>
      </c>
      <c r="AI7" s="4" t="s">
        <v>93</v>
      </c>
      <c r="AJ7" s="4" t="s">
        <v>92</v>
      </c>
      <c r="AK7" s="4" t="s">
        <v>93</v>
      </c>
      <c r="AL7" s="4" t="s">
        <v>92</v>
      </c>
      <c r="AM7" s="4" t="s">
        <v>93</v>
      </c>
      <c r="AN7" s="4" t="s">
        <v>92</v>
      </c>
      <c r="AO7" s="4" t="s">
        <v>93</v>
      </c>
      <c r="AS7" s="16">
        <f>R4/AS4</f>
        <v>0.29485309439466556</v>
      </c>
      <c r="AT7">
        <v>3.1</v>
      </c>
      <c r="AU7" s="16">
        <f>AT7*AS7</f>
        <v>0.91404459262346327</v>
      </c>
    </row>
    <row r="8" spans="1:47" x14ac:dyDescent="0.45">
      <c r="A8" s="7" t="s">
        <v>101</v>
      </c>
      <c r="B8" s="10">
        <v>0.08</v>
      </c>
      <c r="C8" s="4" t="s">
        <v>102</v>
      </c>
      <c r="D8" s="10">
        <v>9.8000000000000004E-2</v>
      </c>
      <c r="E8" s="4" t="s">
        <v>103</v>
      </c>
      <c r="F8" s="10">
        <v>3.1E-2</v>
      </c>
      <c r="G8" s="4" t="s">
        <v>104</v>
      </c>
      <c r="H8" s="10">
        <v>0</v>
      </c>
      <c r="I8" s="4" t="s">
        <v>80</v>
      </c>
      <c r="J8" s="10">
        <v>7.8E-2</v>
      </c>
      <c r="K8" s="4" t="s">
        <v>105</v>
      </c>
      <c r="L8" s="10">
        <v>6.6000000000000003E-2</v>
      </c>
      <c r="M8" s="4" t="s">
        <v>105</v>
      </c>
      <c r="N8" s="10">
        <v>0.115</v>
      </c>
      <c r="O8" s="4" t="s">
        <v>106</v>
      </c>
      <c r="P8" s="10">
        <v>0</v>
      </c>
      <c r="Q8" s="4" t="s">
        <v>80</v>
      </c>
      <c r="R8" s="10">
        <v>5.1999999999999998E-2</v>
      </c>
      <c r="S8" s="4" t="s">
        <v>107</v>
      </c>
      <c r="T8" s="10">
        <v>5.0999999999999997E-2</v>
      </c>
      <c r="U8" s="4" t="s">
        <v>89</v>
      </c>
      <c r="V8" s="10">
        <v>6.5000000000000002E-2</v>
      </c>
      <c r="W8" s="4" t="s">
        <v>90</v>
      </c>
      <c r="X8" s="10">
        <v>0</v>
      </c>
      <c r="Y8" s="4" t="s">
        <v>87</v>
      </c>
      <c r="Z8" s="10">
        <v>0.11899999999999999</v>
      </c>
      <c r="AA8" s="4" t="s">
        <v>108</v>
      </c>
      <c r="AB8" s="10">
        <v>0.113</v>
      </c>
      <c r="AC8" s="4" t="s">
        <v>79</v>
      </c>
      <c r="AD8" s="10">
        <v>0.14199999999999999</v>
      </c>
      <c r="AE8" s="4" t="s">
        <v>109</v>
      </c>
      <c r="AF8" s="10">
        <v>0.34300000000000003</v>
      </c>
      <c r="AG8" s="4" t="s">
        <v>110</v>
      </c>
      <c r="AH8" s="4" t="s">
        <v>92</v>
      </c>
      <c r="AI8" s="4" t="s">
        <v>93</v>
      </c>
      <c r="AJ8" s="4" t="s">
        <v>92</v>
      </c>
      <c r="AK8" s="4" t="s">
        <v>93</v>
      </c>
      <c r="AL8" s="4" t="s">
        <v>92</v>
      </c>
      <c r="AM8" s="4" t="s">
        <v>93</v>
      </c>
      <c r="AN8" s="4" t="s">
        <v>92</v>
      </c>
      <c r="AO8" s="4" t="s">
        <v>93</v>
      </c>
      <c r="AS8" s="16">
        <f>Z4/AS4</f>
        <v>0.281829547822463</v>
      </c>
      <c r="AT8">
        <v>6.5</v>
      </c>
      <c r="AU8" s="16">
        <f>AT8*AS8</f>
        <v>1.8318920608460094</v>
      </c>
    </row>
    <row r="9" spans="1:47" x14ac:dyDescent="0.45">
      <c r="A9" s="7" t="s">
        <v>111</v>
      </c>
      <c r="B9" s="10">
        <v>0.51</v>
      </c>
      <c r="C9" s="4" t="s">
        <v>97</v>
      </c>
      <c r="D9" s="10">
        <v>0.44800000000000001</v>
      </c>
      <c r="E9" s="4" t="s">
        <v>112</v>
      </c>
      <c r="F9" s="10">
        <v>0.74099999999999999</v>
      </c>
      <c r="G9" s="4" t="s">
        <v>113</v>
      </c>
      <c r="H9" s="10">
        <v>0</v>
      </c>
      <c r="I9" s="4" t="s">
        <v>80</v>
      </c>
      <c r="J9" s="10">
        <v>0.53800000000000003</v>
      </c>
      <c r="K9" s="4" t="s">
        <v>114</v>
      </c>
      <c r="L9" s="10">
        <v>0.499</v>
      </c>
      <c r="M9" s="4" t="s">
        <v>115</v>
      </c>
      <c r="N9" s="10">
        <v>0.63900000000000001</v>
      </c>
      <c r="O9" s="4" t="s">
        <v>116</v>
      </c>
      <c r="P9" s="10">
        <v>0</v>
      </c>
      <c r="Q9" s="4" t="s">
        <v>80</v>
      </c>
      <c r="R9" s="10">
        <v>0.40799999999999997</v>
      </c>
      <c r="S9" s="4" t="s">
        <v>117</v>
      </c>
      <c r="T9" s="10">
        <v>0.32200000000000001</v>
      </c>
      <c r="U9" s="4" t="s">
        <v>118</v>
      </c>
      <c r="V9" s="10">
        <v>0.629</v>
      </c>
      <c r="W9" s="4" t="s">
        <v>119</v>
      </c>
      <c r="X9" s="10">
        <v>0.65500000000000003</v>
      </c>
      <c r="Y9" s="4" t="s">
        <v>100</v>
      </c>
      <c r="Z9" s="10">
        <v>0.50800000000000001</v>
      </c>
      <c r="AA9" s="4" t="s">
        <v>120</v>
      </c>
      <c r="AB9" s="10">
        <v>0.433</v>
      </c>
      <c r="AC9" s="4" t="s">
        <v>121</v>
      </c>
      <c r="AD9" s="10">
        <v>0.81299999999999994</v>
      </c>
      <c r="AE9" s="4" t="s">
        <v>119</v>
      </c>
      <c r="AF9" s="10">
        <v>0.42899999999999999</v>
      </c>
      <c r="AG9" s="4" t="s">
        <v>110</v>
      </c>
      <c r="AH9" s="4" t="s">
        <v>92</v>
      </c>
      <c r="AI9" s="4" t="s">
        <v>93</v>
      </c>
      <c r="AJ9" s="4" t="s">
        <v>92</v>
      </c>
      <c r="AK9" s="4" t="s">
        <v>93</v>
      </c>
      <c r="AL9" s="4" t="s">
        <v>92</v>
      </c>
      <c r="AM9" s="4" t="s">
        <v>93</v>
      </c>
      <c r="AN9" s="4" t="s">
        <v>92</v>
      </c>
      <c r="AO9" s="4" t="s">
        <v>93</v>
      </c>
      <c r="AS9" s="16">
        <f>AH4/AS4</f>
        <v>0</v>
      </c>
      <c r="AT9">
        <v>0</v>
      </c>
      <c r="AU9" s="16">
        <f>AT9*AS9</f>
        <v>0</v>
      </c>
    </row>
    <row r="10" spans="1:47" x14ac:dyDescent="0.45">
      <c r="A10" s="7" t="s">
        <v>122</v>
      </c>
      <c r="B10" s="10">
        <v>8.8999999999999996E-2</v>
      </c>
      <c r="C10" s="4" t="s">
        <v>104</v>
      </c>
      <c r="D10" s="10">
        <v>0.09</v>
      </c>
      <c r="E10" s="4" t="s">
        <v>123</v>
      </c>
      <c r="F10" s="10">
        <v>0.06</v>
      </c>
      <c r="G10" s="4" t="s">
        <v>79</v>
      </c>
      <c r="H10" s="10">
        <v>0</v>
      </c>
      <c r="I10" s="4" t="s">
        <v>80</v>
      </c>
      <c r="J10" s="10">
        <v>0.126</v>
      </c>
      <c r="K10" s="4" t="s">
        <v>124</v>
      </c>
      <c r="L10" s="10">
        <v>0.108</v>
      </c>
      <c r="M10" s="4" t="s">
        <v>123</v>
      </c>
      <c r="N10" s="10">
        <v>0.13800000000000001</v>
      </c>
      <c r="O10" s="4" t="s">
        <v>125</v>
      </c>
      <c r="P10" s="10">
        <v>1</v>
      </c>
      <c r="Q10" s="4" t="s">
        <v>80</v>
      </c>
      <c r="R10" s="10">
        <v>7.5999999999999998E-2</v>
      </c>
      <c r="S10" s="4" t="s">
        <v>126</v>
      </c>
      <c r="T10" s="10">
        <v>6.7000000000000004E-2</v>
      </c>
      <c r="U10" s="4" t="s">
        <v>102</v>
      </c>
      <c r="V10" s="10">
        <v>0.11600000000000001</v>
      </c>
      <c r="W10" s="4" t="s">
        <v>127</v>
      </c>
      <c r="X10" s="10">
        <v>0</v>
      </c>
      <c r="Y10" s="4" t="s">
        <v>87</v>
      </c>
      <c r="Z10" s="10">
        <v>6.7000000000000004E-2</v>
      </c>
      <c r="AA10" s="4" t="s">
        <v>89</v>
      </c>
      <c r="AB10" s="10">
        <v>7.2999999999999995E-2</v>
      </c>
      <c r="AC10" s="4" t="s">
        <v>98</v>
      </c>
      <c r="AD10" s="10">
        <v>4.4999999999999998E-2</v>
      </c>
      <c r="AE10" s="4" t="s">
        <v>128</v>
      </c>
      <c r="AF10" s="10">
        <v>0</v>
      </c>
      <c r="AG10" s="4" t="s">
        <v>91</v>
      </c>
      <c r="AH10" s="4" t="s">
        <v>92</v>
      </c>
      <c r="AI10" s="4" t="s">
        <v>93</v>
      </c>
      <c r="AJ10" s="4" t="s">
        <v>92</v>
      </c>
      <c r="AK10" s="4" t="s">
        <v>93</v>
      </c>
      <c r="AL10" s="4" t="s">
        <v>92</v>
      </c>
      <c r="AM10" s="4" t="s">
        <v>93</v>
      </c>
      <c r="AN10" s="4" t="s">
        <v>92</v>
      </c>
      <c r="AO10" s="4" t="s">
        <v>93</v>
      </c>
    </row>
    <row r="11" spans="1:47" x14ac:dyDescent="0.45">
      <c r="A11" s="7" t="s">
        <v>129</v>
      </c>
      <c r="B11" s="10">
        <v>0.107</v>
      </c>
      <c r="C11" s="4" t="s">
        <v>130</v>
      </c>
      <c r="D11" s="10">
        <v>0.113</v>
      </c>
      <c r="E11" s="4" t="s">
        <v>79</v>
      </c>
      <c r="F11" s="10">
        <v>6.2E-2</v>
      </c>
      <c r="G11" s="4" t="s">
        <v>131</v>
      </c>
      <c r="H11" s="10">
        <v>1</v>
      </c>
      <c r="I11" s="4" t="s">
        <v>80</v>
      </c>
      <c r="J11" s="10">
        <v>0.105</v>
      </c>
      <c r="K11" s="4" t="s">
        <v>130</v>
      </c>
      <c r="L11" s="10">
        <v>0.115</v>
      </c>
      <c r="M11" s="4" t="s">
        <v>90</v>
      </c>
      <c r="N11" s="10">
        <v>7.2999999999999995E-2</v>
      </c>
      <c r="O11" s="4" t="s">
        <v>90</v>
      </c>
      <c r="P11" s="10">
        <v>0</v>
      </c>
      <c r="Q11" s="4" t="s">
        <v>80</v>
      </c>
      <c r="R11" s="10">
        <v>0.13900000000000001</v>
      </c>
      <c r="S11" s="4" t="s">
        <v>85</v>
      </c>
      <c r="T11" s="10">
        <v>0.16600000000000001</v>
      </c>
      <c r="U11" s="4" t="s">
        <v>132</v>
      </c>
      <c r="V11" s="10">
        <v>7.5999999999999998E-2</v>
      </c>
      <c r="W11" s="4" t="s">
        <v>90</v>
      </c>
      <c r="X11" s="10">
        <v>0</v>
      </c>
      <c r="Y11" s="4" t="s">
        <v>87</v>
      </c>
      <c r="Z11" s="10">
        <v>8.3000000000000004E-2</v>
      </c>
      <c r="AA11" s="4" t="s">
        <v>85</v>
      </c>
      <c r="AB11" s="10">
        <v>0.1</v>
      </c>
      <c r="AC11" s="4" t="s">
        <v>123</v>
      </c>
      <c r="AD11" s="10">
        <v>0</v>
      </c>
      <c r="AE11" s="4" t="s">
        <v>90</v>
      </c>
      <c r="AF11" s="10">
        <v>0.22900000000000001</v>
      </c>
      <c r="AG11" s="4" t="s">
        <v>133</v>
      </c>
      <c r="AH11" s="4" t="s">
        <v>92</v>
      </c>
      <c r="AI11" s="4" t="s">
        <v>93</v>
      </c>
      <c r="AJ11" s="4" t="s">
        <v>92</v>
      </c>
      <c r="AK11" s="4" t="s">
        <v>93</v>
      </c>
      <c r="AL11" s="4" t="s">
        <v>92</v>
      </c>
      <c r="AM11" s="4" t="s">
        <v>93</v>
      </c>
      <c r="AN11" s="4" t="s">
        <v>92</v>
      </c>
      <c r="AO11" s="4" t="s">
        <v>93</v>
      </c>
    </row>
    <row r="12" spans="1:47" x14ac:dyDescent="0.45">
      <c r="A12" s="7" t="s">
        <v>134</v>
      </c>
      <c r="B12" s="10">
        <v>6.3E-2</v>
      </c>
      <c r="C12" s="4" t="s">
        <v>88</v>
      </c>
      <c r="D12" s="10">
        <v>6.5000000000000002E-2</v>
      </c>
      <c r="E12" s="4" t="s">
        <v>84</v>
      </c>
      <c r="F12" s="10">
        <v>5.2999999999999999E-2</v>
      </c>
      <c r="G12" s="4" t="s">
        <v>99</v>
      </c>
      <c r="H12" s="10">
        <v>0</v>
      </c>
      <c r="I12" s="4" t="s">
        <v>80</v>
      </c>
      <c r="J12" s="10">
        <v>6.2E-2</v>
      </c>
      <c r="K12" s="4" t="s">
        <v>86</v>
      </c>
      <c r="L12" s="10">
        <v>8.6999999999999994E-2</v>
      </c>
      <c r="M12" s="4" t="s">
        <v>128</v>
      </c>
      <c r="N12" s="10">
        <v>1.4999999999999999E-2</v>
      </c>
      <c r="O12" s="4" t="s">
        <v>77</v>
      </c>
      <c r="P12" s="10">
        <v>0</v>
      </c>
      <c r="Q12" s="4" t="s">
        <v>80</v>
      </c>
      <c r="R12" s="10">
        <v>8.5999999999999993E-2</v>
      </c>
      <c r="S12" s="4" t="s">
        <v>135</v>
      </c>
      <c r="T12" s="10">
        <v>0.10299999999999999</v>
      </c>
      <c r="U12" s="4" t="s">
        <v>105</v>
      </c>
      <c r="V12" s="10">
        <v>1.9E-2</v>
      </c>
      <c r="W12" s="4" t="s">
        <v>88</v>
      </c>
      <c r="X12" s="10">
        <v>0</v>
      </c>
      <c r="Y12" s="4" t="s">
        <v>87</v>
      </c>
      <c r="Z12" s="10">
        <v>0.04</v>
      </c>
      <c r="AA12" s="4" t="s">
        <v>136</v>
      </c>
      <c r="AB12" s="10">
        <v>5.0999999999999997E-2</v>
      </c>
      <c r="AC12" s="4" t="s">
        <v>78</v>
      </c>
      <c r="AD12" s="10">
        <v>0</v>
      </c>
      <c r="AE12" s="4" t="s">
        <v>90</v>
      </c>
      <c r="AF12" s="10">
        <v>0</v>
      </c>
      <c r="AG12" s="4" t="s">
        <v>91</v>
      </c>
      <c r="AH12" s="4" t="s">
        <v>92</v>
      </c>
      <c r="AI12" s="4" t="s">
        <v>93</v>
      </c>
      <c r="AJ12" s="4" t="s">
        <v>92</v>
      </c>
      <c r="AK12" s="4" t="s">
        <v>93</v>
      </c>
      <c r="AL12" s="4" t="s">
        <v>92</v>
      </c>
      <c r="AM12" s="4" t="s">
        <v>93</v>
      </c>
      <c r="AN12" s="4" t="s">
        <v>92</v>
      </c>
      <c r="AO12" s="4" t="s">
        <v>93</v>
      </c>
    </row>
    <row r="13" spans="1:47" x14ac:dyDescent="0.45">
      <c r="A13" s="7" t="s">
        <v>137</v>
      </c>
      <c r="B13" s="10">
        <v>4.4999999999999998E-2</v>
      </c>
      <c r="C13" s="4" t="s">
        <v>136</v>
      </c>
      <c r="D13" s="10">
        <v>5.5E-2</v>
      </c>
      <c r="E13" s="4" t="s">
        <v>78</v>
      </c>
      <c r="F13" s="10">
        <v>1.7999999999999999E-2</v>
      </c>
      <c r="G13" s="4" t="s">
        <v>95</v>
      </c>
      <c r="H13" s="10">
        <v>0</v>
      </c>
      <c r="I13" s="4" t="s">
        <v>80</v>
      </c>
      <c r="J13" s="10">
        <v>6.4000000000000001E-2</v>
      </c>
      <c r="K13" s="4" t="s">
        <v>88</v>
      </c>
      <c r="L13" s="10">
        <v>8.1000000000000003E-2</v>
      </c>
      <c r="M13" s="4" t="s">
        <v>126</v>
      </c>
      <c r="N13" s="10">
        <v>0.02</v>
      </c>
      <c r="O13" s="4" t="s">
        <v>88</v>
      </c>
      <c r="P13" s="10">
        <v>0</v>
      </c>
      <c r="Q13" s="4" t="s">
        <v>80</v>
      </c>
      <c r="R13" s="10">
        <v>0.152</v>
      </c>
      <c r="S13" s="4" t="s">
        <v>103</v>
      </c>
      <c r="T13" s="10">
        <v>0.192</v>
      </c>
      <c r="U13" s="4" t="s">
        <v>138</v>
      </c>
      <c r="V13" s="10">
        <v>4.4999999999999998E-2</v>
      </c>
      <c r="W13" s="4" t="s">
        <v>83</v>
      </c>
      <c r="X13" s="10">
        <v>0</v>
      </c>
      <c r="Y13" s="4" t="s">
        <v>87</v>
      </c>
      <c r="Z13" s="10">
        <v>3.1E-2</v>
      </c>
      <c r="AA13" s="4" t="s">
        <v>139</v>
      </c>
      <c r="AB13" s="10">
        <v>3.9E-2</v>
      </c>
      <c r="AC13" s="4" t="s">
        <v>136</v>
      </c>
      <c r="AD13" s="10">
        <v>0</v>
      </c>
      <c r="AE13" s="4" t="s">
        <v>90</v>
      </c>
      <c r="AF13" s="10">
        <v>0</v>
      </c>
      <c r="AG13" s="4" t="s">
        <v>91</v>
      </c>
      <c r="AH13" s="4" t="s">
        <v>92</v>
      </c>
      <c r="AI13" s="4" t="s">
        <v>93</v>
      </c>
      <c r="AJ13" s="4" t="s">
        <v>92</v>
      </c>
      <c r="AK13" s="4" t="s">
        <v>93</v>
      </c>
      <c r="AL13" s="4" t="s">
        <v>92</v>
      </c>
      <c r="AM13" s="4" t="s">
        <v>93</v>
      </c>
      <c r="AN13" s="4" t="s">
        <v>92</v>
      </c>
      <c r="AO13" s="4" t="s">
        <v>93</v>
      </c>
    </row>
    <row r="14" spans="1:47" x14ac:dyDescent="0.45">
      <c r="A14" s="7" t="s">
        <v>140</v>
      </c>
      <c r="B14" s="4">
        <v>34.200000000000003</v>
      </c>
      <c r="C14" s="4" t="s">
        <v>141</v>
      </c>
      <c r="D14" s="4">
        <v>33.299999999999997</v>
      </c>
      <c r="E14" s="4" t="s">
        <v>107</v>
      </c>
      <c r="F14" s="4">
        <v>34.5</v>
      </c>
      <c r="G14" s="4" t="s">
        <v>103</v>
      </c>
      <c r="H14" s="4" t="s">
        <v>92</v>
      </c>
      <c r="I14" s="4" t="s">
        <v>93</v>
      </c>
      <c r="J14" s="4">
        <v>33.299999999999997</v>
      </c>
      <c r="K14" s="4" t="s">
        <v>142</v>
      </c>
      <c r="L14" s="4">
        <v>34.5</v>
      </c>
      <c r="M14" s="4" t="s">
        <v>104</v>
      </c>
      <c r="N14" s="4">
        <v>31.6</v>
      </c>
      <c r="O14" s="4" t="s">
        <v>142</v>
      </c>
      <c r="P14" s="4" t="s">
        <v>92</v>
      </c>
      <c r="Q14" s="4" t="s">
        <v>93</v>
      </c>
      <c r="R14" s="4">
        <v>39</v>
      </c>
      <c r="S14" s="4" t="s">
        <v>114</v>
      </c>
      <c r="T14" s="4">
        <v>50.7</v>
      </c>
      <c r="U14" s="4" t="s">
        <v>143</v>
      </c>
      <c r="V14" s="4">
        <v>32.799999999999997</v>
      </c>
      <c r="W14" s="4" t="s">
        <v>96</v>
      </c>
      <c r="X14" s="4">
        <v>33.200000000000003</v>
      </c>
      <c r="Y14" s="4" t="s">
        <v>144</v>
      </c>
      <c r="Z14" s="4">
        <v>30.3</v>
      </c>
      <c r="AA14" s="4" t="s">
        <v>136</v>
      </c>
      <c r="AB14" s="4">
        <v>30.8</v>
      </c>
      <c r="AC14" s="4" t="s">
        <v>77</v>
      </c>
      <c r="AD14" s="4">
        <v>28.1</v>
      </c>
      <c r="AE14" s="4" t="s">
        <v>95</v>
      </c>
      <c r="AF14" s="4">
        <v>38.4</v>
      </c>
      <c r="AG14" s="4" t="s">
        <v>145</v>
      </c>
      <c r="AH14" s="4" t="s">
        <v>92</v>
      </c>
      <c r="AI14" s="4" t="s">
        <v>93</v>
      </c>
      <c r="AJ14" s="4" t="s">
        <v>92</v>
      </c>
      <c r="AK14" s="4" t="s">
        <v>93</v>
      </c>
      <c r="AL14" s="4" t="s">
        <v>92</v>
      </c>
      <c r="AM14" s="4" t="s">
        <v>93</v>
      </c>
      <c r="AN14" s="4" t="s">
        <v>92</v>
      </c>
      <c r="AO14" s="4" t="s">
        <v>93</v>
      </c>
    </row>
    <row r="15" spans="1:47" x14ac:dyDescent="0.45">
      <c r="A15" s="6" t="s">
        <v>146</v>
      </c>
    </row>
    <row r="16" spans="1:47" x14ac:dyDescent="0.45">
      <c r="A16" s="7" t="s">
        <v>147</v>
      </c>
      <c r="B16" s="10">
        <v>0.51</v>
      </c>
      <c r="C16" s="4" t="s">
        <v>124</v>
      </c>
      <c r="D16" s="10">
        <v>0.52</v>
      </c>
      <c r="E16" s="4" t="s">
        <v>132</v>
      </c>
      <c r="F16" s="10">
        <v>0.45</v>
      </c>
      <c r="G16" s="4" t="s">
        <v>148</v>
      </c>
      <c r="H16" s="10">
        <v>1</v>
      </c>
      <c r="I16" s="4" t="s">
        <v>80</v>
      </c>
      <c r="J16" s="10">
        <v>0.52100000000000002</v>
      </c>
      <c r="K16" s="4" t="s">
        <v>117</v>
      </c>
      <c r="L16" s="10">
        <v>0.51700000000000002</v>
      </c>
      <c r="M16" s="4" t="s">
        <v>149</v>
      </c>
      <c r="N16" s="10">
        <v>0.55900000000000005</v>
      </c>
      <c r="O16" s="4" t="s">
        <v>150</v>
      </c>
      <c r="P16" s="10">
        <v>0</v>
      </c>
      <c r="Q16" s="4" t="s">
        <v>80</v>
      </c>
      <c r="R16" s="10">
        <v>0.47499999999999998</v>
      </c>
      <c r="S16" s="4" t="s">
        <v>102</v>
      </c>
      <c r="T16" s="10">
        <v>0.45500000000000002</v>
      </c>
      <c r="U16" s="4" t="s">
        <v>97</v>
      </c>
      <c r="V16" s="10">
        <v>0.51600000000000001</v>
      </c>
      <c r="W16" s="4" t="s">
        <v>151</v>
      </c>
      <c r="X16" s="10">
        <v>0.58599999999999997</v>
      </c>
      <c r="Y16" s="4" t="s">
        <v>152</v>
      </c>
      <c r="Z16" s="10">
        <v>0.48899999999999999</v>
      </c>
      <c r="AA16" s="4" t="s">
        <v>103</v>
      </c>
      <c r="AB16" s="10">
        <v>0.48799999999999999</v>
      </c>
      <c r="AC16" s="4" t="s">
        <v>103</v>
      </c>
      <c r="AD16" s="10">
        <v>0.52800000000000002</v>
      </c>
      <c r="AE16" s="4" t="s">
        <v>153</v>
      </c>
      <c r="AF16" s="10">
        <v>2.9000000000000001E-2</v>
      </c>
      <c r="AG16" s="4" t="s">
        <v>154</v>
      </c>
      <c r="AH16" s="4" t="s">
        <v>92</v>
      </c>
      <c r="AI16" s="4" t="s">
        <v>93</v>
      </c>
      <c r="AJ16" s="4" t="s">
        <v>92</v>
      </c>
      <c r="AK16" s="4" t="s">
        <v>93</v>
      </c>
      <c r="AL16" s="4" t="s">
        <v>92</v>
      </c>
      <c r="AM16" s="4" t="s">
        <v>93</v>
      </c>
      <c r="AN16" s="4" t="s">
        <v>92</v>
      </c>
      <c r="AO16" s="4" t="s">
        <v>93</v>
      </c>
    </row>
    <row r="17" spans="1:41" x14ac:dyDescent="0.45">
      <c r="A17" s="7" t="s">
        <v>155</v>
      </c>
      <c r="B17" s="10">
        <v>0.49</v>
      </c>
      <c r="C17" s="4" t="s">
        <v>124</v>
      </c>
      <c r="D17" s="10">
        <v>0.48</v>
      </c>
      <c r="E17" s="4" t="s">
        <v>132</v>
      </c>
      <c r="F17" s="10">
        <v>0.55000000000000004</v>
      </c>
      <c r="G17" s="4" t="s">
        <v>148</v>
      </c>
      <c r="H17" s="10">
        <v>0</v>
      </c>
      <c r="I17" s="4" t="s">
        <v>80</v>
      </c>
      <c r="J17" s="10">
        <v>0.47899999999999998</v>
      </c>
      <c r="K17" s="4" t="s">
        <v>117</v>
      </c>
      <c r="L17" s="10">
        <v>0.48299999999999998</v>
      </c>
      <c r="M17" s="4" t="s">
        <v>149</v>
      </c>
      <c r="N17" s="10">
        <v>0.441</v>
      </c>
      <c r="O17" s="4" t="s">
        <v>150</v>
      </c>
      <c r="P17" s="10">
        <v>1</v>
      </c>
      <c r="Q17" s="4" t="s">
        <v>80</v>
      </c>
      <c r="R17" s="10">
        <v>0.52500000000000002</v>
      </c>
      <c r="S17" s="4" t="s">
        <v>102</v>
      </c>
      <c r="T17" s="10">
        <v>0.54500000000000004</v>
      </c>
      <c r="U17" s="4" t="s">
        <v>97</v>
      </c>
      <c r="V17" s="10">
        <v>0.48399999999999999</v>
      </c>
      <c r="W17" s="4" t="s">
        <v>151</v>
      </c>
      <c r="X17" s="10">
        <v>0.41399999999999998</v>
      </c>
      <c r="Y17" s="4" t="s">
        <v>152</v>
      </c>
      <c r="Z17" s="10">
        <v>0.51100000000000001</v>
      </c>
      <c r="AA17" s="4" t="s">
        <v>103</v>
      </c>
      <c r="AB17" s="10">
        <v>0.51200000000000001</v>
      </c>
      <c r="AC17" s="4" t="s">
        <v>103</v>
      </c>
      <c r="AD17" s="10">
        <v>0.47199999999999998</v>
      </c>
      <c r="AE17" s="4" t="s">
        <v>153</v>
      </c>
      <c r="AF17" s="10">
        <v>0.97099999999999997</v>
      </c>
      <c r="AG17" s="4" t="s">
        <v>154</v>
      </c>
      <c r="AH17" s="4" t="s">
        <v>92</v>
      </c>
      <c r="AI17" s="4" t="s">
        <v>93</v>
      </c>
      <c r="AJ17" s="4" t="s">
        <v>92</v>
      </c>
      <c r="AK17" s="4" t="s">
        <v>93</v>
      </c>
      <c r="AL17" s="4" t="s">
        <v>92</v>
      </c>
      <c r="AM17" s="4" t="s">
        <v>93</v>
      </c>
      <c r="AN17" s="4" t="s">
        <v>92</v>
      </c>
      <c r="AO17" s="4" t="s">
        <v>93</v>
      </c>
    </row>
    <row r="18" spans="1:41" ht="28.5" x14ac:dyDescent="0.45">
      <c r="A18" s="6" t="s">
        <v>156</v>
      </c>
    </row>
    <row r="19" spans="1:41" x14ac:dyDescent="0.45">
      <c r="A19" s="7" t="s">
        <v>157</v>
      </c>
      <c r="B19" s="10">
        <v>0.98699999999999999</v>
      </c>
      <c r="C19" s="4" t="s">
        <v>158</v>
      </c>
      <c r="D19" s="10">
        <v>1</v>
      </c>
      <c r="E19" s="4" t="s">
        <v>139</v>
      </c>
      <c r="F19" s="10">
        <v>0.94</v>
      </c>
      <c r="G19" s="4" t="s">
        <v>128</v>
      </c>
      <c r="H19" s="10">
        <v>1</v>
      </c>
      <c r="I19" s="4" t="s">
        <v>80</v>
      </c>
      <c r="J19" s="10">
        <v>1</v>
      </c>
      <c r="K19" s="4" t="s">
        <v>159</v>
      </c>
      <c r="L19" s="10">
        <v>1</v>
      </c>
      <c r="M19" s="4" t="s">
        <v>77</v>
      </c>
      <c r="N19" s="10">
        <v>1</v>
      </c>
      <c r="O19" s="4" t="s">
        <v>83</v>
      </c>
      <c r="P19" s="10">
        <v>1</v>
      </c>
      <c r="Q19" s="4" t="s">
        <v>80</v>
      </c>
      <c r="R19" s="10">
        <v>0.97699999999999998</v>
      </c>
      <c r="S19" s="4" t="s">
        <v>77</v>
      </c>
      <c r="T19" s="10">
        <v>0.98799999999999999</v>
      </c>
      <c r="U19" s="4" t="s">
        <v>160</v>
      </c>
      <c r="V19" s="10">
        <v>0.94199999999999995</v>
      </c>
      <c r="W19" s="4" t="s">
        <v>79</v>
      </c>
      <c r="X19" s="10">
        <v>1</v>
      </c>
      <c r="Y19" s="4" t="s">
        <v>87</v>
      </c>
      <c r="Z19" s="10">
        <v>0.97699999999999998</v>
      </c>
      <c r="AA19" s="4" t="s">
        <v>161</v>
      </c>
      <c r="AB19" s="10">
        <v>0.98299999999999998</v>
      </c>
      <c r="AC19" s="4" t="s">
        <v>141</v>
      </c>
      <c r="AD19" s="10">
        <v>0.97</v>
      </c>
      <c r="AE19" s="4" t="s">
        <v>96</v>
      </c>
      <c r="AF19" s="10">
        <v>0.65700000000000003</v>
      </c>
      <c r="AG19" s="4" t="s">
        <v>110</v>
      </c>
      <c r="AH19" s="4" t="s">
        <v>92</v>
      </c>
      <c r="AI19" s="4" t="s">
        <v>93</v>
      </c>
      <c r="AJ19" s="4" t="s">
        <v>92</v>
      </c>
      <c r="AK19" s="4" t="s">
        <v>93</v>
      </c>
      <c r="AL19" s="4" t="s">
        <v>92</v>
      </c>
      <c r="AM19" s="4" t="s">
        <v>93</v>
      </c>
      <c r="AN19" s="4" t="s">
        <v>92</v>
      </c>
      <c r="AO19" s="4" t="s">
        <v>93</v>
      </c>
    </row>
    <row r="20" spans="1:41" x14ac:dyDescent="0.45">
      <c r="A20" s="8" t="s">
        <v>162</v>
      </c>
      <c r="B20" s="10">
        <v>0.81599999999999995</v>
      </c>
      <c r="C20" s="4" t="s">
        <v>126</v>
      </c>
      <c r="D20" s="10">
        <v>0.82099999999999995</v>
      </c>
      <c r="E20" s="4" t="s">
        <v>126</v>
      </c>
      <c r="F20" s="10">
        <v>0.88300000000000001</v>
      </c>
      <c r="G20" s="4" t="s">
        <v>120</v>
      </c>
      <c r="H20" s="10">
        <v>0</v>
      </c>
      <c r="I20" s="4" t="s">
        <v>80</v>
      </c>
      <c r="J20" s="10">
        <v>0.96899999999999997</v>
      </c>
      <c r="K20" s="4" t="s">
        <v>77</v>
      </c>
      <c r="L20" s="10">
        <v>0.98899999999999999</v>
      </c>
      <c r="M20" s="4" t="s">
        <v>160</v>
      </c>
      <c r="N20" s="10">
        <v>0.94399999999999995</v>
      </c>
      <c r="O20" s="4" t="s">
        <v>138</v>
      </c>
      <c r="P20" s="10">
        <v>1</v>
      </c>
      <c r="Q20" s="4" t="s">
        <v>80</v>
      </c>
      <c r="R20" s="10">
        <v>0.91600000000000004</v>
      </c>
      <c r="S20" s="4" t="s">
        <v>132</v>
      </c>
      <c r="T20" s="10">
        <v>0.93600000000000005</v>
      </c>
      <c r="U20" s="4" t="s">
        <v>105</v>
      </c>
      <c r="V20" s="10">
        <v>0.89</v>
      </c>
      <c r="W20" s="4" t="s">
        <v>163</v>
      </c>
      <c r="X20" s="10">
        <v>1</v>
      </c>
      <c r="Y20" s="4" t="s">
        <v>87</v>
      </c>
      <c r="Z20" s="10">
        <v>0.81100000000000005</v>
      </c>
      <c r="AA20" s="4" t="s">
        <v>164</v>
      </c>
      <c r="AB20" s="10">
        <v>0.79200000000000004</v>
      </c>
      <c r="AC20" s="4" t="s">
        <v>165</v>
      </c>
      <c r="AD20" s="10">
        <v>0.94399999999999995</v>
      </c>
      <c r="AE20" s="4" t="s">
        <v>166</v>
      </c>
      <c r="AF20" s="10">
        <v>0.25700000000000001</v>
      </c>
      <c r="AG20" s="4" t="s">
        <v>167</v>
      </c>
      <c r="AH20" s="4" t="s">
        <v>92</v>
      </c>
      <c r="AI20" s="4" t="s">
        <v>93</v>
      </c>
      <c r="AJ20" s="4" t="s">
        <v>92</v>
      </c>
      <c r="AK20" s="4" t="s">
        <v>93</v>
      </c>
      <c r="AL20" s="4" t="s">
        <v>92</v>
      </c>
      <c r="AM20" s="4" t="s">
        <v>93</v>
      </c>
      <c r="AN20" s="4" t="s">
        <v>92</v>
      </c>
      <c r="AO20" s="4" t="s">
        <v>93</v>
      </c>
    </row>
    <row r="21" spans="1:41" x14ac:dyDescent="0.45">
      <c r="A21" s="8" t="s">
        <v>168</v>
      </c>
      <c r="B21" s="10">
        <v>0.15</v>
      </c>
      <c r="C21" s="4" t="s">
        <v>89</v>
      </c>
      <c r="D21" s="10">
        <v>0.17899999999999999</v>
      </c>
      <c r="E21" s="4" t="s">
        <v>126</v>
      </c>
      <c r="F21" s="10">
        <v>5.7000000000000002E-2</v>
      </c>
      <c r="G21" s="4" t="s">
        <v>164</v>
      </c>
      <c r="H21" s="10">
        <v>0</v>
      </c>
      <c r="I21" s="4" t="s">
        <v>80</v>
      </c>
      <c r="J21" s="10">
        <v>7.0000000000000001E-3</v>
      </c>
      <c r="K21" s="4" t="s">
        <v>82</v>
      </c>
      <c r="L21" s="10">
        <v>1.0999999999999999E-2</v>
      </c>
      <c r="M21" s="4" t="s">
        <v>160</v>
      </c>
      <c r="N21" s="10">
        <v>0</v>
      </c>
      <c r="O21" s="4" t="s">
        <v>83</v>
      </c>
      <c r="P21" s="10">
        <v>0</v>
      </c>
      <c r="Q21" s="4" t="s">
        <v>80</v>
      </c>
      <c r="R21" s="10">
        <v>3.1E-2</v>
      </c>
      <c r="S21" s="4" t="s">
        <v>88</v>
      </c>
      <c r="T21" s="10">
        <v>3.7999999999999999E-2</v>
      </c>
      <c r="U21" s="4" t="s">
        <v>169</v>
      </c>
      <c r="V21" s="10">
        <v>1.4999999999999999E-2</v>
      </c>
      <c r="W21" s="4" t="s">
        <v>77</v>
      </c>
      <c r="X21" s="10">
        <v>0</v>
      </c>
      <c r="Y21" s="4" t="s">
        <v>87</v>
      </c>
      <c r="Z21" s="10">
        <v>0.159</v>
      </c>
      <c r="AA21" s="4" t="s">
        <v>170</v>
      </c>
      <c r="AB21" s="10">
        <v>0.187</v>
      </c>
      <c r="AC21" s="4" t="s">
        <v>171</v>
      </c>
      <c r="AD21" s="10">
        <v>2.5999999999999999E-2</v>
      </c>
      <c r="AE21" s="4" t="s">
        <v>83</v>
      </c>
      <c r="AF21" s="10">
        <v>0.4</v>
      </c>
      <c r="AG21" s="4" t="s">
        <v>172</v>
      </c>
      <c r="AH21" s="4" t="s">
        <v>92</v>
      </c>
      <c r="AI21" s="4" t="s">
        <v>93</v>
      </c>
      <c r="AJ21" s="4" t="s">
        <v>92</v>
      </c>
      <c r="AK21" s="4" t="s">
        <v>93</v>
      </c>
      <c r="AL21" s="4" t="s">
        <v>92</v>
      </c>
      <c r="AM21" s="4" t="s">
        <v>93</v>
      </c>
      <c r="AN21" s="4" t="s">
        <v>92</v>
      </c>
      <c r="AO21" s="4" t="s">
        <v>93</v>
      </c>
    </row>
    <row r="22" spans="1:41" ht="28.5" x14ac:dyDescent="0.45">
      <c r="A22" s="8" t="s">
        <v>173</v>
      </c>
      <c r="B22" s="10">
        <v>0</v>
      </c>
      <c r="C22" s="4" t="s">
        <v>158</v>
      </c>
      <c r="D22" s="10">
        <v>0</v>
      </c>
      <c r="E22" s="4" t="s">
        <v>139</v>
      </c>
      <c r="F22" s="10">
        <v>0</v>
      </c>
      <c r="G22" s="4" t="s">
        <v>97</v>
      </c>
      <c r="H22" s="10">
        <v>0</v>
      </c>
      <c r="I22" s="4" t="s">
        <v>80</v>
      </c>
      <c r="J22" s="10">
        <v>0</v>
      </c>
      <c r="K22" s="4" t="s">
        <v>159</v>
      </c>
      <c r="L22" s="10">
        <v>0</v>
      </c>
      <c r="M22" s="4" t="s">
        <v>77</v>
      </c>
      <c r="N22" s="10">
        <v>0</v>
      </c>
      <c r="O22" s="4" t="s">
        <v>83</v>
      </c>
      <c r="P22" s="10">
        <v>0</v>
      </c>
      <c r="Q22" s="4" t="s">
        <v>80</v>
      </c>
      <c r="R22" s="10">
        <v>0</v>
      </c>
      <c r="S22" s="4" t="s">
        <v>82</v>
      </c>
      <c r="T22" s="10">
        <v>0</v>
      </c>
      <c r="U22" s="4" t="s">
        <v>174</v>
      </c>
      <c r="V22" s="10">
        <v>0</v>
      </c>
      <c r="W22" s="4" t="s">
        <v>102</v>
      </c>
      <c r="X22" s="10">
        <v>0</v>
      </c>
      <c r="Y22" s="4" t="s">
        <v>87</v>
      </c>
      <c r="Z22" s="10">
        <v>0</v>
      </c>
      <c r="AA22" s="4" t="s">
        <v>82</v>
      </c>
      <c r="AB22" s="10">
        <v>0</v>
      </c>
      <c r="AC22" s="4" t="s">
        <v>174</v>
      </c>
      <c r="AD22" s="10">
        <v>0</v>
      </c>
      <c r="AE22" s="4" t="s">
        <v>90</v>
      </c>
      <c r="AF22" s="10">
        <v>0</v>
      </c>
      <c r="AG22" s="4" t="s">
        <v>91</v>
      </c>
      <c r="AH22" s="4" t="s">
        <v>92</v>
      </c>
      <c r="AI22" s="4" t="s">
        <v>93</v>
      </c>
      <c r="AJ22" s="4" t="s">
        <v>92</v>
      </c>
      <c r="AK22" s="4" t="s">
        <v>93</v>
      </c>
      <c r="AL22" s="4" t="s">
        <v>92</v>
      </c>
      <c r="AM22" s="4" t="s">
        <v>93</v>
      </c>
      <c r="AN22" s="4" t="s">
        <v>92</v>
      </c>
      <c r="AO22" s="4" t="s">
        <v>93</v>
      </c>
    </row>
    <row r="23" spans="1:41" x14ac:dyDescent="0.45">
      <c r="A23" s="8" t="s">
        <v>175</v>
      </c>
      <c r="B23" s="10">
        <v>2.1000000000000001E-2</v>
      </c>
      <c r="C23" s="4" t="s">
        <v>136</v>
      </c>
      <c r="D23" s="10">
        <v>0</v>
      </c>
      <c r="E23" s="4" t="s">
        <v>139</v>
      </c>
      <c r="F23" s="10">
        <v>0</v>
      </c>
      <c r="G23" s="4" t="s">
        <v>97</v>
      </c>
      <c r="H23" s="10">
        <v>1</v>
      </c>
      <c r="I23" s="4" t="s">
        <v>80</v>
      </c>
      <c r="J23" s="10">
        <v>2.3E-2</v>
      </c>
      <c r="K23" s="4" t="s">
        <v>176</v>
      </c>
      <c r="L23" s="10">
        <v>0</v>
      </c>
      <c r="M23" s="4" t="s">
        <v>77</v>
      </c>
      <c r="N23" s="10">
        <v>5.6000000000000001E-2</v>
      </c>
      <c r="O23" s="4" t="s">
        <v>138</v>
      </c>
      <c r="P23" s="10">
        <v>0</v>
      </c>
      <c r="Q23" s="4" t="s">
        <v>80</v>
      </c>
      <c r="R23" s="10">
        <v>0.03</v>
      </c>
      <c r="S23" s="4" t="s">
        <v>107</v>
      </c>
      <c r="T23" s="10">
        <v>1.2999999999999999E-2</v>
      </c>
      <c r="U23" s="4" t="s">
        <v>159</v>
      </c>
      <c r="V23" s="10">
        <v>3.6999999999999998E-2</v>
      </c>
      <c r="W23" s="4" t="s">
        <v>124</v>
      </c>
      <c r="X23" s="10">
        <v>0</v>
      </c>
      <c r="Y23" s="4" t="s">
        <v>87</v>
      </c>
      <c r="Z23" s="10">
        <v>7.0000000000000001E-3</v>
      </c>
      <c r="AA23" s="4" t="s">
        <v>177</v>
      </c>
      <c r="AB23" s="10">
        <v>5.0000000000000001E-3</v>
      </c>
      <c r="AC23" s="4" t="s">
        <v>177</v>
      </c>
      <c r="AD23" s="10">
        <v>0</v>
      </c>
      <c r="AE23" s="4" t="s">
        <v>90</v>
      </c>
      <c r="AF23" s="10">
        <v>0</v>
      </c>
      <c r="AG23" s="4" t="s">
        <v>91</v>
      </c>
      <c r="AH23" s="4" t="s">
        <v>92</v>
      </c>
      <c r="AI23" s="4" t="s">
        <v>93</v>
      </c>
      <c r="AJ23" s="4" t="s">
        <v>92</v>
      </c>
      <c r="AK23" s="4" t="s">
        <v>93</v>
      </c>
      <c r="AL23" s="4" t="s">
        <v>92</v>
      </c>
      <c r="AM23" s="4" t="s">
        <v>93</v>
      </c>
      <c r="AN23" s="4" t="s">
        <v>92</v>
      </c>
      <c r="AO23" s="4" t="s">
        <v>93</v>
      </c>
    </row>
    <row r="24" spans="1:41" ht="28.5" x14ac:dyDescent="0.45">
      <c r="A24" s="8" t="s">
        <v>178</v>
      </c>
      <c r="B24" s="10">
        <v>0</v>
      </c>
      <c r="C24" s="4" t="s">
        <v>158</v>
      </c>
      <c r="D24" s="10">
        <v>0</v>
      </c>
      <c r="E24" s="4" t="s">
        <v>139</v>
      </c>
      <c r="F24" s="10">
        <v>0</v>
      </c>
      <c r="G24" s="4" t="s">
        <v>97</v>
      </c>
      <c r="H24" s="10">
        <v>0</v>
      </c>
      <c r="I24" s="4" t="s">
        <v>80</v>
      </c>
      <c r="J24" s="10">
        <v>0</v>
      </c>
      <c r="K24" s="4" t="s">
        <v>159</v>
      </c>
      <c r="L24" s="10">
        <v>0</v>
      </c>
      <c r="M24" s="4" t="s">
        <v>77</v>
      </c>
      <c r="N24" s="10">
        <v>0</v>
      </c>
      <c r="O24" s="4" t="s">
        <v>83</v>
      </c>
      <c r="P24" s="10">
        <v>0</v>
      </c>
      <c r="Q24" s="4" t="s">
        <v>80</v>
      </c>
      <c r="R24" s="10">
        <v>0</v>
      </c>
      <c r="S24" s="4" t="s">
        <v>82</v>
      </c>
      <c r="T24" s="10">
        <v>0</v>
      </c>
      <c r="U24" s="4" t="s">
        <v>174</v>
      </c>
      <c r="V24" s="10">
        <v>0</v>
      </c>
      <c r="W24" s="4" t="s">
        <v>102</v>
      </c>
      <c r="X24" s="10">
        <v>0</v>
      </c>
      <c r="Y24" s="4" t="s">
        <v>87</v>
      </c>
      <c r="Z24" s="10">
        <v>0</v>
      </c>
      <c r="AA24" s="4" t="s">
        <v>82</v>
      </c>
      <c r="AB24" s="10">
        <v>0</v>
      </c>
      <c r="AC24" s="4" t="s">
        <v>174</v>
      </c>
      <c r="AD24" s="10">
        <v>0</v>
      </c>
      <c r="AE24" s="4" t="s">
        <v>90</v>
      </c>
      <c r="AF24" s="10">
        <v>0</v>
      </c>
      <c r="AG24" s="4" t="s">
        <v>91</v>
      </c>
      <c r="AH24" s="4" t="s">
        <v>92</v>
      </c>
      <c r="AI24" s="4" t="s">
        <v>93</v>
      </c>
      <c r="AJ24" s="4" t="s">
        <v>92</v>
      </c>
      <c r="AK24" s="4" t="s">
        <v>93</v>
      </c>
      <c r="AL24" s="4" t="s">
        <v>92</v>
      </c>
      <c r="AM24" s="4" t="s">
        <v>93</v>
      </c>
      <c r="AN24" s="4" t="s">
        <v>92</v>
      </c>
      <c r="AO24" s="4" t="s">
        <v>93</v>
      </c>
    </row>
    <row r="25" spans="1:41" x14ac:dyDescent="0.45">
      <c r="A25" s="8" t="s">
        <v>179</v>
      </c>
      <c r="B25" s="10">
        <v>0</v>
      </c>
      <c r="C25" s="4" t="s">
        <v>158</v>
      </c>
      <c r="D25" s="10">
        <v>0</v>
      </c>
      <c r="E25" s="4" t="s">
        <v>139</v>
      </c>
      <c r="F25" s="10">
        <v>0</v>
      </c>
      <c r="G25" s="4" t="s">
        <v>97</v>
      </c>
      <c r="H25" s="10">
        <v>0</v>
      </c>
      <c r="I25" s="4" t="s">
        <v>80</v>
      </c>
      <c r="J25" s="10">
        <v>0</v>
      </c>
      <c r="K25" s="4" t="s">
        <v>159</v>
      </c>
      <c r="L25" s="10">
        <v>0</v>
      </c>
      <c r="M25" s="4" t="s">
        <v>77</v>
      </c>
      <c r="N25" s="10">
        <v>0</v>
      </c>
      <c r="O25" s="4" t="s">
        <v>83</v>
      </c>
      <c r="P25" s="10">
        <v>0</v>
      </c>
      <c r="Q25" s="4" t="s">
        <v>80</v>
      </c>
      <c r="R25" s="10">
        <v>0</v>
      </c>
      <c r="S25" s="4" t="s">
        <v>82</v>
      </c>
      <c r="T25" s="10">
        <v>0</v>
      </c>
      <c r="U25" s="4" t="s">
        <v>174</v>
      </c>
      <c r="V25" s="10">
        <v>0</v>
      </c>
      <c r="W25" s="4" t="s">
        <v>102</v>
      </c>
      <c r="X25" s="10">
        <v>0</v>
      </c>
      <c r="Y25" s="4" t="s">
        <v>87</v>
      </c>
      <c r="Z25" s="10">
        <v>0</v>
      </c>
      <c r="AA25" s="4" t="s">
        <v>82</v>
      </c>
      <c r="AB25" s="10">
        <v>0</v>
      </c>
      <c r="AC25" s="4" t="s">
        <v>174</v>
      </c>
      <c r="AD25" s="10">
        <v>0</v>
      </c>
      <c r="AE25" s="4" t="s">
        <v>90</v>
      </c>
      <c r="AF25" s="10">
        <v>0</v>
      </c>
      <c r="AG25" s="4" t="s">
        <v>91</v>
      </c>
      <c r="AH25" s="4" t="s">
        <v>92</v>
      </c>
      <c r="AI25" s="4" t="s">
        <v>93</v>
      </c>
      <c r="AJ25" s="4" t="s">
        <v>92</v>
      </c>
      <c r="AK25" s="4" t="s">
        <v>93</v>
      </c>
      <c r="AL25" s="4" t="s">
        <v>92</v>
      </c>
      <c r="AM25" s="4" t="s">
        <v>93</v>
      </c>
      <c r="AN25" s="4" t="s">
        <v>92</v>
      </c>
      <c r="AO25" s="4" t="s">
        <v>93</v>
      </c>
    </row>
    <row r="26" spans="1:41" x14ac:dyDescent="0.45">
      <c r="A26" s="7" t="s">
        <v>180</v>
      </c>
      <c r="B26" s="10">
        <v>1.2999999999999999E-2</v>
      </c>
      <c r="C26" s="4" t="s">
        <v>158</v>
      </c>
      <c r="D26" s="10">
        <v>0</v>
      </c>
      <c r="E26" s="4" t="s">
        <v>139</v>
      </c>
      <c r="F26" s="10">
        <v>0.06</v>
      </c>
      <c r="G26" s="4" t="s">
        <v>128</v>
      </c>
      <c r="H26" s="10">
        <v>0</v>
      </c>
      <c r="I26" s="4" t="s">
        <v>80</v>
      </c>
      <c r="J26" s="10">
        <v>0</v>
      </c>
      <c r="K26" s="4" t="s">
        <v>159</v>
      </c>
      <c r="L26" s="10">
        <v>0</v>
      </c>
      <c r="M26" s="4" t="s">
        <v>77</v>
      </c>
      <c r="N26" s="10">
        <v>0</v>
      </c>
      <c r="O26" s="4" t="s">
        <v>83</v>
      </c>
      <c r="P26" s="10">
        <v>0</v>
      </c>
      <c r="Q26" s="4" t="s">
        <v>80</v>
      </c>
      <c r="R26" s="10">
        <v>2.3E-2</v>
      </c>
      <c r="S26" s="4" t="s">
        <v>77</v>
      </c>
      <c r="T26" s="10">
        <v>1.2E-2</v>
      </c>
      <c r="U26" s="4" t="s">
        <v>160</v>
      </c>
      <c r="V26" s="10">
        <v>5.8000000000000003E-2</v>
      </c>
      <c r="W26" s="4" t="s">
        <v>79</v>
      </c>
      <c r="X26" s="10">
        <v>0</v>
      </c>
      <c r="Y26" s="4" t="s">
        <v>87</v>
      </c>
      <c r="Z26" s="10">
        <v>2.3E-2</v>
      </c>
      <c r="AA26" s="4" t="s">
        <v>161</v>
      </c>
      <c r="AB26" s="10">
        <v>1.7000000000000001E-2</v>
      </c>
      <c r="AC26" s="4" t="s">
        <v>141</v>
      </c>
      <c r="AD26" s="10">
        <v>0.03</v>
      </c>
      <c r="AE26" s="4" t="s">
        <v>96</v>
      </c>
      <c r="AF26" s="10">
        <v>0.34300000000000003</v>
      </c>
      <c r="AG26" s="4" t="s">
        <v>110</v>
      </c>
      <c r="AH26" s="4" t="s">
        <v>92</v>
      </c>
      <c r="AI26" s="4" t="s">
        <v>93</v>
      </c>
      <c r="AJ26" s="4" t="s">
        <v>92</v>
      </c>
      <c r="AK26" s="4" t="s">
        <v>93</v>
      </c>
      <c r="AL26" s="4" t="s">
        <v>92</v>
      </c>
      <c r="AM26" s="4" t="s">
        <v>93</v>
      </c>
      <c r="AN26" s="4" t="s">
        <v>92</v>
      </c>
      <c r="AO26" s="4" t="s">
        <v>93</v>
      </c>
    </row>
    <row r="27" spans="1:41" ht="28.5" x14ac:dyDescent="0.45">
      <c r="A27" s="7" t="s">
        <v>181</v>
      </c>
      <c r="B27" s="10">
        <v>3.4000000000000002E-2</v>
      </c>
      <c r="C27" s="4" t="s">
        <v>102</v>
      </c>
      <c r="D27" s="10">
        <v>3.3000000000000002E-2</v>
      </c>
      <c r="E27" s="4" t="s">
        <v>99</v>
      </c>
      <c r="F27" s="10">
        <v>4.1000000000000002E-2</v>
      </c>
      <c r="G27" s="4" t="s">
        <v>99</v>
      </c>
      <c r="H27" s="10">
        <v>0</v>
      </c>
      <c r="I27" s="4" t="s">
        <v>80</v>
      </c>
      <c r="J27" s="10">
        <v>2.5000000000000001E-2</v>
      </c>
      <c r="K27" s="4" t="s">
        <v>176</v>
      </c>
      <c r="L27" s="10">
        <v>6.0000000000000001E-3</v>
      </c>
      <c r="M27" s="4" t="s">
        <v>182</v>
      </c>
      <c r="N27" s="10">
        <v>3.2000000000000001E-2</v>
      </c>
      <c r="O27" s="4" t="s">
        <v>130</v>
      </c>
      <c r="P27" s="10">
        <v>0</v>
      </c>
      <c r="Q27" s="4" t="s">
        <v>80</v>
      </c>
      <c r="R27" s="10">
        <v>1.7999999999999999E-2</v>
      </c>
      <c r="S27" s="4" t="s">
        <v>141</v>
      </c>
      <c r="T27" s="10">
        <v>0</v>
      </c>
      <c r="U27" s="4" t="s">
        <v>174</v>
      </c>
      <c r="V27" s="10">
        <v>5.8000000000000003E-2</v>
      </c>
      <c r="W27" s="4" t="s">
        <v>183</v>
      </c>
      <c r="X27" s="10">
        <v>3.4000000000000002E-2</v>
      </c>
      <c r="Y27" s="4" t="s">
        <v>184</v>
      </c>
      <c r="Z27" s="10">
        <v>1.7000000000000001E-2</v>
      </c>
      <c r="AA27" s="4" t="s">
        <v>139</v>
      </c>
      <c r="AB27" s="10">
        <v>0.01</v>
      </c>
      <c r="AC27" s="4" t="s">
        <v>139</v>
      </c>
      <c r="AD27" s="10">
        <v>2.4E-2</v>
      </c>
      <c r="AE27" s="4" t="s">
        <v>124</v>
      </c>
      <c r="AF27" s="10">
        <v>0</v>
      </c>
      <c r="AG27" s="4" t="s">
        <v>91</v>
      </c>
      <c r="AH27" s="4" t="s">
        <v>92</v>
      </c>
      <c r="AI27" s="4" t="s">
        <v>93</v>
      </c>
      <c r="AJ27" s="4" t="s">
        <v>92</v>
      </c>
      <c r="AK27" s="4" t="s">
        <v>93</v>
      </c>
      <c r="AL27" s="4" t="s">
        <v>92</v>
      </c>
      <c r="AM27" s="4" t="s">
        <v>93</v>
      </c>
      <c r="AN27" s="4" t="s">
        <v>92</v>
      </c>
      <c r="AO27" s="4" t="s">
        <v>93</v>
      </c>
    </row>
    <row r="28" spans="1:41" ht="28.5" x14ac:dyDescent="0.45">
      <c r="A28" s="7" t="s">
        <v>185</v>
      </c>
      <c r="B28" s="10">
        <v>0.78700000000000003</v>
      </c>
      <c r="C28" s="4" t="s">
        <v>99</v>
      </c>
      <c r="D28" s="10">
        <v>0.78800000000000003</v>
      </c>
      <c r="E28" s="4" t="s">
        <v>186</v>
      </c>
      <c r="F28" s="10">
        <v>0.86199999999999999</v>
      </c>
      <c r="G28" s="4" t="s">
        <v>109</v>
      </c>
      <c r="H28" s="10">
        <v>0</v>
      </c>
      <c r="I28" s="4" t="s">
        <v>80</v>
      </c>
      <c r="J28" s="10">
        <v>0.94499999999999995</v>
      </c>
      <c r="K28" s="4" t="s">
        <v>84</v>
      </c>
      <c r="L28" s="10">
        <v>0.98299999999999998</v>
      </c>
      <c r="M28" s="4" t="s">
        <v>159</v>
      </c>
      <c r="N28" s="10">
        <v>0.91200000000000003</v>
      </c>
      <c r="O28" s="4" t="s">
        <v>187</v>
      </c>
      <c r="P28" s="10">
        <v>1</v>
      </c>
      <c r="Q28" s="4" t="s">
        <v>80</v>
      </c>
      <c r="R28" s="10">
        <v>0.89900000000000002</v>
      </c>
      <c r="S28" s="4" t="s">
        <v>117</v>
      </c>
      <c r="T28" s="10">
        <v>0.93600000000000005</v>
      </c>
      <c r="U28" s="4" t="s">
        <v>105</v>
      </c>
      <c r="V28" s="10">
        <v>0.83199999999999996</v>
      </c>
      <c r="W28" s="4" t="s">
        <v>151</v>
      </c>
      <c r="X28" s="10">
        <v>0.96599999999999997</v>
      </c>
      <c r="Y28" s="4" t="s">
        <v>184</v>
      </c>
      <c r="Z28" s="10">
        <v>0.79700000000000004</v>
      </c>
      <c r="AA28" s="4" t="s">
        <v>170</v>
      </c>
      <c r="AB28" s="10">
        <v>0.78600000000000003</v>
      </c>
      <c r="AC28" s="4" t="s">
        <v>165</v>
      </c>
      <c r="AD28" s="10">
        <v>0.92100000000000004</v>
      </c>
      <c r="AE28" s="4" t="s">
        <v>187</v>
      </c>
      <c r="AF28" s="10">
        <v>0.25700000000000001</v>
      </c>
      <c r="AG28" s="4" t="s">
        <v>167</v>
      </c>
      <c r="AH28" s="4" t="s">
        <v>92</v>
      </c>
      <c r="AI28" s="4" t="s">
        <v>93</v>
      </c>
      <c r="AJ28" s="4" t="s">
        <v>92</v>
      </c>
      <c r="AK28" s="4" t="s">
        <v>93</v>
      </c>
      <c r="AL28" s="4" t="s">
        <v>92</v>
      </c>
      <c r="AM28" s="4" t="s">
        <v>93</v>
      </c>
      <c r="AN28" s="4" t="s">
        <v>92</v>
      </c>
      <c r="AO28" s="4" t="s">
        <v>93</v>
      </c>
    </row>
    <row r="29" spans="1:41" ht="28.5" x14ac:dyDescent="0.45">
      <c r="A29" s="4" t="s">
        <v>188</v>
      </c>
    </row>
    <row r="30" spans="1:41" x14ac:dyDescent="0.45">
      <c r="A30" s="6" t="s">
        <v>189</v>
      </c>
      <c r="B30" s="9">
        <v>2183</v>
      </c>
      <c r="C30" s="4" t="s">
        <v>190</v>
      </c>
      <c r="D30" s="9">
        <v>1643</v>
      </c>
      <c r="E30" s="4" t="s">
        <v>191</v>
      </c>
      <c r="F30" s="4">
        <v>470</v>
      </c>
      <c r="G30" s="4" t="s">
        <v>192</v>
      </c>
      <c r="H30" s="4">
        <v>9</v>
      </c>
      <c r="I30" s="4" t="s">
        <v>61</v>
      </c>
      <c r="J30" s="9">
        <v>1825</v>
      </c>
      <c r="K30" s="4" t="s">
        <v>193</v>
      </c>
      <c r="L30" s="9">
        <v>1201</v>
      </c>
      <c r="M30" s="4" t="s">
        <v>194</v>
      </c>
      <c r="N30" s="4">
        <v>537</v>
      </c>
      <c r="O30" s="4" t="s">
        <v>64</v>
      </c>
      <c r="P30" s="4">
        <v>9</v>
      </c>
      <c r="Q30" s="4" t="s">
        <v>65</v>
      </c>
      <c r="R30" s="9">
        <v>2669</v>
      </c>
      <c r="S30" s="4" t="s">
        <v>67</v>
      </c>
      <c r="T30" s="9">
        <v>1914</v>
      </c>
      <c r="U30" s="4" t="s">
        <v>195</v>
      </c>
      <c r="V30" s="4">
        <v>657</v>
      </c>
      <c r="W30" s="4" t="s">
        <v>62</v>
      </c>
      <c r="X30" s="4">
        <v>29</v>
      </c>
      <c r="Y30" s="4" t="s">
        <v>69</v>
      </c>
      <c r="Z30" s="9">
        <v>2622</v>
      </c>
      <c r="AA30" s="4" t="s">
        <v>196</v>
      </c>
      <c r="AB30" s="9">
        <v>2072</v>
      </c>
      <c r="AC30" s="4" t="s">
        <v>197</v>
      </c>
      <c r="AD30" s="4">
        <v>466</v>
      </c>
      <c r="AE30" s="4" t="s">
        <v>72</v>
      </c>
      <c r="AF30" s="4">
        <v>35</v>
      </c>
      <c r="AG30" s="4" t="s">
        <v>73</v>
      </c>
      <c r="AH30" s="4">
        <v>0</v>
      </c>
      <c r="AI30" s="4" t="s">
        <v>74</v>
      </c>
      <c r="AJ30" s="4">
        <v>0</v>
      </c>
      <c r="AK30" s="4" t="s">
        <v>74</v>
      </c>
      <c r="AL30" s="4">
        <v>0</v>
      </c>
      <c r="AM30" s="4" t="s">
        <v>74</v>
      </c>
      <c r="AN30" s="4">
        <v>0</v>
      </c>
      <c r="AO30" s="4" t="s">
        <v>74</v>
      </c>
    </row>
    <row r="31" spans="1:41" ht="28.5" x14ac:dyDescent="0.45">
      <c r="A31" s="7" t="s">
        <v>198</v>
      </c>
      <c r="B31" s="10">
        <v>6.6000000000000003E-2</v>
      </c>
      <c r="C31" s="4" t="s">
        <v>96</v>
      </c>
      <c r="D31" s="10">
        <v>0.05</v>
      </c>
      <c r="E31" s="4" t="s">
        <v>86</v>
      </c>
      <c r="F31" s="10">
        <v>8.3000000000000004E-2</v>
      </c>
      <c r="G31" s="4" t="s">
        <v>151</v>
      </c>
      <c r="H31" s="10">
        <v>0</v>
      </c>
      <c r="I31" s="4" t="s">
        <v>80</v>
      </c>
      <c r="J31" s="10">
        <v>4.2999999999999997E-2</v>
      </c>
      <c r="K31" s="4" t="s">
        <v>84</v>
      </c>
      <c r="L31" s="10">
        <v>8.9999999999999993E-3</v>
      </c>
      <c r="M31" s="4" t="s">
        <v>199</v>
      </c>
      <c r="N31" s="10">
        <v>7.5999999999999998E-2</v>
      </c>
      <c r="O31" s="4" t="s">
        <v>112</v>
      </c>
      <c r="P31" s="10">
        <v>0</v>
      </c>
      <c r="Q31" s="4" t="s">
        <v>80</v>
      </c>
      <c r="R31" s="10">
        <v>7.2999999999999995E-2</v>
      </c>
      <c r="S31" s="4" t="s">
        <v>104</v>
      </c>
      <c r="T31" s="10">
        <v>3.1E-2</v>
      </c>
      <c r="U31" s="4" t="s">
        <v>107</v>
      </c>
      <c r="V31" s="10">
        <v>0.105</v>
      </c>
      <c r="W31" s="4" t="s">
        <v>170</v>
      </c>
      <c r="X31" s="10">
        <v>3.4000000000000002E-2</v>
      </c>
      <c r="Y31" s="4" t="s">
        <v>184</v>
      </c>
      <c r="Z31" s="10">
        <v>0.10199999999999999</v>
      </c>
      <c r="AA31" s="4" t="s">
        <v>112</v>
      </c>
      <c r="AB31" s="10">
        <v>9.9000000000000005E-2</v>
      </c>
      <c r="AC31" s="4" t="s">
        <v>165</v>
      </c>
      <c r="AD31" s="10">
        <v>9.9000000000000005E-2</v>
      </c>
      <c r="AE31" s="4" t="s">
        <v>115</v>
      </c>
      <c r="AF31" s="10">
        <v>0</v>
      </c>
      <c r="AG31" s="4" t="s">
        <v>91</v>
      </c>
      <c r="AH31" s="4" t="s">
        <v>92</v>
      </c>
      <c r="AI31" s="4" t="s">
        <v>93</v>
      </c>
      <c r="AJ31" s="4" t="s">
        <v>92</v>
      </c>
      <c r="AK31" s="4" t="s">
        <v>93</v>
      </c>
      <c r="AL31" s="4" t="s">
        <v>92</v>
      </c>
      <c r="AM31" s="4" t="s">
        <v>93</v>
      </c>
      <c r="AN31" s="4" t="s">
        <v>92</v>
      </c>
      <c r="AO31" s="4" t="s">
        <v>93</v>
      </c>
    </row>
    <row r="32" spans="1:41" x14ac:dyDescent="0.45">
      <c r="A32" s="8" t="s">
        <v>200</v>
      </c>
      <c r="B32" s="10">
        <v>5.5E-2</v>
      </c>
      <c r="C32" s="4" t="s">
        <v>104</v>
      </c>
      <c r="D32" s="10">
        <v>4.3999999999999997E-2</v>
      </c>
      <c r="E32" s="4" t="s">
        <v>105</v>
      </c>
      <c r="F32" s="10">
        <v>8.3000000000000004E-2</v>
      </c>
      <c r="G32" s="4" t="s">
        <v>151</v>
      </c>
      <c r="H32" s="10">
        <v>0</v>
      </c>
      <c r="I32" s="4" t="s">
        <v>80</v>
      </c>
      <c r="J32" s="10">
        <v>3.6999999999999998E-2</v>
      </c>
      <c r="K32" s="4" t="s">
        <v>135</v>
      </c>
      <c r="L32" s="10">
        <v>6.0000000000000001E-3</v>
      </c>
      <c r="M32" s="4" t="s">
        <v>177</v>
      </c>
      <c r="N32" s="10">
        <v>7.2999999999999995E-2</v>
      </c>
      <c r="O32" s="4" t="s">
        <v>112</v>
      </c>
      <c r="P32" s="10">
        <v>0</v>
      </c>
      <c r="Q32" s="4" t="s">
        <v>80</v>
      </c>
      <c r="R32" s="10">
        <v>5.5E-2</v>
      </c>
      <c r="S32" s="4" t="s">
        <v>169</v>
      </c>
      <c r="T32" s="10">
        <v>0.02</v>
      </c>
      <c r="U32" s="4" t="s">
        <v>77</v>
      </c>
      <c r="V32" s="10">
        <v>9.0999999999999998E-2</v>
      </c>
      <c r="W32" s="4" t="s">
        <v>201</v>
      </c>
      <c r="X32" s="10">
        <v>0</v>
      </c>
      <c r="Y32" s="4" t="s">
        <v>87</v>
      </c>
      <c r="Z32" s="10">
        <v>9.9000000000000005E-2</v>
      </c>
      <c r="AA32" s="4" t="s">
        <v>201</v>
      </c>
      <c r="AB32" s="10">
        <v>9.9000000000000005E-2</v>
      </c>
      <c r="AC32" s="4" t="s">
        <v>165</v>
      </c>
      <c r="AD32" s="10">
        <v>9.9000000000000005E-2</v>
      </c>
      <c r="AE32" s="4" t="s">
        <v>115</v>
      </c>
      <c r="AF32" s="10">
        <v>0</v>
      </c>
      <c r="AG32" s="4" t="s">
        <v>91</v>
      </c>
      <c r="AH32" s="4" t="s">
        <v>92</v>
      </c>
      <c r="AI32" s="4" t="s">
        <v>93</v>
      </c>
      <c r="AJ32" s="4" t="s">
        <v>92</v>
      </c>
      <c r="AK32" s="4" t="s">
        <v>93</v>
      </c>
      <c r="AL32" s="4" t="s">
        <v>92</v>
      </c>
      <c r="AM32" s="4" t="s">
        <v>93</v>
      </c>
      <c r="AN32" s="4" t="s">
        <v>92</v>
      </c>
      <c r="AO32" s="4" t="s">
        <v>93</v>
      </c>
    </row>
    <row r="33" spans="1:41" ht="28.5" x14ac:dyDescent="0.45">
      <c r="A33" s="8" t="s">
        <v>202</v>
      </c>
      <c r="B33" s="10">
        <v>1.0999999999999999E-2</v>
      </c>
      <c r="C33" s="4" t="s">
        <v>139</v>
      </c>
      <c r="D33" s="10">
        <v>5.0000000000000001E-3</v>
      </c>
      <c r="E33" s="4" t="s">
        <v>82</v>
      </c>
      <c r="F33" s="10">
        <v>0</v>
      </c>
      <c r="G33" s="4" t="s">
        <v>90</v>
      </c>
      <c r="H33" s="10">
        <v>0</v>
      </c>
      <c r="I33" s="4" t="s">
        <v>80</v>
      </c>
      <c r="J33" s="10">
        <v>7.0000000000000001E-3</v>
      </c>
      <c r="K33" s="4" t="s">
        <v>199</v>
      </c>
      <c r="L33" s="10">
        <v>3.0000000000000001E-3</v>
      </c>
      <c r="M33" s="4" t="s">
        <v>81</v>
      </c>
      <c r="N33" s="10">
        <v>4.0000000000000001E-3</v>
      </c>
      <c r="O33" s="4" t="s">
        <v>177</v>
      </c>
      <c r="P33" s="10">
        <v>0</v>
      </c>
      <c r="Q33" s="4" t="s">
        <v>80</v>
      </c>
      <c r="R33" s="10">
        <v>1.7999999999999999E-2</v>
      </c>
      <c r="S33" s="4" t="s">
        <v>174</v>
      </c>
      <c r="T33" s="10">
        <v>0.01</v>
      </c>
      <c r="U33" s="4" t="s">
        <v>174</v>
      </c>
      <c r="V33" s="10">
        <v>1.4E-2</v>
      </c>
      <c r="W33" s="4" t="s">
        <v>88</v>
      </c>
      <c r="X33" s="10">
        <v>3.4000000000000002E-2</v>
      </c>
      <c r="Y33" s="4" t="s">
        <v>184</v>
      </c>
      <c r="Z33" s="10">
        <v>3.0000000000000001E-3</v>
      </c>
      <c r="AA33" s="4" t="s">
        <v>203</v>
      </c>
      <c r="AB33" s="10">
        <v>0</v>
      </c>
      <c r="AC33" s="4" t="s">
        <v>174</v>
      </c>
      <c r="AD33" s="10">
        <v>0</v>
      </c>
      <c r="AE33" s="4" t="s">
        <v>90</v>
      </c>
      <c r="AF33" s="10">
        <v>0</v>
      </c>
      <c r="AG33" s="4" t="s">
        <v>91</v>
      </c>
      <c r="AH33" s="4" t="s">
        <v>92</v>
      </c>
      <c r="AI33" s="4" t="s">
        <v>93</v>
      </c>
      <c r="AJ33" s="4" t="s">
        <v>92</v>
      </c>
      <c r="AK33" s="4" t="s">
        <v>93</v>
      </c>
      <c r="AL33" s="4" t="s">
        <v>92</v>
      </c>
      <c r="AM33" s="4" t="s">
        <v>93</v>
      </c>
      <c r="AN33" s="4" t="s">
        <v>92</v>
      </c>
      <c r="AO33" s="4" t="s">
        <v>93</v>
      </c>
    </row>
    <row r="34" spans="1:41" x14ac:dyDescent="0.45">
      <c r="A34" s="4" t="s">
        <v>204</v>
      </c>
    </row>
    <row r="35" spans="1:41" x14ac:dyDescent="0.45">
      <c r="A35" s="6" t="s">
        <v>205</v>
      </c>
      <c r="B35" s="9">
        <v>2022</v>
      </c>
      <c r="C35" s="4" t="s">
        <v>206</v>
      </c>
      <c r="D35" s="9">
        <v>1482</v>
      </c>
      <c r="E35" s="4" t="s">
        <v>207</v>
      </c>
      <c r="F35" s="4">
        <v>470</v>
      </c>
      <c r="G35" s="4" t="s">
        <v>192</v>
      </c>
      <c r="H35" s="4">
        <v>9</v>
      </c>
      <c r="I35" s="4" t="s">
        <v>61</v>
      </c>
      <c r="J35" s="9">
        <v>1786</v>
      </c>
      <c r="K35" s="4" t="s">
        <v>192</v>
      </c>
      <c r="L35" s="9">
        <v>1162</v>
      </c>
      <c r="M35" s="4" t="s">
        <v>208</v>
      </c>
      <c r="N35" s="4">
        <v>537</v>
      </c>
      <c r="O35" s="4" t="s">
        <v>64</v>
      </c>
      <c r="P35" s="4">
        <v>9</v>
      </c>
      <c r="Q35" s="4" t="s">
        <v>65</v>
      </c>
      <c r="R35" s="9">
        <v>2591</v>
      </c>
      <c r="S35" s="4" t="s">
        <v>209</v>
      </c>
      <c r="T35" s="9">
        <v>1863</v>
      </c>
      <c r="U35" s="4" t="s">
        <v>210</v>
      </c>
      <c r="V35" s="4">
        <v>640</v>
      </c>
      <c r="W35" s="4" t="s">
        <v>193</v>
      </c>
      <c r="X35" s="4">
        <v>19</v>
      </c>
      <c r="Y35" s="4" t="s">
        <v>211</v>
      </c>
      <c r="Z35" s="9">
        <v>2432</v>
      </c>
      <c r="AA35" s="4" t="s">
        <v>212</v>
      </c>
      <c r="AB35" s="9">
        <v>1882</v>
      </c>
      <c r="AC35" s="4" t="s">
        <v>213</v>
      </c>
      <c r="AD35" s="4">
        <v>466</v>
      </c>
      <c r="AE35" s="4" t="s">
        <v>72</v>
      </c>
      <c r="AF35" s="4">
        <v>35</v>
      </c>
      <c r="AG35" s="4" t="s">
        <v>73</v>
      </c>
      <c r="AH35" s="4">
        <v>0</v>
      </c>
      <c r="AI35" s="4" t="s">
        <v>74</v>
      </c>
      <c r="AJ35" s="4">
        <v>0</v>
      </c>
      <c r="AK35" s="4" t="s">
        <v>74</v>
      </c>
      <c r="AL35" s="4">
        <v>0</v>
      </c>
      <c r="AM35" s="4" t="s">
        <v>74</v>
      </c>
      <c r="AN35" s="4">
        <v>0</v>
      </c>
      <c r="AO35" s="4" t="s">
        <v>74</v>
      </c>
    </row>
    <row r="36" spans="1:41" x14ac:dyDescent="0.45">
      <c r="A36" s="7" t="s">
        <v>214</v>
      </c>
      <c r="B36" s="10">
        <v>0.58099999999999996</v>
      </c>
      <c r="C36" s="4" t="s">
        <v>112</v>
      </c>
      <c r="D36" s="10">
        <v>0.56999999999999995</v>
      </c>
      <c r="E36" s="4" t="s">
        <v>215</v>
      </c>
      <c r="F36" s="10">
        <v>0.628</v>
      </c>
      <c r="G36" s="4" t="s">
        <v>216</v>
      </c>
      <c r="H36" s="10">
        <v>0</v>
      </c>
      <c r="I36" s="4" t="s">
        <v>80</v>
      </c>
      <c r="J36" s="10">
        <v>0.57299999999999995</v>
      </c>
      <c r="K36" s="4" t="s">
        <v>150</v>
      </c>
      <c r="L36" s="10">
        <v>0.60899999999999999</v>
      </c>
      <c r="M36" s="4" t="s">
        <v>171</v>
      </c>
      <c r="N36" s="10">
        <v>0.52100000000000002</v>
      </c>
      <c r="O36" s="4" t="s">
        <v>217</v>
      </c>
      <c r="P36" s="10">
        <v>0</v>
      </c>
      <c r="Q36" s="4" t="s">
        <v>80</v>
      </c>
      <c r="R36" s="10">
        <v>0.45900000000000002</v>
      </c>
      <c r="S36" s="4" t="s">
        <v>218</v>
      </c>
      <c r="T36" s="10">
        <v>0.436</v>
      </c>
      <c r="U36" s="4" t="s">
        <v>121</v>
      </c>
      <c r="V36" s="10">
        <v>0.53900000000000003</v>
      </c>
      <c r="W36" s="4" t="s">
        <v>219</v>
      </c>
      <c r="X36" s="10">
        <v>0.89500000000000002</v>
      </c>
      <c r="Y36" s="4" t="s">
        <v>220</v>
      </c>
      <c r="Z36" s="10">
        <v>0.70099999999999996</v>
      </c>
      <c r="AA36" s="4" t="s">
        <v>114</v>
      </c>
      <c r="AB36" s="10">
        <v>0.67800000000000005</v>
      </c>
      <c r="AC36" s="4" t="s">
        <v>221</v>
      </c>
      <c r="AD36" s="10">
        <v>0.82599999999999996</v>
      </c>
      <c r="AE36" s="4" t="s">
        <v>222</v>
      </c>
      <c r="AF36" s="10">
        <v>0.74299999999999999</v>
      </c>
      <c r="AG36" s="4" t="s">
        <v>167</v>
      </c>
      <c r="AH36" s="4" t="s">
        <v>92</v>
      </c>
      <c r="AI36" s="4" t="s">
        <v>93</v>
      </c>
      <c r="AJ36" s="4" t="s">
        <v>92</v>
      </c>
      <c r="AK36" s="4" t="s">
        <v>93</v>
      </c>
      <c r="AL36" s="4" t="s">
        <v>92</v>
      </c>
      <c r="AM36" s="4" t="s">
        <v>93</v>
      </c>
      <c r="AN36" s="4" t="s">
        <v>92</v>
      </c>
      <c r="AO36" s="4" t="s">
        <v>93</v>
      </c>
    </row>
    <row r="37" spans="1:41" x14ac:dyDescent="0.45">
      <c r="A37" s="7" t="s">
        <v>223</v>
      </c>
      <c r="B37" s="10">
        <v>0.247</v>
      </c>
      <c r="C37" s="4" t="s">
        <v>221</v>
      </c>
      <c r="D37" s="10">
        <v>0.26600000000000001</v>
      </c>
      <c r="E37" s="4" t="s">
        <v>224</v>
      </c>
      <c r="F37" s="10">
        <v>0.17</v>
      </c>
      <c r="G37" s="4" t="s">
        <v>225</v>
      </c>
      <c r="H37" s="10">
        <v>0</v>
      </c>
      <c r="I37" s="4" t="s">
        <v>80</v>
      </c>
      <c r="J37" s="10">
        <v>0.32200000000000001</v>
      </c>
      <c r="K37" s="4" t="s">
        <v>127</v>
      </c>
      <c r="L37" s="10">
        <v>0.26600000000000001</v>
      </c>
      <c r="M37" s="4" t="s">
        <v>224</v>
      </c>
      <c r="N37" s="10">
        <v>0.44700000000000001</v>
      </c>
      <c r="O37" s="4" t="s">
        <v>217</v>
      </c>
      <c r="P37" s="10">
        <v>0</v>
      </c>
      <c r="Q37" s="4" t="s">
        <v>80</v>
      </c>
      <c r="R37" s="10">
        <v>0.26500000000000001</v>
      </c>
      <c r="S37" s="4" t="s">
        <v>164</v>
      </c>
      <c r="T37" s="10">
        <v>0.26400000000000001</v>
      </c>
      <c r="U37" s="4" t="s">
        <v>215</v>
      </c>
      <c r="V37" s="10">
        <v>0.222</v>
      </c>
      <c r="W37" s="4" t="s">
        <v>226</v>
      </c>
      <c r="X37" s="10">
        <v>0.105</v>
      </c>
      <c r="Y37" s="4" t="s">
        <v>220</v>
      </c>
      <c r="Z37" s="10">
        <v>0.20899999999999999</v>
      </c>
      <c r="AA37" s="4" t="s">
        <v>166</v>
      </c>
      <c r="AB37" s="10">
        <v>0.22</v>
      </c>
      <c r="AC37" s="4" t="s">
        <v>221</v>
      </c>
      <c r="AD37" s="10">
        <v>0.11600000000000001</v>
      </c>
      <c r="AE37" s="4" t="s">
        <v>227</v>
      </c>
      <c r="AF37" s="10">
        <v>0.25700000000000001</v>
      </c>
      <c r="AG37" s="4" t="s">
        <v>167</v>
      </c>
      <c r="AH37" s="4" t="s">
        <v>92</v>
      </c>
      <c r="AI37" s="4" t="s">
        <v>93</v>
      </c>
      <c r="AJ37" s="4" t="s">
        <v>92</v>
      </c>
      <c r="AK37" s="4" t="s">
        <v>93</v>
      </c>
      <c r="AL37" s="4" t="s">
        <v>92</v>
      </c>
      <c r="AM37" s="4" t="s">
        <v>93</v>
      </c>
      <c r="AN37" s="4" t="s">
        <v>92</v>
      </c>
      <c r="AO37" s="4" t="s">
        <v>93</v>
      </c>
    </row>
    <row r="38" spans="1:41" x14ac:dyDescent="0.45">
      <c r="A38" s="7" t="s">
        <v>228</v>
      </c>
      <c r="B38" s="10">
        <v>0.127</v>
      </c>
      <c r="C38" s="4" t="s">
        <v>117</v>
      </c>
      <c r="D38" s="10">
        <v>0.109</v>
      </c>
      <c r="E38" s="4" t="s">
        <v>79</v>
      </c>
      <c r="F38" s="10">
        <v>0.183</v>
      </c>
      <c r="G38" s="4" t="s">
        <v>229</v>
      </c>
      <c r="H38" s="10">
        <v>1</v>
      </c>
      <c r="I38" s="4" t="s">
        <v>80</v>
      </c>
      <c r="J38" s="10">
        <v>8.3000000000000004E-2</v>
      </c>
      <c r="K38" s="4" t="s">
        <v>95</v>
      </c>
      <c r="L38" s="10">
        <v>9.2999999999999999E-2</v>
      </c>
      <c r="M38" s="4" t="s">
        <v>99</v>
      </c>
      <c r="N38" s="10">
        <v>2.5999999999999999E-2</v>
      </c>
      <c r="O38" s="4" t="s">
        <v>169</v>
      </c>
      <c r="P38" s="10">
        <v>1</v>
      </c>
      <c r="Q38" s="4" t="s">
        <v>80</v>
      </c>
      <c r="R38" s="10">
        <v>0.14299999999999999</v>
      </c>
      <c r="S38" s="4" t="s">
        <v>83</v>
      </c>
      <c r="T38" s="10">
        <v>0.13</v>
      </c>
      <c r="U38" s="4" t="s">
        <v>128</v>
      </c>
      <c r="V38" s="10">
        <v>0.2</v>
      </c>
      <c r="W38" s="4" t="s">
        <v>227</v>
      </c>
      <c r="X38" s="10">
        <v>0</v>
      </c>
      <c r="Y38" s="4" t="s">
        <v>230</v>
      </c>
      <c r="Z38" s="10">
        <v>5.2999999999999999E-2</v>
      </c>
      <c r="AA38" s="4" t="s">
        <v>107</v>
      </c>
      <c r="AB38" s="10">
        <v>5.3999999999999999E-2</v>
      </c>
      <c r="AC38" s="4" t="s">
        <v>135</v>
      </c>
      <c r="AD38" s="10">
        <v>5.8000000000000003E-2</v>
      </c>
      <c r="AE38" s="4" t="s">
        <v>79</v>
      </c>
      <c r="AF38" s="10">
        <v>0</v>
      </c>
      <c r="AG38" s="4" t="s">
        <v>91</v>
      </c>
      <c r="AH38" s="4" t="s">
        <v>92</v>
      </c>
      <c r="AI38" s="4" t="s">
        <v>93</v>
      </c>
      <c r="AJ38" s="4" t="s">
        <v>92</v>
      </c>
      <c r="AK38" s="4" t="s">
        <v>93</v>
      </c>
      <c r="AL38" s="4" t="s">
        <v>92</v>
      </c>
      <c r="AM38" s="4" t="s">
        <v>93</v>
      </c>
      <c r="AN38" s="4" t="s">
        <v>92</v>
      </c>
      <c r="AO38" s="4" t="s">
        <v>93</v>
      </c>
    </row>
    <row r="39" spans="1:41" x14ac:dyDescent="0.45">
      <c r="A39" s="7" t="s">
        <v>231</v>
      </c>
      <c r="B39" s="10">
        <v>4.4999999999999998E-2</v>
      </c>
      <c r="C39" s="4" t="s">
        <v>89</v>
      </c>
      <c r="D39" s="10">
        <v>5.5E-2</v>
      </c>
      <c r="E39" s="4" t="s">
        <v>105</v>
      </c>
      <c r="F39" s="10">
        <v>1.9E-2</v>
      </c>
      <c r="G39" s="4" t="s">
        <v>98</v>
      </c>
      <c r="H39" s="10">
        <v>0</v>
      </c>
      <c r="I39" s="4" t="s">
        <v>80</v>
      </c>
      <c r="J39" s="10">
        <v>2.1999999999999999E-2</v>
      </c>
      <c r="K39" s="4" t="s">
        <v>139</v>
      </c>
      <c r="L39" s="10">
        <v>3.2000000000000001E-2</v>
      </c>
      <c r="M39" s="4" t="s">
        <v>142</v>
      </c>
      <c r="N39" s="10">
        <v>6.0000000000000001E-3</v>
      </c>
      <c r="O39" s="4" t="s">
        <v>160</v>
      </c>
      <c r="P39" s="10">
        <v>0</v>
      </c>
      <c r="Q39" s="4" t="s">
        <v>80</v>
      </c>
      <c r="R39" s="10">
        <v>0.13400000000000001</v>
      </c>
      <c r="S39" s="4" t="s">
        <v>123</v>
      </c>
      <c r="T39" s="10">
        <v>0.17</v>
      </c>
      <c r="U39" s="4" t="s">
        <v>183</v>
      </c>
      <c r="V39" s="10">
        <v>3.9E-2</v>
      </c>
      <c r="W39" s="4" t="s">
        <v>124</v>
      </c>
      <c r="X39" s="10">
        <v>0</v>
      </c>
      <c r="Y39" s="4" t="s">
        <v>230</v>
      </c>
      <c r="Z39" s="10">
        <v>3.6999999999999998E-2</v>
      </c>
      <c r="AA39" s="4" t="s">
        <v>161</v>
      </c>
      <c r="AB39" s="10">
        <v>4.8000000000000001E-2</v>
      </c>
      <c r="AC39" s="4" t="s">
        <v>107</v>
      </c>
      <c r="AD39" s="10">
        <v>0</v>
      </c>
      <c r="AE39" s="4" t="s">
        <v>90</v>
      </c>
      <c r="AF39" s="10">
        <v>0</v>
      </c>
      <c r="AG39" s="4" t="s">
        <v>91</v>
      </c>
      <c r="AH39" s="4" t="s">
        <v>92</v>
      </c>
      <c r="AI39" s="4" t="s">
        <v>93</v>
      </c>
      <c r="AJ39" s="4" t="s">
        <v>92</v>
      </c>
      <c r="AK39" s="4" t="s">
        <v>93</v>
      </c>
      <c r="AL39" s="4" t="s">
        <v>92</v>
      </c>
      <c r="AM39" s="4" t="s">
        <v>93</v>
      </c>
      <c r="AN39" s="4" t="s">
        <v>92</v>
      </c>
      <c r="AO39" s="4" t="s">
        <v>93</v>
      </c>
    </row>
    <row r="40" spans="1:41" x14ac:dyDescent="0.45">
      <c r="A40" s="4" t="s">
        <v>232</v>
      </c>
    </row>
    <row r="41" spans="1:41" x14ac:dyDescent="0.45">
      <c r="A41" s="6" t="s">
        <v>233</v>
      </c>
      <c r="B41" s="9">
        <v>1818</v>
      </c>
      <c r="C41" s="4" t="s">
        <v>206</v>
      </c>
      <c r="D41" s="9">
        <v>1293</v>
      </c>
      <c r="E41" s="4" t="s">
        <v>234</v>
      </c>
      <c r="F41" s="4">
        <v>455</v>
      </c>
      <c r="G41" s="4" t="s">
        <v>235</v>
      </c>
      <c r="H41" s="4">
        <v>9</v>
      </c>
      <c r="I41" s="4" t="s">
        <v>61</v>
      </c>
      <c r="J41" s="9">
        <v>1636</v>
      </c>
      <c r="K41" s="4" t="s">
        <v>236</v>
      </c>
      <c r="L41" s="9">
        <v>1074</v>
      </c>
      <c r="M41" s="4" t="s">
        <v>68</v>
      </c>
      <c r="N41" s="4">
        <v>475</v>
      </c>
      <c r="O41" s="4" t="s">
        <v>237</v>
      </c>
      <c r="P41" s="4">
        <v>9</v>
      </c>
      <c r="Q41" s="4" t="s">
        <v>65</v>
      </c>
      <c r="R41" s="9">
        <v>2433</v>
      </c>
      <c r="S41" s="4" t="s">
        <v>238</v>
      </c>
      <c r="T41" s="9">
        <v>1749</v>
      </c>
      <c r="U41" s="4" t="s">
        <v>239</v>
      </c>
      <c r="V41" s="4">
        <v>596</v>
      </c>
      <c r="W41" s="4" t="s">
        <v>240</v>
      </c>
      <c r="X41" s="4">
        <v>19</v>
      </c>
      <c r="Y41" s="4" t="s">
        <v>211</v>
      </c>
      <c r="Z41" s="9">
        <v>1971</v>
      </c>
      <c r="AA41" s="4" t="s">
        <v>241</v>
      </c>
      <c r="AB41" s="9">
        <v>1499</v>
      </c>
      <c r="AC41" s="4" t="s">
        <v>62</v>
      </c>
      <c r="AD41" s="4">
        <v>400</v>
      </c>
      <c r="AE41" s="4" t="s">
        <v>242</v>
      </c>
      <c r="AF41" s="4">
        <v>23</v>
      </c>
      <c r="AG41" s="4" t="s">
        <v>243</v>
      </c>
      <c r="AH41" s="4">
        <v>0</v>
      </c>
      <c r="AI41" s="4" t="s">
        <v>74</v>
      </c>
      <c r="AJ41" s="4">
        <v>0</v>
      </c>
      <c r="AK41" s="4" t="s">
        <v>74</v>
      </c>
      <c r="AL41" s="4">
        <v>0</v>
      </c>
      <c r="AM41" s="4" t="s">
        <v>74</v>
      </c>
      <c r="AN41" s="4">
        <v>0</v>
      </c>
      <c r="AO41" s="4" t="s">
        <v>74</v>
      </c>
    </row>
    <row r="42" spans="1:41" x14ac:dyDescent="0.45">
      <c r="A42" s="7" t="s">
        <v>244</v>
      </c>
      <c r="B42" s="10">
        <v>6.2E-2</v>
      </c>
      <c r="C42" s="4" t="s">
        <v>98</v>
      </c>
      <c r="D42" s="10">
        <v>0.08</v>
      </c>
      <c r="E42" s="4" t="s">
        <v>132</v>
      </c>
      <c r="F42" s="10">
        <v>0</v>
      </c>
      <c r="G42" s="4" t="s">
        <v>131</v>
      </c>
      <c r="H42" s="10">
        <v>1</v>
      </c>
      <c r="I42" s="4" t="s">
        <v>80</v>
      </c>
      <c r="J42" s="10">
        <v>0.11600000000000001</v>
      </c>
      <c r="K42" s="4" t="s">
        <v>83</v>
      </c>
      <c r="L42" s="10">
        <v>0.158</v>
      </c>
      <c r="M42" s="4" t="s">
        <v>245</v>
      </c>
      <c r="N42" s="10">
        <v>3.4000000000000002E-2</v>
      </c>
      <c r="O42" s="4" t="s">
        <v>102</v>
      </c>
      <c r="P42" s="10">
        <v>0</v>
      </c>
      <c r="Q42" s="4" t="s">
        <v>80</v>
      </c>
      <c r="R42" s="10">
        <v>0.06</v>
      </c>
      <c r="S42" s="4" t="s">
        <v>102</v>
      </c>
      <c r="T42" s="10">
        <v>7.2999999999999995E-2</v>
      </c>
      <c r="U42" s="4" t="s">
        <v>124</v>
      </c>
      <c r="V42" s="10">
        <v>0.03</v>
      </c>
      <c r="W42" s="4" t="s">
        <v>108</v>
      </c>
      <c r="X42" s="10">
        <v>5.2999999999999999E-2</v>
      </c>
      <c r="Y42" s="4" t="s">
        <v>246</v>
      </c>
      <c r="Z42" s="10">
        <v>4.4999999999999998E-2</v>
      </c>
      <c r="AA42" s="4" t="s">
        <v>88</v>
      </c>
      <c r="AB42" s="10">
        <v>5.3999999999999999E-2</v>
      </c>
      <c r="AC42" s="4" t="s">
        <v>84</v>
      </c>
      <c r="AD42" s="10">
        <v>0</v>
      </c>
      <c r="AE42" s="4" t="s">
        <v>149</v>
      </c>
      <c r="AF42" s="10">
        <v>0</v>
      </c>
      <c r="AG42" s="4" t="s">
        <v>247</v>
      </c>
      <c r="AH42" s="4" t="s">
        <v>92</v>
      </c>
      <c r="AI42" s="4" t="s">
        <v>93</v>
      </c>
      <c r="AJ42" s="4" t="s">
        <v>92</v>
      </c>
      <c r="AK42" s="4" t="s">
        <v>93</v>
      </c>
      <c r="AL42" s="4" t="s">
        <v>92</v>
      </c>
      <c r="AM42" s="4" t="s">
        <v>93</v>
      </c>
      <c r="AN42" s="4" t="s">
        <v>92</v>
      </c>
      <c r="AO42" s="4" t="s">
        <v>93</v>
      </c>
    </row>
    <row r="43" spans="1:41" ht="28.5" x14ac:dyDescent="0.45">
      <c r="A43" s="7" t="s">
        <v>248</v>
      </c>
      <c r="B43" s="10">
        <v>0.14499999999999999</v>
      </c>
      <c r="C43" s="4" t="s">
        <v>108</v>
      </c>
      <c r="D43" s="10">
        <v>0.184</v>
      </c>
      <c r="E43" s="4" t="s">
        <v>183</v>
      </c>
      <c r="F43" s="10">
        <v>3.5000000000000003E-2</v>
      </c>
      <c r="G43" s="4" t="s">
        <v>166</v>
      </c>
      <c r="H43" s="10">
        <v>0</v>
      </c>
      <c r="I43" s="4" t="s">
        <v>80</v>
      </c>
      <c r="J43" s="10">
        <v>0.14099999999999999</v>
      </c>
      <c r="K43" s="4" t="s">
        <v>83</v>
      </c>
      <c r="L43" s="10">
        <v>0.154</v>
      </c>
      <c r="M43" s="4" t="s">
        <v>149</v>
      </c>
      <c r="N43" s="10">
        <v>9.9000000000000005E-2</v>
      </c>
      <c r="O43" s="4" t="s">
        <v>183</v>
      </c>
      <c r="P43" s="10">
        <v>0</v>
      </c>
      <c r="Q43" s="4" t="s">
        <v>80</v>
      </c>
      <c r="R43" s="10">
        <v>0.26300000000000001</v>
      </c>
      <c r="S43" s="4" t="s">
        <v>128</v>
      </c>
      <c r="T43" s="10">
        <v>0.32900000000000001</v>
      </c>
      <c r="U43" s="4" t="s">
        <v>112</v>
      </c>
      <c r="V43" s="10">
        <v>8.2000000000000003E-2</v>
      </c>
      <c r="W43" s="4" t="s">
        <v>249</v>
      </c>
      <c r="X43" s="10">
        <v>0</v>
      </c>
      <c r="Y43" s="4" t="s">
        <v>230</v>
      </c>
      <c r="Z43" s="10">
        <v>0.3</v>
      </c>
      <c r="AA43" s="4" t="s">
        <v>165</v>
      </c>
      <c r="AB43" s="10">
        <v>0.35699999999999998</v>
      </c>
      <c r="AC43" s="4" t="s">
        <v>250</v>
      </c>
      <c r="AD43" s="10">
        <v>0.11799999999999999</v>
      </c>
      <c r="AE43" s="4" t="s">
        <v>227</v>
      </c>
      <c r="AF43" s="10">
        <v>0.39100000000000001</v>
      </c>
      <c r="AG43" s="4" t="s">
        <v>251</v>
      </c>
      <c r="AH43" s="4" t="s">
        <v>92</v>
      </c>
      <c r="AI43" s="4" t="s">
        <v>93</v>
      </c>
      <c r="AJ43" s="4" t="s">
        <v>92</v>
      </c>
      <c r="AK43" s="4" t="s">
        <v>93</v>
      </c>
      <c r="AL43" s="4" t="s">
        <v>92</v>
      </c>
      <c r="AM43" s="4" t="s">
        <v>93</v>
      </c>
      <c r="AN43" s="4" t="s">
        <v>92</v>
      </c>
      <c r="AO43" s="4" t="s">
        <v>93</v>
      </c>
    </row>
    <row r="44" spans="1:41" ht="28.5" x14ac:dyDescent="0.45">
      <c r="A44" s="7" t="s">
        <v>252</v>
      </c>
      <c r="B44" s="10">
        <v>0.19700000000000001</v>
      </c>
      <c r="C44" s="4" t="s">
        <v>253</v>
      </c>
      <c r="D44" s="10">
        <v>0.188</v>
      </c>
      <c r="E44" s="4" t="s">
        <v>254</v>
      </c>
      <c r="F44" s="10">
        <v>0.23499999999999999</v>
      </c>
      <c r="G44" s="4" t="s">
        <v>255</v>
      </c>
      <c r="H44" s="10">
        <v>0</v>
      </c>
      <c r="I44" s="4" t="s">
        <v>80</v>
      </c>
      <c r="J44" s="10">
        <v>0.14499999999999999</v>
      </c>
      <c r="K44" s="4" t="s">
        <v>99</v>
      </c>
      <c r="L44" s="10">
        <v>0.16800000000000001</v>
      </c>
      <c r="M44" s="4" t="s">
        <v>253</v>
      </c>
      <c r="N44" s="10">
        <v>9.0999999999999998E-2</v>
      </c>
      <c r="O44" s="4" t="s">
        <v>256</v>
      </c>
      <c r="P44" s="10">
        <v>0</v>
      </c>
      <c r="Q44" s="4" t="s">
        <v>80</v>
      </c>
      <c r="R44" s="10">
        <v>0.182</v>
      </c>
      <c r="S44" s="4" t="s">
        <v>118</v>
      </c>
      <c r="T44" s="10">
        <v>0.20100000000000001</v>
      </c>
      <c r="U44" s="4" t="s">
        <v>138</v>
      </c>
      <c r="V44" s="10">
        <v>0.14799999999999999</v>
      </c>
      <c r="W44" s="4" t="s">
        <v>257</v>
      </c>
      <c r="X44" s="10">
        <v>0</v>
      </c>
      <c r="Y44" s="4" t="s">
        <v>230</v>
      </c>
      <c r="Z44" s="10">
        <v>0.19500000000000001</v>
      </c>
      <c r="AA44" s="4" t="s">
        <v>253</v>
      </c>
      <c r="AB44" s="10">
        <v>0.19</v>
      </c>
      <c r="AC44" s="4" t="s">
        <v>138</v>
      </c>
      <c r="AD44" s="10">
        <v>0.19500000000000001</v>
      </c>
      <c r="AE44" s="4" t="s">
        <v>258</v>
      </c>
      <c r="AF44" s="10">
        <v>0.60899999999999999</v>
      </c>
      <c r="AG44" s="4" t="s">
        <v>251</v>
      </c>
      <c r="AH44" s="4" t="s">
        <v>92</v>
      </c>
      <c r="AI44" s="4" t="s">
        <v>93</v>
      </c>
      <c r="AJ44" s="4" t="s">
        <v>92</v>
      </c>
      <c r="AK44" s="4" t="s">
        <v>93</v>
      </c>
      <c r="AL44" s="4" t="s">
        <v>92</v>
      </c>
      <c r="AM44" s="4" t="s">
        <v>93</v>
      </c>
      <c r="AN44" s="4" t="s">
        <v>92</v>
      </c>
      <c r="AO44" s="4" t="s">
        <v>93</v>
      </c>
    </row>
    <row r="45" spans="1:41" x14ac:dyDescent="0.45">
      <c r="A45" s="7" t="s">
        <v>259</v>
      </c>
      <c r="B45" s="10">
        <v>0.33900000000000002</v>
      </c>
      <c r="C45" s="4" t="s">
        <v>201</v>
      </c>
      <c r="D45" s="10">
        <v>0.35499999999999998</v>
      </c>
      <c r="E45" s="4" t="s">
        <v>215</v>
      </c>
      <c r="F45" s="10">
        <v>0.34699999999999998</v>
      </c>
      <c r="G45" s="4" t="s">
        <v>260</v>
      </c>
      <c r="H45" s="10">
        <v>0</v>
      </c>
      <c r="I45" s="4" t="s">
        <v>80</v>
      </c>
      <c r="J45" s="10">
        <v>0.33100000000000002</v>
      </c>
      <c r="K45" s="4" t="s">
        <v>183</v>
      </c>
      <c r="L45" s="10">
        <v>0.34300000000000003</v>
      </c>
      <c r="M45" s="4" t="s">
        <v>218</v>
      </c>
      <c r="N45" s="10">
        <v>0.35199999999999998</v>
      </c>
      <c r="O45" s="4" t="s">
        <v>261</v>
      </c>
      <c r="P45" s="10">
        <v>0</v>
      </c>
      <c r="Q45" s="4" t="s">
        <v>80</v>
      </c>
      <c r="R45" s="10">
        <v>0.27200000000000002</v>
      </c>
      <c r="S45" s="4" t="s">
        <v>253</v>
      </c>
      <c r="T45" s="10">
        <v>0.23899999999999999</v>
      </c>
      <c r="U45" s="4" t="s">
        <v>253</v>
      </c>
      <c r="V45" s="10">
        <v>0.38800000000000001</v>
      </c>
      <c r="W45" s="4" t="s">
        <v>148</v>
      </c>
      <c r="X45" s="10">
        <v>0</v>
      </c>
      <c r="Y45" s="4" t="s">
        <v>230</v>
      </c>
      <c r="Z45" s="10">
        <v>0.33500000000000002</v>
      </c>
      <c r="AA45" s="4" t="s">
        <v>256</v>
      </c>
      <c r="AB45" s="10">
        <v>0.26800000000000002</v>
      </c>
      <c r="AC45" s="4" t="s">
        <v>113</v>
      </c>
      <c r="AD45" s="10">
        <v>0.56499999999999995</v>
      </c>
      <c r="AE45" s="4" t="s">
        <v>262</v>
      </c>
      <c r="AF45" s="10">
        <v>0</v>
      </c>
      <c r="AG45" s="4" t="s">
        <v>247</v>
      </c>
      <c r="AH45" s="4" t="s">
        <v>92</v>
      </c>
      <c r="AI45" s="4" t="s">
        <v>93</v>
      </c>
      <c r="AJ45" s="4" t="s">
        <v>92</v>
      </c>
      <c r="AK45" s="4" t="s">
        <v>93</v>
      </c>
      <c r="AL45" s="4" t="s">
        <v>92</v>
      </c>
      <c r="AM45" s="4" t="s">
        <v>93</v>
      </c>
      <c r="AN45" s="4" t="s">
        <v>92</v>
      </c>
      <c r="AO45" s="4" t="s">
        <v>93</v>
      </c>
    </row>
    <row r="46" spans="1:41" x14ac:dyDescent="0.45">
      <c r="A46" s="7" t="s">
        <v>263</v>
      </c>
      <c r="B46" s="10">
        <v>0.25600000000000001</v>
      </c>
      <c r="C46" s="4" t="s">
        <v>166</v>
      </c>
      <c r="D46" s="10">
        <v>0.193</v>
      </c>
      <c r="E46" s="4" t="s">
        <v>118</v>
      </c>
      <c r="F46" s="10">
        <v>0.38200000000000001</v>
      </c>
      <c r="G46" s="4" t="s">
        <v>264</v>
      </c>
      <c r="H46" s="10">
        <v>0</v>
      </c>
      <c r="I46" s="4" t="s">
        <v>80</v>
      </c>
      <c r="J46" s="10">
        <v>0.26800000000000002</v>
      </c>
      <c r="K46" s="4" t="s">
        <v>166</v>
      </c>
      <c r="L46" s="10">
        <v>0.17799999999999999</v>
      </c>
      <c r="M46" s="4" t="s">
        <v>112</v>
      </c>
      <c r="N46" s="10">
        <v>0.42499999999999999</v>
      </c>
      <c r="O46" s="4" t="s">
        <v>219</v>
      </c>
      <c r="P46" s="10">
        <v>1</v>
      </c>
      <c r="Q46" s="4" t="s">
        <v>80</v>
      </c>
      <c r="R46" s="10">
        <v>0.222</v>
      </c>
      <c r="S46" s="4" t="s">
        <v>265</v>
      </c>
      <c r="T46" s="10">
        <v>0.159</v>
      </c>
      <c r="U46" s="4" t="s">
        <v>118</v>
      </c>
      <c r="V46" s="10">
        <v>0.35199999999999998</v>
      </c>
      <c r="W46" s="4" t="s">
        <v>116</v>
      </c>
      <c r="X46" s="10">
        <v>0.94699999999999995</v>
      </c>
      <c r="Y46" s="4" t="s">
        <v>246</v>
      </c>
      <c r="Z46" s="10">
        <v>0.126</v>
      </c>
      <c r="AA46" s="4" t="s">
        <v>132</v>
      </c>
      <c r="AB46" s="10">
        <v>0.13100000000000001</v>
      </c>
      <c r="AC46" s="4" t="s">
        <v>103</v>
      </c>
      <c r="AD46" s="10">
        <v>0.123</v>
      </c>
      <c r="AE46" s="4" t="s">
        <v>151</v>
      </c>
      <c r="AF46" s="10">
        <v>0</v>
      </c>
      <c r="AG46" s="4" t="s">
        <v>247</v>
      </c>
      <c r="AH46" s="4" t="s">
        <v>92</v>
      </c>
      <c r="AI46" s="4" t="s">
        <v>93</v>
      </c>
      <c r="AJ46" s="4" t="s">
        <v>92</v>
      </c>
      <c r="AK46" s="4" t="s">
        <v>93</v>
      </c>
      <c r="AL46" s="4" t="s">
        <v>92</v>
      </c>
      <c r="AM46" s="4" t="s">
        <v>93</v>
      </c>
      <c r="AN46" s="4" t="s">
        <v>92</v>
      </c>
      <c r="AO46" s="4" t="s">
        <v>93</v>
      </c>
    </row>
    <row r="47" spans="1:41" ht="42.75" x14ac:dyDescent="0.45">
      <c r="A47" s="4" t="s">
        <v>266</v>
      </c>
    </row>
    <row r="48" spans="1:41" x14ac:dyDescent="0.45">
      <c r="A48" s="6" t="s">
        <v>205</v>
      </c>
      <c r="B48" s="9">
        <v>2022</v>
      </c>
      <c r="C48" s="4" t="s">
        <v>206</v>
      </c>
      <c r="D48" s="9">
        <v>1482</v>
      </c>
      <c r="E48" s="4" t="s">
        <v>207</v>
      </c>
      <c r="F48" s="4">
        <v>470</v>
      </c>
      <c r="G48" s="4" t="s">
        <v>192</v>
      </c>
      <c r="H48" s="4">
        <v>9</v>
      </c>
      <c r="I48" s="4" t="s">
        <v>61</v>
      </c>
      <c r="J48" s="9">
        <v>1786</v>
      </c>
      <c r="K48" s="4" t="s">
        <v>192</v>
      </c>
      <c r="L48" s="9">
        <v>1162</v>
      </c>
      <c r="M48" s="4" t="s">
        <v>208</v>
      </c>
      <c r="N48" s="4">
        <v>537</v>
      </c>
      <c r="O48" s="4" t="s">
        <v>64</v>
      </c>
      <c r="P48" s="4">
        <v>9</v>
      </c>
      <c r="Q48" s="4" t="s">
        <v>65</v>
      </c>
      <c r="R48" s="9">
        <v>2591</v>
      </c>
      <c r="S48" s="4" t="s">
        <v>209</v>
      </c>
      <c r="T48" s="9">
        <v>1863</v>
      </c>
      <c r="U48" s="4" t="s">
        <v>210</v>
      </c>
      <c r="V48" s="4">
        <v>640</v>
      </c>
      <c r="W48" s="4" t="s">
        <v>193</v>
      </c>
      <c r="X48" s="4">
        <v>19</v>
      </c>
      <c r="Y48" s="4" t="s">
        <v>211</v>
      </c>
      <c r="Z48" s="9">
        <v>2432</v>
      </c>
      <c r="AA48" s="4" t="s">
        <v>212</v>
      </c>
      <c r="AB48" s="9">
        <v>1882</v>
      </c>
      <c r="AC48" s="4" t="s">
        <v>213</v>
      </c>
      <c r="AD48" s="4">
        <v>466</v>
      </c>
      <c r="AE48" s="4" t="s">
        <v>72</v>
      </c>
      <c r="AF48" s="4">
        <v>35</v>
      </c>
      <c r="AG48" s="4" t="s">
        <v>73</v>
      </c>
      <c r="AH48" s="4">
        <v>0</v>
      </c>
      <c r="AI48" s="4" t="s">
        <v>74</v>
      </c>
      <c r="AJ48" s="4">
        <v>0</v>
      </c>
      <c r="AK48" s="4" t="s">
        <v>74</v>
      </c>
      <c r="AL48" s="4">
        <v>0</v>
      </c>
      <c r="AM48" s="4" t="s">
        <v>74</v>
      </c>
      <c r="AN48" s="4">
        <v>0</v>
      </c>
      <c r="AO48" s="4" t="s">
        <v>74</v>
      </c>
    </row>
    <row r="49" spans="1:41" x14ac:dyDescent="0.45">
      <c r="A49" s="7" t="s">
        <v>267</v>
      </c>
      <c r="B49" s="10">
        <v>9.7000000000000003E-2</v>
      </c>
      <c r="C49" s="4" t="s">
        <v>102</v>
      </c>
      <c r="D49" s="10">
        <v>0.121</v>
      </c>
      <c r="E49" s="4" t="s">
        <v>186</v>
      </c>
      <c r="F49" s="10">
        <v>3.7999999999999999E-2</v>
      </c>
      <c r="G49" s="4" t="s">
        <v>99</v>
      </c>
      <c r="H49" s="10">
        <v>0</v>
      </c>
      <c r="I49" s="4" t="s">
        <v>80</v>
      </c>
      <c r="J49" s="10">
        <v>0.06</v>
      </c>
      <c r="K49" s="4" t="s">
        <v>107</v>
      </c>
      <c r="L49" s="10">
        <v>8.3000000000000004E-2</v>
      </c>
      <c r="M49" s="4" t="s">
        <v>85</v>
      </c>
      <c r="N49" s="10">
        <v>0.02</v>
      </c>
      <c r="O49" s="4" t="s">
        <v>78</v>
      </c>
      <c r="P49" s="10">
        <v>0</v>
      </c>
      <c r="Q49" s="4" t="s">
        <v>80</v>
      </c>
      <c r="R49" s="10">
        <v>0.122</v>
      </c>
      <c r="S49" s="4" t="s">
        <v>98</v>
      </c>
      <c r="T49" s="10">
        <v>0.123</v>
      </c>
      <c r="U49" s="4" t="s">
        <v>117</v>
      </c>
      <c r="V49" s="10">
        <v>0.123</v>
      </c>
      <c r="W49" s="4" t="s">
        <v>268</v>
      </c>
      <c r="X49" s="10">
        <v>0</v>
      </c>
      <c r="Y49" s="4" t="s">
        <v>230</v>
      </c>
      <c r="Z49" s="10">
        <v>0.14699999999999999</v>
      </c>
      <c r="AA49" s="4" t="s">
        <v>124</v>
      </c>
      <c r="AB49" s="10">
        <v>0.152</v>
      </c>
      <c r="AC49" s="4" t="s">
        <v>103</v>
      </c>
      <c r="AD49" s="10">
        <v>0.105</v>
      </c>
      <c r="AE49" s="4" t="s">
        <v>125</v>
      </c>
      <c r="AF49" s="10">
        <v>0.34300000000000003</v>
      </c>
      <c r="AG49" s="4" t="s">
        <v>110</v>
      </c>
      <c r="AH49" s="4" t="s">
        <v>92</v>
      </c>
      <c r="AI49" s="4" t="s">
        <v>93</v>
      </c>
      <c r="AJ49" s="4" t="s">
        <v>92</v>
      </c>
      <c r="AK49" s="4" t="s">
        <v>93</v>
      </c>
      <c r="AL49" s="4" t="s">
        <v>92</v>
      </c>
      <c r="AM49" s="4" t="s">
        <v>93</v>
      </c>
      <c r="AN49" s="4" t="s">
        <v>92</v>
      </c>
      <c r="AO49" s="4" t="s">
        <v>93</v>
      </c>
    </row>
    <row r="50" spans="1:41" x14ac:dyDescent="0.45">
      <c r="A50" s="7" t="s">
        <v>269</v>
      </c>
      <c r="B50" s="10">
        <v>0.10100000000000001</v>
      </c>
      <c r="C50" s="4" t="s">
        <v>95</v>
      </c>
      <c r="D50" s="10">
        <v>0.12</v>
      </c>
      <c r="E50" s="4" t="s">
        <v>130</v>
      </c>
      <c r="F50" s="10">
        <v>5.7000000000000002E-2</v>
      </c>
      <c r="G50" s="4" t="s">
        <v>186</v>
      </c>
      <c r="H50" s="10">
        <v>0</v>
      </c>
      <c r="I50" s="4" t="s">
        <v>80</v>
      </c>
      <c r="J50" s="10">
        <v>7.6999999999999999E-2</v>
      </c>
      <c r="K50" s="4" t="s">
        <v>96</v>
      </c>
      <c r="L50" s="10">
        <v>0.10299999999999999</v>
      </c>
      <c r="M50" s="4" t="s">
        <v>254</v>
      </c>
      <c r="N50" s="10">
        <v>0.02</v>
      </c>
      <c r="O50" s="4" t="s">
        <v>88</v>
      </c>
      <c r="P50" s="10">
        <v>0</v>
      </c>
      <c r="Q50" s="4" t="s">
        <v>80</v>
      </c>
      <c r="R50" s="10">
        <v>5.2999999999999999E-2</v>
      </c>
      <c r="S50" s="4" t="s">
        <v>84</v>
      </c>
      <c r="T50" s="10">
        <v>6.9000000000000006E-2</v>
      </c>
      <c r="U50" s="4" t="s">
        <v>96</v>
      </c>
      <c r="V50" s="10">
        <v>1.2999999999999999E-2</v>
      </c>
      <c r="W50" s="4" t="s">
        <v>176</v>
      </c>
      <c r="X50" s="10">
        <v>0</v>
      </c>
      <c r="Y50" s="4" t="s">
        <v>230</v>
      </c>
      <c r="Z50" s="10">
        <v>6.8000000000000005E-2</v>
      </c>
      <c r="AA50" s="4" t="s">
        <v>85</v>
      </c>
      <c r="AB50" s="10">
        <v>8.2000000000000003E-2</v>
      </c>
      <c r="AC50" s="4" t="s">
        <v>96</v>
      </c>
      <c r="AD50" s="10">
        <v>2.5999999999999999E-2</v>
      </c>
      <c r="AE50" s="4" t="s">
        <v>108</v>
      </c>
      <c r="AF50" s="10">
        <v>0</v>
      </c>
      <c r="AG50" s="4" t="s">
        <v>91</v>
      </c>
      <c r="AH50" s="4" t="s">
        <v>92</v>
      </c>
      <c r="AI50" s="4" t="s">
        <v>93</v>
      </c>
      <c r="AJ50" s="4" t="s">
        <v>92</v>
      </c>
      <c r="AK50" s="4" t="s">
        <v>93</v>
      </c>
      <c r="AL50" s="4" t="s">
        <v>92</v>
      </c>
      <c r="AM50" s="4" t="s">
        <v>93</v>
      </c>
      <c r="AN50" s="4" t="s">
        <v>92</v>
      </c>
      <c r="AO50" s="4" t="s">
        <v>93</v>
      </c>
    </row>
    <row r="51" spans="1:41" x14ac:dyDescent="0.45">
      <c r="A51" s="7" t="s">
        <v>270</v>
      </c>
      <c r="B51" s="10">
        <v>0.14299999999999999</v>
      </c>
      <c r="C51" s="4" t="s">
        <v>102</v>
      </c>
      <c r="D51" s="10">
        <v>0.16</v>
      </c>
      <c r="E51" s="4" t="s">
        <v>117</v>
      </c>
      <c r="F51" s="10">
        <v>9.0999999999999998E-2</v>
      </c>
      <c r="G51" s="4" t="s">
        <v>112</v>
      </c>
      <c r="H51" s="10">
        <v>0</v>
      </c>
      <c r="I51" s="4" t="s">
        <v>80</v>
      </c>
      <c r="J51" s="10">
        <v>8.2000000000000003E-2</v>
      </c>
      <c r="K51" s="4" t="s">
        <v>130</v>
      </c>
      <c r="L51" s="10">
        <v>7.4999999999999997E-2</v>
      </c>
      <c r="M51" s="4" t="s">
        <v>108</v>
      </c>
      <c r="N51" s="10">
        <v>0.11</v>
      </c>
      <c r="O51" s="4" t="s">
        <v>218</v>
      </c>
      <c r="P51" s="10">
        <v>0</v>
      </c>
      <c r="Q51" s="4" t="s">
        <v>80</v>
      </c>
      <c r="R51" s="10">
        <v>0.183</v>
      </c>
      <c r="S51" s="4" t="s">
        <v>124</v>
      </c>
      <c r="T51" s="10">
        <v>0.19500000000000001</v>
      </c>
      <c r="U51" s="4" t="s">
        <v>128</v>
      </c>
      <c r="V51" s="10">
        <v>0.16400000000000001</v>
      </c>
      <c r="W51" s="4" t="s">
        <v>115</v>
      </c>
      <c r="X51" s="10">
        <v>0</v>
      </c>
      <c r="Y51" s="4" t="s">
        <v>230</v>
      </c>
      <c r="Z51" s="10">
        <v>0.111</v>
      </c>
      <c r="AA51" s="4" t="s">
        <v>102</v>
      </c>
      <c r="AB51" s="10">
        <v>0.11600000000000001</v>
      </c>
      <c r="AC51" s="4" t="s">
        <v>108</v>
      </c>
      <c r="AD51" s="10">
        <v>0.107</v>
      </c>
      <c r="AE51" s="4" t="s">
        <v>271</v>
      </c>
      <c r="AF51" s="10">
        <v>0</v>
      </c>
      <c r="AG51" s="4" t="s">
        <v>91</v>
      </c>
      <c r="AH51" s="4" t="s">
        <v>92</v>
      </c>
      <c r="AI51" s="4" t="s">
        <v>93</v>
      </c>
      <c r="AJ51" s="4" t="s">
        <v>92</v>
      </c>
      <c r="AK51" s="4" t="s">
        <v>93</v>
      </c>
      <c r="AL51" s="4" t="s">
        <v>92</v>
      </c>
      <c r="AM51" s="4" t="s">
        <v>93</v>
      </c>
      <c r="AN51" s="4" t="s">
        <v>92</v>
      </c>
      <c r="AO51" s="4" t="s">
        <v>93</v>
      </c>
    </row>
    <row r="52" spans="1:41" x14ac:dyDescent="0.45">
      <c r="A52" s="7" t="s">
        <v>272</v>
      </c>
      <c r="B52" s="10">
        <v>0.10199999999999999</v>
      </c>
      <c r="C52" s="4" t="s">
        <v>124</v>
      </c>
      <c r="D52" s="10">
        <v>7.4999999999999997E-2</v>
      </c>
      <c r="E52" s="4" t="s">
        <v>102</v>
      </c>
      <c r="F52" s="10">
        <v>0.183</v>
      </c>
      <c r="G52" s="4" t="s">
        <v>154</v>
      </c>
      <c r="H52" s="10">
        <v>1</v>
      </c>
      <c r="I52" s="4" t="s">
        <v>80</v>
      </c>
      <c r="J52" s="10">
        <v>0.152</v>
      </c>
      <c r="K52" s="4" t="s">
        <v>83</v>
      </c>
      <c r="L52" s="10">
        <v>0.16</v>
      </c>
      <c r="M52" s="4" t="s">
        <v>149</v>
      </c>
      <c r="N52" s="10">
        <v>0.14499999999999999</v>
      </c>
      <c r="O52" s="4" t="s">
        <v>249</v>
      </c>
      <c r="P52" s="10">
        <v>0</v>
      </c>
      <c r="Q52" s="4" t="s">
        <v>80</v>
      </c>
      <c r="R52" s="10">
        <v>0.17299999999999999</v>
      </c>
      <c r="S52" s="4" t="s">
        <v>186</v>
      </c>
      <c r="T52" s="10">
        <v>0.19500000000000001</v>
      </c>
      <c r="U52" s="4" t="s">
        <v>166</v>
      </c>
      <c r="V52" s="10">
        <v>0.111</v>
      </c>
      <c r="W52" s="4" t="s">
        <v>164</v>
      </c>
      <c r="X52" s="10">
        <v>0</v>
      </c>
      <c r="Y52" s="4" t="s">
        <v>230</v>
      </c>
      <c r="Z52" s="10">
        <v>0.14099999999999999</v>
      </c>
      <c r="AA52" s="4" t="s">
        <v>201</v>
      </c>
      <c r="AB52" s="10">
        <v>0.105</v>
      </c>
      <c r="AC52" s="4" t="s">
        <v>90</v>
      </c>
      <c r="AD52" s="10">
        <v>0.29599999999999999</v>
      </c>
      <c r="AE52" s="4" t="s">
        <v>273</v>
      </c>
      <c r="AF52" s="10">
        <v>0.22900000000000001</v>
      </c>
      <c r="AG52" s="4" t="s">
        <v>133</v>
      </c>
      <c r="AH52" s="4" t="s">
        <v>92</v>
      </c>
      <c r="AI52" s="4" t="s">
        <v>93</v>
      </c>
      <c r="AJ52" s="4" t="s">
        <v>92</v>
      </c>
      <c r="AK52" s="4" t="s">
        <v>93</v>
      </c>
      <c r="AL52" s="4" t="s">
        <v>92</v>
      </c>
      <c r="AM52" s="4" t="s">
        <v>93</v>
      </c>
      <c r="AN52" s="4" t="s">
        <v>92</v>
      </c>
      <c r="AO52" s="4" t="s">
        <v>93</v>
      </c>
    </row>
    <row r="53" spans="1:41" x14ac:dyDescent="0.45">
      <c r="A53" s="7" t="s">
        <v>274</v>
      </c>
      <c r="B53" s="10">
        <v>0.161</v>
      </c>
      <c r="C53" s="4" t="s">
        <v>103</v>
      </c>
      <c r="D53" s="10">
        <v>0.14399999999999999</v>
      </c>
      <c r="E53" s="4" t="s">
        <v>253</v>
      </c>
      <c r="F53" s="10">
        <v>0.217</v>
      </c>
      <c r="G53" s="4" t="s">
        <v>119</v>
      </c>
      <c r="H53" s="10">
        <v>0</v>
      </c>
      <c r="I53" s="4" t="s">
        <v>80</v>
      </c>
      <c r="J53" s="10">
        <v>0.123</v>
      </c>
      <c r="K53" s="4" t="s">
        <v>108</v>
      </c>
      <c r="L53" s="10">
        <v>0.13900000000000001</v>
      </c>
      <c r="M53" s="4" t="s">
        <v>90</v>
      </c>
      <c r="N53" s="10">
        <v>7.2999999999999995E-2</v>
      </c>
      <c r="O53" s="4" t="s">
        <v>128</v>
      </c>
      <c r="P53" s="10">
        <v>0</v>
      </c>
      <c r="Q53" s="4" t="s">
        <v>80</v>
      </c>
      <c r="R53" s="10">
        <v>0.15</v>
      </c>
      <c r="S53" s="4" t="s">
        <v>117</v>
      </c>
      <c r="T53" s="10">
        <v>0.14099999999999999</v>
      </c>
      <c r="U53" s="4" t="s">
        <v>128</v>
      </c>
      <c r="V53" s="10">
        <v>0.17799999999999999</v>
      </c>
      <c r="W53" s="4" t="s">
        <v>275</v>
      </c>
      <c r="X53" s="10">
        <v>0</v>
      </c>
      <c r="Y53" s="4" t="s">
        <v>230</v>
      </c>
      <c r="Z53" s="10">
        <v>0.16</v>
      </c>
      <c r="AA53" s="4" t="s">
        <v>97</v>
      </c>
      <c r="AB53" s="10">
        <v>0.152</v>
      </c>
      <c r="AC53" s="4" t="s">
        <v>265</v>
      </c>
      <c r="AD53" s="10">
        <v>0.17599999999999999</v>
      </c>
      <c r="AE53" s="4" t="s">
        <v>106</v>
      </c>
      <c r="AF53" s="10">
        <v>0</v>
      </c>
      <c r="AG53" s="4" t="s">
        <v>91</v>
      </c>
      <c r="AH53" s="4" t="s">
        <v>92</v>
      </c>
      <c r="AI53" s="4" t="s">
        <v>93</v>
      </c>
      <c r="AJ53" s="4" t="s">
        <v>92</v>
      </c>
      <c r="AK53" s="4" t="s">
        <v>93</v>
      </c>
      <c r="AL53" s="4" t="s">
        <v>92</v>
      </c>
      <c r="AM53" s="4" t="s">
        <v>93</v>
      </c>
      <c r="AN53" s="4" t="s">
        <v>92</v>
      </c>
      <c r="AO53" s="4" t="s">
        <v>93</v>
      </c>
    </row>
    <row r="54" spans="1:41" x14ac:dyDescent="0.45">
      <c r="A54" s="7" t="s">
        <v>276</v>
      </c>
      <c r="B54" s="10">
        <v>0.114</v>
      </c>
      <c r="C54" s="4" t="s">
        <v>95</v>
      </c>
      <c r="D54" s="10">
        <v>0.121</v>
      </c>
      <c r="E54" s="4" t="s">
        <v>102</v>
      </c>
      <c r="F54" s="10">
        <v>0.1</v>
      </c>
      <c r="G54" s="4" t="s">
        <v>164</v>
      </c>
      <c r="H54" s="10">
        <v>0</v>
      </c>
      <c r="I54" s="4" t="s">
        <v>80</v>
      </c>
      <c r="J54" s="10">
        <v>0.153</v>
      </c>
      <c r="K54" s="4" t="s">
        <v>186</v>
      </c>
      <c r="L54" s="10">
        <v>0.14699999999999999</v>
      </c>
      <c r="M54" s="4" t="s">
        <v>183</v>
      </c>
      <c r="N54" s="10">
        <v>0.11899999999999999</v>
      </c>
      <c r="O54" s="4" t="s">
        <v>187</v>
      </c>
      <c r="P54" s="10">
        <v>1</v>
      </c>
      <c r="Q54" s="4" t="s">
        <v>80</v>
      </c>
      <c r="R54" s="10">
        <v>8.4000000000000005E-2</v>
      </c>
      <c r="S54" s="4" t="s">
        <v>169</v>
      </c>
      <c r="T54" s="10">
        <v>6.9000000000000006E-2</v>
      </c>
      <c r="U54" s="4" t="s">
        <v>98</v>
      </c>
      <c r="V54" s="10">
        <v>0.13600000000000001</v>
      </c>
      <c r="W54" s="4" t="s">
        <v>201</v>
      </c>
      <c r="X54" s="10">
        <v>0.105</v>
      </c>
      <c r="Y54" s="4" t="s">
        <v>220</v>
      </c>
      <c r="Z54" s="10">
        <v>0.11600000000000001</v>
      </c>
      <c r="AA54" s="4" t="s">
        <v>130</v>
      </c>
      <c r="AB54" s="10">
        <v>0.121</v>
      </c>
      <c r="AC54" s="4" t="s">
        <v>123</v>
      </c>
      <c r="AD54" s="10">
        <v>0.09</v>
      </c>
      <c r="AE54" s="4" t="s">
        <v>150</v>
      </c>
      <c r="AF54" s="10">
        <v>0.4</v>
      </c>
      <c r="AG54" s="4" t="s">
        <v>172</v>
      </c>
      <c r="AH54" s="4" t="s">
        <v>92</v>
      </c>
      <c r="AI54" s="4" t="s">
        <v>93</v>
      </c>
      <c r="AJ54" s="4" t="s">
        <v>92</v>
      </c>
      <c r="AK54" s="4" t="s">
        <v>93</v>
      </c>
      <c r="AL54" s="4" t="s">
        <v>92</v>
      </c>
      <c r="AM54" s="4" t="s">
        <v>93</v>
      </c>
      <c r="AN54" s="4" t="s">
        <v>92</v>
      </c>
      <c r="AO54" s="4" t="s">
        <v>93</v>
      </c>
    </row>
    <row r="55" spans="1:41" x14ac:dyDescent="0.45">
      <c r="A55" s="7" t="s">
        <v>277</v>
      </c>
      <c r="B55" s="10">
        <v>3.7999999999999999E-2</v>
      </c>
      <c r="C55" s="4" t="s">
        <v>89</v>
      </c>
      <c r="D55" s="10">
        <v>3.7999999999999999E-2</v>
      </c>
      <c r="E55" s="4" t="s">
        <v>126</v>
      </c>
      <c r="F55" s="10">
        <v>0.04</v>
      </c>
      <c r="G55" s="4" t="s">
        <v>103</v>
      </c>
      <c r="H55" s="10">
        <v>0</v>
      </c>
      <c r="I55" s="4" t="s">
        <v>80</v>
      </c>
      <c r="J55" s="10">
        <v>0.05</v>
      </c>
      <c r="K55" s="4" t="s">
        <v>107</v>
      </c>
      <c r="L55" s="10">
        <v>0.05</v>
      </c>
      <c r="M55" s="4" t="s">
        <v>86</v>
      </c>
      <c r="N55" s="10">
        <v>5.8000000000000003E-2</v>
      </c>
      <c r="O55" s="4" t="s">
        <v>108</v>
      </c>
      <c r="P55" s="10">
        <v>0</v>
      </c>
      <c r="Q55" s="4" t="s">
        <v>80</v>
      </c>
      <c r="R55" s="10">
        <v>3.1E-2</v>
      </c>
      <c r="S55" s="4" t="s">
        <v>161</v>
      </c>
      <c r="T55" s="10">
        <v>2.3E-2</v>
      </c>
      <c r="U55" s="4" t="s">
        <v>88</v>
      </c>
      <c r="V55" s="10">
        <v>5.8000000000000003E-2</v>
      </c>
      <c r="W55" s="4" t="s">
        <v>83</v>
      </c>
      <c r="X55" s="10">
        <v>0</v>
      </c>
      <c r="Y55" s="4" t="s">
        <v>230</v>
      </c>
      <c r="Z55" s="10">
        <v>4.3999999999999997E-2</v>
      </c>
      <c r="AA55" s="4" t="s">
        <v>78</v>
      </c>
      <c r="AB55" s="10">
        <v>4.2999999999999997E-2</v>
      </c>
      <c r="AC55" s="4" t="s">
        <v>95</v>
      </c>
      <c r="AD55" s="10">
        <v>5.3999999999999999E-2</v>
      </c>
      <c r="AE55" s="4" t="s">
        <v>79</v>
      </c>
      <c r="AF55" s="10">
        <v>0</v>
      </c>
      <c r="AG55" s="4" t="s">
        <v>91</v>
      </c>
      <c r="AH55" s="4" t="s">
        <v>92</v>
      </c>
      <c r="AI55" s="4" t="s">
        <v>93</v>
      </c>
      <c r="AJ55" s="4" t="s">
        <v>92</v>
      </c>
      <c r="AK55" s="4" t="s">
        <v>93</v>
      </c>
      <c r="AL55" s="4" t="s">
        <v>92</v>
      </c>
      <c r="AM55" s="4" t="s">
        <v>93</v>
      </c>
      <c r="AN55" s="4" t="s">
        <v>92</v>
      </c>
      <c r="AO55" s="4" t="s">
        <v>93</v>
      </c>
    </row>
    <row r="56" spans="1:41" x14ac:dyDescent="0.45">
      <c r="A56" s="7" t="s">
        <v>278</v>
      </c>
      <c r="B56" s="10">
        <v>0.20599999999999999</v>
      </c>
      <c r="C56" s="4" t="s">
        <v>149</v>
      </c>
      <c r="D56" s="10">
        <v>0.186</v>
      </c>
      <c r="E56" s="4" t="s">
        <v>245</v>
      </c>
      <c r="F56" s="10">
        <v>0.251</v>
      </c>
      <c r="G56" s="4" t="s">
        <v>279</v>
      </c>
      <c r="H56" s="10">
        <v>0</v>
      </c>
      <c r="I56" s="4" t="s">
        <v>80</v>
      </c>
      <c r="J56" s="10">
        <v>0.26</v>
      </c>
      <c r="K56" s="4" t="s">
        <v>114</v>
      </c>
      <c r="L56" s="10">
        <v>0.192</v>
      </c>
      <c r="M56" s="4" t="s">
        <v>166</v>
      </c>
      <c r="N56" s="10">
        <v>0.41699999999999998</v>
      </c>
      <c r="O56" s="4" t="s">
        <v>280</v>
      </c>
      <c r="P56" s="10">
        <v>0</v>
      </c>
      <c r="Q56" s="4" t="s">
        <v>80</v>
      </c>
      <c r="R56" s="10">
        <v>0.153</v>
      </c>
      <c r="S56" s="4" t="s">
        <v>132</v>
      </c>
      <c r="T56" s="10">
        <v>0.13600000000000001</v>
      </c>
      <c r="U56" s="4" t="s">
        <v>108</v>
      </c>
      <c r="V56" s="10">
        <v>0.19700000000000001</v>
      </c>
      <c r="W56" s="4" t="s">
        <v>275</v>
      </c>
      <c r="X56" s="10">
        <v>0.84199999999999997</v>
      </c>
      <c r="Y56" s="4" t="s">
        <v>281</v>
      </c>
      <c r="Z56" s="10">
        <v>0.08</v>
      </c>
      <c r="AA56" s="4" t="s">
        <v>85</v>
      </c>
      <c r="AB56" s="10">
        <v>8.4000000000000005E-2</v>
      </c>
      <c r="AC56" s="4" t="s">
        <v>96</v>
      </c>
      <c r="AD56" s="10">
        <v>0.06</v>
      </c>
      <c r="AE56" s="4" t="s">
        <v>183</v>
      </c>
      <c r="AF56" s="10">
        <v>0</v>
      </c>
      <c r="AG56" s="4" t="s">
        <v>91</v>
      </c>
      <c r="AH56" s="4" t="s">
        <v>92</v>
      </c>
      <c r="AI56" s="4" t="s">
        <v>93</v>
      </c>
      <c r="AJ56" s="4" t="s">
        <v>92</v>
      </c>
      <c r="AK56" s="4" t="s">
        <v>93</v>
      </c>
      <c r="AL56" s="4" t="s">
        <v>92</v>
      </c>
      <c r="AM56" s="4" t="s">
        <v>93</v>
      </c>
      <c r="AN56" s="4" t="s">
        <v>92</v>
      </c>
      <c r="AO56" s="4" t="s">
        <v>93</v>
      </c>
    </row>
    <row r="57" spans="1:41" x14ac:dyDescent="0.45">
      <c r="A57" s="7" t="s">
        <v>282</v>
      </c>
      <c r="B57" s="9">
        <v>37542</v>
      </c>
      <c r="C57" s="4" t="s">
        <v>283</v>
      </c>
      <c r="D57" s="9">
        <v>35500</v>
      </c>
      <c r="E57" s="4" t="s">
        <v>284</v>
      </c>
      <c r="F57" s="9">
        <v>43409</v>
      </c>
      <c r="G57" s="4" t="s">
        <v>285</v>
      </c>
      <c r="H57" s="4" t="s">
        <v>92</v>
      </c>
      <c r="I57" s="4" t="s">
        <v>93</v>
      </c>
      <c r="J57" s="9">
        <v>47292</v>
      </c>
      <c r="K57" s="4" t="s">
        <v>286</v>
      </c>
      <c r="L57" s="9">
        <v>39697</v>
      </c>
      <c r="M57" s="4" t="s">
        <v>287</v>
      </c>
      <c r="N57" s="9">
        <v>64417</v>
      </c>
      <c r="O57" s="4" t="s">
        <v>288</v>
      </c>
      <c r="P57" s="4" t="s">
        <v>92</v>
      </c>
      <c r="Q57" s="4" t="s">
        <v>93</v>
      </c>
      <c r="R57" s="9">
        <v>31934</v>
      </c>
      <c r="S57" s="4" t="s">
        <v>289</v>
      </c>
      <c r="T57" s="9">
        <v>30781</v>
      </c>
      <c r="U57" s="4" t="s">
        <v>290</v>
      </c>
      <c r="V57" s="9">
        <v>41971</v>
      </c>
      <c r="W57" s="4" t="s">
        <v>291</v>
      </c>
      <c r="X57" s="4" t="s">
        <v>92</v>
      </c>
      <c r="Y57" s="4" t="s">
        <v>93</v>
      </c>
      <c r="Z57" s="9">
        <v>33904</v>
      </c>
      <c r="AA57" s="4" t="s">
        <v>292</v>
      </c>
      <c r="AB57" s="9">
        <v>33762</v>
      </c>
      <c r="AC57" s="4" t="s">
        <v>293</v>
      </c>
      <c r="AD57" s="9">
        <v>33767</v>
      </c>
      <c r="AE57" s="4" t="s">
        <v>294</v>
      </c>
      <c r="AF57" s="4" t="s">
        <v>92</v>
      </c>
      <c r="AG57" s="4" t="s">
        <v>93</v>
      </c>
      <c r="AH57" s="4" t="s">
        <v>92</v>
      </c>
      <c r="AI57" s="4" t="s">
        <v>93</v>
      </c>
      <c r="AJ57" s="4" t="s">
        <v>92</v>
      </c>
      <c r="AK57" s="4" t="s">
        <v>93</v>
      </c>
      <c r="AL57" s="4" t="s">
        <v>92</v>
      </c>
      <c r="AM57" s="4" t="s">
        <v>93</v>
      </c>
      <c r="AN57" s="4" t="s">
        <v>92</v>
      </c>
      <c r="AO57" s="4" t="s">
        <v>93</v>
      </c>
    </row>
    <row r="58" spans="1:41" ht="28.5" x14ac:dyDescent="0.45">
      <c r="A58" s="4" t="s">
        <v>295</v>
      </c>
    </row>
    <row r="59" spans="1:41" ht="28.5" x14ac:dyDescent="0.45">
      <c r="A59" s="6" t="s">
        <v>296</v>
      </c>
      <c r="B59" s="9">
        <v>2233</v>
      </c>
      <c r="C59" s="4" t="s">
        <v>58</v>
      </c>
      <c r="D59" s="9">
        <v>1676</v>
      </c>
      <c r="E59" s="4" t="s">
        <v>59</v>
      </c>
      <c r="F59" s="4">
        <v>487</v>
      </c>
      <c r="G59" s="4" t="s">
        <v>60</v>
      </c>
      <c r="H59" s="4">
        <v>9</v>
      </c>
      <c r="I59" s="4" t="s">
        <v>61</v>
      </c>
      <c r="J59" s="9">
        <v>1830</v>
      </c>
      <c r="K59" s="4" t="s">
        <v>62</v>
      </c>
      <c r="L59" s="9">
        <v>1206</v>
      </c>
      <c r="M59" s="4" t="s">
        <v>63</v>
      </c>
      <c r="N59" s="4">
        <v>537</v>
      </c>
      <c r="O59" s="4" t="s">
        <v>64</v>
      </c>
      <c r="P59" s="4">
        <v>9</v>
      </c>
      <c r="Q59" s="4" t="s">
        <v>65</v>
      </c>
      <c r="R59" s="9">
        <v>2601</v>
      </c>
      <c r="S59" s="4" t="s">
        <v>297</v>
      </c>
      <c r="T59" s="9">
        <v>1868</v>
      </c>
      <c r="U59" s="4" t="s">
        <v>298</v>
      </c>
      <c r="V59" s="4">
        <v>648</v>
      </c>
      <c r="W59" s="4" t="s">
        <v>299</v>
      </c>
      <c r="X59" s="4">
        <v>28</v>
      </c>
      <c r="Y59" s="4" t="s">
        <v>69</v>
      </c>
      <c r="Z59" s="9">
        <v>2688</v>
      </c>
      <c r="AA59" s="4" t="s">
        <v>297</v>
      </c>
      <c r="AB59" s="9">
        <v>2138</v>
      </c>
      <c r="AC59" s="4" t="s">
        <v>300</v>
      </c>
      <c r="AD59" s="4">
        <v>466</v>
      </c>
      <c r="AE59" s="4" t="s">
        <v>72</v>
      </c>
      <c r="AF59" s="4">
        <v>35</v>
      </c>
      <c r="AG59" s="4" t="s">
        <v>73</v>
      </c>
      <c r="AH59" s="4">
        <v>0</v>
      </c>
      <c r="AI59" s="4" t="s">
        <v>74</v>
      </c>
      <c r="AJ59" s="4">
        <v>0</v>
      </c>
      <c r="AK59" s="4" t="s">
        <v>74</v>
      </c>
      <c r="AL59" s="4">
        <v>0</v>
      </c>
      <c r="AM59" s="4" t="s">
        <v>74</v>
      </c>
      <c r="AN59" s="4">
        <v>0</v>
      </c>
      <c r="AO59" s="4" t="s">
        <v>74</v>
      </c>
    </row>
    <row r="60" spans="1:41" ht="28.5" x14ac:dyDescent="0.45">
      <c r="A60" s="7" t="s">
        <v>301</v>
      </c>
      <c r="B60" s="10">
        <v>0.14599999999999999</v>
      </c>
      <c r="C60" s="4" t="s">
        <v>245</v>
      </c>
      <c r="D60" s="10">
        <v>0.159</v>
      </c>
      <c r="E60" s="4" t="s">
        <v>224</v>
      </c>
      <c r="F60" s="10">
        <v>9.1999999999999998E-2</v>
      </c>
      <c r="G60" s="4" t="s">
        <v>112</v>
      </c>
      <c r="H60" s="10">
        <v>0</v>
      </c>
      <c r="I60" s="4" t="s">
        <v>80</v>
      </c>
      <c r="J60" s="10">
        <v>8.6999999999999994E-2</v>
      </c>
      <c r="K60" s="4" t="s">
        <v>186</v>
      </c>
      <c r="L60" s="10">
        <v>0.11799999999999999</v>
      </c>
      <c r="M60" s="4" t="s">
        <v>268</v>
      </c>
      <c r="N60" s="10">
        <v>3.4000000000000002E-2</v>
      </c>
      <c r="O60" s="4" t="s">
        <v>84</v>
      </c>
      <c r="P60" s="10">
        <v>0</v>
      </c>
      <c r="Q60" s="4" t="s">
        <v>80</v>
      </c>
      <c r="R60" s="10">
        <v>8.7999999999999995E-2</v>
      </c>
      <c r="S60" s="4" t="s">
        <v>105</v>
      </c>
      <c r="T60" s="10">
        <v>8.6999999999999994E-2</v>
      </c>
      <c r="U60" s="4" t="s">
        <v>103</v>
      </c>
      <c r="V60" s="10">
        <v>0.10199999999999999</v>
      </c>
      <c r="W60" s="4" t="s">
        <v>166</v>
      </c>
      <c r="X60" s="10">
        <v>0</v>
      </c>
      <c r="Y60" s="4" t="s">
        <v>302</v>
      </c>
      <c r="Z60" s="10">
        <v>0.14199999999999999</v>
      </c>
      <c r="AA60" s="4" t="s">
        <v>186</v>
      </c>
      <c r="AB60" s="10">
        <v>0.152</v>
      </c>
      <c r="AC60" s="4" t="s">
        <v>118</v>
      </c>
      <c r="AD60" s="10">
        <v>0.10100000000000001</v>
      </c>
      <c r="AE60" s="4" t="s">
        <v>303</v>
      </c>
      <c r="AF60" s="10">
        <v>2.9000000000000001E-2</v>
      </c>
      <c r="AG60" s="4" t="s">
        <v>154</v>
      </c>
      <c r="AH60" s="4" t="s">
        <v>92</v>
      </c>
      <c r="AI60" s="4" t="s">
        <v>93</v>
      </c>
      <c r="AJ60" s="4" t="s">
        <v>92</v>
      </c>
      <c r="AK60" s="4" t="s">
        <v>93</v>
      </c>
      <c r="AL60" s="4" t="s">
        <v>92</v>
      </c>
      <c r="AM60" s="4" t="s">
        <v>93</v>
      </c>
      <c r="AN60" s="4" t="s">
        <v>92</v>
      </c>
      <c r="AO60" s="4" t="s">
        <v>93</v>
      </c>
    </row>
    <row r="61" spans="1:41" ht="28.5" x14ac:dyDescent="0.45">
      <c r="A61" s="7" t="s">
        <v>304</v>
      </c>
      <c r="B61" s="10">
        <v>9.1999999999999998E-2</v>
      </c>
      <c r="C61" s="4" t="s">
        <v>112</v>
      </c>
      <c r="D61" s="10">
        <v>0.112</v>
      </c>
      <c r="E61" s="4" t="s">
        <v>121</v>
      </c>
      <c r="F61" s="10">
        <v>2.1000000000000001E-2</v>
      </c>
      <c r="G61" s="4" t="s">
        <v>126</v>
      </c>
      <c r="H61" s="10">
        <v>0</v>
      </c>
      <c r="I61" s="4" t="s">
        <v>80</v>
      </c>
      <c r="J61" s="10">
        <v>3.5000000000000003E-2</v>
      </c>
      <c r="K61" s="4" t="s">
        <v>105</v>
      </c>
      <c r="L61" s="10">
        <v>4.1000000000000002E-2</v>
      </c>
      <c r="M61" s="4" t="s">
        <v>79</v>
      </c>
      <c r="N61" s="10">
        <v>2.8000000000000001E-2</v>
      </c>
      <c r="O61" s="4" t="s">
        <v>95</v>
      </c>
      <c r="P61" s="10">
        <v>0</v>
      </c>
      <c r="Q61" s="4" t="s">
        <v>80</v>
      </c>
      <c r="R61" s="10">
        <v>0.109</v>
      </c>
      <c r="S61" s="4" t="s">
        <v>128</v>
      </c>
      <c r="T61" s="10">
        <v>0.105</v>
      </c>
      <c r="U61" s="4" t="s">
        <v>128</v>
      </c>
      <c r="V61" s="10">
        <v>0.13400000000000001</v>
      </c>
      <c r="W61" s="4" t="s">
        <v>116</v>
      </c>
      <c r="X61" s="10">
        <v>0</v>
      </c>
      <c r="Y61" s="4" t="s">
        <v>302</v>
      </c>
      <c r="Z61" s="10">
        <v>0.157</v>
      </c>
      <c r="AA61" s="4" t="s">
        <v>229</v>
      </c>
      <c r="AB61" s="10">
        <v>0.17599999999999999</v>
      </c>
      <c r="AC61" s="4" t="s">
        <v>219</v>
      </c>
      <c r="AD61" s="10">
        <v>9.9000000000000005E-2</v>
      </c>
      <c r="AE61" s="4" t="s">
        <v>305</v>
      </c>
      <c r="AF61" s="10">
        <v>0</v>
      </c>
      <c r="AG61" s="4" t="s">
        <v>91</v>
      </c>
      <c r="AH61" s="4" t="s">
        <v>92</v>
      </c>
      <c r="AI61" s="4" t="s">
        <v>93</v>
      </c>
      <c r="AJ61" s="4" t="s">
        <v>92</v>
      </c>
      <c r="AK61" s="4" t="s">
        <v>93</v>
      </c>
      <c r="AL61" s="4" t="s">
        <v>92</v>
      </c>
      <c r="AM61" s="4" t="s">
        <v>93</v>
      </c>
      <c r="AN61" s="4" t="s">
        <v>92</v>
      </c>
      <c r="AO61" s="4" t="s">
        <v>93</v>
      </c>
    </row>
    <row r="62" spans="1:41" ht="28.5" x14ac:dyDescent="0.45">
      <c r="A62" s="7" t="s">
        <v>306</v>
      </c>
      <c r="B62" s="10">
        <v>0.76200000000000001</v>
      </c>
      <c r="C62" s="4" t="s">
        <v>183</v>
      </c>
      <c r="D62" s="10">
        <v>0.72899999999999998</v>
      </c>
      <c r="E62" s="4" t="s">
        <v>112</v>
      </c>
      <c r="F62" s="10">
        <v>0.88700000000000001</v>
      </c>
      <c r="G62" s="4" t="s">
        <v>187</v>
      </c>
      <c r="H62" s="10">
        <v>1</v>
      </c>
      <c r="I62" s="4" t="s">
        <v>80</v>
      </c>
      <c r="J62" s="10">
        <v>0.878</v>
      </c>
      <c r="K62" s="4" t="s">
        <v>114</v>
      </c>
      <c r="L62" s="10">
        <v>0.84199999999999997</v>
      </c>
      <c r="M62" s="4" t="s">
        <v>113</v>
      </c>
      <c r="N62" s="10">
        <v>0.93899999999999995</v>
      </c>
      <c r="O62" s="4" t="s">
        <v>132</v>
      </c>
      <c r="P62" s="10">
        <v>1</v>
      </c>
      <c r="Q62" s="4" t="s">
        <v>80</v>
      </c>
      <c r="R62" s="10">
        <v>0.80300000000000005</v>
      </c>
      <c r="S62" s="4" t="s">
        <v>253</v>
      </c>
      <c r="T62" s="10">
        <v>0.80700000000000005</v>
      </c>
      <c r="U62" s="4" t="s">
        <v>170</v>
      </c>
      <c r="V62" s="10">
        <v>0.76400000000000001</v>
      </c>
      <c r="W62" s="4" t="s">
        <v>273</v>
      </c>
      <c r="X62" s="10">
        <v>1</v>
      </c>
      <c r="Y62" s="4" t="s">
        <v>302</v>
      </c>
      <c r="Z62" s="10">
        <v>0.70099999999999996</v>
      </c>
      <c r="AA62" s="4" t="s">
        <v>305</v>
      </c>
      <c r="AB62" s="10">
        <v>0.67300000000000004</v>
      </c>
      <c r="AC62" s="4" t="s">
        <v>307</v>
      </c>
      <c r="AD62" s="10">
        <v>0.8</v>
      </c>
      <c r="AE62" s="4" t="s">
        <v>216</v>
      </c>
      <c r="AF62" s="10">
        <v>0.97099999999999997</v>
      </c>
      <c r="AG62" s="4" t="s">
        <v>154</v>
      </c>
      <c r="AH62" s="4" t="s">
        <v>92</v>
      </c>
      <c r="AI62" s="4" t="s">
        <v>93</v>
      </c>
      <c r="AJ62" s="4" t="s">
        <v>92</v>
      </c>
      <c r="AK62" s="4" t="s">
        <v>93</v>
      </c>
      <c r="AL62" s="4" t="s">
        <v>92</v>
      </c>
      <c r="AM62" s="4" t="s">
        <v>93</v>
      </c>
      <c r="AN62" s="4" t="s">
        <v>92</v>
      </c>
      <c r="AO62" s="4" t="s">
        <v>93</v>
      </c>
    </row>
    <row r="63" spans="1:41" x14ac:dyDescent="0.45">
      <c r="A63" s="4" t="s">
        <v>308</v>
      </c>
    </row>
    <row r="64" spans="1:41" x14ac:dyDescent="0.45">
      <c r="A64" s="6" t="s">
        <v>309</v>
      </c>
      <c r="B64" s="10">
        <v>2.5999999999999999E-2</v>
      </c>
      <c r="C64" s="4" t="s">
        <v>310</v>
      </c>
      <c r="D64" s="4" t="s">
        <v>310</v>
      </c>
      <c r="E64" s="4" t="s">
        <v>310</v>
      </c>
      <c r="F64" s="4" t="s">
        <v>310</v>
      </c>
      <c r="G64" s="4" t="s">
        <v>310</v>
      </c>
      <c r="H64" s="4" t="s">
        <v>310</v>
      </c>
      <c r="I64" s="4" t="s">
        <v>310</v>
      </c>
      <c r="J64" s="10">
        <v>2.9000000000000001E-2</v>
      </c>
      <c r="K64" s="4" t="s">
        <v>310</v>
      </c>
      <c r="L64" s="4" t="s">
        <v>310</v>
      </c>
      <c r="M64" s="4" t="s">
        <v>310</v>
      </c>
      <c r="N64" s="4" t="s">
        <v>310</v>
      </c>
      <c r="O64" s="4" t="s">
        <v>310</v>
      </c>
      <c r="P64" s="4" t="s">
        <v>310</v>
      </c>
      <c r="Q64" s="4" t="s">
        <v>310</v>
      </c>
      <c r="R64" s="10">
        <v>4.2999999999999997E-2</v>
      </c>
      <c r="S64" s="4" t="s">
        <v>310</v>
      </c>
      <c r="T64" s="4" t="s">
        <v>310</v>
      </c>
      <c r="U64" s="4" t="s">
        <v>310</v>
      </c>
      <c r="V64" s="4" t="s">
        <v>310</v>
      </c>
      <c r="W64" s="4" t="s">
        <v>310</v>
      </c>
      <c r="X64" s="4" t="s">
        <v>310</v>
      </c>
      <c r="Y64" s="4" t="s">
        <v>310</v>
      </c>
      <c r="Z64" s="10">
        <v>8.1000000000000003E-2</v>
      </c>
      <c r="AA64" s="4" t="s">
        <v>310</v>
      </c>
      <c r="AB64" s="4" t="s">
        <v>310</v>
      </c>
      <c r="AC64" s="4" t="s">
        <v>310</v>
      </c>
      <c r="AD64" s="4" t="s">
        <v>310</v>
      </c>
      <c r="AE64" s="4" t="s">
        <v>310</v>
      </c>
      <c r="AF64" s="4" t="s">
        <v>310</v>
      </c>
      <c r="AG64" s="4" t="s">
        <v>310</v>
      </c>
      <c r="AH64" s="4" t="s">
        <v>92</v>
      </c>
      <c r="AI64" s="4" t="s">
        <v>310</v>
      </c>
      <c r="AJ64" s="4" t="s">
        <v>310</v>
      </c>
      <c r="AK64" s="4" t="s">
        <v>310</v>
      </c>
      <c r="AL64" s="4" t="s">
        <v>310</v>
      </c>
      <c r="AM64" s="4" t="s">
        <v>310</v>
      </c>
      <c r="AN64" s="4" t="s">
        <v>310</v>
      </c>
      <c r="AO64" s="4" t="s">
        <v>310</v>
      </c>
    </row>
    <row r="65" spans="1:41" x14ac:dyDescent="0.45">
      <c r="A65" s="6" t="s">
        <v>311</v>
      </c>
      <c r="B65" s="10">
        <v>8.1000000000000003E-2</v>
      </c>
      <c r="C65" s="4" t="s">
        <v>310</v>
      </c>
      <c r="D65" s="4" t="s">
        <v>310</v>
      </c>
      <c r="E65" s="4" t="s">
        <v>310</v>
      </c>
      <c r="F65" s="4" t="s">
        <v>310</v>
      </c>
      <c r="G65" s="4" t="s">
        <v>310</v>
      </c>
      <c r="H65" s="4" t="s">
        <v>310</v>
      </c>
      <c r="I65" s="4" t="s">
        <v>310</v>
      </c>
      <c r="J65" s="10">
        <v>7.9000000000000001E-2</v>
      </c>
      <c r="K65" s="4" t="s">
        <v>310</v>
      </c>
      <c r="L65" s="4" t="s">
        <v>310</v>
      </c>
      <c r="M65" s="4" t="s">
        <v>310</v>
      </c>
      <c r="N65" s="4" t="s">
        <v>310</v>
      </c>
      <c r="O65" s="4" t="s">
        <v>310</v>
      </c>
      <c r="P65" s="4" t="s">
        <v>310</v>
      </c>
      <c r="Q65" s="4" t="s">
        <v>310</v>
      </c>
      <c r="R65" s="10">
        <v>0.108</v>
      </c>
      <c r="S65" s="4" t="s">
        <v>310</v>
      </c>
      <c r="T65" s="4" t="s">
        <v>310</v>
      </c>
      <c r="U65" s="4" t="s">
        <v>310</v>
      </c>
      <c r="V65" s="4" t="s">
        <v>310</v>
      </c>
      <c r="W65" s="4" t="s">
        <v>310</v>
      </c>
      <c r="X65" s="4" t="s">
        <v>310</v>
      </c>
      <c r="Y65" s="4" t="s">
        <v>310</v>
      </c>
      <c r="Z65" s="10">
        <v>0.12</v>
      </c>
      <c r="AA65" s="4" t="s">
        <v>310</v>
      </c>
      <c r="AB65" s="4" t="s">
        <v>310</v>
      </c>
      <c r="AC65" s="4" t="s">
        <v>310</v>
      </c>
      <c r="AD65" s="4" t="s">
        <v>310</v>
      </c>
      <c r="AE65" s="4" t="s">
        <v>310</v>
      </c>
      <c r="AF65" s="4" t="s">
        <v>310</v>
      </c>
      <c r="AG65" s="4" t="s">
        <v>310</v>
      </c>
      <c r="AH65" s="4" t="s">
        <v>92</v>
      </c>
      <c r="AI65" s="4" t="s">
        <v>310</v>
      </c>
      <c r="AJ65" s="4" t="s">
        <v>310</v>
      </c>
      <c r="AK65" s="4" t="s">
        <v>310</v>
      </c>
      <c r="AL65" s="4" t="s">
        <v>310</v>
      </c>
      <c r="AM65" s="4" t="s">
        <v>310</v>
      </c>
      <c r="AN65" s="4" t="s">
        <v>310</v>
      </c>
      <c r="AO65" s="4" t="s">
        <v>310</v>
      </c>
    </row>
  </sheetData>
  <mergeCells count="25">
    <mergeCell ref="B1:I1"/>
    <mergeCell ref="J1:Q1"/>
    <mergeCell ref="R1:Y1"/>
    <mergeCell ref="Z1:AG1"/>
    <mergeCell ref="AH1:AO1"/>
    <mergeCell ref="B2:C2"/>
    <mergeCell ref="D2:E2"/>
    <mergeCell ref="F2:G2"/>
    <mergeCell ref="H2:I2"/>
    <mergeCell ref="J2:K2"/>
    <mergeCell ref="L2:M2"/>
    <mergeCell ref="N2:O2"/>
    <mergeCell ref="P2:Q2"/>
    <mergeCell ref="R2:S2"/>
    <mergeCell ref="T2:U2"/>
    <mergeCell ref="V2:W2"/>
    <mergeCell ref="X2:Y2"/>
    <mergeCell ref="Z2:AA2"/>
    <mergeCell ref="AB2:AC2"/>
    <mergeCell ref="AD2:AE2"/>
    <mergeCell ref="AF2:AG2"/>
    <mergeCell ref="AH2:AI2"/>
    <mergeCell ref="AJ2:AK2"/>
    <mergeCell ref="AL2:AM2"/>
    <mergeCell ref="AN2:AO2"/>
  </mergeCells>
  <printOptions gridLines="1"/>
  <pageMargins left="0.7" right="0.7" top="0.75" bottom="0.75" header="0.3" footer="0.3"/>
  <pageSetup pageOrder="overThenDown" orientation="landscape"/>
  <headerFooter>
    <oddHeader>&amp;LTable: ACSST5Y2018.S0601</oddHeader>
    <oddFooter>&amp;L&amp;Bdata.census.gov&amp;B | Measuring America's People, Places, and Economy &amp;R&amp;P</oddFooter>
    <evenHeader>&amp;LTable: ACSST5Y2018.S0601</evenHeader>
    <evenFooter>&amp;L&amp;Bdata.census.gov&amp;B | Measuring America's People, Places, and Economy &amp;R&amp;P</even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33517-68E4-456C-BB7B-9D6883DABBC6}">
  <dimension ref="A1:AU65"/>
  <sheetViews>
    <sheetView workbookViewId="0">
      <pane xSplit="1" ySplit="3" topLeftCell="Y4" activePane="bottomRight" state="frozen"/>
      <selection pane="topRight"/>
      <selection pane="bottomLeft"/>
      <selection pane="bottomRight" activeCell="Z21" sqref="Z21"/>
    </sheetView>
  </sheetViews>
  <sheetFormatPr defaultRowHeight="14.25" x14ac:dyDescent="0.45"/>
  <cols>
    <col min="1" max="1" width="30" style="4" customWidth="1"/>
    <col min="2" max="41" width="20" style="4" customWidth="1"/>
  </cols>
  <sheetData>
    <row r="1" spans="1:47" ht="30" customHeight="1" x14ac:dyDescent="0.45">
      <c r="A1" s="5" t="s">
        <v>3</v>
      </c>
      <c r="B1" s="21" t="s">
        <v>419</v>
      </c>
      <c r="C1" s="21"/>
      <c r="D1" s="21"/>
      <c r="E1" s="21"/>
      <c r="F1" s="21"/>
      <c r="G1" s="21"/>
      <c r="H1" s="21"/>
      <c r="I1" s="21"/>
      <c r="J1" s="21" t="s">
        <v>418</v>
      </c>
      <c r="K1" s="21"/>
      <c r="L1" s="21"/>
      <c r="M1" s="21"/>
      <c r="N1" s="21"/>
      <c r="O1" s="21"/>
      <c r="P1" s="21"/>
      <c r="Q1" s="21"/>
      <c r="R1" s="21" t="s">
        <v>417</v>
      </c>
      <c r="S1" s="21"/>
      <c r="T1" s="21"/>
      <c r="U1" s="21"/>
      <c r="V1" s="21"/>
      <c r="W1" s="21"/>
      <c r="X1" s="21"/>
      <c r="Y1" s="21"/>
      <c r="Z1" s="21" t="s">
        <v>416</v>
      </c>
      <c r="AA1" s="21"/>
      <c r="AB1" s="21"/>
      <c r="AC1" s="21"/>
      <c r="AD1" s="21"/>
      <c r="AE1" s="21"/>
      <c r="AF1" s="21"/>
      <c r="AG1" s="21"/>
      <c r="AH1" s="21" t="s">
        <v>415</v>
      </c>
      <c r="AI1" s="21"/>
      <c r="AJ1" s="21"/>
      <c r="AK1" s="21"/>
      <c r="AL1" s="21"/>
      <c r="AM1" s="21"/>
      <c r="AN1" s="21"/>
      <c r="AO1" s="21"/>
    </row>
    <row r="2" spans="1:47" ht="30" customHeight="1" x14ac:dyDescent="0.45">
      <c r="A2" s="5" t="s">
        <v>3</v>
      </c>
      <c r="B2" s="21" t="s">
        <v>50</v>
      </c>
      <c r="C2" s="21"/>
      <c r="D2" s="21" t="s">
        <v>51</v>
      </c>
      <c r="E2" s="21"/>
      <c r="F2" s="21" t="s">
        <v>52</v>
      </c>
      <c r="G2" s="21"/>
      <c r="H2" s="21" t="s">
        <v>53</v>
      </c>
      <c r="I2" s="21"/>
      <c r="J2" s="21" t="s">
        <v>50</v>
      </c>
      <c r="K2" s="21"/>
      <c r="L2" s="21" t="s">
        <v>51</v>
      </c>
      <c r="M2" s="21"/>
      <c r="N2" s="21" t="s">
        <v>52</v>
      </c>
      <c r="O2" s="21"/>
      <c r="P2" s="21" t="s">
        <v>53</v>
      </c>
      <c r="Q2" s="21"/>
      <c r="R2" s="21" t="s">
        <v>50</v>
      </c>
      <c r="S2" s="21"/>
      <c r="T2" s="21" t="s">
        <v>51</v>
      </c>
      <c r="U2" s="21"/>
      <c r="V2" s="21" t="s">
        <v>52</v>
      </c>
      <c r="W2" s="21"/>
      <c r="X2" s="21" t="s">
        <v>53</v>
      </c>
      <c r="Y2" s="21"/>
      <c r="Z2" s="21" t="s">
        <v>50</v>
      </c>
      <c r="AA2" s="21"/>
      <c r="AB2" s="21" t="s">
        <v>51</v>
      </c>
      <c r="AC2" s="21"/>
      <c r="AD2" s="21" t="s">
        <v>52</v>
      </c>
      <c r="AE2" s="21"/>
      <c r="AF2" s="21" t="s">
        <v>53</v>
      </c>
      <c r="AG2" s="21"/>
      <c r="AH2" s="21" t="s">
        <v>50</v>
      </c>
      <c r="AI2" s="21"/>
      <c r="AJ2" s="21" t="s">
        <v>51</v>
      </c>
      <c r="AK2" s="21"/>
      <c r="AL2" s="21" t="s">
        <v>52</v>
      </c>
      <c r="AM2" s="21"/>
      <c r="AN2" s="21" t="s">
        <v>53</v>
      </c>
      <c r="AO2" s="21"/>
    </row>
    <row r="3" spans="1:47" ht="30" customHeight="1" x14ac:dyDescent="0.45">
      <c r="A3" s="5" t="s">
        <v>54</v>
      </c>
      <c r="B3" s="5" t="s">
        <v>55</v>
      </c>
      <c r="C3" s="5" t="s">
        <v>56</v>
      </c>
      <c r="D3" s="5" t="s">
        <v>55</v>
      </c>
      <c r="E3" s="5" t="s">
        <v>56</v>
      </c>
      <c r="F3" s="5" t="s">
        <v>55</v>
      </c>
      <c r="G3" s="5" t="s">
        <v>56</v>
      </c>
      <c r="H3" s="5" t="s">
        <v>55</v>
      </c>
      <c r="I3" s="5" t="s">
        <v>56</v>
      </c>
      <c r="J3" s="5" t="s">
        <v>55</v>
      </c>
      <c r="K3" s="5" t="s">
        <v>56</v>
      </c>
      <c r="L3" s="5" t="s">
        <v>55</v>
      </c>
      <c r="M3" s="5" t="s">
        <v>56</v>
      </c>
      <c r="N3" s="5" t="s">
        <v>55</v>
      </c>
      <c r="O3" s="5" t="s">
        <v>56</v>
      </c>
      <c r="P3" s="5" t="s">
        <v>55</v>
      </c>
      <c r="Q3" s="5" t="s">
        <v>56</v>
      </c>
      <c r="R3" s="5" t="s">
        <v>55</v>
      </c>
      <c r="S3" s="5" t="s">
        <v>56</v>
      </c>
      <c r="T3" s="5" t="s">
        <v>55</v>
      </c>
      <c r="U3" s="5" t="s">
        <v>56</v>
      </c>
      <c r="V3" s="5" t="s">
        <v>55</v>
      </c>
      <c r="W3" s="5" t="s">
        <v>56</v>
      </c>
      <c r="X3" s="5" t="s">
        <v>55</v>
      </c>
      <c r="Y3" s="5" t="s">
        <v>56</v>
      </c>
      <c r="Z3" s="5" t="s">
        <v>55</v>
      </c>
      <c r="AA3" s="5" t="s">
        <v>56</v>
      </c>
      <c r="AB3" s="5" t="s">
        <v>55</v>
      </c>
      <c r="AC3" s="5" t="s">
        <v>56</v>
      </c>
      <c r="AD3" s="5" t="s">
        <v>55</v>
      </c>
      <c r="AE3" s="5" t="s">
        <v>56</v>
      </c>
      <c r="AF3" s="5" t="s">
        <v>55</v>
      </c>
      <c r="AG3" s="5" t="s">
        <v>56</v>
      </c>
      <c r="AH3" s="5" t="s">
        <v>55</v>
      </c>
      <c r="AI3" s="5" t="s">
        <v>56</v>
      </c>
      <c r="AJ3" s="5" t="s">
        <v>55</v>
      </c>
      <c r="AK3" s="5" t="s">
        <v>56</v>
      </c>
      <c r="AL3" s="5" t="s">
        <v>55</v>
      </c>
      <c r="AM3" s="5" t="s">
        <v>56</v>
      </c>
      <c r="AN3" s="5" t="s">
        <v>55</v>
      </c>
      <c r="AO3" s="5" t="s">
        <v>56</v>
      </c>
    </row>
    <row r="4" spans="1:47" x14ac:dyDescent="0.45">
      <c r="A4" s="4" t="s">
        <v>57</v>
      </c>
      <c r="B4" s="9">
        <v>2659</v>
      </c>
      <c r="C4" s="4" t="s">
        <v>334</v>
      </c>
      <c r="D4" s="9">
        <v>1336</v>
      </c>
      <c r="E4" s="4" t="s">
        <v>333</v>
      </c>
      <c r="F4" s="9">
        <v>1096</v>
      </c>
      <c r="G4" s="4" t="s">
        <v>326</v>
      </c>
      <c r="H4" s="4">
        <v>84</v>
      </c>
      <c r="I4" s="4" t="s">
        <v>332</v>
      </c>
      <c r="J4" s="9">
        <v>2041</v>
      </c>
      <c r="K4" s="4" t="s">
        <v>414</v>
      </c>
      <c r="L4" s="9">
        <v>1142</v>
      </c>
      <c r="M4" s="4" t="s">
        <v>330</v>
      </c>
      <c r="N4" s="4">
        <v>712</v>
      </c>
      <c r="O4" s="4" t="s">
        <v>393</v>
      </c>
      <c r="P4" s="4">
        <v>33</v>
      </c>
      <c r="Q4" s="4" t="s">
        <v>329</v>
      </c>
      <c r="R4" s="9">
        <v>2705</v>
      </c>
      <c r="S4" s="4" t="s">
        <v>413</v>
      </c>
      <c r="T4" s="9">
        <v>1608</v>
      </c>
      <c r="U4" s="4" t="s">
        <v>412</v>
      </c>
      <c r="V4" s="9">
        <v>1006</v>
      </c>
      <c r="W4" s="4" t="s">
        <v>390</v>
      </c>
      <c r="X4" s="4">
        <v>16</v>
      </c>
      <c r="Y4" s="4" t="s">
        <v>325</v>
      </c>
      <c r="Z4" s="9">
        <v>2484</v>
      </c>
      <c r="AA4" s="4" t="s">
        <v>324</v>
      </c>
      <c r="AB4" s="9">
        <v>1788</v>
      </c>
      <c r="AC4" s="4" t="s">
        <v>323</v>
      </c>
      <c r="AD4" s="4">
        <v>480</v>
      </c>
      <c r="AE4" s="4" t="s">
        <v>322</v>
      </c>
      <c r="AF4" s="4">
        <v>20</v>
      </c>
      <c r="AG4" s="4" t="s">
        <v>321</v>
      </c>
      <c r="AH4" s="4">
        <v>0</v>
      </c>
      <c r="AI4" s="4" t="s">
        <v>320</v>
      </c>
      <c r="AJ4" s="4">
        <v>0</v>
      </c>
      <c r="AK4" s="4" t="s">
        <v>320</v>
      </c>
      <c r="AL4" s="4">
        <v>0</v>
      </c>
      <c r="AM4" s="4" t="s">
        <v>320</v>
      </c>
      <c r="AN4" s="4">
        <v>0</v>
      </c>
      <c r="AO4" s="4" t="s">
        <v>320</v>
      </c>
      <c r="AS4" s="15">
        <f>SUM(AH4,Z4, B4, J4, R4)</f>
        <v>9889</v>
      </c>
    </row>
    <row r="5" spans="1:47" x14ac:dyDescent="0.45">
      <c r="A5" s="6" t="s">
        <v>75</v>
      </c>
      <c r="AS5" s="16">
        <f>B4/AS4</f>
        <v>0.26888461927394075</v>
      </c>
      <c r="AT5">
        <v>4.8</v>
      </c>
      <c r="AU5" s="16">
        <f>AT5*AS5</f>
        <v>1.2906461725149156</v>
      </c>
    </row>
    <row r="6" spans="1:47" x14ac:dyDescent="0.45">
      <c r="A6" s="7" t="s">
        <v>76</v>
      </c>
      <c r="B6" s="10">
        <v>6.0000000000000001E-3</v>
      </c>
      <c r="C6" s="4" t="s">
        <v>82</v>
      </c>
      <c r="D6" s="10">
        <v>1.2E-2</v>
      </c>
      <c r="E6" s="4" t="s">
        <v>136</v>
      </c>
      <c r="F6" s="10">
        <v>0</v>
      </c>
      <c r="G6" s="4" t="s">
        <v>84</v>
      </c>
      <c r="H6" s="10">
        <v>0</v>
      </c>
      <c r="I6" s="4" t="s">
        <v>319</v>
      </c>
      <c r="J6" s="10">
        <v>1.2999999999999999E-2</v>
      </c>
      <c r="K6" s="4" t="s">
        <v>159</v>
      </c>
      <c r="L6" s="10">
        <v>2.3E-2</v>
      </c>
      <c r="M6" s="4" t="s">
        <v>89</v>
      </c>
      <c r="N6" s="10">
        <v>0</v>
      </c>
      <c r="O6" s="4" t="s">
        <v>132</v>
      </c>
      <c r="P6" s="10">
        <v>0</v>
      </c>
      <c r="Q6" s="4" t="s">
        <v>316</v>
      </c>
      <c r="R6" s="10">
        <v>4.1000000000000002E-2</v>
      </c>
      <c r="S6" s="4" t="s">
        <v>159</v>
      </c>
      <c r="T6" s="10">
        <v>6.3E-2</v>
      </c>
      <c r="U6" s="4" t="s">
        <v>78</v>
      </c>
      <c r="V6" s="10">
        <v>8.0000000000000002E-3</v>
      </c>
      <c r="W6" s="4" t="s">
        <v>174</v>
      </c>
      <c r="X6" s="10">
        <v>0</v>
      </c>
      <c r="Y6" s="4" t="s">
        <v>314</v>
      </c>
      <c r="Z6" s="10">
        <v>3.9E-2</v>
      </c>
      <c r="AA6" s="4" t="s">
        <v>107</v>
      </c>
      <c r="AB6" s="10">
        <v>5.3999999999999999E-2</v>
      </c>
      <c r="AC6" s="4" t="s">
        <v>105</v>
      </c>
      <c r="AD6" s="10">
        <v>0</v>
      </c>
      <c r="AE6" s="4" t="s">
        <v>149</v>
      </c>
      <c r="AF6" s="10">
        <v>0</v>
      </c>
      <c r="AG6" s="4" t="s">
        <v>312</v>
      </c>
      <c r="AH6" s="4" t="s">
        <v>92</v>
      </c>
      <c r="AI6" s="4" t="s">
        <v>93</v>
      </c>
      <c r="AJ6" s="4" t="s">
        <v>92</v>
      </c>
      <c r="AK6" s="4" t="s">
        <v>93</v>
      </c>
      <c r="AL6" s="4" t="s">
        <v>92</v>
      </c>
      <c r="AM6" s="4" t="s">
        <v>93</v>
      </c>
      <c r="AN6" s="4" t="s">
        <v>92</v>
      </c>
      <c r="AO6" s="4" t="s">
        <v>93</v>
      </c>
      <c r="AS6" s="16">
        <f>J4/AS4</f>
        <v>0.20639093942764689</v>
      </c>
      <c r="AT6">
        <v>10</v>
      </c>
      <c r="AU6" s="16">
        <f>AT6*AS6</f>
        <v>2.063909394276469</v>
      </c>
    </row>
    <row r="7" spans="1:47" x14ac:dyDescent="0.45">
      <c r="A7" s="7" t="s">
        <v>94</v>
      </c>
      <c r="B7" s="10">
        <v>2.5000000000000001E-2</v>
      </c>
      <c r="C7" s="4" t="s">
        <v>136</v>
      </c>
      <c r="D7" s="10">
        <v>4.9000000000000002E-2</v>
      </c>
      <c r="E7" s="4" t="s">
        <v>124</v>
      </c>
      <c r="F7" s="10">
        <v>0</v>
      </c>
      <c r="G7" s="4" t="s">
        <v>84</v>
      </c>
      <c r="H7" s="10">
        <v>0</v>
      </c>
      <c r="I7" s="4" t="s">
        <v>319</v>
      </c>
      <c r="J7" s="10">
        <v>4.2999999999999997E-2</v>
      </c>
      <c r="K7" s="4" t="s">
        <v>77</v>
      </c>
      <c r="L7" s="10">
        <v>6.5000000000000002E-2</v>
      </c>
      <c r="M7" s="4" t="s">
        <v>102</v>
      </c>
      <c r="N7" s="10">
        <v>1.7999999999999999E-2</v>
      </c>
      <c r="O7" s="4" t="s">
        <v>84</v>
      </c>
      <c r="P7" s="10">
        <v>0</v>
      </c>
      <c r="Q7" s="4" t="s">
        <v>316</v>
      </c>
      <c r="R7" s="10">
        <v>3.5999999999999997E-2</v>
      </c>
      <c r="S7" s="4" t="s">
        <v>161</v>
      </c>
      <c r="T7" s="10">
        <v>4.3999999999999997E-2</v>
      </c>
      <c r="U7" s="4" t="s">
        <v>89</v>
      </c>
      <c r="V7" s="10">
        <v>2.7E-2</v>
      </c>
      <c r="W7" s="4" t="s">
        <v>135</v>
      </c>
      <c r="X7" s="10">
        <v>0</v>
      </c>
      <c r="Y7" s="4" t="s">
        <v>314</v>
      </c>
      <c r="Z7" s="10">
        <v>3.6999999999999998E-2</v>
      </c>
      <c r="AA7" s="4" t="s">
        <v>142</v>
      </c>
      <c r="AB7" s="10">
        <v>5.1999999999999998E-2</v>
      </c>
      <c r="AC7" s="4" t="s">
        <v>98</v>
      </c>
      <c r="AD7" s="10">
        <v>0</v>
      </c>
      <c r="AE7" s="4" t="s">
        <v>149</v>
      </c>
      <c r="AF7" s="10">
        <v>0</v>
      </c>
      <c r="AG7" s="4" t="s">
        <v>312</v>
      </c>
      <c r="AH7" s="4" t="s">
        <v>92</v>
      </c>
      <c r="AI7" s="4" t="s">
        <v>93</v>
      </c>
      <c r="AJ7" s="4" t="s">
        <v>92</v>
      </c>
      <c r="AK7" s="4" t="s">
        <v>93</v>
      </c>
      <c r="AL7" s="4" t="s">
        <v>92</v>
      </c>
      <c r="AM7" s="4" t="s">
        <v>93</v>
      </c>
      <c r="AN7" s="4" t="s">
        <v>92</v>
      </c>
      <c r="AO7" s="4" t="s">
        <v>93</v>
      </c>
      <c r="AS7" s="16">
        <f>R4/AS4</f>
        <v>0.27353625240165841</v>
      </c>
      <c r="AT7">
        <v>1.6</v>
      </c>
      <c r="AU7" s="16">
        <f>AT7*AS7</f>
        <v>0.43765800384265346</v>
      </c>
    </row>
    <row r="8" spans="1:47" x14ac:dyDescent="0.45">
      <c r="A8" s="7" t="s">
        <v>101</v>
      </c>
      <c r="B8" s="10">
        <v>0.18</v>
      </c>
      <c r="C8" s="4" t="s">
        <v>215</v>
      </c>
      <c r="D8" s="10">
        <v>0.247</v>
      </c>
      <c r="E8" s="4" t="s">
        <v>106</v>
      </c>
      <c r="F8" s="10">
        <v>0.112</v>
      </c>
      <c r="G8" s="4" t="s">
        <v>256</v>
      </c>
      <c r="H8" s="10">
        <v>0.31</v>
      </c>
      <c r="I8" s="4" t="s">
        <v>411</v>
      </c>
      <c r="J8" s="10">
        <v>3.2000000000000001E-2</v>
      </c>
      <c r="K8" s="4" t="s">
        <v>126</v>
      </c>
      <c r="L8" s="10">
        <v>4.5999999999999999E-2</v>
      </c>
      <c r="M8" s="4" t="s">
        <v>131</v>
      </c>
      <c r="N8" s="10">
        <v>0.02</v>
      </c>
      <c r="O8" s="4" t="s">
        <v>98</v>
      </c>
      <c r="P8" s="10">
        <v>0</v>
      </c>
      <c r="Q8" s="4" t="s">
        <v>316</v>
      </c>
      <c r="R8" s="10">
        <v>2.7E-2</v>
      </c>
      <c r="S8" s="4" t="s">
        <v>176</v>
      </c>
      <c r="T8" s="10">
        <v>2.1000000000000001E-2</v>
      </c>
      <c r="U8" s="4" t="s">
        <v>88</v>
      </c>
      <c r="V8" s="10">
        <v>0.04</v>
      </c>
      <c r="W8" s="4" t="s">
        <v>135</v>
      </c>
      <c r="X8" s="10">
        <v>0</v>
      </c>
      <c r="Y8" s="4" t="s">
        <v>314</v>
      </c>
      <c r="Z8" s="10">
        <v>1.9E-2</v>
      </c>
      <c r="AA8" s="4" t="s">
        <v>139</v>
      </c>
      <c r="AB8" s="10">
        <v>0.02</v>
      </c>
      <c r="AC8" s="4" t="s">
        <v>77</v>
      </c>
      <c r="AD8" s="10">
        <v>2.3E-2</v>
      </c>
      <c r="AE8" s="4" t="s">
        <v>89</v>
      </c>
      <c r="AF8" s="10">
        <v>0</v>
      </c>
      <c r="AG8" s="4" t="s">
        <v>312</v>
      </c>
      <c r="AH8" s="4" t="s">
        <v>92</v>
      </c>
      <c r="AI8" s="4" t="s">
        <v>93</v>
      </c>
      <c r="AJ8" s="4" t="s">
        <v>92</v>
      </c>
      <c r="AK8" s="4" t="s">
        <v>93</v>
      </c>
      <c r="AL8" s="4" t="s">
        <v>92</v>
      </c>
      <c r="AM8" s="4" t="s">
        <v>93</v>
      </c>
      <c r="AN8" s="4" t="s">
        <v>92</v>
      </c>
      <c r="AO8" s="4" t="s">
        <v>93</v>
      </c>
      <c r="AS8" s="16">
        <f>Z4/AS4</f>
        <v>0.25118818889675398</v>
      </c>
      <c r="AT8">
        <v>6.9</v>
      </c>
      <c r="AU8" s="16">
        <f>AT8*AS8</f>
        <v>1.7331985033876025</v>
      </c>
    </row>
    <row r="9" spans="1:47" x14ac:dyDescent="0.45">
      <c r="A9" s="7" t="s">
        <v>111</v>
      </c>
      <c r="B9" s="10">
        <v>0.55800000000000005</v>
      </c>
      <c r="C9" s="4" t="s">
        <v>275</v>
      </c>
      <c r="D9" s="10">
        <v>0.39900000000000002</v>
      </c>
      <c r="E9" s="4" t="s">
        <v>109</v>
      </c>
      <c r="F9" s="10">
        <v>0.73699999999999999</v>
      </c>
      <c r="G9" s="4" t="s">
        <v>305</v>
      </c>
      <c r="H9" s="10">
        <v>0.59499999999999997</v>
      </c>
      <c r="I9" s="4" t="s">
        <v>318</v>
      </c>
      <c r="J9" s="10">
        <v>0.66400000000000003</v>
      </c>
      <c r="K9" s="4" t="s">
        <v>245</v>
      </c>
      <c r="L9" s="10">
        <v>0.53400000000000003</v>
      </c>
      <c r="M9" s="4" t="s">
        <v>250</v>
      </c>
      <c r="N9" s="10">
        <v>0.86099999999999999</v>
      </c>
      <c r="O9" s="4" t="s">
        <v>226</v>
      </c>
      <c r="P9" s="10">
        <v>0</v>
      </c>
      <c r="Q9" s="4" t="s">
        <v>316</v>
      </c>
      <c r="R9" s="10">
        <v>0.48099999999999998</v>
      </c>
      <c r="S9" s="4" t="s">
        <v>183</v>
      </c>
      <c r="T9" s="10">
        <v>0.34499999999999997</v>
      </c>
      <c r="U9" s="4" t="s">
        <v>150</v>
      </c>
      <c r="V9" s="10">
        <v>0.68200000000000005</v>
      </c>
      <c r="W9" s="4" t="s">
        <v>250</v>
      </c>
      <c r="X9" s="10">
        <v>1</v>
      </c>
      <c r="Y9" s="4" t="s">
        <v>314</v>
      </c>
      <c r="Z9" s="10">
        <v>0.60699999999999998</v>
      </c>
      <c r="AA9" s="4" t="s">
        <v>249</v>
      </c>
      <c r="AB9" s="10">
        <v>0.52</v>
      </c>
      <c r="AC9" s="4" t="s">
        <v>125</v>
      </c>
      <c r="AD9" s="10">
        <v>0.78800000000000003</v>
      </c>
      <c r="AE9" s="4" t="s">
        <v>109</v>
      </c>
      <c r="AF9" s="10">
        <v>1</v>
      </c>
      <c r="AG9" s="4" t="s">
        <v>312</v>
      </c>
      <c r="AH9" s="4" t="s">
        <v>92</v>
      </c>
      <c r="AI9" s="4" t="s">
        <v>93</v>
      </c>
      <c r="AJ9" s="4" t="s">
        <v>92</v>
      </c>
      <c r="AK9" s="4" t="s">
        <v>93</v>
      </c>
      <c r="AL9" s="4" t="s">
        <v>92</v>
      </c>
      <c r="AM9" s="4" t="s">
        <v>93</v>
      </c>
      <c r="AN9" s="4" t="s">
        <v>92</v>
      </c>
      <c r="AO9" s="4" t="s">
        <v>93</v>
      </c>
      <c r="AS9" s="16">
        <f>AH4/AS4</f>
        <v>0</v>
      </c>
      <c r="AT9">
        <v>0</v>
      </c>
      <c r="AU9" s="16">
        <f>AT9*AS9</f>
        <v>0</v>
      </c>
    </row>
    <row r="10" spans="1:47" x14ac:dyDescent="0.45">
      <c r="A10" s="7" t="s">
        <v>122</v>
      </c>
      <c r="B10" s="10">
        <v>5.1999999999999998E-2</v>
      </c>
      <c r="C10" s="4" t="s">
        <v>86</v>
      </c>
      <c r="D10" s="10">
        <v>2.9000000000000001E-2</v>
      </c>
      <c r="E10" s="4" t="s">
        <v>104</v>
      </c>
      <c r="F10" s="10">
        <v>8.5999999999999993E-2</v>
      </c>
      <c r="G10" s="4" t="s">
        <v>356</v>
      </c>
      <c r="H10" s="10">
        <v>0</v>
      </c>
      <c r="I10" s="4" t="s">
        <v>319</v>
      </c>
      <c r="J10" s="10">
        <v>6.7000000000000004E-2</v>
      </c>
      <c r="K10" s="4" t="s">
        <v>102</v>
      </c>
      <c r="L10" s="10">
        <v>0.06</v>
      </c>
      <c r="M10" s="4" t="s">
        <v>128</v>
      </c>
      <c r="N10" s="10">
        <v>4.9000000000000002E-2</v>
      </c>
      <c r="O10" s="4" t="s">
        <v>150</v>
      </c>
      <c r="P10" s="10">
        <v>1</v>
      </c>
      <c r="Q10" s="4" t="s">
        <v>316</v>
      </c>
      <c r="R10" s="10">
        <v>7.2999999999999995E-2</v>
      </c>
      <c r="S10" s="4" t="s">
        <v>102</v>
      </c>
      <c r="T10" s="10">
        <v>7.8E-2</v>
      </c>
      <c r="U10" s="4" t="s">
        <v>102</v>
      </c>
      <c r="V10" s="10">
        <v>7.0999999999999994E-2</v>
      </c>
      <c r="W10" s="4" t="s">
        <v>183</v>
      </c>
      <c r="X10" s="10">
        <v>0</v>
      </c>
      <c r="Y10" s="4" t="s">
        <v>314</v>
      </c>
      <c r="Z10" s="10">
        <v>6.7000000000000004E-2</v>
      </c>
      <c r="AA10" s="4" t="s">
        <v>84</v>
      </c>
      <c r="AB10" s="10">
        <v>7.0999999999999994E-2</v>
      </c>
      <c r="AC10" s="4" t="s">
        <v>104</v>
      </c>
      <c r="AD10" s="10">
        <v>6.7000000000000004E-2</v>
      </c>
      <c r="AE10" s="4" t="s">
        <v>201</v>
      </c>
      <c r="AF10" s="10">
        <v>0</v>
      </c>
      <c r="AG10" s="4" t="s">
        <v>312</v>
      </c>
      <c r="AH10" s="4" t="s">
        <v>92</v>
      </c>
      <c r="AI10" s="4" t="s">
        <v>93</v>
      </c>
      <c r="AJ10" s="4" t="s">
        <v>92</v>
      </c>
      <c r="AK10" s="4" t="s">
        <v>93</v>
      </c>
      <c r="AL10" s="4" t="s">
        <v>92</v>
      </c>
      <c r="AM10" s="4" t="s">
        <v>93</v>
      </c>
      <c r="AN10" s="4" t="s">
        <v>92</v>
      </c>
      <c r="AO10" s="4" t="s">
        <v>93</v>
      </c>
    </row>
    <row r="11" spans="1:47" x14ac:dyDescent="0.45">
      <c r="A11" s="7" t="s">
        <v>129</v>
      </c>
      <c r="B11" s="10">
        <v>0.06</v>
      </c>
      <c r="C11" s="4" t="s">
        <v>124</v>
      </c>
      <c r="D11" s="10">
        <v>7.1999999999999995E-2</v>
      </c>
      <c r="E11" s="4" t="s">
        <v>90</v>
      </c>
      <c r="F11" s="10">
        <v>5.0999999999999997E-2</v>
      </c>
      <c r="G11" s="4" t="s">
        <v>117</v>
      </c>
      <c r="H11" s="10">
        <v>9.5000000000000001E-2</v>
      </c>
      <c r="I11" s="4" t="s">
        <v>383</v>
      </c>
      <c r="J11" s="10">
        <v>7.8E-2</v>
      </c>
      <c r="K11" s="4" t="s">
        <v>83</v>
      </c>
      <c r="L11" s="10">
        <v>0.11</v>
      </c>
      <c r="M11" s="4" t="s">
        <v>268</v>
      </c>
      <c r="N11" s="10">
        <v>1.4999999999999999E-2</v>
      </c>
      <c r="O11" s="4" t="s">
        <v>89</v>
      </c>
      <c r="P11" s="10">
        <v>0</v>
      </c>
      <c r="Q11" s="4" t="s">
        <v>316</v>
      </c>
      <c r="R11" s="10">
        <v>0.09</v>
      </c>
      <c r="S11" s="4" t="s">
        <v>86</v>
      </c>
      <c r="T11" s="10">
        <v>0.114</v>
      </c>
      <c r="U11" s="4" t="s">
        <v>132</v>
      </c>
      <c r="V11" s="10">
        <v>4.2999999999999997E-2</v>
      </c>
      <c r="W11" s="4" t="s">
        <v>132</v>
      </c>
      <c r="X11" s="10">
        <v>0</v>
      </c>
      <c r="Y11" s="4" t="s">
        <v>314</v>
      </c>
      <c r="Z11" s="10">
        <v>0.12</v>
      </c>
      <c r="AA11" s="4" t="s">
        <v>132</v>
      </c>
      <c r="AB11" s="10">
        <v>0.14399999999999999</v>
      </c>
      <c r="AC11" s="4" t="s">
        <v>99</v>
      </c>
      <c r="AD11" s="10">
        <v>8.3000000000000004E-2</v>
      </c>
      <c r="AE11" s="4" t="s">
        <v>150</v>
      </c>
      <c r="AF11" s="10">
        <v>0</v>
      </c>
      <c r="AG11" s="4" t="s">
        <v>312</v>
      </c>
      <c r="AH11" s="4" t="s">
        <v>92</v>
      </c>
      <c r="AI11" s="4" t="s">
        <v>93</v>
      </c>
      <c r="AJ11" s="4" t="s">
        <v>92</v>
      </c>
      <c r="AK11" s="4" t="s">
        <v>93</v>
      </c>
      <c r="AL11" s="4" t="s">
        <v>92</v>
      </c>
      <c r="AM11" s="4" t="s">
        <v>93</v>
      </c>
      <c r="AN11" s="4" t="s">
        <v>92</v>
      </c>
      <c r="AO11" s="4" t="s">
        <v>93</v>
      </c>
    </row>
    <row r="12" spans="1:47" x14ac:dyDescent="0.45">
      <c r="A12" s="7" t="s">
        <v>134</v>
      </c>
      <c r="B12" s="10">
        <v>6.2E-2</v>
      </c>
      <c r="C12" s="4" t="s">
        <v>89</v>
      </c>
      <c r="D12" s="10">
        <v>0.106</v>
      </c>
      <c r="E12" s="4" t="s">
        <v>83</v>
      </c>
      <c r="F12" s="10">
        <v>1.4E-2</v>
      </c>
      <c r="G12" s="4" t="s">
        <v>141</v>
      </c>
      <c r="H12" s="10">
        <v>0</v>
      </c>
      <c r="I12" s="4" t="s">
        <v>319</v>
      </c>
      <c r="J12" s="10">
        <v>4.9000000000000002E-2</v>
      </c>
      <c r="K12" s="4" t="s">
        <v>126</v>
      </c>
      <c r="L12" s="10">
        <v>6.6000000000000003E-2</v>
      </c>
      <c r="M12" s="4" t="s">
        <v>90</v>
      </c>
      <c r="N12" s="10">
        <v>3.6999999999999998E-2</v>
      </c>
      <c r="O12" s="4" t="s">
        <v>85</v>
      </c>
      <c r="P12" s="10">
        <v>0</v>
      </c>
      <c r="Q12" s="4" t="s">
        <v>316</v>
      </c>
      <c r="R12" s="10">
        <v>0.127</v>
      </c>
      <c r="S12" s="4" t="s">
        <v>85</v>
      </c>
      <c r="T12" s="10">
        <v>0.14099999999999999</v>
      </c>
      <c r="U12" s="4" t="s">
        <v>97</v>
      </c>
      <c r="V12" s="10">
        <v>0.106</v>
      </c>
      <c r="W12" s="4" t="s">
        <v>245</v>
      </c>
      <c r="X12" s="10">
        <v>0</v>
      </c>
      <c r="Y12" s="4" t="s">
        <v>314</v>
      </c>
      <c r="Z12" s="10">
        <v>6.2E-2</v>
      </c>
      <c r="AA12" s="4" t="s">
        <v>89</v>
      </c>
      <c r="AB12" s="10">
        <v>8.1000000000000003E-2</v>
      </c>
      <c r="AC12" s="4" t="s">
        <v>86</v>
      </c>
      <c r="AD12" s="10">
        <v>2.1000000000000001E-2</v>
      </c>
      <c r="AE12" s="4" t="s">
        <v>85</v>
      </c>
      <c r="AF12" s="10">
        <v>0</v>
      </c>
      <c r="AG12" s="4" t="s">
        <v>312</v>
      </c>
      <c r="AH12" s="4" t="s">
        <v>92</v>
      </c>
      <c r="AI12" s="4" t="s">
        <v>93</v>
      </c>
      <c r="AJ12" s="4" t="s">
        <v>92</v>
      </c>
      <c r="AK12" s="4" t="s">
        <v>93</v>
      </c>
      <c r="AL12" s="4" t="s">
        <v>92</v>
      </c>
      <c r="AM12" s="4" t="s">
        <v>93</v>
      </c>
      <c r="AN12" s="4" t="s">
        <v>92</v>
      </c>
      <c r="AO12" s="4" t="s">
        <v>93</v>
      </c>
    </row>
    <row r="13" spans="1:47" x14ac:dyDescent="0.45">
      <c r="A13" s="7" t="s">
        <v>137</v>
      </c>
      <c r="B13" s="10">
        <v>5.8000000000000003E-2</v>
      </c>
      <c r="C13" s="4" t="s">
        <v>88</v>
      </c>
      <c r="D13" s="10">
        <v>8.5000000000000006E-2</v>
      </c>
      <c r="E13" s="4" t="s">
        <v>108</v>
      </c>
      <c r="F13" s="10">
        <v>0</v>
      </c>
      <c r="G13" s="4" t="s">
        <v>84</v>
      </c>
      <c r="H13" s="10">
        <v>0</v>
      </c>
      <c r="I13" s="4" t="s">
        <v>319</v>
      </c>
      <c r="J13" s="10">
        <v>5.3999999999999999E-2</v>
      </c>
      <c r="K13" s="4" t="s">
        <v>142</v>
      </c>
      <c r="L13" s="10">
        <v>9.7000000000000003E-2</v>
      </c>
      <c r="M13" s="4" t="s">
        <v>108</v>
      </c>
      <c r="N13" s="10">
        <v>0</v>
      </c>
      <c r="O13" s="4" t="s">
        <v>132</v>
      </c>
      <c r="P13" s="10">
        <v>0</v>
      </c>
      <c r="Q13" s="4" t="s">
        <v>316</v>
      </c>
      <c r="R13" s="10">
        <v>0.125</v>
      </c>
      <c r="S13" s="4" t="s">
        <v>99</v>
      </c>
      <c r="T13" s="10">
        <v>0.19400000000000001</v>
      </c>
      <c r="U13" s="4" t="s">
        <v>221</v>
      </c>
      <c r="V13" s="10">
        <v>2.4E-2</v>
      </c>
      <c r="W13" s="4" t="s">
        <v>86</v>
      </c>
      <c r="X13" s="10">
        <v>0</v>
      </c>
      <c r="Y13" s="4" t="s">
        <v>314</v>
      </c>
      <c r="Z13" s="10">
        <v>0.05</v>
      </c>
      <c r="AA13" s="4" t="s">
        <v>130</v>
      </c>
      <c r="AB13" s="10">
        <v>5.8999999999999997E-2</v>
      </c>
      <c r="AC13" s="4" t="s">
        <v>118</v>
      </c>
      <c r="AD13" s="10">
        <v>1.9E-2</v>
      </c>
      <c r="AE13" s="4" t="s">
        <v>169</v>
      </c>
      <c r="AF13" s="10">
        <v>0</v>
      </c>
      <c r="AG13" s="4" t="s">
        <v>312</v>
      </c>
      <c r="AH13" s="4" t="s">
        <v>92</v>
      </c>
      <c r="AI13" s="4" t="s">
        <v>93</v>
      </c>
      <c r="AJ13" s="4" t="s">
        <v>92</v>
      </c>
      <c r="AK13" s="4" t="s">
        <v>93</v>
      </c>
      <c r="AL13" s="4" t="s">
        <v>92</v>
      </c>
      <c r="AM13" s="4" t="s">
        <v>93</v>
      </c>
      <c r="AN13" s="4" t="s">
        <v>92</v>
      </c>
      <c r="AO13" s="4" t="s">
        <v>93</v>
      </c>
    </row>
    <row r="14" spans="1:47" x14ac:dyDescent="0.45">
      <c r="A14" s="7" t="s">
        <v>140</v>
      </c>
      <c r="B14" s="4">
        <v>30.8</v>
      </c>
      <c r="C14" s="4" t="s">
        <v>161</v>
      </c>
      <c r="D14" s="4">
        <v>29.5</v>
      </c>
      <c r="E14" s="4" t="s">
        <v>174</v>
      </c>
      <c r="F14" s="4">
        <v>31.9</v>
      </c>
      <c r="G14" s="4" t="s">
        <v>89</v>
      </c>
      <c r="H14" s="4">
        <v>26.4</v>
      </c>
      <c r="I14" s="4" t="s">
        <v>221</v>
      </c>
      <c r="J14" s="4">
        <v>32.9</v>
      </c>
      <c r="K14" s="4" t="s">
        <v>123</v>
      </c>
      <c r="L14" s="4">
        <v>35.6</v>
      </c>
      <c r="M14" s="4" t="s">
        <v>125</v>
      </c>
      <c r="N14" s="4">
        <v>30.3</v>
      </c>
      <c r="O14" s="4" t="s">
        <v>89</v>
      </c>
      <c r="P14" s="4" t="s">
        <v>92</v>
      </c>
      <c r="Q14" s="4" t="s">
        <v>93</v>
      </c>
      <c r="R14" s="4">
        <v>36.9</v>
      </c>
      <c r="S14" s="4" t="s">
        <v>126</v>
      </c>
      <c r="T14" s="4">
        <v>52.1</v>
      </c>
      <c r="U14" s="4" t="s">
        <v>399</v>
      </c>
      <c r="V14" s="4">
        <v>32.4</v>
      </c>
      <c r="W14" s="4" t="s">
        <v>78</v>
      </c>
      <c r="X14" s="4" t="s">
        <v>92</v>
      </c>
      <c r="Y14" s="4" t="s">
        <v>93</v>
      </c>
      <c r="Z14" s="4">
        <v>33.200000000000003</v>
      </c>
      <c r="AA14" s="4" t="s">
        <v>104</v>
      </c>
      <c r="AB14" s="4">
        <v>35.5</v>
      </c>
      <c r="AC14" s="4" t="s">
        <v>186</v>
      </c>
      <c r="AD14" s="4">
        <v>31.8</v>
      </c>
      <c r="AE14" s="4" t="s">
        <v>139</v>
      </c>
      <c r="AF14" s="4" t="s">
        <v>92</v>
      </c>
      <c r="AG14" s="4" t="s">
        <v>93</v>
      </c>
      <c r="AH14" s="4" t="s">
        <v>92</v>
      </c>
      <c r="AI14" s="4" t="s">
        <v>93</v>
      </c>
      <c r="AJ14" s="4" t="s">
        <v>92</v>
      </c>
      <c r="AK14" s="4" t="s">
        <v>93</v>
      </c>
      <c r="AL14" s="4" t="s">
        <v>92</v>
      </c>
      <c r="AM14" s="4" t="s">
        <v>93</v>
      </c>
      <c r="AN14" s="4" t="s">
        <v>92</v>
      </c>
      <c r="AO14" s="4" t="s">
        <v>93</v>
      </c>
    </row>
    <row r="15" spans="1:47" x14ac:dyDescent="0.45">
      <c r="A15" s="6" t="s">
        <v>146</v>
      </c>
    </row>
    <row r="16" spans="1:47" x14ac:dyDescent="0.45">
      <c r="A16" s="7" t="s">
        <v>147</v>
      </c>
      <c r="B16" s="10">
        <v>0.46100000000000002</v>
      </c>
      <c r="C16" s="4" t="s">
        <v>131</v>
      </c>
      <c r="D16" s="10">
        <v>0.41199999999999998</v>
      </c>
      <c r="E16" s="4" t="s">
        <v>119</v>
      </c>
      <c r="F16" s="10">
        <v>0.54400000000000004</v>
      </c>
      <c r="G16" s="4" t="s">
        <v>221</v>
      </c>
      <c r="H16" s="10">
        <v>0.26200000000000001</v>
      </c>
      <c r="I16" s="4" t="s">
        <v>386</v>
      </c>
      <c r="J16" s="10">
        <v>0.54300000000000004</v>
      </c>
      <c r="K16" s="4" t="s">
        <v>170</v>
      </c>
      <c r="L16" s="10">
        <v>0.54700000000000004</v>
      </c>
      <c r="M16" s="4" t="s">
        <v>121</v>
      </c>
      <c r="N16" s="10">
        <v>0.50600000000000001</v>
      </c>
      <c r="O16" s="4" t="s">
        <v>410</v>
      </c>
      <c r="P16" s="10">
        <v>0</v>
      </c>
      <c r="Q16" s="4" t="s">
        <v>316</v>
      </c>
      <c r="R16" s="10">
        <v>0.56200000000000006</v>
      </c>
      <c r="S16" s="4" t="s">
        <v>90</v>
      </c>
      <c r="T16" s="10">
        <v>0.55800000000000005</v>
      </c>
      <c r="U16" s="4" t="s">
        <v>215</v>
      </c>
      <c r="V16" s="10">
        <v>0.56000000000000005</v>
      </c>
      <c r="W16" s="4" t="s">
        <v>109</v>
      </c>
      <c r="X16" s="10">
        <v>0.5</v>
      </c>
      <c r="Y16" s="4" t="s">
        <v>409</v>
      </c>
      <c r="Z16" s="10">
        <v>0.48199999999999998</v>
      </c>
      <c r="AA16" s="4" t="s">
        <v>131</v>
      </c>
      <c r="AB16" s="10">
        <v>0.46400000000000002</v>
      </c>
      <c r="AC16" s="4" t="s">
        <v>97</v>
      </c>
      <c r="AD16" s="10">
        <v>0.42899999999999999</v>
      </c>
      <c r="AE16" s="4" t="s">
        <v>408</v>
      </c>
      <c r="AF16" s="10">
        <v>1</v>
      </c>
      <c r="AG16" s="4" t="s">
        <v>312</v>
      </c>
      <c r="AH16" s="4" t="s">
        <v>92</v>
      </c>
      <c r="AI16" s="4" t="s">
        <v>93</v>
      </c>
      <c r="AJ16" s="4" t="s">
        <v>92</v>
      </c>
      <c r="AK16" s="4" t="s">
        <v>93</v>
      </c>
      <c r="AL16" s="4" t="s">
        <v>92</v>
      </c>
      <c r="AM16" s="4" t="s">
        <v>93</v>
      </c>
      <c r="AN16" s="4" t="s">
        <v>92</v>
      </c>
      <c r="AO16" s="4" t="s">
        <v>93</v>
      </c>
    </row>
    <row r="17" spans="1:41" x14ac:dyDescent="0.45">
      <c r="A17" s="7" t="s">
        <v>155</v>
      </c>
      <c r="B17" s="10">
        <v>0.53900000000000003</v>
      </c>
      <c r="C17" s="4" t="s">
        <v>131</v>
      </c>
      <c r="D17" s="10">
        <v>0.58799999999999997</v>
      </c>
      <c r="E17" s="4" t="s">
        <v>119</v>
      </c>
      <c r="F17" s="10">
        <v>0.45600000000000002</v>
      </c>
      <c r="G17" s="4" t="s">
        <v>221</v>
      </c>
      <c r="H17" s="10">
        <v>0.73799999999999999</v>
      </c>
      <c r="I17" s="4" t="s">
        <v>386</v>
      </c>
      <c r="J17" s="10">
        <v>0.45700000000000002</v>
      </c>
      <c r="K17" s="4" t="s">
        <v>170</v>
      </c>
      <c r="L17" s="10">
        <v>0.45300000000000001</v>
      </c>
      <c r="M17" s="4" t="s">
        <v>121</v>
      </c>
      <c r="N17" s="10">
        <v>0.49399999999999999</v>
      </c>
      <c r="O17" s="4" t="s">
        <v>410</v>
      </c>
      <c r="P17" s="10">
        <v>1</v>
      </c>
      <c r="Q17" s="4" t="s">
        <v>316</v>
      </c>
      <c r="R17" s="10">
        <v>0.438</v>
      </c>
      <c r="S17" s="4" t="s">
        <v>90</v>
      </c>
      <c r="T17" s="10">
        <v>0.442</v>
      </c>
      <c r="U17" s="4" t="s">
        <v>215</v>
      </c>
      <c r="V17" s="10">
        <v>0.44</v>
      </c>
      <c r="W17" s="4" t="s">
        <v>109</v>
      </c>
      <c r="X17" s="10">
        <v>0.5</v>
      </c>
      <c r="Y17" s="4" t="s">
        <v>409</v>
      </c>
      <c r="Z17" s="10">
        <v>0.51800000000000002</v>
      </c>
      <c r="AA17" s="4" t="s">
        <v>131</v>
      </c>
      <c r="AB17" s="10">
        <v>0.53600000000000003</v>
      </c>
      <c r="AC17" s="4" t="s">
        <v>97</v>
      </c>
      <c r="AD17" s="10">
        <v>0.57099999999999995</v>
      </c>
      <c r="AE17" s="4" t="s">
        <v>408</v>
      </c>
      <c r="AF17" s="10">
        <v>0</v>
      </c>
      <c r="AG17" s="4" t="s">
        <v>312</v>
      </c>
      <c r="AH17" s="4" t="s">
        <v>92</v>
      </c>
      <c r="AI17" s="4" t="s">
        <v>93</v>
      </c>
      <c r="AJ17" s="4" t="s">
        <v>92</v>
      </c>
      <c r="AK17" s="4" t="s">
        <v>93</v>
      </c>
      <c r="AL17" s="4" t="s">
        <v>92</v>
      </c>
      <c r="AM17" s="4" t="s">
        <v>93</v>
      </c>
      <c r="AN17" s="4" t="s">
        <v>92</v>
      </c>
      <c r="AO17" s="4" t="s">
        <v>93</v>
      </c>
    </row>
    <row r="18" spans="1:41" ht="28.5" x14ac:dyDescent="0.45">
      <c r="A18" s="6" t="s">
        <v>156</v>
      </c>
    </row>
    <row r="19" spans="1:41" x14ac:dyDescent="0.45">
      <c r="A19" s="7" t="s">
        <v>157</v>
      </c>
      <c r="B19" s="10">
        <v>0.95799999999999996</v>
      </c>
      <c r="C19" s="4" t="s">
        <v>169</v>
      </c>
      <c r="D19" s="10">
        <v>0.95799999999999996</v>
      </c>
      <c r="E19" s="4" t="s">
        <v>86</v>
      </c>
      <c r="F19" s="10">
        <v>0.95499999999999996</v>
      </c>
      <c r="G19" s="4" t="s">
        <v>83</v>
      </c>
      <c r="H19" s="10">
        <v>0.90500000000000003</v>
      </c>
      <c r="I19" s="4" t="s">
        <v>383</v>
      </c>
      <c r="J19" s="10">
        <v>0.94299999999999995</v>
      </c>
      <c r="K19" s="4" t="s">
        <v>105</v>
      </c>
      <c r="L19" s="10">
        <v>0.96099999999999997</v>
      </c>
      <c r="M19" s="4" t="s">
        <v>98</v>
      </c>
      <c r="N19" s="10">
        <v>0.93799999999999994</v>
      </c>
      <c r="O19" s="4" t="s">
        <v>164</v>
      </c>
      <c r="P19" s="10">
        <v>1</v>
      </c>
      <c r="Q19" s="4" t="s">
        <v>316</v>
      </c>
      <c r="R19" s="10">
        <v>0.92600000000000005</v>
      </c>
      <c r="S19" s="4" t="s">
        <v>102</v>
      </c>
      <c r="T19" s="10">
        <v>0.94499999999999995</v>
      </c>
      <c r="U19" s="4" t="s">
        <v>132</v>
      </c>
      <c r="V19" s="10">
        <v>0.89800000000000002</v>
      </c>
      <c r="W19" s="4" t="s">
        <v>245</v>
      </c>
      <c r="X19" s="10">
        <v>1</v>
      </c>
      <c r="Y19" s="4" t="s">
        <v>314</v>
      </c>
      <c r="Z19" s="10">
        <v>0.98499999999999999</v>
      </c>
      <c r="AA19" s="4" t="s">
        <v>174</v>
      </c>
      <c r="AB19" s="10">
        <v>0.99399999999999999</v>
      </c>
      <c r="AC19" s="4" t="s">
        <v>177</v>
      </c>
      <c r="AD19" s="10">
        <v>0.97299999999999998</v>
      </c>
      <c r="AE19" s="4" t="s">
        <v>96</v>
      </c>
      <c r="AF19" s="10">
        <v>1</v>
      </c>
      <c r="AG19" s="4" t="s">
        <v>312</v>
      </c>
      <c r="AH19" s="4" t="s">
        <v>92</v>
      </c>
      <c r="AI19" s="4" t="s">
        <v>93</v>
      </c>
      <c r="AJ19" s="4" t="s">
        <v>92</v>
      </c>
      <c r="AK19" s="4" t="s">
        <v>93</v>
      </c>
      <c r="AL19" s="4" t="s">
        <v>92</v>
      </c>
      <c r="AM19" s="4" t="s">
        <v>93</v>
      </c>
      <c r="AN19" s="4" t="s">
        <v>92</v>
      </c>
      <c r="AO19" s="4" t="s">
        <v>93</v>
      </c>
    </row>
    <row r="20" spans="1:41" x14ac:dyDescent="0.45">
      <c r="A20" s="8" t="s">
        <v>162</v>
      </c>
      <c r="B20" s="10">
        <v>0.79800000000000004</v>
      </c>
      <c r="C20" s="4" t="s">
        <v>114</v>
      </c>
      <c r="D20" s="10">
        <v>0.89900000000000002</v>
      </c>
      <c r="E20" s="4" t="s">
        <v>253</v>
      </c>
      <c r="F20" s="10">
        <v>0.78700000000000003</v>
      </c>
      <c r="G20" s="4" t="s">
        <v>227</v>
      </c>
      <c r="H20" s="10">
        <v>0</v>
      </c>
      <c r="I20" s="4" t="s">
        <v>319</v>
      </c>
      <c r="J20" s="10">
        <v>0.752</v>
      </c>
      <c r="K20" s="4" t="s">
        <v>106</v>
      </c>
      <c r="L20" s="10">
        <v>0.78800000000000003</v>
      </c>
      <c r="M20" s="4" t="s">
        <v>407</v>
      </c>
      <c r="N20" s="10">
        <v>0.84</v>
      </c>
      <c r="O20" s="4" t="s">
        <v>399</v>
      </c>
      <c r="P20" s="10">
        <v>0</v>
      </c>
      <c r="Q20" s="4" t="s">
        <v>316</v>
      </c>
      <c r="R20" s="10">
        <v>0.877</v>
      </c>
      <c r="S20" s="4" t="s">
        <v>103</v>
      </c>
      <c r="T20" s="10">
        <v>0.90200000000000002</v>
      </c>
      <c r="U20" s="4" t="s">
        <v>131</v>
      </c>
      <c r="V20" s="10">
        <v>0.86599999999999999</v>
      </c>
      <c r="W20" s="4" t="s">
        <v>249</v>
      </c>
      <c r="X20" s="10">
        <v>1</v>
      </c>
      <c r="Y20" s="4" t="s">
        <v>314</v>
      </c>
      <c r="Z20" s="10">
        <v>0.88800000000000001</v>
      </c>
      <c r="AA20" s="4" t="s">
        <v>268</v>
      </c>
      <c r="AB20" s="10">
        <v>0.92800000000000005</v>
      </c>
      <c r="AC20" s="4" t="s">
        <v>164</v>
      </c>
      <c r="AD20" s="10">
        <v>0.80400000000000005</v>
      </c>
      <c r="AE20" s="4" t="s">
        <v>246</v>
      </c>
      <c r="AF20" s="10">
        <v>1</v>
      </c>
      <c r="AG20" s="4" t="s">
        <v>312</v>
      </c>
      <c r="AH20" s="4" t="s">
        <v>92</v>
      </c>
      <c r="AI20" s="4" t="s">
        <v>93</v>
      </c>
      <c r="AJ20" s="4" t="s">
        <v>92</v>
      </c>
      <c r="AK20" s="4" t="s">
        <v>93</v>
      </c>
      <c r="AL20" s="4" t="s">
        <v>92</v>
      </c>
      <c r="AM20" s="4" t="s">
        <v>93</v>
      </c>
      <c r="AN20" s="4" t="s">
        <v>92</v>
      </c>
      <c r="AO20" s="4" t="s">
        <v>93</v>
      </c>
    </row>
    <row r="21" spans="1:41" x14ac:dyDescent="0.45">
      <c r="A21" s="8" t="s">
        <v>168</v>
      </c>
      <c r="B21" s="10">
        <v>6.8000000000000005E-2</v>
      </c>
      <c r="C21" s="4" t="s">
        <v>79</v>
      </c>
      <c r="D21" s="10">
        <v>5.1999999999999998E-2</v>
      </c>
      <c r="E21" s="4" t="s">
        <v>118</v>
      </c>
      <c r="F21" s="10">
        <v>0.10100000000000001</v>
      </c>
      <c r="G21" s="4" t="s">
        <v>257</v>
      </c>
      <c r="H21" s="10">
        <v>0</v>
      </c>
      <c r="I21" s="4" t="s">
        <v>319</v>
      </c>
      <c r="J21" s="10">
        <v>0.11799999999999999</v>
      </c>
      <c r="K21" s="4" t="s">
        <v>406</v>
      </c>
      <c r="L21" s="10">
        <v>0.16600000000000001</v>
      </c>
      <c r="M21" s="4" t="s">
        <v>405</v>
      </c>
      <c r="N21" s="10">
        <v>0</v>
      </c>
      <c r="O21" s="4" t="s">
        <v>132</v>
      </c>
      <c r="P21" s="10">
        <v>0.879</v>
      </c>
      <c r="Q21" s="4" t="s">
        <v>381</v>
      </c>
      <c r="R21" s="10">
        <v>2.5000000000000001E-2</v>
      </c>
      <c r="S21" s="4" t="s">
        <v>141</v>
      </c>
      <c r="T21" s="10">
        <v>2.1999999999999999E-2</v>
      </c>
      <c r="U21" s="4" t="s">
        <v>176</v>
      </c>
      <c r="V21" s="10">
        <v>3.2000000000000001E-2</v>
      </c>
      <c r="W21" s="4" t="s">
        <v>105</v>
      </c>
      <c r="X21" s="10">
        <v>0</v>
      </c>
      <c r="Y21" s="4" t="s">
        <v>314</v>
      </c>
      <c r="Z21" s="10">
        <v>7.1999999999999995E-2</v>
      </c>
      <c r="AA21" s="4" t="s">
        <v>218</v>
      </c>
      <c r="AB21" s="10">
        <v>6.6000000000000003E-2</v>
      </c>
      <c r="AC21" s="4" t="s">
        <v>164</v>
      </c>
      <c r="AD21" s="10">
        <v>0.127</v>
      </c>
      <c r="AE21" s="4" t="s">
        <v>404</v>
      </c>
      <c r="AF21" s="10">
        <v>0</v>
      </c>
      <c r="AG21" s="4" t="s">
        <v>312</v>
      </c>
      <c r="AH21" s="4" t="s">
        <v>92</v>
      </c>
      <c r="AI21" s="4" t="s">
        <v>93</v>
      </c>
      <c r="AJ21" s="4" t="s">
        <v>92</v>
      </c>
      <c r="AK21" s="4" t="s">
        <v>93</v>
      </c>
      <c r="AL21" s="4" t="s">
        <v>92</v>
      </c>
      <c r="AM21" s="4" t="s">
        <v>93</v>
      </c>
      <c r="AN21" s="4" t="s">
        <v>92</v>
      </c>
      <c r="AO21" s="4" t="s">
        <v>93</v>
      </c>
    </row>
    <row r="22" spans="1:41" ht="28.5" x14ac:dyDescent="0.45">
      <c r="A22" s="8" t="s">
        <v>173</v>
      </c>
      <c r="B22" s="10">
        <v>0</v>
      </c>
      <c r="C22" s="4" t="s">
        <v>158</v>
      </c>
      <c r="D22" s="10">
        <v>0</v>
      </c>
      <c r="E22" s="4" t="s">
        <v>142</v>
      </c>
      <c r="F22" s="10">
        <v>0</v>
      </c>
      <c r="G22" s="4" t="s">
        <v>84</v>
      </c>
      <c r="H22" s="10">
        <v>0</v>
      </c>
      <c r="I22" s="4" t="s">
        <v>319</v>
      </c>
      <c r="J22" s="10">
        <v>0</v>
      </c>
      <c r="K22" s="4" t="s">
        <v>139</v>
      </c>
      <c r="L22" s="10">
        <v>0</v>
      </c>
      <c r="M22" s="4" t="s">
        <v>135</v>
      </c>
      <c r="N22" s="10">
        <v>0</v>
      </c>
      <c r="O22" s="4" t="s">
        <v>132</v>
      </c>
      <c r="P22" s="10">
        <v>0</v>
      </c>
      <c r="Q22" s="4" t="s">
        <v>316</v>
      </c>
      <c r="R22" s="10">
        <v>1E-3</v>
      </c>
      <c r="S22" s="4" t="s">
        <v>403</v>
      </c>
      <c r="T22" s="10">
        <v>1E-3</v>
      </c>
      <c r="U22" s="4" t="s">
        <v>402</v>
      </c>
      <c r="V22" s="10">
        <v>0</v>
      </c>
      <c r="W22" s="4" t="s">
        <v>95</v>
      </c>
      <c r="X22" s="10">
        <v>0</v>
      </c>
      <c r="Y22" s="4" t="s">
        <v>314</v>
      </c>
      <c r="Z22" s="10">
        <v>0</v>
      </c>
      <c r="AA22" s="4" t="s">
        <v>174</v>
      </c>
      <c r="AB22" s="10">
        <v>0</v>
      </c>
      <c r="AC22" s="4" t="s">
        <v>161</v>
      </c>
      <c r="AD22" s="10">
        <v>0</v>
      </c>
      <c r="AE22" s="4" t="s">
        <v>149</v>
      </c>
      <c r="AF22" s="10">
        <v>0</v>
      </c>
      <c r="AG22" s="4" t="s">
        <v>312</v>
      </c>
      <c r="AH22" s="4" t="s">
        <v>92</v>
      </c>
      <c r="AI22" s="4" t="s">
        <v>93</v>
      </c>
      <c r="AJ22" s="4" t="s">
        <v>92</v>
      </c>
      <c r="AK22" s="4" t="s">
        <v>93</v>
      </c>
      <c r="AL22" s="4" t="s">
        <v>92</v>
      </c>
      <c r="AM22" s="4" t="s">
        <v>93</v>
      </c>
      <c r="AN22" s="4" t="s">
        <v>92</v>
      </c>
      <c r="AO22" s="4" t="s">
        <v>93</v>
      </c>
    </row>
    <row r="23" spans="1:41" x14ac:dyDescent="0.45">
      <c r="A23" s="8" t="s">
        <v>175</v>
      </c>
      <c r="B23" s="10">
        <v>7.0000000000000007E-2</v>
      </c>
      <c r="C23" s="4" t="s">
        <v>86</v>
      </c>
      <c r="D23" s="10">
        <v>7.0000000000000001E-3</v>
      </c>
      <c r="E23" s="4" t="s">
        <v>158</v>
      </c>
      <c r="F23" s="10">
        <v>5.2999999999999999E-2</v>
      </c>
      <c r="G23" s="4" t="s">
        <v>99</v>
      </c>
      <c r="H23" s="10">
        <v>0.42899999999999999</v>
      </c>
      <c r="I23" s="4" t="s">
        <v>353</v>
      </c>
      <c r="J23" s="10">
        <v>3.6999999999999998E-2</v>
      </c>
      <c r="K23" s="4" t="s">
        <v>98</v>
      </c>
      <c r="L23" s="10">
        <v>7.0000000000000001E-3</v>
      </c>
      <c r="M23" s="4" t="s">
        <v>160</v>
      </c>
      <c r="N23" s="10">
        <v>0</v>
      </c>
      <c r="O23" s="4" t="s">
        <v>132</v>
      </c>
      <c r="P23" s="10">
        <v>0</v>
      </c>
      <c r="Q23" s="4" t="s">
        <v>316</v>
      </c>
      <c r="R23" s="10">
        <v>7.0000000000000001E-3</v>
      </c>
      <c r="S23" s="4" t="s">
        <v>177</v>
      </c>
      <c r="T23" s="10">
        <v>0</v>
      </c>
      <c r="U23" s="4" t="s">
        <v>176</v>
      </c>
      <c r="V23" s="10">
        <v>0</v>
      </c>
      <c r="W23" s="4" t="s">
        <v>95</v>
      </c>
      <c r="X23" s="10">
        <v>0</v>
      </c>
      <c r="Y23" s="4" t="s">
        <v>314</v>
      </c>
      <c r="Z23" s="10">
        <v>2.5000000000000001E-2</v>
      </c>
      <c r="AA23" s="4" t="s">
        <v>77</v>
      </c>
      <c r="AB23" s="10">
        <v>0</v>
      </c>
      <c r="AC23" s="4" t="s">
        <v>161</v>
      </c>
      <c r="AD23" s="10">
        <v>4.2000000000000003E-2</v>
      </c>
      <c r="AE23" s="4" t="s">
        <v>117</v>
      </c>
      <c r="AF23" s="10">
        <v>0</v>
      </c>
      <c r="AG23" s="4" t="s">
        <v>312</v>
      </c>
      <c r="AH23" s="4" t="s">
        <v>92</v>
      </c>
      <c r="AI23" s="4" t="s">
        <v>93</v>
      </c>
      <c r="AJ23" s="4" t="s">
        <v>92</v>
      </c>
      <c r="AK23" s="4" t="s">
        <v>93</v>
      </c>
      <c r="AL23" s="4" t="s">
        <v>92</v>
      </c>
      <c r="AM23" s="4" t="s">
        <v>93</v>
      </c>
      <c r="AN23" s="4" t="s">
        <v>92</v>
      </c>
      <c r="AO23" s="4" t="s">
        <v>93</v>
      </c>
    </row>
    <row r="24" spans="1:41" ht="28.5" x14ac:dyDescent="0.45">
      <c r="A24" s="8" t="s">
        <v>178</v>
      </c>
      <c r="B24" s="10">
        <v>0</v>
      </c>
      <c r="C24" s="4" t="s">
        <v>158</v>
      </c>
      <c r="D24" s="10">
        <v>0</v>
      </c>
      <c r="E24" s="4" t="s">
        <v>142</v>
      </c>
      <c r="F24" s="10">
        <v>0</v>
      </c>
      <c r="G24" s="4" t="s">
        <v>84</v>
      </c>
      <c r="H24" s="10">
        <v>0</v>
      </c>
      <c r="I24" s="4" t="s">
        <v>319</v>
      </c>
      <c r="J24" s="10">
        <v>0</v>
      </c>
      <c r="K24" s="4" t="s">
        <v>139</v>
      </c>
      <c r="L24" s="10">
        <v>0</v>
      </c>
      <c r="M24" s="4" t="s">
        <v>135</v>
      </c>
      <c r="N24" s="10">
        <v>0</v>
      </c>
      <c r="O24" s="4" t="s">
        <v>132</v>
      </c>
      <c r="P24" s="10">
        <v>0</v>
      </c>
      <c r="Q24" s="4" t="s">
        <v>316</v>
      </c>
      <c r="R24" s="10">
        <v>0</v>
      </c>
      <c r="S24" s="4" t="s">
        <v>158</v>
      </c>
      <c r="T24" s="10">
        <v>0</v>
      </c>
      <c r="U24" s="4" t="s">
        <v>176</v>
      </c>
      <c r="V24" s="10">
        <v>0</v>
      </c>
      <c r="W24" s="4" t="s">
        <v>95</v>
      </c>
      <c r="X24" s="10">
        <v>0</v>
      </c>
      <c r="Y24" s="4" t="s">
        <v>314</v>
      </c>
      <c r="Z24" s="10">
        <v>0</v>
      </c>
      <c r="AA24" s="4" t="s">
        <v>174</v>
      </c>
      <c r="AB24" s="10">
        <v>0</v>
      </c>
      <c r="AC24" s="4" t="s">
        <v>161</v>
      </c>
      <c r="AD24" s="10">
        <v>0</v>
      </c>
      <c r="AE24" s="4" t="s">
        <v>149</v>
      </c>
      <c r="AF24" s="10">
        <v>0</v>
      </c>
      <c r="AG24" s="4" t="s">
        <v>312</v>
      </c>
      <c r="AH24" s="4" t="s">
        <v>92</v>
      </c>
      <c r="AI24" s="4" t="s">
        <v>93</v>
      </c>
      <c r="AJ24" s="4" t="s">
        <v>92</v>
      </c>
      <c r="AK24" s="4" t="s">
        <v>93</v>
      </c>
      <c r="AL24" s="4" t="s">
        <v>92</v>
      </c>
      <c r="AM24" s="4" t="s">
        <v>93</v>
      </c>
      <c r="AN24" s="4" t="s">
        <v>92</v>
      </c>
      <c r="AO24" s="4" t="s">
        <v>93</v>
      </c>
    </row>
    <row r="25" spans="1:41" x14ac:dyDescent="0.45">
      <c r="A25" s="8" t="s">
        <v>179</v>
      </c>
      <c r="B25" s="10">
        <v>2.1000000000000001E-2</v>
      </c>
      <c r="C25" s="4" t="s">
        <v>107</v>
      </c>
      <c r="D25" s="10">
        <v>0</v>
      </c>
      <c r="E25" s="4" t="s">
        <v>142</v>
      </c>
      <c r="F25" s="10">
        <v>1.4E-2</v>
      </c>
      <c r="G25" s="4" t="s">
        <v>135</v>
      </c>
      <c r="H25" s="10">
        <v>0.47599999999999998</v>
      </c>
      <c r="I25" s="4" t="s">
        <v>401</v>
      </c>
      <c r="J25" s="10">
        <v>3.5999999999999997E-2</v>
      </c>
      <c r="K25" s="4" t="s">
        <v>104</v>
      </c>
      <c r="L25" s="10">
        <v>0</v>
      </c>
      <c r="M25" s="4" t="s">
        <v>135</v>
      </c>
      <c r="N25" s="10">
        <v>9.8000000000000004E-2</v>
      </c>
      <c r="O25" s="4" t="s">
        <v>350</v>
      </c>
      <c r="P25" s="10">
        <v>0.121</v>
      </c>
      <c r="Q25" s="4" t="s">
        <v>381</v>
      </c>
      <c r="R25" s="10">
        <v>1.6E-2</v>
      </c>
      <c r="S25" s="4" t="s">
        <v>77</v>
      </c>
      <c r="T25" s="10">
        <v>1.9E-2</v>
      </c>
      <c r="U25" s="4" t="s">
        <v>126</v>
      </c>
      <c r="V25" s="10">
        <v>0</v>
      </c>
      <c r="W25" s="4" t="s">
        <v>95</v>
      </c>
      <c r="X25" s="10">
        <v>0</v>
      </c>
      <c r="Y25" s="4" t="s">
        <v>314</v>
      </c>
      <c r="Z25" s="10">
        <v>0</v>
      </c>
      <c r="AA25" s="4" t="s">
        <v>174</v>
      </c>
      <c r="AB25" s="10">
        <v>0</v>
      </c>
      <c r="AC25" s="4" t="s">
        <v>161</v>
      </c>
      <c r="AD25" s="10">
        <v>0</v>
      </c>
      <c r="AE25" s="4" t="s">
        <v>149</v>
      </c>
      <c r="AF25" s="10">
        <v>0</v>
      </c>
      <c r="AG25" s="4" t="s">
        <v>312</v>
      </c>
      <c r="AH25" s="4" t="s">
        <v>92</v>
      </c>
      <c r="AI25" s="4" t="s">
        <v>93</v>
      </c>
      <c r="AJ25" s="4" t="s">
        <v>92</v>
      </c>
      <c r="AK25" s="4" t="s">
        <v>93</v>
      </c>
      <c r="AL25" s="4" t="s">
        <v>92</v>
      </c>
      <c r="AM25" s="4" t="s">
        <v>93</v>
      </c>
      <c r="AN25" s="4" t="s">
        <v>92</v>
      </c>
      <c r="AO25" s="4" t="s">
        <v>93</v>
      </c>
    </row>
    <row r="26" spans="1:41" x14ac:dyDescent="0.45">
      <c r="A26" s="7" t="s">
        <v>180</v>
      </c>
      <c r="B26" s="10">
        <v>4.2000000000000003E-2</v>
      </c>
      <c r="C26" s="4" t="s">
        <v>169</v>
      </c>
      <c r="D26" s="10">
        <v>4.2000000000000003E-2</v>
      </c>
      <c r="E26" s="4" t="s">
        <v>86</v>
      </c>
      <c r="F26" s="10">
        <v>4.4999999999999998E-2</v>
      </c>
      <c r="G26" s="4" t="s">
        <v>83</v>
      </c>
      <c r="H26" s="10">
        <v>9.5000000000000001E-2</v>
      </c>
      <c r="I26" s="4" t="s">
        <v>383</v>
      </c>
      <c r="J26" s="10">
        <v>5.7000000000000002E-2</v>
      </c>
      <c r="K26" s="4" t="s">
        <v>105</v>
      </c>
      <c r="L26" s="10">
        <v>3.9E-2</v>
      </c>
      <c r="M26" s="4" t="s">
        <v>98</v>
      </c>
      <c r="N26" s="10">
        <v>6.2E-2</v>
      </c>
      <c r="O26" s="4" t="s">
        <v>164</v>
      </c>
      <c r="P26" s="10">
        <v>0</v>
      </c>
      <c r="Q26" s="4" t="s">
        <v>316</v>
      </c>
      <c r="R26" s="10">
        <v>7.3999999999999996E-2</v>
      </c>
      <c r="S26" s="4" t="s">
        <v>102</v>
      </c>
      <c r="T26" s="10">
        <v>5.5E-2</v>
      </c>
      <c r="U26" s="4" t="s">
        <v>132</v>
      </c>
      <c r="V26" s="10">
        <v>0.10199999999999999</v>
      </c>
      <c r="W26" s="4" t="s">
        <v>245</v>
      </c>
      <c r="X26" s="10">
        <v>0</v>
      </c>
      <c r="Y26" s="4" t="s">
        <v>314</v>
      </c>
      <c r="Z26" s="10">
        <v>1.4999999999999999E-2</v>
      </c>
      <c r="AA26" s="4" t="s">
        <v>174</v>
      </c>
      <c r="AB26" s="10">
        <v>6.0000000000000001E-3</v>
      </c>
      <c r="AC26" s="4" t="s">
        <v>177</v>
      </c>
      <c r="AD26" s="10">
        <v>2.7E-2</v>
      </c>
      <c r="AE26" s="4" t="s">
        <v>96</v>
      </c>
      <c r="AF26" s="10">
        <v>0</v>
      </c>
      <c r="AG26" s="4" t="s">
        <v>312</v>
      </c>
      <c r="AH26" s="4" t="s">
        <v>92</v>
      </c>
      <c r="AI26" s="4" t="s">
        <v>93</v>
      </c>
      <c r="AJ26" s="4" t="s">
        <v>92</v>
      </c>
      <c r="AK26" s="4" t="s">
        <v>93</v>
      </c>
      <c r="AL26" s="4" t="s">
        <v>92</v>
      </c>
      <c r="AM26" s="4" t="s">
        <v>93</v>
      </c>
      <c r="AN26" s="4" t="s">
        <v>92</v>
      </c>
      <c r="AO26" s="4" t="s">
        <v>93</v>
      </c>
    </row>
    <row r="27" spans="1:41" ht="28.5" x14ac:dyDescent="0.45">
      <c r="A27" s="7" t="s">
        <v>181</v>
      </c>
      <c r="B27" s="10">
        <v>3.5999999999999997E-2</v>
      </c>
      <c r="C27" s="4" t="s">
        <v>89</v>
      </c>
      <c r="D27" s="10">
        <v>0</v>
      </c>
      <c r="E27" s="4" t="s">
        <v>142</v>
      </c>
      <c r="F27" s="10">
        <v>4.2999999999999997E-2</v>
      </c>
      <c r="G27" s="4" t="s">
        <v>99</v>
      </c>
      <c r="H27" s="10">
        <v>0.57099999999999995</v>
      </c>
      <c r="I27" s="4" t="s">
        <v>353</v>
      </c>
      <c r="J27" s="10">
        <v>4.9000000000000002E-2</v>
      </c>
      <c r="K27" s="4" t="s">
        <v>96</v>
      </c>
      <c r="L27" s="10">
        <v>0.01</v>
      </c>
      <c r="M27" s="4" t="s">
        <v>160</v>
      </c>
      <c r="N27" s="10">
        <v>0.08</v>
      </c>
      <c r="O27" s="4" t="s">
        <v>303</v>
      </c>
      <c r="P27" s="10">
        <v>0.121</v>
      </c>
      <c r="Q27" s="4" t="s">
        <v>381</v>
      </c>
      <c r="R27" s="10">
        <v>4.2999999999999997E-2</v>
      </c>
      <c r="S27" s="4" t="s">
        <v>126</v>
      </c>
      <c r="T27" s="10">
        <v>4.3999999999999997E-2</v>
      </c>
      <c r="U27" s="4" t="s">
        <v>132</v>
      </c>
      <c r="V27" s="10">
        <v>4.3999999999999997E-2</v>
      </c>
      <c r="W27" s="4" t="s">
        <v>95</v>
      </c>
      <c r="X27" s="10">
        <v>0</v>
      </c>
      <c r="Y27" s="4" t="s">
        <v>314</v>
      </c>
      <c r="Z27" s="10">
        <v>1.0999999999999999E-2</v>
      </c>
      <c r="AA27" s="4" t="s">
        <v>159</v>
      </c>
      <c r="AB27" s="10">
        <v>1E-3</v>
      </c>
      <c r="AC27" s="4" t="s">
        <v>400</v>
      </c>
      <c r="AD27" s="10">
        <v>5.1999999999999998E-2</v>
      </c>
      <c r="AE27" s="4" t="s">
        <v>127</v>
      </c>
      <c r="AF27" s="10">
        <v>0</v>
      </c>
      <c r="AG27" s="4" t="s">
        <v>312</v>
      </c>
      <c r="AH27" s="4" t="s">
        <v>92</v>
      </c>
      <c r="AI27" s="4" t="s">
        <v>93</v>
      </c>
      <c r="AJ27" s="4" t="s">
        <v>92</v>
      </c>
      <c r="AK27" s="4" t="s">
        <v>93</v>
      </c>
      <c r="AL27" s="4" t="s">
        <v>92</v>
      </c>
      <c r="AM27" s="4" t="s">
        <v>93</v>
      </c>
      <c r="AN27" s="4" t="s">
        <v>92</v>
      </c>
      <c r="AO27" s="4" t="s">
        <v>93</v>
      </c>
    </row>
    <row r="28" spans="1:41" ht="28.5" x14ac:dyDescent="0.45">
      <c r="A28" s="7" t="s">
        <v>185</v>
      </c>
      <c r="B28" s="10">
        <v>0.79800000000000004</v>
      </c>
      <c r="C28" s="4" t="s">
        <v>114</v>
      </c>
      <c r="D28" s="10">
        <v>0.89900000000000002</v>
      </c>
      <c r="E28" s="4" t="s">
        <v>253</v>
      </c>
      <c r="F28" s="10">
        <v>0.78700000000000003</v>
      </c>
      <c r="G28" s="4" t="s">
        <v>227</v>
      </c>
      <c r="H28" s="10">
        <v>0</v>
      </c>
      <c r="I28" s="4" t="s">
        <v>319</v>
      </c>
      <c r="J28" s="10">
        <v>0.748</v>
      </c>
      <c r="K28" s="4" t="s">
        <v>226</v>
      </c>
      <c r="L28" s="10">
        <v>0.78100000000000003</v>
      </c>
      <c r="M28" s="4" t="s">
        <v>217</v>
      </c>
      <c r="N28" s="10">
        <v>0.84</v>
      </c>
      <c r="O28" s="4" t="s">
        <v>399</v>
      </c>
      <c r="P28" s="10">
        <v>0</v>
      </c>
      <c r="Q28" s="4" t="s">
        <v>316</v>
      </c>
      <c r="R28" s="10">
        <v>0.86699999999999999</v>
      </c>
      <c r="S28" s="4" t="s">
        <v>79</v>
      </c>
      <c r="T28" s="10">
        <v>0.89600000000000002</v>
      </c>
      <c r="U28" s="4" t="s">
        <v>90</v>
      </c>
      <c r="V28" s="10">
        <v>0.84899999999999998</v>
      </c>
      <c r="W28" s="4" t="s">
        <v>127</v>
      </c>
      <c r="X28" s="10">
        <v>1</v>
      </c>
      <c r="Y28" s="4" t="s">
        <v>314</v>
      </c>
      <c r="Z28" s="10">
        <v>0.878</v>
      </c>
      <c r="AA28" s="4" t="s">
        <v>115</v>
      </c>
      <c r="AB28" s="10">
        <v>0.92700000000000005</v>
      </c>
      <c r="AC28" s="4" t="s">
        <v>164</v>
      </c>
      <c r="AD28" s="10">
        <v>0.754</v>
      </c>
      <c r="AE28" s="4" t="s">
        <v>398</v>
      </c>
      <c r="AF28" s="10">
        <v>1</v>
      </c>
      <c r="AG28" s="4" t="s">
        <v>312</v>
      </c>
      <c r="AH28" s="4" t="s">
        <v>92</v>
      </c>
      <c r="AI28" s="4" t="s">
        <v>93</v>
      </c>
      <c r="AJ28" s="4" t="s">
        <v>92</v>
      </c>
      <c r="AK28" s="4" t="s">
        <v>93</v>
      </c>
      <c r="AL28" s="4" t="s">
        <v>92</v>
      </c>
      <c r="AM28" s="4" t="s">
        <v>93</v>
      </c>
      <c r="AN28" s="4" t="s">
        <v>92</v>
      </c>
      <c r="AO28" s="4" t="s">
        <v>93</v>
      </c>
    </row>
    <row r="29" spans="1:41" ht="28.5" x14ac:dyDescent="0.45">
      <c r="A29" s="4" t="s">
        <v>188</v>
      </c>
    </row>
    <row r="30" spans="1:41" x14ac:dyDescent="0.45">
      <c r="A30" s="6" t="s">
        <v>189</v>
      </c>
      <c r="B30" s="9">
        <v>2643</v>
      </c>
      <c r="C30" s="4" t="s">
        <v>397</v>
      </c>
      <c r="D30" s="9">
        <v>1320</v>
      </c>
      <c r="E30" s="4" t="s">
        <v>396</v>
      </c>
      <c r="F30" s="9">
        <v>1096</v>
      </c>
      <c r="G30" s="4" t="s">
        <v>326</v>
      </c>
      <c r="H30" s="4">
        <v>84</v>
      </c>
      <c r="I30" s="4" t="s">
        <v>332</v>
      </c>
      <c r="J30" s="9">
        <v>2015</v>
      </c>
      <c r="K30" s="4" t="s">
        <v>395</v>
      </c>
      <c r="L30" s="9">
        <v>1116</v>
      </c>
      <c r="M30" s="4" t="s">
        <v>394</v>
      </c>
      <c r="N30" s="4">
        <v>712</v>
      </c>
      <c r="O30" s="4" t="s">
        <v>393</v>
      </c>
      <c r="P30" s="4">
        <v>33</v>
      </c>
      <c r="Q30" s="4" t="s">
        <v>329</v>
      </c>
      <c r="R30" s="9">
        <v>2595</v>
      </c>
      <c r="S30" s="4" t="s">
        <v>392</v>
      </c>
      <c r="T30" s="9">
        <v>1506</v>
      </c>
      <c r="U30" s="4" t="s">
        <v>391</v>
      </c>
      <c r="V30" s="4">
        <v>998</v>
      </c>
      <c r="W30" s="4" t="s">
        <v>390</v>
      </c>
      <c r="X30" s="4">
        <v>16</v>
      </c>
      <c r="Y30" s="4" t="s">
        <v>325</v>
      </c>
      <c r="Z30" s="9">
        <v>2388</v>
      </c>
      <c r="AA30" s="4" t="s">
        <v>389</v>
      </c>
      <c r="AB30" s="9">
        <v>1692</v>
      </c>
      <c r="AC30" s="4" t="s">
        <v>388</v>
      </c>
      <c r="AD30" s="4">
        <v>480</v>
      </c>
      <c r="AE30" s="4" t="s">
        <v>322</v>
      </c>
      <c r="AF30" s="4">
        <v>20</v>
      </c>
      <c r="AG30" s="4" t="s">
        <v>321</v>
      </c>
      <c r="AH30" s="4">
        <v>0</v>
      </c>
      <c r="AI30" s="4" t="s">
        <v>320</v>
      </c>
      <c r="AJ30" s="4">
        <v>0</v>
      </c>
      <c r="AK30" s="4" t="s">
        <v>320</v>
      </c>
      <c r="AL30" s="4">
        <v>0</v>
      </c>
      <c r="AM30" s="4" t="s">
        <v>320</v>
      </c>
      <c r="AN30" s="4">
        <v>0</v>
      </c>
      <c r="AO30" s="4" t="s">
        <v>320</v>
      </c>
    </row>
    <row r="31" spans="1:41" ht="28.5" x14ac:dyDescent="0.45">
      <c r="A31" s="7" t="s">
        <v>198</v>
      </c>
      <c r="B31" s="10">
        <v>0.1</v>
      </c>
      <c r="C31" s="4" t="s">
        <v>108</v>
      </c>
      <c r="D31" s="10">
        <v>0.02</v>
      </c>
      <c r="E31" s="4" t="s">
        <v>77</v>
      </c>
      <c r="F31" s="10">
        <v>2.7E-2</v>
      </c>
      <c r="G31" s="4" t="s">
        <v>104</v>
      </c>
      <c r="H31" s="10">
        <v>1</v>
      </c>
      <c r="I31" s="4" t="s">
        <v>319</v>
      </c>
      <c r="J31" s="10">
        <v>0.16500000000000001</v>
      </c>
      <c r="K31" s="4" t="s">
        <v>356</v>
      </c>
      <c r="L31" s="10">
        <v>9.9000000000000005E-2</v>
      </c>
      <c r="M31" s="4" t="s">
        <v>165</v>
      </c>
      <c r="N31" s="10">
        <v>0.128</v>
      </c>
      <c r="O31" s="4" t="s">
        <v>250</v>
      </c>
      <c r="P31" s="10">
        <v>0.121</v>
      </c>
      <c r="Q31" s="4" t="s">
        <v>381</v>
      </c>
      <c r="R31" s="10">
        <v>3.4000000000000002E-2</v>
      </c>
      <c r="S31" s="4" t="s">
        <v>161</v>
      </c>
      <c r="T31" s="10">
        <v>1.4999999999999999E-2</v>
      </c>
      <c r="U31" s="4" t="s">
        <v>160</v>
      </c>
      <c r="V31" s="10">
        <v>0.02</v>
      </c>
      <c r="W31" s="4" t="s">
        <v>88</v>
      </c>
      <c r="X31" s="10">
        <v>0</v>
      </c>
      <c r="Y31" s="4" t="s">
        <v>314</v>
      </c>
      <c r="Z31" s="10">
        <v>7.0999999999999994E-2</v>
      </c>
      <c r="AA31" s="4" t="s">
        <v>79</v>
      </c>
      <c r="AB31" s="10">
        <v>0.02</v>
      </c>
      <c r="AC31" s="4" t="s">
        <v>142</v>
      </c>
      <c r="AD31" s="10">
        <v>2.7E-2</v>
      </c>
      <c r="AE31" s="4" t="s">
        <v>105</v>
      </c>
      <c r="AF31" s="10">
        <v>0</v>
      </c>
      <c r="AG31" s="4" t="s">
        <v>312</v>
      </c>
      <c r="AH31" s="4" t="s">
        <v>92</v>
      </c>
      <c r="AI31" s="4" t="s">
        <v>93</v>
      </c>
      <c r="AJ31" s="4" t="s">
        <v>92</v>
      </c>
      <c r="AK31" s="4" t="s">
        <v>93</v>
      </c>
      <c r="AL31" s="4" t="s">
        <v>92</v>
      </c>
      <c r="AM31" s="4" t="s">
        <v>93</v>
      </c>
      <c r="AN31" s="4" t="s">
        <v>92</v>
      </c>
      <c r="AO31" s="4" t="s">
        <v>93</v>
      </c>
    </row>
    <row r="32" spans="1:41" x14ac:dyDescent="0.45">
      <c r="A32" s="8" t="s">
        <v>200</v>
      </c>
      <c r="B32" s="10">
        <v>0.1</v>
      </c>
      <c r="C32" s="4" t="s">
        <v>108</v>
      </c>
      <c r="D32" s="10">
        <v>0.02</v>
      </c>
      <c r="E32" s="4" t="s">
        <v>77</v>
      </c>
      <c r="F32" s="10">
        <v>2.7E-2</v>
      </c>
      <c r="G32" s="4" t="s">
        <v>104</v>
      </c>
      <c r="H32" s="10">
        <v>1</v>
      </c>
      <c r="I32" s="4" t="s">
        <v>319</v>
      </c>
      <c r="J32" s="10">
        <v>0.125</v>
      </c>
      <c r="K32" s="4" t="s">
        <v>166</v>
      </c>
      <c r="L32" s="10">
        <v>8.4000000000000005E-2</v>
      </c>
      <c r="M32" s="4" t="s">
        <v>125</v>
      </c>
      <c r="N32" s="10">
        <v>0.1</v>
      </c>
      <c r="O32" s="4" t="s">
        <v>226</v>
      </c>
      <c r="P32" s="10">
        <v>0.121</v>
      </c>
      <c r="Q32" s="4" t="s">
        <v>381</v>
      </c>
      <c r="R32" s="10">
        <v>3.4000000000000002E-2</v>
      </c>
      <c r="S32" s="4" t="s">
        <v>161</v>
      </c>
      <c r="T32" s="10">
        <v>1.4999999999999999E-2</v>
      </c>
      <c r="U32" s="4" t="s">
        <v>160</v>
      </c>
      <c r="V32" s="10">
        <v>0.02</v>
      </c>
      <c r="W32" s="4" t="s">
        <v>88</v>
      </c>
      <c r="X32" s="10">
        <v>0</v>
      </c>
      <c r="Y32" s="4" t="s">
        <v>314</v>
      </c>
      <c r="Z32" s="10">
        <v>6.4000000000000001E-2</v>
      </c>
      <c r="AA32" s="4" t="s">
        <v>79</v>
      </c>
      <c r="AB32" s="10">
        <v>0.02</v>
      </c>
      <c r="AC32" s="4" t="s">
        <v>142</v>
      </c>
      <c r="AD32" s="10">
        <v>2.7E-2</v>
      </c>
      <c r="AE32" s="4" t="s">
        <v>105</v>
      </c>
      <c r="AF32" s="10">
        <v>0</v>
      </c>
      <c r="AG32" s="4" t="s">
        <v>312</v>
      </c>
      <c r="AH32" s="4" t="s">
        <v>92</v>
      </c>
      <c r="AI32" s="4" t="s">
        <v>93</v>
      </c>
      <c r="AJ32" s="4" t="s">
        <v>92</v>
      </c>
      <c r="AK32" s="4" t="s">
        <v>93</v>
      </c>
      <c r="AL32" s="4" t="s">
        <v>92</v>
      </c>
      <c r="AM32" s="4" t="s">
        <v>93</v>
      </c>
      <c r="AN32" s="4" t="s">
        <v>92</v>
      </c>
      <c r="AO32" s="4" t="s">
        <v>93</v>
      </c>
    </row>
    <row r="33" spans="1:41" ht="28.5" x14ac:dyDescent="0.45">
      <c r="A33" s="8" t="s">
        <v>202</v>
      </c>
      <c r="B33" s="10">
        <v>0</v>
      </c>
      <c r="C33" s="4" t="s">
        <v>158</v>
      </c>
      <c r="D33" s="10">
        <v>0</v>
      </c>
      <c r="E33" s="4" t="s">
        <v>142</v>
      </c>
      <c r="F33" s="10">
        <v>0</v>
      </c>
      <c r="G33" s="4" t="s">
        <v>84</v>
      </c>
      <c r="H33" s="10">
        <v>0</v>
      </c>
      <c r="I33" s="4" t="s">
        <v>319</v>
      </c>
      <c r="J33" s="10">
        <v>0.04</v>
      </c>
      <c r="K33" s="4" t="s">
        <v>124</v>
      </c>
      <c r="L33" s="10">
        <v>1.4E-2</v>
      </c>
      <c r="M33" s="4" t="s">
        <v>176</v>
      </c>
      <c r="N33" s="10">
        <v>2.8000000000000001E-2</v>
      </c>
      <c r="O33" s="4" t="s">
        <v>102</v>
      </c>
      <c r="P33" s="10">
        <v>0</v>
      </c>
      <c r="Q33" s="4" t="s">
        <v>316</v>
      </c>
      <c r="R33" s="10">
        <v>0</v>
      </c>
      <c r="S33" s="4" t="s">
        <v>158</v>
      </c>
      <c r="T33" s="10">
        <v>0</v>
      </c>
      <c r="U33" s="4" t="s">
        <v>77</v>
      </c>
      <c r="V33" s="10">
        <v>0</v>
      </c>
      <c r="W33" s="4" t="s">
        <v>98</v>
      </c>
      <c r="X33" s="10">
        <v>0</v>
      </c>
      <c r="Y33" s="4" t="s">
        <v>314</v>
      </c>
      <c r="Z33" s="10">
        <v>7.0000000000000001E-3</v>
      </c>
      <c r="AA33" s="4" t="s">
        <v>158</v>
      </c>
      <c r="AB33" s="10">
        <v>0</v>
      </c>
      <c r="AC33" s="4" t="s">
        <v>176</v>
      </c>
      <c r="AD33" s="10">
        <v>0</v>
      </c>
      <c r="AE33" s="4" t="s">
        <v>149</v>
      </c>
      <c r="AF33" s="10">
        <v>0</v>
      </c>
      <c r="AG33" s="4" t="s">
        <v>312</v>
      </c>
      <c r="AH33" s="4" t="s">
        <v>92</v>
      </c>
      <c r="AI33" s="4" t="s">
        <v>93</v>
      </c>
      <c r="AJ33" s="4" t="s">
        <v>92</v>
      </c>
      <c r="AK33" s="4" t="s">
        <v>93</v>
      </c>
      <c r="AL33" s="4" t="s">
        <v>92</v>
      </c>
      <c r="AM33" s="4" t="s">
        <v>93</v>
      </c>
      <c r="AN33" s="4" t="s">
        <v>92</v>
      </c>
      <c r="AO33" s="4" t="s">
        <v>93</v>
      </c>
    </row>
    <row r="34" spans="1:41" x14ac:dyDescent="0.45">
      <c r="A34" s="4" t="s">
        <v>204</v>
      </c>
    </row>
    <row r="35" spans="1:41" x14ac:dyDescent="0.45">
      <c r="A35" s="6" t="s">
        <v>205</v>
      </c>
      <c r="B35" s="9">
        <v>2597</v>
      </c>
      <c r="C35" s="4" t="s">
        <v>363</v>
      </c>
      <c r="D35" s="9">
        <v>1274</v>
      </c>
      <c r="E35" s="4" t="s">
        <v>362</v>
      </c>
      <c r="F35" s="9">
        <v>1096</v>
      </c>
      <c r="G35" s="4" t="s">
        <v>326</v>
      </c>
      <c r="H35" s="4">
        <v>84</v>
      </c>
      <c r="I35" s="4" t="s">
        <v>332</v>
      </c>
      <c r="J35" s="9">
        <v>1962</v>
      </c>
      <c r="K35" s="4" t="s">
        <v>361</v>
      </c>
      <c r="L35" s="9">
        <v>1076</v>
      </c>
      <c r="M35" s="4" t="s">
        <v>360</v>
      </c>
      <c r="N35" s="4">
        <v>699</v>
      </c>
      <c r="O35" s="4" t="s">
        <v>190</v>
      </c>
      <c r="P35" s="4">
        <v>33</v>
      </c>
      <c r="Q35" s="4" t="s">
        <v>329</v>
      </c>
      <c r="R35" s="9">
        <v>2518</v>
      </c>
      <c r="S35" s="4" t="s">
        <v>323</v>
      </c>
      <c r="T35" s="9">
        <v>1436</v>
      </c>
      <c r="U35" s="4" t="s">
        <v>359</v>
      </c>
      <c r="V35" s="4">
        <v>991</v>
      </c>
      <c r="W35" s="4" t="s">
        <v>195</v>
      </c>
      <c r="X35" s="4">
        <v>16</v>
      </c>
      <c r="Y35" s="4" t="s">
        <v>325</v>
      </c>
      <c r="Z35" s="9">
        <v>2295</v>
      </c>
      <c r="AA35" s="4" t="s">
        <v>324</v>
      </c>
      <c r="AB35" s="9">
        <v>1599</v>
      </c>
      <c r="AC35" s="4" t="s">
        <v>358</v>
      </c>
      <c r="AD35" s="4">
        <v>480</v>
      </c>
      <c r="AE35" s="4" t="s">
        <v>322</v>
      </c>
      <c r="AF35" s="4">
        <v>20</v>
      </c>
      <c r="AG35" s="4" t="s">
        <v>321</v>
      </c>
      <c r="AH35" s="4">
        <v>0</v>
      </c>
      <c r="AI35" s="4" t="s">
        <v>320</v>
      </c>
      <c r="AJ35" s="4">
        <v>0</v>
      </c>
      <c r="AK35" s="4" t="s">
        <v>320</v>
      </c>
      <c r="AL35" s="4">
        <v>0</v>
      </c>
      <c r="AM35" s="4" t="s">
        <v>320</v>
      </c>
      <c r="AN35" s="4">
        <v>0</v>
      </c>
      <c r="AO35" s="4" t="s">
        <v>320</v>
      </c>
    </row>
    <row r="36" spans="1:41" x14ac:dyDescent="0.45">
      <c r="A36" s="7" t="s">
        <v>214</v>
      </c>
      <c r="B36" s="10">
        <v>0.69799999999999995</v>
      </c>
      <c r="C36" s="4" t="s">
        <v>256</v>
      </c>
      <c r="D36" s="10">
        <v>0.71799999999999997</v>
      </c>
      <c r="E36" s="4" t="s">
        <v>261</v>
      </c>
      <c r="F36" s="10">
        <v>0.67600000000000005</v>
      </c>
      <c r="G36" s="4" t="s">
        <v>387</v>
      </c>
      <c r="H36" s="10">
        <v>0.73799999999999999</v>
      </c>
      <c r="I36" s="4" t="s">
        <v>386</v>
      </c>
      <c r="J36" s="10">
        <v>0.65</v>
      </c>
      <c r="K36" s="4" t="s">
        <v>120</v>
      </c>
      <c r="L36" s="10">
        <v>0.63600000000000001</v>
      </c>
      <c r="M36" s="4" t="s">
        <v>261</v>
      </c>
      <c r="N36" s="10">
        <v>0.754</v>
      </c>
      <c r="O36" s="4" t="s">
        <v>258</v>
      </c>
      <c r="P36" s="10">
        <v>0.121</v>
      </c>
      <c r="Q36" s="4" t="s">
        <v>381</v>
      </c>
      <c r="R36" s="10">
        <v>0.47499999999999998</v>
      </c>
      <c r="S36" s="4" t="s">
        <v>187</v>
      </c>
      <c r="T36" s="10">
        <v>0.439</v>
      </c>
      <c r="U36" s="4" t="s">
        <v>303</v>
      </c>
      <c r="V36" s="10">
        <v>0.54800000000000004</v>
      </c>
      <c r="W36" s="4" t="s">
        <v>184</v>
      </c>
      <c r="X36" s="10">
        <v>1</v>
      </c>
      <c r="Y36" s="4" t="s">
        <v>314</v>
      </c>
      <c r="Z36" s="10">
        <v>0.52700000000000002</v>
      </c>
      <c r="AA36" s="4" t="s">
        <v>227</v>
      </c>
      <c r="AB36" s="10">
        <v>0.52400000000000002</v>
      </c>
      <c r="AC36" s="4" t="s">
        <v>120</v>
      </c>
      <c r="AD36" s="10">
        <v>0.51500000000000001</v>
      </c>
      <c r="AE36" s="4" t="s">
        <v>385</v>
      </c>
      <c r="AF36" s="10">
        <v>0.45</v>
      </c>
      <c r="AG36" s="4" t="s">
        <v>354</v>
      </c>
      <c r="AH36" s="4" t="s">
        <v>92</v>
      </c>
      <c r="AI36" s="4" t="s">
        <v>93</v>
      </c>
      <c r="AJ36" s="4" t="s">
        <v>92</v>
      </c>
      <c r="AK36" s="4" t="s">
        <v>93</v>
      </c>
      <c r="AL36" s="4" t="s">
        <v>92</v>
      </c>
      <c r="AM36" s="4" t="s">
        <v>93</v>
      </c>
      <c r="AN36" s="4" t="s">
        <v>92</v>
      </c>
      <c r="AO36" s="4" t="s">
        <v>93</v>
      </c>
    </row>
    <row r="37" spans="1:41" x14ac:dyDescent="0.45">
      <c r="A37" s="7" t="s">
        <v>223</v>
      </c>
      <c r="B37" s="10">
        <v>0.20899999999999999</v>
      </c>
      <c r="C37" s="4" t="s">
        <v>171</v>
      </c>
      <c r="D37" s="10">
        <v>0.14599999999999999</v>
      </c>
      <c r="E37" s="4" t="s">
        <v>224</v>
      </c>
      <c r="F37" s="10">
        <v>0.29299999999999998</v>
      </c>
      <c r="G37" s="4" t="s">
        <v>384</v>
      </c>
      <c r="H37" s="10">
        <v>9.5000000000000001E-2</v>
      </c>
      <c r="I37" s="4" t="s">
        <v>383</v>
      </c>
      <c r="J37" s="10">
        <v>0.214</v>
      </c>
      <c r="K37" s="4" t="s">
        <v>224</v>
      </c>
      <c r="L37" s="10">
        <v>0.159</v>
      </c>
      <c r="M37" s="4" t="s">
        <v>125</v>
      </c>
      <c r="N37" s="10">
        <v>0.222</v>
      </c>
      <c r="O37" s="4" t="s">
        <v>143</v>
      </c>
      <c r="P37" s="10">
        <v>0</v>
      </c>
      <c r="Q37" s="4" t="s">
        <v>316</v>
      </c>
      <c r="R37" s="10">
        <v>0.35099999999999998</v>
      </c>
      <c r="S37" s="4" t="s">
        <v>221</v>
      </c>
      <c r="T37" s="10">
        <v>0.308</v>
      </c>
      <c r="U37" s="4" t="s">
        <v>109</v>
      </c>
      <c r="V37" s="10">
        <v>0.375</v>
      </c>
      <c r="W37" s="4" t="s">
        <v>119</v>
      </c>
      <c r="X37" s="10">
        <v>0</v>
      </c>
      <c r="Y37" s="4" t="s">
        <v>314</v>
      </c>
      <c r="Z37" s="10">
        <v>0.33800000000000002</v>
      </c>
      <c r="AA37" s="4" t="s">
        <v>356</v>
      </c>
      <c r="AB37" s="10">
        <v>0.30499999999999999</v>
      </c>
      <c r="AC37" s="4" t="s">
        <v>356</v>
      </c>
      <c r="AD37" s="10">
        <v>0.42499999999999999</v>
      </c>
      <c r="AE37" s="4" t="s">
        <v>382</v>
      </c>
      <c r="AF37" s="10">
        <v>0.55000000000000004</v>
      </c>
      <c r="AG37" s="4" t="s">
        <v>354</v>
      </c>
      <c r="AH37" s="4" t="s">
        <v>92</v>
      </c>
      <c r="AI37" s="4" t="s">
        <v>93</v>
      </c>
      <c r="AJ37" s="4" t="s">
        <v>92</v>
      </c>
      <c r="AK37" s="4" t="s">
        <v>93</v>
      </c>
      <c r="AL37" s="4" t="s">
        <v>92</v>
      </c>
      <c r="AM37" s="4" t="s">
        <v>93</v>
      </c>
      <c r="AN37" s="4" t="s">
        <v>92</v>
      </c>
      <c r="AO37" s="4" t="s">
        <v>93</v>
      </c>
    </row>
    <row r="38" spans="1:41" x14ac:dyDescent="0.45">
      <c r="A38" s="7" t="s">
        <v>228</v>
      </c>
      <c r="B38" s="10">
        <v>6.6000000000000003E-2</v>
      </c>
      <c r="C38" s="4" t="s">
        <v>86</v>
      </c>
      <c r="D38" s="10">
        <v>9.7000000000000003E-2</v>
      </c>
      <c r="E38" s="4" t="s">
        <v>149</v>
      </c>
      <c r="F38" s="10">
        <v>3.1E-2</v>
      </c>
      <c r="G38" s="4" t="s">
        <v>104</v>
      </c>
      <c r="H38" s="10">
        <v>0.16700000000000001</v>
      </c>
      <c r="I38" s="4" t="s">
        <v>352</v>
      </c>
      <c r="J38" s="10">
        <v>0.08</v>
      </c>
      <c r="K38" s="4" t="s">
        <v>123</v>
      </c>
      <c r="L38" s="10">
        <v>0.10299999999999999</v>
      </c>
      <c r="M38" s="4" t="s">
        <v>149</v>
      </c>
      <c r="N38" s="10">
        <v>2.4E-2</v>
      </c>
      <c r="O38" s="4" t="s">
        <v>124</v>
      </c>
      <c r="P38" s="10">
        <v>0.879</v>
      </c>
      <c r="Q38" s="4" t="s">
        <v>381</v>
      </c>
      <c r="R38" s="10">
        <v>8.8999999999999996E-2</v>
      </c>
      <c r="S38" s="4" t="s">
        <v>79</v>
      </c>
      <c r="T38" s="10">
        <v>0.111</v>
      </c>
      <c r="U38" s="4" t="s">
        <v>166</v>
      </c>
      <c r="V38" s="10">
        <v>6.5000000000000002E-2</v>
      </c>
      <c r="W38" s="4" t="s">
        <v>253</v>
      </c>
      <c r="X38" s="10">
        <v>0</v>
      </c>
      <c r="Y38" s="4" t="s">
        <v>314</v>
      </c>
      <c r="Z38" s="10">
        <v>7.3999999999999996E-2</v>
      </c>
      <c r="AA38" s="4" t="s">
        <v>124</v>
      </c>
      <c r="AB38" s="10">
        <v>8.7999999999999995E-2</v>
      </c>
      <c r="AC38" s="4" t="s">
        <v>90</v>
      </c>
      <c r="AD38" s="10">
        <v>0.06</v>
      </c>
      <c r="AE38" s="4" t="s">
        <v>254</v>
      </c>
      <c r="AF38" s="10">
        <v>0</v>
      </c>
      <c r="AG38" s="4" t="s">
        <v>312</v>
      </c>
      <c r="AH38" s="4" t="s">
        <v>92</v>
      </c>
      <c r="AI38" s="4" t="s">
        <v>93</v>
      </c>
      <c r="AJ38" s="4" t="s">
        <v>92</v>
      </c>
      <c r="AK38" s="4" t="s">
        <v>93</v>
      </c>
      <c r="AL38" s="4" t="s">
        <v>92</v>
      </c>
      <c r="AM38" s="4" t="s">
        <v>93</v>
      </c>
      <c r="AN38" s="4" t="s">
        <v>92</v>
      </c>
      <c r="AO38" s="4" t="s">
        <v>93</v>
      </c>
    </row>
    <row r="39" spans="1:41" x14ac:dyDescent="0.45">
      <c r="A39" s="7" t="s">
        <v>231</v>
      </c>
      <c r="B39" s="10">
        <v>2.5999999999999999E-2</v>
      </c>
      <c r="C39" s="4" t="s">
        <v>136</v>
      </c>
      <c r="D39" s="10">
        <v>3.7999999999999999E-2</v>
      </c>
      <c r="E39" s="4" t="s">
        <v>85</v>
      </c>
      <c r="F39" s="10">
        <v>0</v>
      </c>
      <c r="G39" s="4" t="s">
        <v>84</v>
      </c>
      <c r="H39" s="10">
        <v>0</v>
      </c>
      <c r="I39" s="4" t="s">
        <v>319</v>
      </c>
      <c r="J39" s="10">
        <v>5.6000000000000001E-2</v>
      </c>
      <c r="K39" s="4" t="s">
        <v>104</v>
      </c>
      <c r="L39" s="10">
        <v>0.10199999999999999</v>
      </c>
      <c r="M39" s="4" t="s">
        <v>245</v>
      </c>
      <c r="N39" s="10">
        <v>0</v>
      </c>
      <c r="O39" s="4" t="s">
        <v>117</v>
      </c>
      <c r="P39" s="10">
        <v>0</v>
      </c>
      <c r="Q39" s="4" t="s">
        <v>316</v>
      </c>
      <c r="R39" s="10">
        <v>8.5000000000000006E-2</v>
      </c>
      <c r="S39" s="4" t="s">
        <v>85</v>
      </c>
      <c r="T39" s="10">
        <v>0.14099999999999999</v>
      </c>
      <c r="U39" s="4" t="s">
        <v>131</v>
      </c>
      <c r="V39" s="10">
        <v>1.2E-2</v>
      </c>
      <c r="W39" s="4" t="s">
        <v>176</v>
      </c>
      <c r="X39" s="10">
        <v>0</v>
      </c>
      <c r="Y39" s="4" t="s">
        <v>314</v>
      </c>
      <c r="Z39" s="10">
        <v>6.2E-2</v>
      </c>
      <c r="AA39" s="4" t="s">
        <v>132</v>
      </c>
      <c r="AB39" s="10">
        <v>8.3000000000000004E-2</v>
      </c>
      <c r="AC39" s="4" t="s">
        <v>183</v>
      </c>
      <c r="AD39" s="10">
        <v>0</v>
      </c>
      <c r="AE39" s="4" t="s">
        <v>149</v>
      </c>
      <c r="AF39" s="10">
        <v>0</v>
      </c>
      <c r="AG39" s="4" t="s">
        <v>312</v>
      </c>
      <c r="AH39" s="4" t="s">
        <v>92</v>
      </c>
      <c r="AI39" s="4" t="s">
        <v>93</v>
      </c>
      <c r="AJ39" s="4" t="s">
        <v>92</v>
      </c>
      <c r="AK39" s="4" t="s">
        <v>93</v>
      </c>
      <c r="AL39" s="4" t="s">
        <v>92</v>
      </c>
      <c r="AM39" s="4" t="s">
        <v>93</v>
      </c>
      <c r="AN39" s="4" t="s">
        <v>92</v>
      </c>
      <c r="AO39" s="4" t="s">
        <v>93</v>
      </c>
    </row>
    <row r="40" spans="1:41" x14ac:dyDescent="0.45">
      <c r="A40" s="4" t="s">
        <v>232</v>
      </c>
    </row>
    <row r="41" spans="1:41" x14ac:dyDescent="0.45">
      <c r="A41" s="6" t="s">
        <v>233</v>
      </c>
      <c r="B41" s="9">
        <v>2098</v>
      </c>
      <c r="C41" s="4" t="s">
        <v>380</v>
      </c>
      <c r="D41" s="4">
        <v>924</v>
      </c>
      <c r="E41" s="4" t="s">
        <v>379</v>
      </c>
      <c r="F41" s="4">
        <v>973</v>
      </c>
      <c r="G41" s="4" t="s">
        <v>378</v>
      </c>
      <c r="H41" s="4">
        <v>58</v>
      </c>
      <c r="I41" s="4" t="s">
        <v>377</v>
      </c>
      <c r="J41" s="9">
        <v>1862</v>
      </c>
      <c r="K41" s="4" t="s">
        <v>361</v>
      </c>
      <c r="L41" s="4">
        <v>990</v>
      </c>
      <c r="M41" s="4" t="s">
        <v>362</v>
      </c>
      <c r="N41" s="4">
        <v>685</v>
      </c>
      <c r="O41" s="4" t="s">
        <v>190</v>
      </c>
      <c r="P41" s="4">
        <v>33</v>
      </c>
      <c r="Q41" s="4" t="s">
        <v>329</v>
      </c>
      <c r="R41" s="9">
        <v>2424</v>
      </c>
      <c r="S41" s="4" t="s">
        <v>376</v>
      </c>
      <c r="T41" s="9">
        <v>1402</v>
      </c>
      <c r="U41" s="4" t="s">
        <v>375</v>
      </c>
      <c r="V41" s="4">
        <v>931</v>
      </c>
      <c r="W41" s="4" t="s">
        <v>374</v>
      </c>
      <c r="X41" s="4">
        <v>16</v>
      </c>
      <c r="Y41" s="4" t="s">
        <v>325</v>
      </c>
      <c r="Z41" s="9">
        <v>2248</v>
      </c>
      <c r="AA41" s="4" t="s">
        <v>373</v>
      </c>
      <c r="AB41" s="9">
        <v>1563</v>
      </c>
      <c r="AC41" s="4" t="s">
        <v>372</v>
      </c>
      <c r="AD41" s="4">
        <v>469</v>
      </c>
      <c r="AE41" s="4" t="s">
        <v>322</v>
      </c>
      <c r="AF41" s="4">
        <v>20</v>
      </c>
      <c r="AG41" s="4" t="s">
        <v>321</v>
      </c>
      <c r="AH41" s="4">
        <v>0</v>
      </c>
      <c r="AI41" s="4" t="s">
        <v>320</v>
      </c>
      <c r="AJ41" s="4">
        <v>0</v>
      </c>
      <c r="AK41" s="4" t="s">
        <v>320</v>
      </c>
      <c r="AL41" s="4">
        <v>0</v>
      </c>
      <c r="AM41" s="4" t="s">
        <v>320</v>
      </c>
      <c r="AN41" s="4">
        <v>0</v>
      </c>
      <c r="AO41" s="4" t="s">
        <v>320</v>
      </c>
    </row>
    <row r="42" spans="1:41" x14ac:dyDescent="0.45">
      <c r="A42" s="7" t="s">
        <v>244</v>
      </c>
      <c r="B42" s="10">
        <v>2.7E-2</v>
      </c>
      <c r="C42" s="4" t="s">
        <v>107</v>
      </c>
      <c r="D42" s="10">
        <v>4.9000000000000002E-2</v>
      </c>
      <c r="E42" s="4" t="s">
        <v>103</v>
      </c>
      <c r="F42" s="10">
        <v>1.0999999999999999E-2</v>
      </c>
      <c r="G42" s="4" t="s">
        <v>176</v>
      </c>
      <c r="H42" s="10">
        <v>0</v>
      </c>
      <c r="I42" s="4" t="s">
        <v>368</v>
      </c>
      <c r="J42" s="10">
        <v>6.7000000000000004E-2</v>
      </c>
      <c r="K42" s="4" t="s">
        <v>79</v>
      </c>
      <c r="L42" s="10">
        <v>0.10299999999999999</v>
      </c>
      <c r="M42" s="4" t="s">
        <v>215</v>
      </c>
      <c r="N42" s="10">
        <v>0</v>
      </c>
      <c r="O42" s="4" t="s">
        <v>108</v>
      </c>
      <c r="P42" s="10">
        <v>0</v>
      </c>
      <c r="Q42" s="4" t="s">
        <v>316</v>
      </c>
      <c r="R42" s="10">
        <v>5.6000000000000001E-2</v>
      </c>
      <c r="S42" s="4" t="s">
        <v>118</v>
      </c>
      <c r="T42" s="10">
        <v>9.1999999999999998E-2</v>
      </c>
      <c r="U42" s="4" t="s">
        <v>256</v>
      </c>
      <c r="V42" s="10">
        <v>5.0000000000000001E-3</v>
      </c>
      <c r="W42" s="4" t="s">
        <v>159</v>
      </c>
      <c r="X42" s="10">
        <v>0</v>
      </c>
      <c r="Y42" s="4" t="s">
        <v>314</v>
      </c>
      <c r="Z42" s="10">
        <v>5.0999999999999997E-2</v>
      </c>
      <c r="AA42" s="4" t="s">
        <v>98</v>
      </c>
      <c r="AB42" s="10">
        <v>6.8000000000000005E-2</v>
      </c>
      <c r="AC42" s="4" t="s">
        <v>123</v>
      </c>
      <c r="AD42" s="10">
        <v>0</v>
      </c>
      <c r="AE42" s="4" t="s">
        <v>201</v>
      </c>
      <c r="AF42" s="10">
        <v>0</v>
      </c>
      <c r="AG42" s="4" t="s">
        <v>312</v>
      </c>
      <c r="AH42" s="4" t="s">
        <v>92</v>
      </c>
      <c r="AI42" s="4" t="s">
        <v>93</v>
      </c>
      <c r="AJ42" s="4" t="s">
        <v>92</v>
      </c>
      <c r="AK42" s="4" t="s">
        <v>93</v>
      </c>
      <c r="AL42" s="4" t="s">
        <v>92</v>
      </c>
      <c r="AM42" s="4" t="s">
        <v>93</v>
      </c>
      <c r="AN42" s="4" t="s">
        <v>92</v>
      </c>
      <c r="AO42" s="4" t="s">
        <v>93</v>
      </c>
    </row>
    <row r="43" spans="1:41" ht="28.5" x14ac:dyDescent="0.45">
      <c r="A43" s="7" t="s">
        <v>248</v>
      </c>
      <c r="B43" s="10">
        <v>0.11799999999999999</v>
      </c>
      <c r="C43" s="4" t="s">
        <v>83</v>
      </c>
      <c r="D43" s="10">
        <v>0.215</v>
      </c>
      <c r="E43" s="4" t="s">
        <v>109</v>
      </c>
      <c r="F43" s="10">
        <v>4.2000000000000003E-2</v>
      </c>
      <c r="G43" s="4" t="s">
        <v>79</v>
      </c>
      <c r="H43" s="10">
        <v>0.13800000000000001</v>
      </c>
      <c r="I43" s="4" t="s">
        <v>370</v>
      </c>
      <c r="J43" s="10">
        <v>0.152</v>
      </c>
      <c r="K43" s="4" t="s">
        <v>103</v>
      </c>
      <c r="L43" s="10">
        <v>0.28599999999999998</v>
      </c>
      <c r="M43" s="4" t="s">
        <v>151</v>
      </c>
      <c r="N43" s="10">
        <v>0</v>
      </c>
      <c r="O43" s="4" t="s">
        <v>108</v>
      </c>
      <c r="P43" s="10">
        <v>0</v>
      </c>
      <c r="Q43" s="4" t="s">
        <v>316</v>
      </c>
      <c r="R43" s="10">
        <v>0.14799999999999999</v>
      </c>
      <c r="S43" s="4" t="s">
        <v>103</v>
      </c>
      <c r="T43" s="10">
        <v>0.23300000000000001</v>
      </c>
      <c r="U43" s="4" t="s">
        <v>127</v>
      </c>
      <c r="V43" s="10">
        <v>3.5000000000000003E-2</v>
      </c>
      <c r="W43" s="4" t="s">
        <v>85</v>
      </c>
      <c r="X43" s="10">
        <v>0</v>
      </c>
      <c r="Y43" s="4" t="s">
        <v>314</v>
      </c>
      <c r="Z43" s="10">
        <v>0.16500000000000001</v>
      </c>
      <c r="AA43" s="4" t="s">
        <v>265</v>
      </c>
      <c r="AB43" s="10">
        <v>0.20300000000000001</v>
      </c>
      <c r="AC43" s="4" t="s">
        <v>245</v>
      </c>
      <c r="AD43" s="10">
        <v>0.115</v>
      </c>
      <c r="AE43" s="4" t="s">
        <v>224</v>
      </c>
      <c r="AF43" s="10">
        <v>0</v>
      </c>
      <c r="AG43" s="4" t="s">
        <v>312</v>
      </c>
      <c r="AH43" s="4" t="s">
        <v>92</v>
      </c>
      <c r="AI43" s="4" t="s">
        <v>93</v>
      </c>
      <c r="AJ43" s="4" t="s">
        <v>92</v>
      </c>
      <c r="AK43" s="4" t="s">
        <v>93</v>
      </c>
      <c r="AL43" s="4" t="s">
        <v>92</v>
      </c>
      <c r="AM43" s="4" t="s">
        <v>93</v>
      </c>
      <c r="AN43" s="4" t="s">
        <v>92</v>
      </c>
      <c r="AO43" s="4" t="s">
        <v>93</v>
      </c>
    </row>
    <row r="44" spans="1:41" ht="28.5" x14ac:dyDescent="0.45">
      <c r="A44" s="7" t="s">
        <v>252</v>
      </c>
      <c r="B44" s="10">
        <v>0.109</v>
      </c>
      <c r="C44" s="4" t="s">
        <v>96</v>
      </c>
      <c r="D44" s="10">
        <v>0.14099999999999999</v>
      </c>
      <c r="E44" s="4" t="s">
        <v>164</v>
      </c>
      <c r="F44" s="10">
        <v>0.10100000000000001</v>
      </c>
      <c r="G44" s="4" t="s">
        <v>114</v>
      </c>
      <c r="H44" s="10">
        <v>0</v>
      </c>
      <c r="I44" s="4" t="s">
        <v>368</v>
      </c>
      <c r="J44" s="10">
        <v>5.8999999999999997E-2</v>
      </c>
      <c r="K44" s="4" t="s">
        <v>105</v>
      </c>
      <c r="L44" s="10">
        <v>8.5999999999999993E-2</v>
      </c>
      <c r="M44" s="4" t="s">
        <v>131</v>
      </c>
      <c r="N44" s="10">
        <v>3.5000000000000003E-2</v>
      </c>
      <c r="O44" s="4" t="s">
        <v>123</v>
      </c>
      <c r="P44" s="10">
        <v>0</v>
      </c>
      <c r="Q44" s="4" t="s">
        <v>316</v>
      </c>
      <c r="R44" s="10">
        <v>0.18099999999999999</v>
      </c>
      <c r="S44" s="4" t="s">
        <v>99</v>
      </c>
      <c r="T44" s="10">
        <v>0.20300000000000001</v>
      </c>
      <c r="U44" s="4" t="s">
        <v>166</v>
      </c>
      <c r="V44" s="10">
        <v>0.16400000000000001</v>
      </c>
      <c r="W44" s="4" t="s">
        <v>120</v>
      </c>
      <c r="X44" s="10">
        <v>0</v>
      </c>
      <c r="Y44" s="4" t="s">
        <v>314</v>
      </c>
      <c r="Z44" s="10">
        <v>0.17100000000000001</v>
      </c>
      <c r="AA44" s="4" t="s">
        <v>90</v>
      </c>
      <c r="AB44" s="10">
        <v>0.20499999999999999</v>
      </c>
      <c r="AC44" s="4" t="s">
        <v>127</v>
      </c>
      <c r="AD44" s="10">
        <v>0.13600000000000001</v>
      </c>
      <c r="AE44" s="4" t="s">
        <v>106</v>
      </c>
      <c r="AF44" s="10">
        <v>0</v>
      </c>
      <c r="AG44" s="4" t="s">
        <v>312</v>
      </c>
      <c r="AH44" s="4" t="s">
        <v>92</v>
      </c>
      <c r="AI44" s="4" t="s">
        <v>93</v>
      </c>
      <c r="AJ44" s="4" t="s">
        <v>92</v>
      </c>
      <c r="AK44" s="4" t="s">
        <v>93</v>
      </c>
      <c r="AL44" s="4" t="s">
        <v>92</v>
      </c>
      <c r="AM44" s="4" t="s">
        <v>93</v>
      </c>
      <c r="AN44" s="4" t="s">
        <v>92</v>
      </c>
      <c r="AO44" s="4" t="s">
        <v>93</v>
      </c>
    </row>
    <row r="45" spans="1:41" x14ac:dyDescent="0.45">
      <c r="A45" s="7" t="s">
        <v>259</v>
      </c>
      <c r="B45" s="10">
        <v>0.41799999999999998</v>
      </c>
      <c r="C45" s="4" t="s">
        <v>249</v>
      </c>
      <c r="D45" s="10">
        <v>0.39100000000000001</v>
      </c>
      <c r="E45" s="4" t="s">
        <v>371</v>
      </c>
      <c r="F45" s="10">
        <v>0.39400000000000002</v>
      </c>
      <c r="G45" s="4" t="s">
        <v>261</v>
      </c>
      <c r="H45" s="10">
        <v>0.86199999999999999</v>
      </c>
      <c r="I45" s="4" t="s">
        <v>370</v>
      </c>
      <c r="J45" s="10">
        <v>0.35699999999999998</v>
      </c>
      <c r="K45" s="4" t="s">
        <v>163</v>
      </c>
      <c r="L45" s="10">
        <v>0.32900000000000001</v>
      </c>
      <c r="M45" s="4" t="s">
        <v>216</v>
      </c>
      <c r="N45" s="10">
        <v>0.36899999999999999</v>
      </c>
      <c r="O45" s="4" t="s">
        <v>280</v>
      </c>
      <c r="P45" s="10">
        <v>0</v>
      </c>
      <c r="Q45" s="4" t="s">
        <v>316</v>
      </c>
      <c r="R45" s="10">
        <v>0.317</v>
      </c>
      <c r="S45" s="4" t="s">
        <v>112</v>
      </c>
      <c r="T45" s="10">
        <v>0.26100000000000001</v>
      </c>
      <c r="U45" s="4" t="s">
        <v>127</v>
      </c>
      <c r="V45" s="10">
        <v>0.38200000000000001</v>
      </c>
      <c r="W45" s="4" t="s">
        <v>355</v>
      </c>
      <c r="X45" s="10">
        <v>1</v>
      </c>
      <c r="Y45" s="4" t="s">
        <v>314</v>
      </c>
      <c r="Z45" s="10">
        <v>0.32400000000000001</v>
      </c>
      <c r="AA45" s="4" t="s">
        <v>166</v>
      </c>
      <c r="AB45" s="10">
        <v>0.33100000000000002</v>
      </c>
      <c r="AC45" s="4" t="s">
        <v>170</v>
      </c>
      <c r="AD45" s="10">
        <v>0.25800000000000001</v>
      </c>
      <c r="AE45" s="4" t="s">
        <v>369</v>
      </c>
      <c r="AF45" s="10">
        <v>0.45</v>
      </c>
      <c r="AG45" s="4" t="s">
        <v>354</v>
      </c>
      <c r="AH45" s="4" t="s">
        <v>92</v>
      </c>
      <c r="AI45" s="4" t="s">
        <v>93</v>
      </c>
      <c r="AJ45" s="4" t="s">
        <v>92</v>
      </c>
      <c r="AK45" s="4" t="s">
        <v>93</v>
      </c>
      <c r="AL45" s="4" t="s">
        <v>92</v>
      </c>
      <c r="AM45" s="4" t="s">
        <v>93</v>
      </c>
      <c r="AN45" s="4" t="s">
        <v>92</v>
      </c>
      <c r="AO45" s="4" t="s">
        <v>93</v>
      </c>
    </row>
    <row r="46" spans="1:41" x14ac:dyDescent="0.45">
      <c r="A46" s="7" t="s">
        <v>263</v>
      </c>
      <c r="B46" s="10">
        <v>0.32800000000000001</v>
      </c>
      <c r="C46" s="4" t="s">
        <v>257</v>
      </c>
      <c r="D46" s="10">
        <v>0.20499999999999999</v>
      </c>
      <c r="E46" s="4" t="s">
        <v>165</v>
      </c>
      <c r="F46" s="10">
        <v>0.45200000000000001</v>
      </c>
      <c r="G46" s="4" t="s">
        <v>143</v>
      </c>
      <c r="H46" s="10">
        <v>0</v>
      </c>
      <c r="I46" s="4" t="s">
        <v>368</v>
      </c>
      <c r="J46" s="10">
        <v>0.36599999999999999</v>
      </c>
      <c r="K46" s="4" t="s">
        <v>268</v>
      </c>
      <c r="L46" s="10">
        <v>0.19600000000000001</v>
      </c>
      <c r="M46" s="4" t="s">
        <v>367</v>
      </c>
      <c r="N46" s="10">
        <v>0.59599999999999997</v>
      </c>
      <c r="O46" s="4" t="s">
        <v>143</v>
      </c>
      <c r="P46" s="10">
        <v>1</v>
      </c>
      <c r="Q46" s="4" t="s">
        <v>316</v>
      </c>
      <c r="R46" s="10">
        <v>0.29799999999999999</v>
      </c>
      <c r="S46" s="4" t="s">
        <v>127</v>
      </c>
      <c r="T46" s="10">
        <v>0.21099999999999999</v>
      </c>
      <c r="U46" s="4" t="s">
        <v>114</v>
      </c>
      <c r="V46" s="10">
        <v>0.41199999999999998</v>
      </c>
      <c r="W46" s="4" t="s">
        <v>366</v>
      </c>
      <c r="X46" s="10">
        <v>0</v>
      </c>
      <c r="Y46" s="4" t="s">
        <v>314</v>
      </c>
      <c r="Z46" s="10">
        <v>0.28899999999999998</v>
      </c>
      <c r="AA46" s="4" t="s">
        <v>253</v>
      </c>
      <c r="AB46" s="10">
        <v>0.19400000000000001</v>
      </c>
      <c r="AC46" s="4" t="s">
        <v>114</v>
      </c>
      <c r="AD46" s="10">
        <v>0.49</v>
      </c>
      <c r="AE46" s="4" t="s">
        <v>365</v>
      </c>
      <c r="AF46" s="10">
        <v>0.55000000000000004</v>
      </c>
      <c r="AG46" s="4" t="s">
        <v>354</v>
      </c>
      <c r="AH46" s="4" t="s">
        <v>92</v>
      </c>
      <c r="AI46" s="4" t="s">
        <v>93</v>
      </c>
      <c r="AJ46" s="4" t="s">
        <v>92</v>
      </c>
      <c r="AK46" s="4" t="s">
        <v>93</v>
      </c>
      <c r="AL46" s="4" t="s">
        <v>92</v>
      </c>
      <c r="AM46" s="4" t="s">
        <v>93</v>
      </c>
      <c r="AN46" s="4" t="s">
        <v>92</v>
      </c>
      <c r="AO46" s="4" t="s">
        <v>93</v>
      </c>
    </row>
    <row r="47" spans="1:41" ht="42.75" x14ac:dyDescent="0.45">
      <c r="A47" s="4" t="s">
        <v>364</v>
      </c>
    </row>
    <row r="48" spans="1:41" x14ac:dyDescent="0.45">
      <c r="A48" s="6" t="s">
        <v>205</v>
      </c>
      <c r="B48" s="9">
        <v>2597</v>
      </c>
      <c r="C48" s="4" t="s">
        <v>363</v>
      </c>
      <c r="D48" s="9">
        <v>1274</v>
      </c>
      <c r="E48" s="4" t="s">
        <v>362</v>
      </c>
      <c r="F48" s="9">
        <v>1096</v>
      </c>
      <c r="G48" s="4" t="s">
        <v>326</v>
      </c>
      <c r="H48" s="4">
        <v>84</v>
      </c>
      <c r="I48" s="4" t="s">
        <v>332</v>
      </c>
      <c r="J48" s="9">
        <v>1962</v>
      </c>
      <c r="K48" s="4" t="s">
        <v>361</v>
      </c>
      <c r="L48" s="9">
        <v>1076</v>
      </c>
      <c r="M48" s="4" t="s">
        <v>360</v>
      </c>
      <c r="N48" s="4">
        <v>699</v>
      </c>
      <c r="O48" s="4" t="s">
        <v>190</v>
      </c>
      <c r="P48" s="4">
        <v>33</v>
      </c>
      <c r="Q48" s="4" t="s">
        <v>329</v>
      </c>
      <c r="R48" s="9">
        <v>2518</v>
      </c>
      <c r="S48" s="4" t="s">
        <v>323</v>
      </c>
      <c r="T48" s="9">
        <v>1436</v>
      </c>
      <c r="U48" s="4" t="s">
        <v>359</v>
      </c>
      <c r="V48" s="4">
        <v>991</v>
      </c>
      <c r="W48" s="4" t="s">
        <v>195</v>
      </c>
      <c r="X48" s="4">
        <v>16</v>
      </c>
      <c r="Y48" s="4" t="s">
        <v>325</v>
      </c>
      <c r="Z48" s="9">
        <v>2295</v>
      </c>
      <c r="AA48" s="4" t="s">
        <v>324</v>
      </c>
      <c r="AB48" s="9">
        <v>1599</v>
      </c>
      <c r="AC48" s="4" t="s">
        <v>358</v>
      </c>
      <c r="AD48" s="4">
        <v>480</v>
      </c>
      <c r="AE48" s="4" t="s">
        <v>322</v>
      </c>
      <c r="AF48" s="4">
        <v>20</v>
      </c>
      <c r="AG48" s="4" t="s">
        <v>321</v>
      </c>
      <c r="AH48" s="4">
        <v>0</v>
      </c>
      <c r="AI48" s="4" t="s">
        <v>320</v>
      </c>
      <c r="AJ48" s="4">
        <v>0</v>
      </c>
      <c r="AK48" s="4" t="s">
        <v>320</v>
      </c>
      <c r="AL48" s="4">
        <v>0</v>
      </c>
      <c r="AM48" s="4" t="s">
        <v>320</v>
      </c>
      <c r="AN48" s="4">
        <v>0</v>
      </c>
      <c r="AO48" s="4" t="s">
        <v>320</v>
      </c>
    </row>
    <row r="49" spans="1:41" x14ac:dyDescent="0.45">
      <c r="A49" s="7" t="s">
        <v>267</v>
      </c>
      <c r="B49" s="10">
        <v>8.8999999999999996E-2</v>
      </c>
      <c r="C49" s="4" t="s">
        <v>85</v>
      </c>
      <c r="D49" s="10">
        <v>0.10199999999999999</v>
      </c>
      <c r="E49" s="4" t="s">
        <v>128</v>
      </c>
      <c r="F49" s="10">
        <v>6.0999999999999999E-2</v>
      </c>
      <c r="G49" s="4" t="s">
        <v>90</v>
      </c>
      <c r="H49" s="10">
        <v>0.40500000000000003</v>
      </c>
      <c r="I49" s="4" t="s">
        <v>318</v>
      </c>
      <c r="J49" s="10">
        <v>0.10100000000000001</v>
      </c>
      <c r="K49" s="4" t="s">
        <v>183</v>
      </c>
      <c r="L49" s="10">
        <v>7.0000000000000007E-2</v>
      </c>
      <c r="M49" s="4" t="s">
        <v>90</v>
      </c>
      <c r="N49" s="10">
        <v>0.17699999999999999</v>
      </c>
      <c r="O49" s="4" t="s">
        <v>143</v>
      </c>
      <c r="P49" s="10">
        <v>0</v>
      </c>
      <c r="Q49" s="4" t="s">
        <v>316</v>
      </c>
      <c r="R49" s="10">
        <v>0.11799999999999999</v>
      </c>
      <c r="S49" s="4" t="s">
        <v>117</v>
      </c>
      <c r="T49" s="10">
        <v>0.153</v>
      </c>
      <c r="U49" s="4" t="s">
        <v>249</v>
      </c>
      <c r="V49" s="10">
        <v>7.9000000000000001E-2</v>
      </c>
      <c r="W49" s="4" t="s">
        <v>97</v>
      </c>
      <c r="X49" s="10">
        <v>0</v>
      </c>
      <c r="Y49" s="4" t="s">
        <v>314</v>
      </c>
      <c r="Z49" s="10">
        <v>8.5000000000000006E-2</v>
      </c>
      <c r="AA49" s="4" t="s">
        <v>103</v>
      </c>
      <c r="AB49" s="10">
        <v>9.6000000000000002E-2</v>
      </c>
      <c r="AC49" s="4" t="s">
        <v>138</v>
      </c>
      <c r="AD49" s="10">
        <v>5.1999999999999998E-2</v>
      </c>
      <c r="AE49" s="4" t="s">
        <v>127</v>
      </c>
      <c r="AF49" s="10">
        <v>0</v>
      </c>
      <c r="AG49" s="4" t="s">
        <v>312</v>
      </c>
      <c r="AH49" s="4" t="s">
        <v>92</v>
      </c>
      <c r="AI49" s="4" t="s">
        <v>93</v>
      </c>
      <c r="AJ49" s="4" t="s">
        <v>92</v>
      </c>
      <c r="AK49" s="4" t="s">
        <v>93</v>
      </c>
      <c r="AL49" s="4" t="s">
        <v>92</v>
      </c>
      <c r="AM49" s="4" t="s">
        <v>93</v>
      </c>
      <c r="AN49" s="4" t="s">
        <v>92</v>
      </c>
      <c r="AO49" s="4" t="s">
        <v>93</v>
      </c>
    </row>
    <row r="50" spans="1:41" x14ac:dyDescent="0.45">
      <c r="A50" s="7" t="s">
        <v>269</v>
      </c>
      <c r="B50" s="10">
        <v>5.7000000000000002E-2</v>
      </c>
      <c r="C50" s="4" t="s">
        <v>98</v>
      </c>
      <c r="D50" s="10">
        <v>6.9000000000000006E-2</v>
      </c>
      <c r="E50" s="4" t="s">
        <v>90</v>
      </c>
      <c r="F50" s="10">
        <v>4.8000000000000001E-2</v>
      </c>
      <c r="G50" s="4" t="s">
        <v>96</v>
      </c>
      <c r="H50" s="10">
        <v>0</v>
      </c>
      <c r="I50" s="4" t="s">
        <v>319</v>
      </c>
      <c r="J50" s="10">
        <v>5.0999999999999997E-2</v>
      </c>
      <c r="K50" s="4" t="s">
        <v>105</v>
      </c>
      <c r="L50" s="10">
        <v>6.4000000000000001E-2</v>
      </c>
      <c r="M50" s="4" t="s">
        <v>131</v>
      </c>
      <c r="N50" s="10">
        <v>4.5999999999999999E-2</v>
      </c>
      <c r="O50" s="4" t="s">
        <v>131</v>
      </c>
      <c r="P50" s="10">
        <v>0</v>
      </c>
      <c r="Q50" s="4" t="s">
        <v>316</v>
      </c>
      <c r="R50" s="10">
        <v>0.10199999999999999</v>
      </c>
      <c r="S50" s="4" t="s">
        <v>265</v>
      </c>
      <c r="T50" s="10">
        <v>0.13400000000000001</v>
      </c>
      <c r="U50" s="4" t="s">
        <v>120</v>
      </c>
      <c r="V50" s="10">
        <v>5.3999999999999999E-2</v>
      </c>
      <c r="W50" s="4" t="s">
        <v>90</v>
      </c>
      <c r="X50" s="10">
        <v>0</v>
      </c>
      <c r="Y50" s="4" t="s">
        <v>314</v>
      </c>
      <c r="Z50" s="10">
        <v>7.0000000000000007E-2</v>
      </c>
      <c r="AA50" s="4" t="s">
        <v>85</v>
      </c>
      <c r="AB50" s="10">
        <v>7.2999999999999995E-2</v>
      </c>
      <c r="AC50" s="4" t="s">
        <v>103</v>
      </c>
      <c r="AD50" s="10">
        <v>2E-3</v>
      </c>
      <c r="AE50" s="4" t="s">
        <v>177</v>
      </c>
      <c r="AF50" s="10">
        <v>0.55000000000000004</v>
      </c>
      <c r="AG50" s="4" t="s">
        <v>354</v>
      </c>
      <c r="AH50" s="4" t="s">
        <v>92</v>
      </c>
      <c r="AI50" s="4" t="s">
        <v>93</v>
      </c>
      <c r="AJ50" s="4" t="s">
        <v>92</v>
      </c>
      <c r="AK50" s="4" t="s">
        <v>93</v>
      </c>
      <c r="AL50" s="4" t="s">
        <v>92</v>
      </c>
      <c r="AM50" s="4" t="s">
        <v>93</v>
      </c>
      <c r="AN50" s="4" t="s">
        <v>92</v>
      </c>
      <c r="AO50" s="4" t="s">
        <v>93</v>
      </c>
    </row>
    <row r="51" spans="1:41" x14ac:dyDescent="0.45">
      <c r="A51" s="7" t="s">
        <v>270</v>
      </c>
      <c r="B51" s="10">
        <v>5.3999999999999999E-2</v>
      </c>
      <c r="C51" s="4" t="s">
        <v>78</v>
      </c>
      <c r="D51" s="10">
        <v>0.1</v>
      </c>
      <c r="E51" s="4" t="s">
        <v>186</v>
      </c>
      <c r="F51" s="10">
        <v>0</v>
      </c>
      <c r="G51" s="4" t="s">
        <v>84</v>
      </c>
      <c r="H51" s="10">
        <v>0</v>
      </c>
      <c r="I51" s="4" t="s">
        <v>319</v>
      </c>
      <c r="J51" s="10">
        <v>6.7000000000000004E-2</v>
      </c>
      <c r="K51" s="4" t="s">
        <v>104</v>
      </c>
      <c r="L51" s="10">
        <v>0.112</v>
      </c>
      <c r="M51" s="4" t="s">
        <v>166</v>
      </c>
      <c r="N51" s="10">
        <v>1.6E-2</v>
      </c>
      <c r="O51" s="4" t="s">
        <v>89</v>
      </c>
      <c r="P51" s="10">
        <v>0</v>
      </c>
      <c r="Q51" s="4" t="s">
        <v>316</v>
      </c>
      <c r="R51" s="10">
        <v>7.4999999999999997E-2</v>
      </c>
      <c r="S51" s="4" t="s">
        <v>130</v>
      </c>
      <c r="T51" s="10">
        <v>8.5000000000000006E-2</v>
      </c>
      <c r="U51" s="4" t="s">
        <v>186</v>
      </c>
      <c r="V51" s="10">
        <v>6.9000000000000006E-2</v>
      </c>
      <c r="W51" s="4" t="s">
        <v>127</v>
      </c>
      <c r="X51" s="10">
        <v>0</v>
      </c>
      <c r="Y51" s="4" t="s">
        <v>314</v>
      </c>
      <c r="Z51" s="10">
        <v>0.112</v>
      </c>
      <c r="AA51" s="4" t="s">
        <v>265</v>
      </c>
      <c r="AB51" s="10">
        <v>0.13600000000000001</v>
      </c>
      <c r="AC51" s="4" t="s">
        <v>165</v>
      </c>
      <c r="AD51" s="10">
        <v>7.9000000000000001E-2</v>
      </c>
      <c r="AE51" s="4" t="s">
        <v>166</v>
      </c>
      <c r="AF51" s="10">
        <v>0</v>
      </c>
      <c r="AG51" s="4" t="s">
        <v>312</v>
      </c>
      <c r="AH51" s="4" t="s">
        <v>92</v>
      </c>
      <c r="AI51" s="4" t="s">
        <v>93</v>
      </c>
      <c r="AJ51" s="4" t="s">
        <v>92</v>
      </c>
      <c r="AK51" s="4" t="s">
        <v>93</v>
      </c>
      <c r="AL51" s="4" t="s">
        <v>92</v>
      </c>
      <c r="AM51" s="4" t="s">
        <v>93</v>
      </c>
      <c r="AN51" s="4" t="s">
        <v>92</v>
      </c>
      <c r="AO51" s="4" t="s">
        <v>93</v>
      </c>
    </row>
    <row r="52" spans="1:41" x14ac:dyDescent="0.45">
      <c r="A52" s="7" t="s">
        <v>272</v>
      </c>
      <c r="B52" s="10">
        <v>0.10100000000000001</v>
      </c>
      <c r="C52" s="4" t="s">
        <v>186</v>
      </c>
      <c r="D52" s="10">
        <v>0.13600000000000001</v>
      </c>
      <c r="E52" s="4" t="s">
        <v>170</v>
      </c>
      <c r="F52" s="10">
        <v>4.4999999999999998E-2</v>
      </c>
      <c r="G52" s="4" t="s">
        <v>83</v>
      </c>
      <c r="H52" s="10">
        <v>0</v>
      </c>
      <c r="I52" s="4" t="s">
        <v>319</v>
      </c>
      <c r="J52" s="10">
        <v>4.2999999999999997E-2</v>
      </c>
      <c r="K52" s="4" t="s">
        <v>135</v>
      </c>
      <c r="L52" s="10">
        <v>7.1999999999999995E-2</v>
      </c>
      <c r="M52" s="4" t="s">
        <v>186</v>
      </c>
      <c r="N52" s="10">
        <v>0.01</v>
      </c>
      <c r="O52" s="4" t="s">
        <v>141</v>
      </c>
      <c r="P52" s="10">
        <v>0</v>
      </c>
      <c r="Q52" s="4" t="s">
        <v>316</v>
      </c>
      <c r="R52" s="10">
        <v>5.7000000000000002E-2</v>
      </c>
      <c r="S52" s="4" t="s">
        <v>88</v>
      </c>
      <c r="T52" s="10">
        <v>6.5000000000000002E-2</v>
      </c>
      <c r="U52" s="4" t="s">
        <v>126</v>
      </c>
      <c r="V52" s="10">
        <v>0.05</v>
      </c>
      <c r="W52" s="4" t="s">
        <v>104</v>
      </c>
      <c r="X52" s="10">
        <v>0</v>
      </c>
      <c r="Y52" s="4" t="s">
        <v>314</v>
      </c>
      <c r="Z52" s="10">
        <v>0.111</v>
      </c>
      <c r="AA52" s="4" t="s">
        <v>117</v>
      </c>
      <c r="AB52" s="10">
        <v>0.11700000000000001</v>
      </c>
      <c r="AC52" s="4" t="s">
        <v>99</v>
      </c>
      <c r="AD52" s="10">
        <v>0.14199999999999999</v>
      </c>
      <c r="AE52" s="4" t="s">
        <v>357</v>
      </c>
      <c r="AF52" s="10">
        <v>0</v>
      </c>
      <c r="AG52" s="4" t="s">
        <v>312</v>
      </c>
      <c r="AH52" s="4" t="s">
        <v>92</v>
      </c>
      <c r="AI52" s="4" t="s">
        <v>93</v>
      </c>
      <c r="AJ52" s="4" t="s">
        <v>92</v>
      </c>
      <c r="AK52" s="4" t="s">
        <v>93</v>
      </c>
      <c r="AL52" s="4" t="s">
        <v>92</v>
      </c>
      <c r="AM52" s="4" t="s">
        <v>93</v>
      </c>
      <c r="AN52" s="4" t="s">
        <v>92</v>
      </c>
      <c r="AO52" s="4" t="s">
        <v>93</v>
      </c>
    </row>
    <row r="53" spans="1:41" x14ac:dyDescent="0.45">
      <c r="A53" s="7" t="s">
        <v>274</v>
      </c>
      <c r="B53" s="10">
        <v>0.11899999999999999</v>
      </c>
      <c r="C53" s="4" t="s">
        <v>99</v>
      </c>
      <c r="D53" s="10">
        <v>0.187</v>
      </c>
      <c r="E53" s="4" t="s">
        <v>356</v>
      </c>
      <c r="F53" s="10">
        <v>6.5000000000000002E-2</v>
      </c>
      <c r="G53" s="4" t="s">
        <v>99</v>
      </c>
      <c r="H53" s="10">
        <v>0</v>
      </c>
      <c r="I53" s="4" t="s">
        <v>319</v>
      </c>
      <c r="J53" s="10">
        <v>0.11600000000000001</v>
      </c>
      <c r="K53" s="4" t="s">
        <v>97</v>
      </c>
      <c r="L53" s="10">
        <v>0.127</v>
      </c>
      <c r="M53" s="4" t="s">
        <v>150</v>
      </c>
      <c r="N53" s="10">
        <v>9.7000000000000003E-2</v>
      </c>
      <c r="O53" s="4" t="s">
        <v>113</v>
      </c>
      <c r="P53" s="10">
        <v>0</v>
      </c>
      <c r="Q53" s="4" t="s">
        <v>316</v>
      </c>
      <c r="R53" s="10">
        <v>0.13100000000000001</v>
      </c>
      <c r="S53" s="4" t="s">
        <v>123</v>
      </c>
      <c r="T53" s="10">
        <v>9.6000000000000002E-2</v>
      </c>
      <c r="U53" s="4" t="s">
        <v>86</v>
      </c>
      <c r="V53" s="10">
        <v>0.17499999999999999</v>
      </c>
      <c r="W53" s="4" t="s">
        <v>151</v>
      </c>
      <c r="X53" s="10">
        <v>1</v>
      </c>
      <c r="Y53" s="4" t="s">
        <v>314</v>
      </c>
      <c r="Z53" s="10">
        <v>0.125</v>
      </c>
      <c r="AA53" s="4" t="s">
        <v>103</v>
      </c>
      <c r="AB53" s="10">
        <v>0.125</v>
      </c>
      <c r="AC53" s="4" t="s">
        <v>83</v>
      </c>
      <c r="AD53" s="10">
        <v>0.13500000000000001</v>
      </c>
      <c r="AE53" s="4" t="s">
        <v>355</v>
      </c>
      <c r="AF53" s="10">
        <v>0.45</v>
      </c>
      <c r="AG53" s="4" t="s">
        <v>354</v>
      </c>
      <c r="AH53" s="4" t="s">
        <v>92</v>
      </c>
      <c r="AI53" s="4" t="s">
        <v>93</v>
      </c>
      <c r="AJ53" s="4" t="s">
        <v>92</v>
      </c>
      <c r="AK53" s="4" t="s">
        <v>93</v>
      </c>
      <c r="AL53" s="4" t="s">
        <v>92</v>
      </c>
      <c r="AM53" s="4" t="s">
        <v>93</v>
      </c>
      <c r="AN53" s="4" t="s">
        <v>92</v>
      </c>
      <c r="AO53" s="4" t="s">
        <v>93</v>
      </c>
    </row>
    <row r="54" spans="1:41" x14ac:dyDescent="0.45">
      <c r="A54" s="7" t="s">
        <v>276</v>
      </c>
      <c r="B54" s="10">
        <v>0.122</v>
      </c>
      <c r="C54" s="4" t="s">
        <v>130</v>
      </c>
      <c r="D54" s="10">
        <v>7.5999999999999998E-2</v>
      </c>
      <c r="E54" s="4" t="s">
        <v>124</v>
      </c>
      <c r="F54" s="10">
        <v>0.16300000000000001</v>
      </c>
      <c r="G54" s="4" t="s">
        <v>170</v>
      </c>
      <c r="H54" s="10">
        <v>0.42899999999999999</v>
      </c>
      <c r="I54" s="4" t="s">
        <v>353</v>
      </c>
      <c r="J54" s="10">
        <v>8.1000000000000003E-2</v>
      </c>
      <c r="K54" s="4" t="s">
        <v>99</v>
      </c>
      <c r="L54" s="10">
        <v>8.5999999999999993E-2</v>
      </c>
      <c r="M54" s="4" t="s">
        <v>201</v>
      </c>
      <c r="N54" s="10">
        <v>6.9000000000000006E-2</v>
      </c>
      <c r="O54" s="4" t="s">
        <v>254</v>
      </c>
      <c r="P54" s="10">
        <v>0</v>
      </c>
      <c r="Q54" s="4" t="s">
        <v>316</v>
      </c>
      <c r="R54" s="10">
        <v>0.109</v>
      </c>
      <c r="S54" s="4" t="s">
        <v>99</v>
      </c>
      <c r="T54" s="10">
        <v>0.105</v>
      </c>
      <c r="U54" s="4" t="s">
        <v>265</v>
      </c>
      <c r="V54" s="10">
        <v>0.124</v>
      </c>
      <c r="W54" s="4" t="s">
        <v>127</v>
      </c>
      <c r="X54" s="10">
        <v>0</v>
      </c>
      <c r="Y54" s="4" t="s">
        <v>314</v>
      </c>
      <c r="Z54" s="10">
        <v>0.13600000000000001</v>
      </c>
      <c r="AA54" s="4" t="s">
        <v>128</v>
      </c>
      <c r="AB54" s="10">
        <v>0.121</v>
      </c>
      <c r="AC54" s="4" t="s">
        <v>90</v>
      </c>
      <c r="AD54" s="10">
        <v>0.188</v>
      </c>
      <c r="AE54" s="4" t="s">
        <v>106</v>
      </c>
      <c r="AF54" s="10">
        <v>0</v>
      </c>
      <c r="AG54" s="4" t="s">
        <v>312</v>
      </c>
      <c r="AH54" s="4" t="s">
        <v>92</v>
      </c>
      <c r="AI54" s="4" t="s">
        <v>93</v>
      </c>
      <c r="AJ54" s="4" t="s">
        <v>92</v>
      </c>
      <c r="AK54" s="4" t="s">
        <v>93</v>
      </c>
      <c r="AL54" s="4" t="s">
        <v>92</v>
      </c>
      <c r="AM54" s="4" t="s">
        <v>93</v>
      </c>
      <c r="AN54" s="4" t="s">
        <v>92</v>
      </c>
      <c r="AO54" s="4" t="s">
        <v>93</v>
      </c>
    </row>
    <row r="55" spans="1:41" x14ac:dyDescent="0.45">
      <c r="A55" s="7" t="s">
        <v>277</v>
      </c>
      <c r="B55" s="10">
        <v>6.2E-2</v>
      </c>
      <c r="C55" s="4" t="s">
        <v>85</v>
      </c>
      <c r="D55" s="10">
        <v>1.4999999999999999E-2</v>
      </c>
      <c r="E55" s="4" t="s">
        <v>176</v>
      </c>
      <c r="F55" s="10">
        <v>9.6000000000000002E-2</v>
      </c>
      <c r="G55" s="4" t="s">
        <v>245</v>
      </c>
      <c r="H55" s="10">
        <v>0.16700000000000001</v>
      </c>
      <c r="I55" s="4" t="s">
        <v>352</v>
      </c>
      <c r="J55" s="10">
        <v>9.6000000000000002E-2</v>
      </c>
      <c r="K55" s="4" t="s">
        <v>218</v>
      </c>
      <c r="L55" s="10">
        <v>6.3E-2</v>
      </c>
      <c r="M55" s="4" t="s">
        <v>99</v>
      </c>
      <c r="N55" s="10">
        <v>0.17199999999999999</v>
      </c>
      <c r="O55" s="4" t="s">
        <v>351</v>
      </c>
      <c r="P55" s="10">
        <v>0</v>
      </c>
      <c r="Q55" s="4" t="s">
        <v>316</v>
      </c>
      <c r="R55" s="10">
        <v>6.7000000000000004E-2</v>
      </c>
      <c r="S55" s="4" t="s">
        <v>135</v>
      </c>
      <c r="T55" s="10">
        <v>7.2999999999999995E-2</v>
      </c>
      <c r="U55" s="4" t="s">
        <v>132</v>
      </c>
      <c r="V55" s="10">
        <v>5.8000000000000003E-2</v>
      </c>
      <c r="W55" s="4" t="s">
        <v>102</v>
      </c>
      <c r="X55" s="10">
        <v>0</v>
      </c>
      <c r="Y55" s="4" t="s">
        <v>314</v>
      </c>
      <c r="Z55" s="10">
        <v>0.107</v>
      </c>
      <c r="AA55" s="4" t="s">
        <v>79</v>
      </c>
      <c r="AB55" s="10">
        <v>7.2999999999999995E-2</v>
      </c>
      <c r="AC55" s="4" t="s">
        <v>117</v>
      </c>
      <c r="AD55" s="10">
        <v>8.7999999999999995E-2</v>
      </c>
      <c r="AE55" s="4" t="s">
        <v>257</v>
      </c>
      <c r="AF55" s="10">
        <v>0</v>
      </c>
      <c r="AG55" s="4" t="s">
        <v>312</v>
      </c>
      <c r="AH55" s="4" t="s">
        <v>92</v>
      </c>
      <c r="AI55" s="4" t="s">
        <v>93</v>
      </c>
      <c r="AJ55" s="4" t="s">
        <v>92</v>
      </c>
      <c r="AK55" s="4" t="s">
        <v>93</v>
      </c>
      <c r="AL55" s="4" t="s">
        <v>92</v>
      </c>
      <c r="AM55" s="4" t="s">
        <v>93</v>
      </c>
      <c r="AN55" s="4" t="s">
        <v>92</v>
      </c>
      <c r="AO55" s="4" t="s">
        <v>93</v>
      </c>
    </row>
    <row r="56" spans="1:41" x14ac:dyDescent="0.45">
      <c r="A56" s="7" t="s">
        <v>278</v>
      </c>
      <c r="B56" s="10">
        <v>0.33400000000000002</v>
      </c>
      <c r="C56" s="4" t="s">
        <v>249</v>
      </c>
      <c r="D56" s="10">
        <v>0.247</v>
      </c>
      <c r="E56" s="4" t="s">
        <v>350</v>
      </c>
      <c r="F56" s="10">
        <v>0.47599999999999998</v>
      </c>
      <c r="G56" s="4" t="s">
        <v>349</v>
      </c>
      <c r="H56" s="10">
        <v>0</v>
      </c>
      <c r="I56" s="4" t="s">
        <v>319</v>
      </c>
      <c r="J56" s="10">
        <v>0.42299999999999999</v>
      </c>
      <c r="K56" s="4" t="s">
        <v>348</v>
      </c>
      <c r="L56" s="10">
        <v>0.36599999999999999</v>
      </c>
      <c r="M56" s="4" t="s">
        <v>264</v>
      </c>
      <c r="N56" s="10">
        <v>0.41299999999999998</v>
      </c>
      <c r="O56" s="4" t="s">
        <v>279</v>
      </c>
      <c r="P56" s="10">
        <v>1</v>
      </c>
      <c r="Q56" s="4" t="s">
        <v>316</v>
      </c>
      <c r="R56" s="10">
        <v>0.29899999999999999</v>
      </c>
      <c r="S56" s="4" t="s">
        <v>254</v>
      </c>
      <c r="T56" s="10">
        <v>0.23</v>
      </c>
      <c r="U56" s="4" t="s">
        <v>170</v>
      </c>
      <c r="V56" s="10">
        <v>0.376</v>
      </c>
      <c r="W56" s="4" t="s">
        <v>119</v>
      </c>
      <c r="X56" s="10">
        <v>0</v>
      </c>
      <c r="Y56" s="4" t="s">
        <v>314</v>
      </c>
      <c r="Z56" s="10">
        <v>0.219</v>
      </c>
      <c r="AA56" s="4" t="s">
        <v>149</v>
      </c>
      <c r="AB56" s="10">
        <v>0.20899999999999999</v>
      </c>
      <c r="AC56" s="4" t="s">
        <v>218</v>
      </c>
      <c r="AD56" s="10">
        <v>0.313</v>
      </c>
      <c r="AE56" s="4" t="s">
        <v>347</v>
      </c>
      <c r="AF56" s="10">
        <v>0</v>
      </c>
      <c r="AG56" s="4" t="s">
        <v>312</v>
      </c>
      <c r="AH56" s="4" t="s">
        <v>92</v>
      </c>
      <c r="AI56" s="4" t="s">
        <v>93</v>
      </c>
      <c r="AJ56" s="4" t="s">
        <v>92</v>
      </c>
      <c r="AK56" s="4" t="s">
        <v>93</v>
      </c>
      <c r="AL56" s="4" t="s">
        <v>92</v>
      </c>
      <c r="AM56" s="4" t="s">
        <v>93</v>
      </c>
      <c r="AN56" s="4" t="s">
        <v>92</v>
      </c>
      <c r="AO56" s="4" t="s">
        <v>93</v>
      </c>
    </row>
    <row r="57" spans="1:41" x14ac:dyDescent="0.45">
      <c r="A57" s="7" t="s">
        <v>282</v>
      </c>
      <c r="B57" s="9">
        <v>60458</v>
      </c>
      <c r="C57" s="4" t="s">
        <v>346</v>
      </c>
      <c r="D57" s="9">
        <v>40833</v>
      </c>
      <c r="E57" s="4" t="s">
        <v>345</v>
      </c>
      <c r="F57" s="9">
        <v>72464</v>
      </c>
      <c r="G57" s="4" t="s">
        <v>344</v>
      </c>
      <c r="H57" s="4" t="s">
        <v>92</v>
      </c>
      <c r="I57" s="4" t="s">
        <v>93</v>
      </c>
      <c r="J57" s="9">
        <v>68385</v>
      </c>
      <c r="K57" s="4" t="s">
        <v>343</v>
      </c>
      <c r="L57" s="9">
        <v>57554</v>
      </c>
      <c r="M57" s="4" t="s">
        <v>342</v>
      </c>
      <c r="N57" s="9">
        <v>68865</v>
      </c>
      <c r="O57" s="4" t="s">
        <v>341</v>
      </c>
      <c r="P57" s="4" t="s">
        <v>92</v>
      </c>
      <c r="Q57" s="4" t="s">
        <v>93</v>
      </c>
      <c r="R57" s="9">
        <v>49583</v>
      </c>
      <c r="S57" s="4" t="s">
        <v>340</v>
      </c>
      <c r="T57" s="9">
        <v>41964</v>
      </c>
      <c r="U57" s="4" t="s">
        <v>339</v>
      </c>
      <c r="V57" s="9">
        <v>57800</v>
      </c>
      <c r="W57" s="4" t="s">
        <v>338</v>
      </c>
      <c r="X57" s="4" t="s">
        <v>92</v>
      </c>
      <c r="Y57" s="4" t="s">
        <v>93</v>
      </c>
      <c r="Z57" s="9">
        <v>46657</v>
      </c>
      <c r="AA57" s="4" t="s">
        <v>337</v>
      </c>
      <c r="AB57" s="9">
        <v>42650</v>
      </c>
      <c r="AC57" s="4" t="s">
        <v>336</v>
      </c>
      <c r="AD57" s="9">
        <v>56645</v>
      </c>
      <c r="AE57" s="4" t="s">
        <v>335</v>
      </c>
      <c r="AF57" s="4" t="s">
        <v>92</v>
      </c>
      <c r="AG57" s="4" t="s">
        <v>93</v>
      </c>
      <c r="AH57" s="4" t="s">
        <v>92</v>
      </c>
      <c r="AI57" s="4" t="s">
        <v>93</v>
      </c>
      <c r="AJ57" s="4" t="s">
        <v>92</v>
      </c>
      <c r="AK57" s="4" t="s">
        <v>93</v>
      </c>
      <c r="AL57" s="4" t="s">
        <v>92</v>
      </c>
      <c r="AM57" s="4" t="s">
        <v>93</v>
      </c>
      <c r="AN57" s="4" t="s">
        <v>92</v>
      </c>
      <c r="AO57" s="4" t="s">
        <v>93</v>
      </c>
    </row>
    <row r="58" spans="1:41" ht="28.5" x14ac:dyDescent="0.45">
      <c r="A58" s="4" t="s">
        <v>295</v>
      </c>
    </row>
    <row r="59" spans="1:41" ht="28.5" x14ac:dyDescent="0.45">
      <c r="A59" s="6" t="s">
        <v>296</v>
      </c>
      <c r="B59" s="9">
        <v>2659</v>
      </c>
      <c r="C59" s="4" t="s">
        <v>334</v>
      </c>
      <c r="D59" s="9">
        <v>1336</v>
      </c>
      <c r="E59" s="4" t="s">
        <v>333</v>
      </c>
      <c r="F59" s="9">
        <v>1096</v>
      </c>
      <c r="G59" s="4" t="s">
        <v>326</v>
      </c>
      <c r="H59" s="4">
        <v>84</v>
      </c>
      <c r="I59" s="4" t="s">
        <v>332</v>
      </c>
      <c r="J59" s="9">
        <v>2028</v>
      </c>
      <c r="K59" s="4" t="s">
        <v>331</v>
      </c>
      <c r="L59" s="9">
        <v>1142</v>
      </c>
      <c r="M59" s="4" t="s">
        <v>330</v>
      </c>
      <c r="N59" s="4">
        <v>699</v>
      </c>
      <c r="O59" s="4" t="s">
        <v>190</v>
      </c>
      <c r="P59" s="4">
        <v>33</v>
      </c>
      <c r="Q59" s="4" t="s">
        <v>329</v>
      </c>
      <c r="R59" s="9">
        <v>2443</v>
      </c>
      <c r="S59" s="4" t="s">
        <v>328</v>
      </c>
      <c r="T59" s="9">
        <v>1368</v>
      </c>
      <c r="U59" s="4" t="s">
        <v>327</v>
      </c>
      <c r="V59" s="4">
        <v>986</v>
      </c>
      <c r="W59" s="4" t="s">
        <v>326</v>
      </c>
      <c r="X59" s="4">
        <v>16</v>
      </c>
      <c r="Y59" s="4" t="s">
        <v>325</v>
      </c>
      <c r="Z59" s="9">
        <v>2484</v>
      </c>
      <c r="AA59" s="4" t="s">
        <v>324</v>
      </c>
      <c r="AB59" s="9">
        <v>1788</v>
      </c>
      <c r="AC59" s="4" t="s">
        <v>323</v>
      </c>
      <c r="AD59" s="4">
        <v>480</v>
      </c>
      <c r="AE59" s="4" t="s">
        <v>322</v>
      </c>
      <c r="AF59" s="4">
        <v>20</v>
      </c>
      <c r="AG59" s="4" t="s">
        <v>321</v>
      </c>
      <c r="AH59" s="4">
        <v>0</v>
      </c>
      <c r="AI59" s="4" t="s">
        <v>320</v>
      </c>
      <c r="AJ59" s="4">
        <v>0</v>
      </c>
      <c r="AK59" s="4" t="s">
        <v>320</v>
      </c>
      <c r="AL59" s="4">
        <v>0</v>
      </c>
      <c r="AM59" s="4" t="s">
        <v>320</v>
      </c>
      <c r="AN59" s="4">
        <v>0</v>
      </c>
      <c r="AO59" s="4" t="s">
        <v>320</v>
      </c>
    </row>
    <row r="60" spans="1:41" ht="28.5" x14ac:dyDescent="0.45">
      <c r="A60" s="7" t="s">
        <v>301</v>
      </c>
      <c r="B60" s="10">
        <v>0.16200000000000001</v>
      </c>
      <c r="C60" s="4" t="s">
        <v>114</v>
      </c>
      <c r="D60" s="10">
        <v>0.191</v>
      </c>
      <c r="E60" s="4" t="s">
        <v>250</v>
      </c>
      <c r="F60" s="10">
        <v>0.107</v>
      </c>
      <c r="G60" s="4" t="s">
        <v>149</v>
      </c>
      <c r="H60" s="10">
        <v>0.40500000000000003</v>
      </c>
      <c r="I60" s="4" t="s">
        <v>318</v>
      </c>
      <c r="J60" s="10">
        <v>0.11700000000000001</v>
      </c>
      <c r="K60" s="4" t="s">
        <v>138</v>
      </c>
      <c r="L60" s="10">
        <v>9.9000000000000005E-2</v>
      </c>
      <c r="M60" s="4" t="s">
        <v>138</v>
      </c>
      <c r="N60" s="10">
        <v>0.17899999999999999</v>
      </c>
      <c r="O60" s="4" t="s">
        <v>313</v>
      </c>
      <c r="P60" s="10">
        <v>0</v>
      </c>
      <c r="Q60" s="4" t="s">
        <v>316</v>
      </c>
      <c r="R60" s="10">
        <v>0.14399999999999999</v>
      </c>
      <c r="S60" s="4" t="s">
        <v>149</v>
      </c>
      <c r="T60" s="10">
        <v>0.159</v>
      </c>
      <c r="U60" s="4" t="s">
        <v>303</v>
      </c>
      <c r="V60" s="10">
        <v>0.13500000000000001</v>
      </c>
      <c r="W60" s="4" t="s">
        <v>109</v>
      </c>
      <c r="X60" s="10">
        <v>0</v>
      </c>
      <c r="Y60" s="4" t="s">
        <v>314</v>
      </c>
      <c r="Z60" s="10">
        <v>0.13900000000000001</v>
      </c>
      <c r="AA60" s="4" t="s">
        <v>170</v>
      </c>
      <c r="AB60" s="10">
        <v>0.16900000000000001</v>
      </c>
      <c r="AC60" s="4" t="s">
        <v>165</v>
      </c>
      <c r="AD60" s="10">
        <v>5.6000000000000001E-2</v>
      </c>
      <c r="AE60" s="4" t="s">
        <v>268</v>
      </c>
      <c r="AF60" s="10">
        <v>0</v>
      </c>
      <c r="AG60" s="4" t="s">
        <v>312</v>
      </c>
      <c r="AH60" s="4" t="s">
        <v>92</v>
      </c>
      <c r="AI60" s="4" t="s">
        <v>93</v>
      </c>
      <c r="AJ60" s="4" t="s">
        <v>92</v>
      </c>
      <c r="AK60" s="4" t="s">
        <v>93</v>
      </c>
      <c r="AL60" s="4" t="s">
        <v>92</v>
      </c>
      <c r="AM60" s="4" t="s">
        <v>93</v>
      </c>
      <c r="AN60" s="4" t="s">
        <v>92</v>
      </c>
      <c r="AO60" s="4" t="s">
        <v>93</v>
      </c>
    </row>
    <row r="61" spans="1:41" ht="28.5" x14ac:dyDescent="0.45">
      <c r="A61" s="7" t="s">
        <v>304</v>
      </c>
      <c r="B61" s="10">
        <v>1.4999999999999999E-2</v>
      </c>
      <c r="C61" s="4" t="s">
        <v>159</v>
      </c>
      <c r="D61" s="10">
        <v>0.03</v>
      </c>
      <c r="E61" s="4" t="s">
        <v>84</v>
      </c>
      <c r="F61" s="10">
        <v>0</v>
      </c>
      <c r="G61" s="4" t="s">
        <v>84</v>
      </c>
      <c r="H61" s="10">
        <v>0</v>
      </c>
      <c r="I61" s="4" t="s">
        <v>319</v>
      </c>
      <c r="J61" s="10">
        <v>0.05</v>
      </c>
      <c r="K61" s="4" t="s">
        <v>102</v>
      </c>
      <c r="L61" s="10">
        <v>8.8999999999999996E-2</v>
      </c>
      <c r="M61" s="4" t="s">
        <v>245</v>
      </c>
      <c r="N61" s="10">
        <v>0</v>
      </c>
      <c r="O61" s="4" t="s">
        <v>117</v>
      </c>
      <c r="P61" s="10">
        <v>0</v>
      </c>
      <c r="Q61" s="4" t="s">
        <v>316</v>
      </c>
      <c r="R61" s="10">
        <v>4.2000000000000003E-2</v>
      </c>
      <c r="S61" s="4" t="s">
        <v>95</v>
      </c>
      <c r="T61" s="10">
        <v>6.0999999999999999E-2</v>
      </c>
      <c r="U61" s="4" t="s">
        <v>118</v>
      </c>
      <c r="V61" s="10">
        <v>0.01</v>
      </c>
      <c r="W61" s="4" t="s">
        <v>141</v>
      </c>
      <c r="X61" s="10">
        <v>0</v>
      </c>
      <c r="Y61" s="4" t="s">
        <v>314</v>
      </c>
      <c r="Z61" s="10">
        <v>7.1999999999999995E-2</v>
      </c>
      <c r="AA61" s="4" t="s">
        <v>97</v>
      </c>
      <c r="AB61" s="10">
        <v>8.3000000000000004E-2</v>
      </c>
      <c r="AC61" s="4" t="s">
        <v>187</v>
      </c>
      <c r="AD61" s="10">
        <v>0.06</v>
      </c>
      <c r="AE61" s="4" t="s">
        <v>90</v>
      </c>
      <c r="AF61" s="10">
        <v>0</v>
      </c>
      <c r="AG61" s="4" t="s">
        <v>312</v>
      </c>
      <c r="AH61" s="4" t="s">
        <v>92</v>
      </c>
      <c r="AI61" s="4" t="s">
        <v>93</v>
      </c>
      <c r="AJ61" s="4" t="s">
        <v>92</v>
      </c>
      <c r="AK61" s="4" t="s">
        <v>93</v>
      </c>
      <c r="AL61" s="4" t="s">
        <v>92</v>
      </c>
      <c r="AM61" s="4" t="s">
        <v>93</v>
      </c>
      <c r="AN61" s="4" t="s">
        <v>92</v>
      </c>
      <c r="AO61" s="4" t="s">
        <v>93</v>
      </c>
    </row>
    <row r="62" spans="1:41" ht="28.5" x14ac:dyDescent="0.45">
      <c r="A62" s="7" t="s">
        <v>306</v>
      </c>
      <c r="B62" s="10">
        <v>0.82199999999999995</v>
      </c>
      <c r="C62" s="4" t="s">
        <v>114</v>
      </c>
      <c r="D62" s="10">
        <v>0.77900000000000003</v>
      </c>
      <c r="E62" s="4" t="s">
        <v>184</v>
      </c>
      <c r="F62" s="10">
        <v>0.89300000000000002</v>
      </c>
      <c r="G62" s="4" t="s">
        <v>149</v>
      </c>
      <c r="H62" s="10">
        <v>0.59499999999999997</v>
      </c>
      <c r="I62" s="4" t="s">
        <v>318</v>
      </c>
      <c r="J62" s="10">
        <v>0.83199999999999996</v>
      </c>
      <c r="K62" s="4" t="s">
        <v>127</v>
      </c>
      <c r="L62" s="10">
        <v>0.81200000000000006</v>
      </c>
      <c r="M62" s="4" t="s">
        <v>317</v>
      </c>
      <c r="N62" s="10">
        <v>0.82099999999999995</v>
      </c>
      <c r="O62" s="4" t="s">
        <v>313</v>
      </c>
      <c r="P62" s="10">
        <v>1</v>
      </c>
      <c r="Q62" s="4" t="s">
        <v>316</v>
      </c>
      <c r="R62" s="10">
        <v>0.81399999999999995</v>
      </c>
      <c r="S62" s="4" t="s">
        <v>218</v>
      </c>
      <c r="T62" s="10">
        <v>0.77900000000000003</v>
      </c>
      <c r="U62" s="4" t="s">
        <v>315</v>
      </c>
      <c r="V62" s="10">
        <v>0.85499999999999998</v>
      </c>
      <c r="W62" s="4" t="s">
        <v>227</v>
      </c>
      <c r="X62" s="10">
        <v>1</v>
      </c>
      <c r="Y62" s="4" t="s">
        <v>314</v>
      </c>
      <c r="Z62" s="10">
        <v>0.78900000000000003</v>
      </c>
      <c r="AA62" s="4" t="s">
        <v>227</v>
      </c>
      <c r="AB62" s="10">
        <v>0.748</v>
      </c>
      <c r="AC62" s="4" t="s">
        <v>313</v>
      </c>
      <c r="AD62" s="10">
        <v>0.88300000000000001</v>
      </c>
      <c r="AE62" s="4" t="s">
        <v>227</v>
      </c>
      <c r="AF62" s="10">
        <v>1</v>
      </c>
      <c r="AG62" s="4" t="s">
        <v>312</v>
      </c>
      <c r="AH62" s="4" t="s">
        <v>92</v>
      </c>
      <c r="AI62" s="4" t="s">
        <v>93</v>
      </c>
      <c r="AJ62" s="4" t="s">
        <v>92</v>
      </c>
      <c r="AK62" s="4" t="s">
        <v>93</v>
      </c>
      <c r="AL62" s="4" t="s">
        <v>92</v>
      </c>
      <c r="AM62" s="4" t="s">
        <v>93</v>
      </c>
      <c r="AN62" s="4" t="s">
        <v>92</v>
      </c>
      <c r="AO62" s="4" t="s">
        <v>93</v>
      </c>
    </row>
    <row r="63" spans="1:41" x14ac:dyDescent="0.45">
      <c r="A63" s="4" t="s">
        <v>308</v>
      </c>
    </row>
    <row r="64" spans="1:41" x14ac:dyDescent="0.45">
      <c r="A64" s="6" t="s">
        <v>309</v>
      </c>
      <c r="B64" s="10">
        <v>0.1</v>
      </c>
      <c r="C64" s="4" t="s">
        <v>310</v>
      </c>
      <c r="D64" s="4" t="s">
        <v>310</v>
      </c>
      <c r="E64" s="4" t="s">
        <v>310</v>
      </c>
      <c r="F64" s="4" t="s">
        <v>310</v>
      </c>
      <c r="G64" s="4" t="s">
        <v>310</v>
      </c>
      <c r="H64" s="4" t="s">
        <v>310</v>
      </c>
      <c r="I64" s="4" t="s">
        <v>310</v>
      </c>
      <c r="J64" s="10">
        <v>3.4000000000000002E-2</v>
      </c>
      <c r="K64" s="4" t="s">
        <v>310</v>
      </c>
      <c r="L64" s="4" t="s">
        <v>310</v>
      </c>
      <c r="M64" s="4" t="s">
        <v>310</v>
      </c>
      <c r="N64" s="4" t="s">
        <v>310</v>
      </c>
      <c r="O64" s="4" t="s">
        <v>310</v>
      </c>
      <c r="P64" s="4" t="s">
        <v>310</v>
      </c>
      <c r="Q64" s="4" t="s">
        <v>310</v>
      </c>
      <c r="R64" s="10">
        <v>8.7999999999999995E-2</v>
      </c>
      <c r="S64" s="4" t="s">
        <v>310</v>
      </c>
      <c r="T64" s="4" t="s">
        <v>310</v>
      </c>
      <c r="U64" s="4" t="s">
        <v>310</v>
      </c>
      <c r="V64" s="4" t="s">
        <v>310</v>
      </c>
      <c r="W64" s="4" t="s">
        <v>310</v>
      </c>
      <c r="X64" s="4" t="s">
        <v>310</v>
      </c>
      <c r="Y64" s="4" t="s">
        <v>310</v>
      </c>
      <c r="Z64" s="10">
        <v>9.4E-2</v>
      </c>
      <c r="AA64" s="4" t="s">
        <v>310</v>
      </c>
      <c r="AB64" s="4" t="s">
        <v>310</v>
      </c>
      <c r="AC64" s="4" t="s">
        <v>310</v>
      </c>
      <c r="AD64" s="4" t="s">
        <v>310</v>
      </c>
      <c r="AE64" s="4" t="s">
        <v>310</v>
      </c>
      <c r="AF64" s="4" t="s">
        <v>310</v>
      </c>
      <c r="AG64" s="4" t="s">
        <v>310</v>
      </c>
      <c r="AH64" s="4" t="s">
        <v>92</v>
      </c>
      <c r="AI64" s="4" t="s">
        <v>310</v>
      </c>
      <c r="AJ64" s="4" t="s">
        <v>310</v>
      </c>
      <c r="AK64" s="4" t="s">
        <v>310</v>
      </c>
      <c r="AL64" s="4" t="s">
        <v>310</v>
      </c>
      <c r="AM64" s="4" t="s">
        <v>310</v>
      </c>
      <c r="AN64" s="4" t="s">
        <v>310</v>
      </c>
      <c r="AO64" s="4" t="s">
        <v>310</v>
      </c>
    </row>
    <row r="65" spans="1:41" x14ac:dyDescent="0.45">
      <c r="A65" s="6" t="s">
        <v>311</v>
      </c>
      <c r="B65" s="10">
        <v>0.13900000000000001</v>
      </c>
      <c r="C65" s="4" t="s">
        <v>310</v>
      </c>
      <c r="D65" s="4" t="s">
        <v>310</v>
      </c>
      <c r="E65" s="4" t="s">
        <v>310</v>
      </c>
      <c r="F65" s="4" t="s">
        <v>310</v>
      </c>
      <c r="G65" s="4" t="s">
        <v>310</v>
      </c>
      <c r="H65" s="4" t="s">
        <v>310</v>
      </c>
      <c r="I65" s="4" t="s">
        <v>310</v>
      </c>
      <c r="J65" s="10">
        <v>6.9000000000000006E-2</v>
      </c>
      <c r="K65" s="4" t="s">
        <v>310</v>
      </c>
      <c r="L65" s="4" t="s">
        <v>310</v>
      </c>
      <c r="M65" s="4" t="s">
        <v>310</v>
      </c>
      <c r="N65" s="4" t="s">
        <v>310</v>
      </c>
      <c r="O65" s="4" t="s">
        <v>310</v>
      </c>
      <c r="P65" s="4" t="s">
        <v>310</v>
      </c>
      <c r="Q65" s="4" t="s">
        <v>310</v>
      </c>
      <c r="R65" s="10">
        <v>0.156</v>
      </c>
      <c r="S65" s="4" t="s">
        <v>310</v>
      </c>
      <c r="T65" s="4" t="s">
        <v>310</v>
      </c>
      <c r="U65" s="4" t="s">
        <v>310</v>
      </c>
      <c r="V65" s="4" t="s">
        <v>310</v>
      </c>
      <c r="W65" s="4" t="s">
        <v>310</v>
      </c>
      <c r="X65" s="4" t="s">
        <v>310</v>
      </c>
      <c r="Y65" s="4" t="s">
        <v>310</v>
      </c>
      <c r="Z65" s="10">
        <v>0.122</v>
      </c>
      <c r="AA65" s="4" t="s">
        <v>310</v>
      </c>
      <c r="AB65" s="4" t="s">
        <v>310</v>
      </c>
      <c r="AC65" s="4" t="s">
        <v>310</v>
      </c>
      <c r="AD65" s="4" t="s">
        <v>310</v>
      </c>
      <c r="AE65" s="4" t="s">
        <v>310</v>
      </c>
      <c r="AF65" s="4" t="s">
        <v>310</v>
      </c>
      <c r="AG65" s="4" t="s">
        <v>310</v>
      </c>
      <c r="AH65" s="4" t="s">
        <v>92</v>
      </c>
      <c r="AI65" s="4" t="s">
        <v>310</v>
      </c>
      <c r="AJ65" s="4" t="s">
        <v>310</v>
      </c>
      <c r="AK65" s="4" t="s">
        <v>310</v>
      </c>
      <c r="AL65" s="4" t="s">
        <v>310</v>
      </c>
      <c r="AM65" s="4" t="s">
        <v>310</v>
      </c>
      <c r="AN65" s="4" t="s">
        <v>310</v>
      </c>
      <c r="AO65" s="4" t="s">
        <v>310</v>
      </c>
    </row>
  </sheetData>
  <mergeCells count="25">
    <mergeCell ref="V2:W2"/>
    <mergeCell ref="X2:Y2"/>
    <mergeCell ref="Z2:AA2"/>
    <mergeCell ref="AB2:AC2"/>
    <mergeCell ref="AD2:AE2"/>
    <mergeCell ref="AF2:AG2"/>
    <mergeCell ref="AH2:AI2"/>
    <mergeCell ref="AJ2:AK2"/>
    <mergeCell ref="AL2:AM2"/>
    <mergeCell ref="AN2:AO2"/>
    <mergeCell ref="B2:C2"/>
    <mergeCell ref="D2:E2"/>
    <mergeCell ref="F2:G2"/>
    <mergeCell ref="H2:I2"/>
    <mergeCell ref="J2:K2"/>
    <mergeCell ref="L2:M2"/>
    <mergeCell ref="N2:O2"/>
    <mergeCell ref="P2:Q2"/>
    <mergeCell ref="R2:S2"/>
    <mergeCell ref="T2:U2"/>
    <mergeCell ref="B1:I1"/>
    <mergeCell ref="J1:Q1"/>
    <mergeCell ref="R1:Y1"/>
    <mergeCell ref="Z1:AG1"/>
    <mergeCell ref="AH1:AO1"/>
  </mergeCells>
  <printOptions gridLines="1"/>
  <pageMargins left="0.7" right="0.7" top="0.75" bottom="0.75" header="0.3" footer="0.3"/>
  <pageSetup pageOrder="overThenDown" orientation="landscape"/>
  <headerFooter>
    <oddHeader>&amp;LTable: ACSST5Y2023.S0601</oddHeader>
    <oddFooter>&amp;L&amp;Bdata.census.gov&amp;B | Measuring America's People, Places, and Economy &amp;R&amp;P</oddFooter>
    <evenHeader>&amp;LTable: ACSST5Y2023.S0601</evenHeader>
    <evenFooter>&amp;L&amp;Bdata.census.gov&amp;B | Measuring America's People, Places, and Economy &amp;R&amp;P</even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F84FB7-1302-45EE-A656-8CD4AF4EB263}">
  <dimension ref="A1:I65"/>
  <sheetViews>
    <sheetView workbookViewId="0">
      <pane xSplit="1" ySplit="3" topLeftCell="B4" activePane="bottomRight" state="frozen"/>
      <selection pane="topRight"/>
      <selection pane="bottomLeft"/>
      <selection pane="bottomRight" activeCell="C18" sqref="C18"/>
    </sheetView>
  </sheetViews>
  <sheetFormatPr defaultRowHeight="14.25" x14ac:dyDescent="0.45"/>
  <cols>
    <col min="1" max="1" width="30" style="4" customWidth="1"/>
    <col min="2" max="9" width="20" style="4" customWidth="1"/>
  </cols>
  <sheetData>
    <row r="1" spans="1:9" ht="30" customHeight="1" x14ac:dyDescent="0.45">
      <c r="A1" s="5" t="s">
        <v>3</v>
      </c>
      <c r="B1" s="21" t="s">
        <v>532</v>
      </c>
      <c r="C1" s="21"/>
      <c r="D1" s="21"/>
      <c r="E1" s="21"/>
      <c r="F1" s="21"/>
      <c r="G1" s="21"/>
      <c r="H1" s="21"/>
      <c r="I1" s="21"/>
    </row>
    <row r="2" spans="1:9" ht="30" customHeight="1" x14ac:dyDescent="0.45">
      <c r="A2" s="5" t="s">
        <v>3</v>
      </c>
      <c r="B2" s="21" t="s">
        <v>50</v>
      </c>
      <c r="C2" s="21"/>
      <c r="D2" s="21" t="s">
        <v>51</v>
      </c>
      <c r="E2" s="21"/>
      <c r="F2" s="21" t="s">
        <v>52</v>
      </c>
      <c r="G2" s="21"/>
      <c r="H2" s="21" t="s">
        <v>53</v>
      </c>
      <c r="I2" s="21"/>
    </row>
    <row r="3" spans="1:9" ht="30" customHeight="1" x14ac:dyDescent="0.45">
      <c r="A3" s="5" t="s">
        <v>54</v>
      </c>
      <c r="B3" s="5" t="s">
        <v>55</v>
      </c>
      <c r="C3" s="5" t="s">
        <v>56</v>
      </c>
      <c r="D3" s="5" t="s">
        <v>55</v>
      </c>
      <c r="E3" s="5" t="s">
        <v>56</v>
      </c>
      <c r="F3" s="5" t="s">
        <v>55</v>
      </c>
      <c r="G3" s="5" t="s">
        <v>56</v>
      </c>
      <c r="H3" s="5" t="s">
        <v>55</v>
      </c>
      <c r="I3" s="5" t="s">
        <v>56</v>
      </c>
    </row>
    <row r="4" spans="1:9" x14ac:dyDescent="0.45">
      <c r="A4" s="4" t="s">
        <v>57</v>
      </c>
      <c r="B4" s="4">
        <v>604</v>
      </c>
      <c r="C4" s="4" t="s">
        <v>514</v>
      </c>
      <c r="D4" s="4">
        <v>248</v>
      </c>
      <c r="E4" s="4" t="s">
        <v>513</v>
      </c>
      <c r="F4" s="4">
        <v>204</v>
      </c>
      <c r="G4" s="4" t="s">
        <v>512</v>
      </c>
      <c r="H4" s="4">
        <v>5</v>
      </c>
      <c r="I4" s="4" t="s">
        <v>511</v>
      </c>
    </row>
    <row r="5" spans="1:9" x14ac:dyDescent="0.45">
      <c r="A5" s="4" t="s">
        <v>75</v>
      </c>
    </row>
    <row r="6" spans="1:9" x14ac:dyDescent="0.45">
      <c r="A6" s="6" t="s">
        <v>76</v>
      </c>
      <c r="B6" s="10">
        <v>7.0000000000000001E-3</v>
      </c>
      <c r="C6" s="4" t="s">
        <v>158</v>
      </c>
      <c r="D6" s="10">
        <v>1.6E-2</v>
      </c>
      <c r="E6" s="4" t="s">
        <v>135</v>
      </c>
      <c r="F6" s="10">
        <v>0</v>
      </c>
      <c r="G6" s="4" t="s">
        <v>371</v>
      </c>
      <c r="H6" s="10">
        <v>0</v>
      </c>
      <c r="I6" s="4" t="s">
        <v>423</v>
      </c>
    </row>
    <row r="7" spans="1:9" x14ac:dyDescent="0.45">
      <c r="A7" s="6" t="s">
        <v>94</v>
      </c>
      <c r="B7" s="10">
        <v>0.04</v>
      </c>
      <c r="C7" s="4" t="s">
        <v>254</v>
      </c>
      <c r="D7" s="10">
        <v>0</v>
      </c>
      <c r="E7" s="4" t="s">
        <v>261</v>
      </c>
      <c r="F7" s="10">
        <v>0</v>
      </c>
      <c r="G7" s="4" t="s">
        <v>371</v>
      </c>
      <c r="H7" s="10">
        <v>0</v>
      </c>
      <c r="I7" s="4" t="s">
        <v>423</v>
      </c>
    </row>
    <row r="8" spans="1:9" x14ac:dyDescent="0.45">
      <c r="A8" s="6" t="s">
        <v>101</v>
      </c>
      <c r="B8" s="10">
        <v>7.0000000000000007E-2</v>
      </c>
      <c r="C8" s="4" t="s">
        <v>275</v>
      </c>
      <c r="D8" s="10">
        <v>5.1999999999999998E-2</v>
      </c>
      <c r="E8" s="4" t="s">
        <v>171</v>
      </c>
      <c r="F8" s="10">
        <v>0.14199999999999999</v>
      </c>
      <c r="G8" s="4" t="s">
        <v>510</v>
      </c>
      <c r="H8" s="10">
        <v>0</v>
      </c>
      <c r="I8" s="4" t="s">
        <v>423</v>
      </c>
    </row>
    <row r="9" spans="1:9" x14ac:dyDescent="0.45">
      <c r="A9" s="6" t="s">
        <v>111</v>
      </c>
      <c r="B9" s="10">
        <v>0.52800000000000002</v>
      </c>
      <c r="C9" s="4" t="s">
        <v>456</v>
      </c>
      <c r="D9" s="10">
        <v>0.58499999999999996</v>
      </c>
      <c r="E9" s="4" t="s">
        <v>495</v>
      </c>
      <c r="F9" s="10">
        <v>0.63700000000000001</v>
      </c>
      <c r="G9" s="4" t="s">
        <v>531</v>
      </c>
      <c r="H9" s="10">
        <v>0</v>
      </c>
      <c r="I9" s="4" t="s">
        <v>423</v>
      </c>
    </row>
    <row r="10" spans="1:9" x14ac:dyDescent="0.45">
      <c r="A10" s="6" t="s">
        <v>122</v>
      </c>
      <c r="B10" s="10">
        <v>0.20499999999999999</v>
      </c>
      <c r="C10" s="4" t="s">
        <v>219</v>
      </c>
      <c r="D10" s="10">
        <v>0.129</v>
      </c>
      <c r="E10" s="4" t="s">
        <v>406</v>
      </c>
      <c r="F10" s="10">
        <v>0.14199999999999999</v>
      </c>
      <c r="G10" s="4" t="s">
        <v>387</v>
      </c>
      <c r="H10" s="10">
        <v>0</v>
      </c>
      <c r="I10" s="4" t="s">
        <v>423</v>
      </c>
    </row>
    <row r="11" spans="1:9" x14ac:dyDescent="0.45">
      <c r="A11" s="6" t="s">
        <v>129</v>
      </c>
      <c r="B11" s="10">
        <v>0.109</v>
      </c>
      <c r="C11" s="4" t="s">
        <v>125</v>
      </c>
      <c r="D11" s="10">
        <v>0.13700000000000001</v>
      </c>
      <c r="E11" s="4" t="s">
        <v>313</v>
      </c>
      <c r="F11" s="10">
        <v>7.8E-2</v>
      </c>
      <c r="G11" s="4" t="s">
        <v>218</v>
      </c>
      <c r="H11" s="10">
        <v>0</v>
      </c>
      <c r="I11" s="4" t="s">
        <v>423</v>
      </c>
    </row>
    <row r="12" spans="1:9" x14ac:dyDescent="0.45">
      <c r="A12" s="6" t="s">
        <v>134</v>
      </c>
      <c r="B12" s="10">
        <v>0.01</v>
      </c>
      <c r="C12" s="4" t="s">
        <v>174</v>
      </c>
      <c r="D12" s="10">
        <v>4.0000000000000001E-3</v>
      </c>
      <c r="E12" s="4" t="s">
        <v>160</v>
      </c>
      <c r="F12" s="10">
        <v>0</v>
      </c>
      <c r="G12" s="4" t="s">
        <v>371</v>
      </c>
      <c r="H12" s="10">
        <v>1</v>
      </c>
      <c r="I12" s="4" t="s">
        <v>423</v>
      </c>
    </row>
    <row r="13" spans="1:9" x14ac:dyDescent="0.45">
      <c r="A13" s="6" t="s">
        <v>137</v>
      </c>
      <c r="B13" s="10">
        <v>3.1E-2</v>
      </c>
      <c r="C13" s="4" t="s">
        <v>97</v>
      </c>
      <c r="D13" s="10">
        <v>7.6999999999999999E-2</v>
      </c>
      <c r="E13" s="4" t="s">
        <v>154</v>
      </c>
      <c r="F13" s="10">
        <v>0</v>
      </c>
      <c r="G13" s="4" t="s">
        <v>371</v>
      </c>
      <c r="H13" s="10">
        <v>0</v>
      </c>
      <c r="I13" s="4" t="s">
        <v>423</v>
      </c>
    </row>
    <row r="14" spans="1:9" x14ac:dyDescent="0.45">
      <c r="A14" s="4" t="s">
        <v>140</v>
      </c>
      <c r="B14" s="4">
        <v>32.799999999999997</v>
      </c>
      <c r="C14" s="4" t="s">
        <v>169</v>
      </c>
      <c r="D14" s="4">
        <v>34.4</v>
      </c>
      <c r="E14" s="4" t="s">
        <v>78</v>
      </c>
      <c r="F14" s="4">
        <v>30.3</v>
      </c>
      <c r="G14" s="4" t="s">
        <v>114</v>
      </c>
      <c r="H14" s="4" t="s">
        <v>92</v>
      </c>
      <c r="I14" s="4" t="s">
        <v>93</v>
      </c>
    </row>
    <row r="15" spans="1:9" x14ac:dyDescent="0.45">
      <c r="A15" s="4" t="s">
        <v>146</v>
      </c>
    </row>
    <row r="16" spans="1:9" x14ac:dyDescent="0.45">
      <c r="A16" s="6" t="s">
        <v>147</v>
      </c>
      <c r="B16" s="10">
        <v>0.52800000000000002</v>
      </c>
      <c r="C16" s="4" t="s">
        <v>265</v>
      </c>
      <c r="D16" s="10">
        <v>0.47599999999999998</v>
      </c>
      <c r="E16" s="4" t="s">
        <v>225</v>
      </c>
      <c r="F16" s="10">
        <v>0.53400000000000003</v>
      </c>
      <c r="G16" s="4" t="s">
        <v>219</v>
      </c>
      <c r="H16" s="10">
        <v>1</v>
      </c>
      <c r="I16" s="4" t="s">
        <v>423</v>
      </c>
    </row>
    <row r="17" spans="1:9" x14ac:dyDescent="0.45">
      <c r="A17" s="6" t="s">
        <v>155</v>
      </c>
      <c r="B17" s="10">
        <v>0.47199999999999998</v>
      </c>
      <c r="C17" s="4" t="s">
        <v>265</v>
      </c>
      <c r="D17" s="10">
        <v>0.52400000000000002</v>
      </c>
      <c r="E17" s="4" t="s">
        <v>225</v>
      </c>
      <c r="F17" s="10">
        <v>0.46600000000000003</v>
      </c>
      <c r="G17" s="4" t="s">
        <v>219</v>
      </c>
      <c r="H17" s="10">
        <v>0</v>
      </c>
      <c r="I17" s="4" t="s">
        <v>423</v>
      </c>
    </row>
    <row r="18" spans="1:9" ht="28.5" x14ac:dyDescent="0.45">
      <c r="A18" s="4" t="s">
        <v>156</v>
      </c>
    </row>
    <row r="19" spans="1:9" x14ac:dyDescent="0.45">
      <c r="A19" s="6" t="s">
        <v>157</v>
      </c>
      <c r="B19" s="10">
        <v>0.998</v>
      </c>
      <c r="C19" s="4" t="s">
        <v>203</v>
      </c>
      <c r="D19" s="10">
        <v>1</v>
      </c>
      <c r="E19" s="4" t="s">
        <v>261</v>
      </c>
      <c r="F19" s="10">
        <v>0.995</v>
      </c>
      <c r="G19" s="4" t="s">
        <v>139</v>
      </c>
      <c r="H19" s="10">
        <v>1</v>
      </c>
      <c r="I19" s="4" t="s">
        <v>423</v>
      </c>
    </row>
    <row r="20" spans="1:9" x14ac:dyDescent="0.45">
      <c r="A20" s="7" t="s">
        <v>162</v>
      </c>
      <c r="B20" s="10">
        <v>0.71199999999999997</v>
      </c>
      <c r="C20" s="4" t="s">
        <v>469</v>
      </c>
      <c r="D20" s="10">
        <v>0.91100000000000003</v>
      </c>
      <c r="E20" s="4" t="s">
        <v>120</v>
      </c>
      <c r="F20" s="10">
        <v>0.80400000000000005</v>
      </c>
      <c r="G20" s="4" t="s">
        <v>385</v>
      </c>
      <c r="H20" s="10">
        <v>1</v>
      </c>
      <c r="I20" s="4" t="s">
        <v>423</v>
      </c>
    </row>
    <row r="21" spans="1:9" x14ac:dyDescent="0.45">
      <c r="A21" s="7" t="s">
        <v>168</v>
      </c>
      <c r="B21" s="10">
        <v>3.5000000000000003E-2</v>
      </c>
      <c r="C21" s="4" t="s">
        <v>86</v>
      </c>
      <c r="D21" s="10">
        <v>0.02</v>
      </c>
      <c r="E21" s="4" t="s">
        <v>95</v>
      </c>
      <c r="F21" s="10">
        <v>7.8E-2</v>
      </c>
      <c r="G21" s="4" t="s">
        <v>215</v>
      </c>
      <c r="H21" s="10">
        <v>0</v>
      </c>
      <c r="I21" s="4" t="s">
        <v>423</v>
      </c>
    </row>
    <row r="22" spans="1:9" ht="28.5" x14ac:dyDescent="0.45">
      <c r="A22" s="7" t="s">
        <v>173</v>
      </c>
      <c r="B22" s="10">
        <v>0</v>
      </c>
      <c r="C22" s="4" t="s">
        <v>132</v>
      </c>
      <c r="D22" s="10">
        <v>0</v>
      </c>
      <c r="E22" s="4" t="s">
        <v>261</v>
      </c>
      <c r="F22" s="10">
        <v>0</v>
      </c>
      <c r="G22" s="4" t="s">
        <v>371</v>
      </c>
      <c r="H22" s="10">
        <v>0</v>
      </c>
      <c r="I22" s="4" t="s">
        <v>423</v>
      </c>
    </row>
    <row r="23" spans="1:9" x14ac:dyDescent="0.45">
      <c r="A23" s="7" t="s">
        <v>175</v>
      </c>
      <c r="B23" s="10">
        <v>0.108</v>
      </c>
      <c r="C23" s="4" t="s">
        <v>249</v>
      </c>
      <c r="D23" s="10">
        <v>6.9000000000000006E-2</v>
      </c>
      <c r="E23" s="4" t="s">
        <v>257</v>
      </c>
      <c r="F23" s="10">
        <v>0.113</v>
      </c>
      <c r="G23" s="4" t="s">
        <v>355</v>
      </c>
      <c r="H23" s="10">
        <v>0</v>
      </c>
      <c r="I23" s="4" t="s">
        <v>423</v>
      </c>
    </row>
    <row r="24" spans="1:9" ht="28.5" x14ac:dyDescent="0.45">
      <c r="A24" s="7" t="s">
        <v>178</v>
      </c>
      <c r="B24" s="10">
        <v>0</v>
      </c>
      <c r="C24" s="4" t="s">
        <v>132</v>
      </c>
      <c r="D24" s="10">
        <v>0</v>
      </c>
      <c r="E24" s="4" t="s">
        <v>261</v>
      </c>
      <c r="F24" s="10">
        <v>0</v>
      </c>
      <c r="G24" s="4" t="s">
        <v>371</v>
      </c>
      <c r="H24" s="10">
        <v>0</v>
      </c>
      <c r="I24" s="4" t="s">
        <v>423</v>
      </c>
    </row>
    <row r="25" spans="1:9" x14ac:dyDescent="0.45">
      <c r="A25" s="7" t="s">
        <v>179</v>
      </c>
      <c r="B25" s="10">
        <v>0.14399999999999999</v>
      </c>
      <c r="C25" s="4" t="s">
        <v>530</v>
      </c>
      <c r="D25" s="10">
        <v>0</v>
      </c>
      <c r="E25" s="4" t="s">
        <v>261</v>
      </c>
      <c r="F25" s="10">
        <v>0</v>
      </c>
      <c r="G25" s="4" t="s">
        <v>371</v>
      </c>
      <c r="H25" s="10">
        <v>0</v>
      </c>
      <c r="I25" s="4" t="s">
        <v>423</v>
      </c>
    </row>
    <row r="26" spans="1:9" x14ac:dyDescent="0.45">
      <c r="A26" s="6" t="s">
        <v>180</v>
      </c>
      <c r="B26" s="10">
        <v>2E-3</v>
      </c>
      <c r="C26" s="4" t="s">
        <v>203</v>
      </c>
      <c r="D26" s="10">
        <v>0</v>
      </c>
      <c r="E26" s="4" t="s">
        <v>261</v>
      </c>
      <c r="F26" s="10">
        <v>5.0000000000000001E-3</v>
      </c>
      <c r="G26" s="4" t="s">
        <v>139</v>
      </c>
      <c r="H26" s="10">
        <v>0</v>
      </c>
      <c r="I26" s="4" t="s">
        <v>423</v>
      </c>
    </row>
    <row r="27" spans="1:9" ht="28.5" x14ac:dyDescent="0.45">
      <c r="A27" s="4" t="s">
        <v>181</v>
      </c>
      <c r="B27" s="10">
        <v>0.154</v>
      </c>
      <c r="C27" s="4" t="s">
        <v>530</v>
      </c>
      <c r="D27" s="10">
        <v>2.4E-2</v>
      </c>
      <c r="E27" s="4" t="s">
        <v>86</v>
      </c>
      <c r="F27" s="10">
        <v>0</v>
      </c>
      <c r="G27" s="4" t="s">
        <v>371</v>
      </c>
      <c r="H27" s="10">
        <v>0</v>
      </c>
      <c r="I27" s="4" t="s">
        <v>423</v>
      </c>
    </row>
    <row r="28" spans="1:9" x14ac:dyDescent="0.45">
      <c r="A28" s="4" t="s">
        <v>185</v>
      </c>
      <c r="B28" s="10">
        <v>0.71199999999999997</v>
      </c>
      <c r="C28" s="4" t="s">
        <v>469</v>
      </c>
      <c r="D28" s="10">
        <v>0.91100000000000003</v>
      </c>
      <c r="E28" s="4" t="s">
        <v>120</v>
      </c>
      <c r="F28" s="10">
        <v>0.80400000000000005</v>
      </c>
      <c r="G28" s="4" t="s">
        <v>385</v>
      </c>
      <c r="H28" s="10">
        <v>1</v>
      </c>
      <c r="I28" s="4" t="s">
        <v>423</v>
      </c>
    </row>
    <row r="29" spans="1:9" ht="28.5" x14ac:dyDescent="0.45">
      <c r="A29" s="4" t="s">
        <v>188</v>
      </c>
    </row>
    <row r="30" spans="1:9" x14ac:dyDescent="0.45">
      <c r="A30" s="6" t="s">
        <v>189</v>
      </c>
      <c r="B30" s="4">
        <v>600</v>
      </c>
      <c r="C30" s="4" t="s">
        <v>514</v>
      </c>
      <c r="D30" s="4">
        <v>244</v>
      </c>
      <c r="E30" s="4" t="s">
        <v>522</v>
      </c>
      <c r="F30" s="4">
        <v>204</v>
      </c>
      <c r="G30" s="4" t="s">
        <v>512</v>
      </c>
      <c r="H30" s="4">
        <v>5</v>
      </c>
      <c r="I30" s="4" t="s">
        <v>511</v>
      </c>
    </row>
    <row r="31" spans="1:9" x14ac:dyDescent="0.45">
      <c r="A31" s="6" t="s">
        <v>198</v>
      </c>
      <c r="B31" s="10">
        <v>0.19800000000000001</v>
      </c>
      <c r="C31" s="4" t="s">
        <v>528</v>
      </c>
      <c r="D31" s="10">
        <v>0</v>
      </c>
      <c r="E31" s="4" t="s">
        <v>226</v>
      </c>
      <c r="F31" s="10">
        <v>7.8E-2</v>
      </c>
      <c r="G31" s="4" t="s">
        <v>229</v>
      </c>
      <c r="H31" s="10">
        <v>0</v>
      </c>
      <c r="I31" s="4" t="s">
        <v>423</v>
      </c>
    </row>
    <row r="32" spans="1:9" x14ac:dyDescent="0.45">
      <c r="A32" s="7" t="s">
        <v>486</v>
      </c>
      <c r="B32" s="10">
        <v>0.19800000000000001</v>
      </c>
      <c r="C32" s="4" t="s">
        <v>528</v>
      </c>
      <c r="D32" s="10">
        <v>0</v>
      </c>
      <c r="E32" s="4" t="s">
        <v>226</v>
      </c>
      <c r="F32" s="10">
        <v>7.8E-2</v>
      </c>
      <c r="G32" s="4" t="s">
        <v>229</v>
      </c>
      <c r="H32" s="10">
        <v>0</v>
      </c>
      <c r="I32" s="4" t="s">
        <v>423</v>
      </c>
    </row>
    <row r="33" spans="1:9" ht="28.5" x14ac:dyDescent="0.45">
      <c r="A33" s="7" t="s">
        <v>202</v>
      </c>
      <c r="B33" s="10">
        <v>0</v>
      </c>
      <c r="C33" s="4" t="s">
        <v>132</v>
      </c>
      <c r="D33" s="10">
        <v>0</v>
      </c>
      <c r="E33" s="4" t="s">
        <v>226</v>
      </c>
      <c r="F33" s="10">
        <v>0</v>
      </c>
      <c r="G33" s="4" t="s">
        <v>371</v>
      </c>
      <c r="H33" s="10">
        <v>0</v>
      </c>
      <c r="I33" s="4" t="s">
        <v>423</v>
      </c>
    </row>
    <row r="34" spans="1:9" x14ac:dyDescent="0.45">
      <c r="A34" s="4" t="s">
        <v>204</v>
      </c>
    </row>
    <row r="35" spans="1:9" x14ac:dyDescent="0.45">
      <c r="A35" s="6" t="s">
        <v>205</v>
      </c>
      <c r="B35" s="4">
        <v>576</v>
      </c>
      <c r="C35" s="4" t="s">
        <v>463</v>
      </c>
      <c r="D35" s="4">
        <v>244</v>
      </c>
      <c r="E35" s="4" t="s">
        <v>522</v>
      </c>
      <c r="F35" s="4">
        <v>204</v>
      </c>
      <c r="G35" s="4" t="s">
        <v>512</v>
      </c>
      <c r="H35" s="4">
        <v>5</v>
      </c>
      <c r="I35" s="4" t="s">
        <v>511</v>
      </c>
    </row>
    <row r="36" spans="1:9" x14ac:dyDescent="0.45">
      <c r="A36" s="6" t="s">
        <v>214</v>
      </c>
      <c r="B36" s="10">
        <v>0.46200000000000002</v>
      </c>
      <c r="C36" s="4" t="s">
        <v>456</v>
      </c>
      <c r="D36" s="10">
        <v>0.44700000000000001</v>
      </c>
      <c r="E36" s="4" t="s">
        <v>529</v>
      </c>
      <c r="F36" s="10">
        <v>0.71099999999999997</v>
      </c>
      <c r="G36" s="4" t="s">
        <v>485</v>
      </c>
      <c r="H36" s="10">
        <v>0</v>
      </c>
      <c r="I36" s="4" t="s">
        <v>423</v>
      </c>
    </row>
    <row r="37" spans="1:9" x14ac:dyDescent="0.45">
      <c r="A37" s="6" t="s">
        <v>223</v>
      </c>
      <c r="B37" s="10">
        <v>0.41499999999999998</v>
      </c>
      <c r="C37" s="4" t="s">
        <v>468</v>
      </c>
      <c r="D37" s="10">
        <v>0.38900000000000001</v>
      </c>
      <c r="E37" s="4" t="s">
        <v>528</v>
      </c>
      <c r="F37" s="10">
        <v>0.13700000000000001</v>
      </c>
      <c r="G37" s="4" t="s">
        <v>184</v>
      </c>
      <c r="H37" s="10">
        <v>1</v>
      </c>
      <c r="I37" s="4" t="s">
        <v>423</v>
      </c>
    </row>
    <row r="38" spans="1:9" x14ac:dyDescent="0.45">
      <c r="A38" s="6" t="s">
        <v>228</v>
      </c>
      <c r="B38" s="10">
        <v>0.12</v>
      </c>
      <c r="C38" s="4" t="s">
        <v>150</v>
      </c>
      <c r="D38" s="10">
        <v>0.16400000000000001</v>
      </c>
      <c r="E38" s="4" t="s">
        <v>273</v>
      </c>
      <c r="F38" s="10">
        <v>0.14199999999999999</v>
      </c>
      <c r="G38" s="4" t="s">
        <v>387</v>
      </c>
      <c r="H38" s="10">
        <v>0</v>
      </c>
      <c r="I38" s="4" t="s">
        <v>423</v>
      </c>
    </row>
    <row r="39" spans="1:9" x14ac:dyDescent="0.45">
      <c r="A39" s="6" t="s">
        <v>231</v>
      </c>
      <c r="B39" s="10">
        <v>3.0000000000000001E-3</v>
      </c>
      <c r="C39" s="4" t="s">
        <v>199</v>
      </c>
      <c r="D39" s="10">
        <v>0</v>
      </c>
      <c r="E39" s="4" t="s">
        <v>226</v>
      </c>
      <c r="F39" s="10">
        <v>0.01</v>
      </c>
      <c r="G39" s="4" t="s">
        <v>77</v>
      </c>
      <c r="H39" s="10">
        <v>0</v>
      </c>
      <c r="I39" s="4" t="s">
        <v>423</v>
      </c>
    </row>
    <row r="40" spans="1:9" x14ac:dyDescent="0.45">
      <c r="A40" s="4" t="s">
        <v>232</v>
      </c>
    </row>
    <row r="41" spans="1:9" x14ac:dyDescent="0.45">
      <c r="A41" s="6" t="s">
        <v>233</v>
      </c>
      <c r="B41" s="4">
        <v>534</v>
      </c>
      <c r="C41" s="4" t="s">
        <v>527</v>
      </c>
      <c r="D41" s="4">
        <v>231</v>
      </c>
      <c r="E41" s="4" t="s">
        <v>526</v>
      </c>
      <c r="F41" s="4">
        <v>175</v>
      </c>
      <c r="G41" s="4" t="s">
        <v>525</v>
      </c>
      <c r="H41" s="4">
        <v>5</v>
      </c>
      <c r="I41" s="4" t="s">
        <v>511</v>
      </c>
    </row>
    <row r="42" spans="1:9" x14ac:dyDescent="0.45">
      <c r="A42" s="6" t="s">
        <v>244</v>
      </c>
      <c r="B42" s="10">
        <v>6.6000000000000003E-2</v>
      </c>
      <c r="C42" s="4" t="s">
        <v>127</v>
      </c>
      <c r="D42" s="10">
        <v>0</v>
      </c>
      <c r="E42" s="4" t="s">
        <v>250</v>
      </c>
      <c r="F42" s="10">
        <v>0.04</v>
      </c>
      <c r="G42" s="4" t="s">
        <v>166</v>
      </c>
      <c r="H42" s="10">
        <v>0</v>
      </c>
      <c r="I42" s="4" t="s">
        <v>423</v>
      </c>
    </row>
    <row r="43" spans="1:9" ht="28.5" x14ac:dyDescent="0.45">
      <c r="A43" s="6" t="s">
        <v>248</v>
      </c>
      <c r="B43" s="10">
        <v>0.112</v>
      </c>
      <c r="C43" s="4" t="s">
        <v>171</v>
      </c>
      <c r="D43" s="10">
        <v>8.6999999999999994E-2</v>
      </c>
      <c r="E43" s="4" t="s">
        <v>303</v>
      </c>
      <c r="F43" s="10">
        <v>2.9000000000000001E-2</v>
      </c>
      <c r="G43" s="4" t="s">
        <v>83</v>
      </c>
      <c r="H43" s="10">
        <v>0</v>
      </c>
      <c r="I43" s="4" t="s">
        <v>423</v>
      </c>
    </row>
    <row r="44" spans="1:9" x14ac:dyDescent="0.45">
      <c r="A44" s="6" t="s">
        <v>252</v>
      </c>
      <c r="B44" s="10">
        <v>6.9000000000000006E-2</v>
      </c>
      <c r="C44" s="4" t="s">
        <v>265</v>
      </c>
      <c r="D44" s="10">
        <v>0.13</v>
      </c>
      <c r="E44" s="4" t="s">
        <v>148</v>
      </c>
      <c r="F44" s="10">
        <v>0.04</v>
      </c>
      <c r="G44" s="4" t="s">
        <v>114</v>
      </c>
      <c r="H44" s="10">
        <v>0</v>
      </c>
      <c r="I44" s="4" t="s">
        <v>423</v>
      </c>
    </row>
    <row r="45" spans="1:9" x14ac:dyDescent="0.45">
      <c r="A45" s="6" t="s">
        <v>259</v>
      </c>
      <c r="B45" s="10">
        <v>0.35399999999999998</v>
      </c>
      <c r="C45" s="4" t="s">
        <v>250</v>
      </c>
      <c r="D45" s="10">
        <v>0.36799999999999999</v>
      </c>
      <c r="E45" s="4" t="s">
        <v>524</v>
      </c>
      <c r="F45" s="10">
        <v>0.51400000000000001</v>
      </c>
      <c r="G45" s="4" t="s">
        <v>482</v>
      </c>
      <c r="H45" s="10">
        <v>0</v>
      </c>
      <c r="I45" s="4" t="s">
        <v>423</v>
      </c>
    </row>
    <row r="46" spans="1:9" x14ac:dyDescent="0.45">
      <c r="A46" s="6" t="s">
        <v>263</v>
      </c>
      <c r="B46" s="10">
        <v>0.39900000000000002</v>
      </c>
      <c r="C46" s="4" t="s">
        <v>355</v>
      </c>
      <c r="D46" s="10">
        <v>0.41599999999999998</v>
      </c>
      <c r="E46" s="4" t="s">
        <v>521</v>
      </c>
      <c r="F46" s="10">
        <v>0.377</v>
      </c>
      <c r="G46" s="4" t="s">
        <v>523</v>
      </c>
      <c r="H46" s="10">
        <v>1</v>
      </c>
      <c r="I46" s="4" t="s">
        <v>423</v>
      </c>
    </row>
    <row r="47" spans="1:9" ht="42.75" x14ac:dyDescent="0.45">
      <c r="A47" s="4" t="s">
        <v>466</v>
      </c>
    </row>
    <row r="48" spans="1:9" x14ac:dyDescent="0.45">
      <c r="A48" s="6" t="s">
        <v>205</v>
      </c>
      <c r="B48" s="4">
        <v>576</v>
      </c>
      <c r="C48" s="4" t="s">
        <v>463</v>
      </c>
      <c r="D48" s="4">
        <v>244</v>
      </c>
      <c r="E48" s="4" t="s">
        <v>522</v>
      </c>
      <c r="F48" s="4">
        <v>204</v>
      </c>
      <c r="G48" s="4" t="s">
        <v>512</v>
      </c>
      <c r="H48" s="4">
        <v>5</v>
      </c>
      <c r="I48" s="4" t="s">
        <v>511</v>
      </c>
    </row>
    <row r="49" spans="1:9" x14ac:dyDescent="0.45">
      <c r="A49" s="6" t="s">
        <v>267</v>
      </c>
      <c r="B49" s="10">
        <v>7.0000000000000001E-3</v>
      </c>
      <c r="C49" s="4" t="s">
        <v>174</v>
      </c>
      <c r="D49" s="10">
        <v>8.0000000000000002E-3</v>
      </c>
      <c r="E49" s="4" t="s">
        <v>141</v>
      </c>
      <c r="F49" s="10">
        <v>0.01</v>
      </c>
      <c r="G49" s="4" t="s">
        <v>136</v>
      </c>
      <c r="H49" s="10">
        <v>0</v>
      </c>
      <c r="I49" s="4" t="s">
        <v>423</v>
      </c>
    </row>
    <row r="50" spans="1:9" x14ac:dyDescent="0.45">
      <c r="A50" s="6" t="s">
        <v>269</v>
      </c>
      <c r="B50" s="10">
        <v>0.04</v>
      </c>
      <c r="C50" s="4" t="s">
        <v>83</v>
      </c>
      <c r="D50" s="10">
        <v>0</v>
      </c>
      <c r="E50" s="4" t="s">
        <v>226</v>
      </c>
      <c r="F50" s="10">
        <v>0.113</v>
      </c>
      <c r="G50" s="4" t="s">
        <v>273</v>
      </c>
      <c r="H50" s="10">
        <v>0</v>
      </c>
      <c r="I50" s="4" t="s">
        <v>423</v>
      </c>
    </row>
    <row r="51" spans="1:9" x14ac:dyDescent="0.45">
      <c r="A51" s="6" t="s">
        <v>270</v>
      </c>
      <c r="B51" s="10">
        <v>0.122</v>
      </c>
      <c r="C51" s="4" t="s">
        <v>226</v>
      </c>
      <c r="D51" s="10">
        <v>0.152</v>
      </c>
      <c r="E51" s="4" t="s">
        <v>369</v>
      </c>
      <c r="F51" s="10">
        <v>0.16200000000000001</v>
      </c>
      <c r="G51" s="4" t="s">
        <v>484</v>
      </c>
      <c r="H51" s="10">
        <v>0</v>
      </c>
      <c r="I51" s="4" t="s">
        <v>423</v>
      </c>
    </row>
    <row r="52" spans="1:9" x14ac:dyDescent="0.45">
      <c r="A52" s="6" t="s">
        <v>272</v>
      </c>
      <c r="B52" s="10">
        <v>0.16500000000000001</v>
      </c>
      <c r="C52" s="4" t="s">
        <v>273</v>
      </c>
      <c r="D52" s="10">
        <v>0.19700000000000001</v>
      </c>
      <c r="E52" s="4" t="s">
        <v>521</v>
      </c>
      <c r="F52" s="10">
        <v>9.2999999999999999E-2</v>
      </c>
      <c r="G52" s="4" t="s">
        <v>184</v>
      </c>
      <c r="H52" s="10">
        <v>0</v>
      </c>
      <c r="I52" s="4" t="s">
        <v>423</v>
      </c>
    </row>
    <row r="53" spans="1:9" x14ac:dyDescent="0.45">
      <c r="A53" s="6" t="s">
        <v>274</v>
      </c>
      <c r="B53" s="10">
        <v>6.9000000000000006E-2</v>
      </c>
      <c r="C53" s="4" t="s">
        <v>183</v>
      </c>
      <c r="D53" s="10">
        <v>7.8E-2</v>
      </c>
      <c r="E53" s="4" t="s">
        <v>115</v>
      </c>
      <c r="F53" s="10">
        <v>7.8E-2</v>
      </c>
      <c r="G53" s="4" t="s">
        <v>473</v>
      </c>
      <c r="H53" s="10">
        <v>0</v>
      </c>
      <c r="I53" s="4" t="s">
        <v>423</v>
      </c>
    </row>
    <row r="54" spans="1:9" x14ac:dyDescent="0.45">
      <c r="A54" s="6" t="s">
        <v>276</v>
      </c>
      <c r="B54" s="10">
        <v>0.127</v>
      </c>
      <c r="C54" s="4" t="s">
        <v>164</v>
      </c>
      <c r="D54" s="10">
        <v>0.16800000000000001</v>
      </c>
      <c r="E54" s="4" t="s">
        <v>216</v>
      </c>
      <c r="F54" s="10">
        <v>0.157</v>
      </c>
      <c r="G54" s="4" t="s">
        <v>148</v>
      </c>
      <c r="H54" s="10">
        <v>0</v>
      </c>
      <c r="I54" s="4" t="s">
        <v>423</v>
      </c>
    </row>
    <row r="55" spans="1:9" x14ac:dyDescent="0.45">
      <c r="A55" s="6" t="s">
        <v>277</v>
      </c>
      <c r="B55" s="10">
        <v>8.8999999999999996E-2</v>
      </c>
      <c r="C55" s="4" t="s">
        <v>253</v>
      </c>
      <c r="D55" s="10">
        <v>0.16</v>
      </c>
      <c r="E55" s="4" t="s">
        <v>225</v>
      </c>
      <c r="F55" s="10">
        <v>2.5000000000000001E-2</v>
      </c>
      <c r="G55" s="4" t="s">
        <v>97</v>
      </c>
      <c r="H55" s="10">
        <v>0</v>
      </c>
      <c r="I55" s="4" t="s">
        <v>423</v>
      </c>
    </row>
    <row r="56" spans="1:9" x14ac:dyDescent="0.45">
      <c r="A56" s="6" t="s">
        <v>278</v>
      </c>
      <c r="B56" s="10">
        <v>0.30199999999999999</v>
      </c>
      <c r="C56" s="4" t="s">
        <v>261</v>
      </c>
      <c r="D56" s="10">
        <v>0.23799999999999999</v>
      </c>
      <c r="E56" s="4" t="s">
        <v>116</v>
      </c>
      <c r="F56" s="10">
        <v>0.33800000000000002</v>
      </c>
      <c r="G56" s="4" t="s">
        <v>520</v>
      </c>
      <c r="H56" s="10">
        <v>1</v>
      </c>
      <c r="I56" s="4" t="s">
        <v>423</v>
      </c>
    </row>
    <row r="57" spans="1:9" x14ac:dyDescent="0.45">
      <c r="A57" s="4" t="s">
        <v>282</v>
      </c>
      <c r="B57" s="9">
        <v>52679</v>
      </c>
      <c r="C57" s="4" t="s">
        <v>519</v>
      </c>
      <c r="D57" s="9">
        <v>51905</v>
      </c>
      <c r="E57" s="4" t="s">
        <v>518</v>
      </c>
      <c r="F57" s="9">
        <v>51477</v>
      </c>
      <c r="G57" s="4" t="s">
        <v>517</v>
      </c>
      <c r="H57" s="4" t="s">
        <v>516</v>
      </c>
      <c r="I57" s="4" t="s">
        <v>515</v>
      </c>
    </row>
    <row r="58" spans="1:9" ht="28.5" x14ac:dyDescent="0.45">
      <c r="A58" s="4" t="s">
        <v>295</v>
      </c>
    </row>
    <row r="59" spans="1:9" ht="28.5" x14ac:dyDescent="0.45">
      <c r="A59" s="6" t="s">
        <v>296</v>
      </c>
      <c r="B59" s="4">
        <v>604</v>
      </c>
      <c r="C59" s="4" t="s">
        <v>514</v>
      </c>
      <c r="D59" s="4">
        <v>248</v>
      </c>
      <c r="E59" s="4" t="s">
        <v>513</v>
      </c>
      <c r="F59" s="4">
        <v>204</v>
      </c>
      <c r="G59" s="4" t="s">
        <v>512</v>
      </c>
      <c r="H59" s="4">
        <v>5</v>
      </c>
      <c r="I59" s="4" t="s">
        <v>511</v>
      </c>
    </row>
    <row r="60" spans="1:9" ht="28.5" x14ac:dyDescent="0.45">
      <c r="A60" s="6" t="s">
        <v>301</v>
      </c>
      <c r="B60" s="10">
        <v>5.2999999999999999E-2</v>
      </c>
      <c r="C60" s="4" t="s">
        <v>186</v>
      </c>
      <c r="D60" s="10">
        <v>8.0000000000000002E-3</v>
      </c>
      <c r="E60" s="4" t="s">
        <v>139</v>
      </c>
      <c r="F60" s="10">
        <v>0.14699999999999999</v>
      </c>
      <c r="G60" s="4" t="s">
        <v>280</v>
      </c>
      <c r="H60" s="10">
        <v>0</v>
      </c>
      <c r="I60" s="4" t="s">
        <v>423</v>
      </c>
    </row>
    <row r="61" spans="1:9" ht="28.5" x14ac:dyDescent="0.45">
      <c r="A61" s="6" t="s">
        <v>304</v>
      </c>
      <c r="B61" s="10">
        <v>6.3E-2</v>
      </c>
      <c r="C61" s="4" t="s">
        <v>113</v>
      </c>
      <c r="D61" s="10">
        <v>0.04</v>
      </c>
      <c r="E61" s="4" t="s">
        <v>150</v>
      </c>
      <c r="F61" s="10">
        <v>0.13700000000000001</v>
      </c>
      <c r="G61" s="4" t="s">
        <v>510</v>
      </c>
      <c r="H61" s="10">
        <v>0</v>
      </c>
      <c r="I61" s="4" t="s">
        <v>423</v>
      </c>
    </row>
    <row r="62" spans="1:9" ht="28.5" x14ac:dyDescent="0.45">
      <c r="A62" s="6" t="s">
        <v>306</v>
      </c>
      <c r="B62" s="10">
        <v>0.88400000000000001</v>
      </c>
      <c r="C62" s="4" t="s">
        <v>250</v>
      </c>
      <c r="D62" s="10">
        <v>0.95199999999999996</v>
      </c>
      <c r="E62" s="4" t="s">
        <v>127</v>
      </c>
      <c r="F62" s="10">
        <v>0.71599999999999997</v>
      </c>
      <c r="G62" s="4" t="s">
        <v>509</v>
      </c>
      <c r="H62" s="10">
        <v>1</v>
      </c>
      <c r="I62" s="4" t="s">
        <v>423</v>
      </c>
    </row>
    <row r="63" spans="1:9" x14ac:dyDescent="0.45">
      <c r="A63" s="4" t="s">
        <v>420</v>
      </c>
    </row>
    <row r="64" spans="1:9" x14ac:dyDescent="0.45">
      <c r="A64" s="6" t="s">
        <v>309</v>
      </c>
      <c r="B64" s="10">
        <v>1.2E-2</v>
      </c>
      <c r="C64" s="4" t="s">
        <v>310</v>
      </c>
      <c r="D64" s="4" t="s">
        <v>310</v>
      </c>
      <c r="E64" s="4" t="s">
        <v>310</v>
      </c>
      <c r="F64" s="4" t="s">
        <v>310</v>
      </c>
      <c r="G64" s="4" t="s">
        <v>310</v>
      </c>
      <c r="H64" s="4" t="s">
        <v>310</v>
      </c>
      <c r="I64" s="4" t="s">
        <v>310</v>
      </c>
    </row>
    <row r="65" spans="1:9" x14ac:dyDescent="0.45">
      <c r="A65" s="6" t="s">
        <v>311</v>
      </c>
      <c r="B65" s="10">
        <v>5.5E-2</v>
      </c>
      <c r="C65" s="4" t="s">
        <v>310</v>
      </c>
      <c r="D65" s="4" t="s">
        <v>310</v>
      </c>
      <c r="E65" s="4" t="s">
        <v>310</v>
      </c>
      <c r="F65" s="4" t="s">
        <v>310</v>
      </c>
      <c r="G65" s="4" t="s">
        <v>310</v>
      </c>
      <c r="H65" s="4" t="s">
        <v>310</v>
      </c>
      <c r="I65" s="4" t="s">
        <v>310</v>
      </c>
    </row>
  </sheetData>
  <mergeCells count="5">
    <mergeCell ref="B1:I1"/>
    <mergeCell ref="B2:C2"/>
    <mergeCell ref="D2:E2"/>
    <mergeCell ref="F2:G2"/>
    <mergeCell ref="H2:I2"/>
  </mergeCells>
  <printOptions gridLines="1"/>
  <pageMargins left="0.7" right="0.7" top="0.75" bottom="0.75" header="0.3" footer="0.3"/>
  <pageSetup pageOrder="overThenDown" orientation="landscape"/>
  <headerFooter>
    <oddHeader>&amp;LTable: ACSST5Y2012.S0601</oddHeader>
    <oddFooter>&amp;L&amp;Bdata.census.gov&amp;B | Measuring America's People, Places, and Economy &amp;R&amp;P</oddFooter>
    <evenHeader>&amp;LTable: ACSST5Y2012.S0601</evenHeader>
    <evenFooter>&amp;L&amp;Bdata.census.gov&amp;B | Measuring America's People, Places, and Economy &amp;R&amp;P</even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D322F-DF0E-4BE1-B760-30E0254AC5F1}">
  <dimension ref="A1:I65"/>
  <sheetViews>
    <sheetView workbookViewId="0">
      <pane xSplit="1" ySplit="3" topLeftCell="B12" activePane="bottomRight" state="frozen"/>
      <selection pane="topRight"/>
      <selection pane="bottomLeft"/>
      <selection pane="bottomRight" activeCell="B9" sqref="B9"/>
    </sheetView>
  </sheetViews>
  <sheetFormatPr defaultRowHeight="14.25" x14ac:dyDescent="0.45"/>
  <cols>
    <col min="1" max="1" width="30" style="4" customWidth="1"/>
    <col min="2" max="9" width="20" style="4" customWidth="1"/>
  </cols>
  <sheetData>
    <row r="1" spans="1:9" ht="30" customHeight="1" x14ac:dyDescent="0.45">
      <c r="A1" s="5" t="s">
        <v>3</v>
      </c>
      <c r="B1" s="21" t="s">
        <v>532</v>
      </c>
      <c r="C1" s="21"/>
      <c r="D1" s="21"/>
      <c r="E1" s="21"/>
      <c r="F1" s="21"/>
      <c r="G1" s="21"/>
      <c r="H1" s="21"/>
      <c r="I1" s="21"/>
    </row>
    <row r="2" spans="1:9" ht="30" customHeight="1" x14ac:dyDescent="0.45">
      <c r="A2" s="5" t="s">
        <v>3</v>
      </c>
      <c r="B2" s="21" t="s">
        <v>50</v>
      </c>
      <c r="C2" s="21"/>
      <c r="D2" s="21" t="s">
        <v>51</v>
      </c>
      <c r="E2" s="21"/>
      <c r="F2" s="21" t="s">
        <v>52</v>
      </c>
      <c r="G2" s="21"/>
      <c r="H2" s="21" t="s">
        <v>53</v>
      </c>
      <c r="I2" s="21"/>
    </row>
    <row r="3" spans="1:9" ht="30" customHeight="1" x14ac:dyDescent="0.45">
      <c r="A3" s="5" t="s">
        <v>54</v>
      </c>
      <c r="B3" s="5" t="s">
        <v>55</v>
      </c>
      <c r="C3" s="5" t="s">
        <v>56</v>
      </c>
      <c r="D3" s="5" t="s">
        <v>55</v>
      </c>
      <c r="E3" s="5" t="s">
        <v>56</v>
      </c>
      <c r="F3" s="5" t="s">
        <v>55</v>
      </c>
      <c r="G3" s="5" t="s">
        <v>56</v>
      </c>
      <c r="H3" s="5" t="s">
        <v>55</v>
      </c>
      <c r="I3" s="5" t="s">
        <v>56</v>
      </c>
    </row>
    <row r="4" spans="1:9" x14ac:dyDescent="0.45">
      <c r="A4" s="4" t="s">
        <v>57</v>
      </c>
      <c r="B4" s="9">
        <v>1020</v>
      </c>
      <c r="C4" s="4" t="s">
        <v>536</v>
      </c>
      <c r="D4" s="4">
        <v>508</v>
      </c>
      <c r="E4" s="4" t="s">
        <v>535</v>
      </c>
      <c r="F4" s="4">
        <v>330</v>
      </c>
      <c r="G4" s="4" t="s">
        <v>534</v>
      </c>
      <c r="H4" s="4">
        <v>27</v>
      </c>
      <c r="I4" s="4" t="s">
        <v>243</v>
      </c>
    </row>
    <row r="5" spans="1:9" x14ac:dyDescent="0.45">
      <c r="A5" s="6" t="s">
        <v>75</v>
      </c>
    </row>
    <row r="6" spans="1:9" x14ac:dyDescent="0.45">
      <c r="A6" s="7" t="s">
        <v>76</v>
      </c>
      <c r="B6" s="10">
        <v>3.2000000000000001E-2</v>
      </c>
      <c r="C6" s="4" t="s">
        <v>176</v>
      </c>
      <c r="D6" s="10">
        <v>4.4999999999999998E-2</v>
      </c>
      <c r="E6" s="4" t="s">
        <v>107</v>
      </c>
      <c r="F6" s="10">
        <v>0</v>
      </c>
      <c r="G6" s="4" t="s">
        <v>268</v>
      </c>
      <c r="H6" s="10">
        <v>0.37</v>
      </c>
      <c r="I6" s="4" t="s">
        <v>547</v>
      </c>
    </row>
    <row r="7" spans="1:9" x14ac:dyDescent="0.45">
      <c r="A7" s="7" t="s">
        <v>94</v>
      </c>
      <c r="B7" s="10">
        <v>4.0000000000000001E-3</v>
      </c>
      <c r="C7" s="4" t="s">
        <v>82</v>
      </c>
      <c r="D7" s="10">
        <v>8.0000000000000002E-3</v>
      </c>
      <c r="E7" s="4" t="s">
        <v>176</v>
      </c>
      <c r="F7" s="10">
        <v>0</v>
      </c>
      <c r="G7" s="4" t="s">
        <v>268</v>
      </c>
      <c r="H7" s="10">
        <v>0</v>
      </c>
      <c r="I7" s="4" t="s">
        <v>533</v>
      </c>
    </row>
    <row r="8" spans="1:9" x14ac:dyDescent="0.45">
      <c r="A8" s="7" t="s">
        <v>101</v>
      </c>
      <c r="B8" s="10">
        <v>4.5999999999999999E-2</v>
      </c>
      <c r="C8" s="4" t="s">
        <v>104</v>
      </c>
      <c r="D8" s="10">
        <v>4.7E-2</v>
      </c>
      <c r="E8" s="4" t="s">
        <v>132</v>
      </c>
      <c r="F8" s="10">
        <v>5.8000000000000003E-2</v>
      </c>
      <c r="G8" s="4" t="s">
        <v>118</v>
      </c>
      <c r="H8" s="10">
        <v>0</v>
      </c>
      <c r="I8" s="4" t="s">
        <v>533</v>
      </c>
    </row>
    <row r="9" spans="1:9" x14ac:dyDescent="0.45">
      <c r="A9" s="7" t="s">
        <v>111</v>
      </c>
      <c r="B9" s="10">
        <v>0.626</v>
      </c>
      <c r="C9" s="4" t="s">
        <v>170</v>
      </c>
      <c r="D9" s="10">
        <v>0.63</v>
      </c>
      <c r="E9" s="4" t="s">
        <v>171</v>
      </c>
      <c r="F9" s="10">
        <v>0.55800000000000005</v>
      </c>
      <c r="G9" s="4" t="s">
        <v>471</v>
      </c>
      <c r="H9" s="10">
        <v>0.63</v>
      </c>
      <c r="I9" s="4" t="s">
        <v>547</v>
      </c>
    </row>
    <row r="10" spans="1:9" x14ac:dyDescent="0.45">
      <c r="A10" s="7" t="s">
        <v>122</v>
      </c>
      <c r="B10" s="10">
        <v>0.14699999999999999</v>
      </c>
      <c r="C10" s="4" t="s">
        <v>201</v>
      </c>
      <c r="D10" s="10">
        <v>0.122</v>
      </c>
      <c r="E10" s="4" t="s">
        <v>150</v>
      </c>
      <c r="F10" s="10">
        <v>0.245</v>
      </c>
      <c r="G10" s="4" t="s">
        <v>216</v>
      </c>
      <c r="H10" s="10">
        <v>0</v>
      </c>
      <c r="I10" s="4" t="s">
        <v>533</v>
      </c>
    </row>
    <row r="11" spans="1:9" x14ac:dyDescent="0.45">
      <c r="A11" s="7" t="s">
        <v>129</v>
      </c>
      <c r="B11" s="10">
        <v>8.5999999999999993E-2</v>
      </c>
      <c r="C11" s="4" t="s">
        <v>105</v>
      </c>
      <c r="D11" s="10">
        <v>9.6000000000000002E-2</v>
      </c>
      <c r="E11" s="4" t="s">
        <v>131</v>
      </c>
      <c r="F11" s="10">
        <v>4.4999999999999998E-2</v>
      </c>
      <c r="G11" s="4" t="s">
        <v>253</v>
      </c>
      <c r="H11" s="10">
        <v>0</v>
      </c>
      <c r="I11" s="4" t="s">
        <v>533</v>
      </c>
    </row>
    <row r="12" spans="1:9" x14ac:dyDescent="0.45">
      <c r="A12" s="7" t="s">
        <v>134</v>
      </c>
      <c r="B12" s="10">
        <v>4.7E-2</v>
      </c>
      <c r="C12" s="4" t="s">
        <v>169</v>
      </c>
      <c r="D12" s="10">
        <v>5.0999999999999997E-2</v>
      </c>
      <c r="E12" s="4" t="s">
        <v>96</v>
      </c>
      <c r="F12" s="10">
        <v>6.0999999999999999E-2</v>
      </c>
      <c r="G12" s="4" t="s">
        <v>138</v>
      </c>
      <c r="H12" s="10">
        <v>0</v>
      </c>
      <c r="I12" s="4" t="s">
        <v>533</v>
      </c>
    </row>
    <row r="13" spans="1:9" x14ac:dyDescent="0.45">
      <c r="A13" s="7" t="s">
        <v>137</v>
      </c>
      <c r="B13" s="10">
        <v>1.0999999999999999E-2</v>
      </c>
      <c r="C13" s="4" t="s">
        <v>159</v>
      </c>
      <c r="D13" s="10">
        <v>0</v>
      </c>
      <c r="E13" s="4" t="s">
        <v>79</v>
      </c>
      <c r="F13" s="10">
        <v>3.3000000000000002E-2</v>
      </c>
      <c r="G13" s="4" t="s">
        <v>83</v>
      </c>
      <c r="H13" s="10">
        <v>0</v>
      </c>
      <c r="I13" s="4" t="s">
        <v>533</v>
      </c>
    </row>
    <row r="14" spans="1:9" x14ac:dyDescent="0.45">
      <c r="A14" s="7" t="s">
        <v>140</v>
      </c>
      <c r="B14" s="4">
        <v>32.799999999999997</v>
      </c>
      <c r="C14" s="4" t="s">
        <v>142</v>
      </c>
      <c r="D14" s="4">
        <v>34.200000000000003</v>
      </c>
      <c r="E14" s="4" t="s">
        <v>88</v>
      </c>
      <c r="F14" s="4">
        <v>30.9</v>
      </c>
      <c r="G14" s="4" t="s">
        <v>317</v>
      </c>
      <c r="H14" s="4" t="s">
        <v>92</v>
      </c>
      <c r="I14" s="4" t="s">
        <v>93</v>
      </c>
    </row>
    <row r="15" spans="1:9" x14ac:dyDescent="0.45">
      <c r="A15" s="6" t="s">
        <v>146</v>
      </c>
    </row>
    <row r="16" spans="1:9" x14ac:dyDescent="0.45">
      <c r="A16" s="7" t="s">
        <v>147</v>
      </c>
      <c r="B16" s="10">
        <v>0.54600000000000004</v>
      </c>
      <c r="C16" s="4" t="s">
        <v>265</v>
      </c>
      <c r="D16" s="10">
        <v>0.48</v>
      </c>
      <c r="E16" s="4" t="s">
        <v>317</v>
      </c>
      <c r="F16" s="10">
        <v>0.57899999999999996</v>
      </c>
      <c r="G16" s="4" t="s">
        <v>473</v>
      </c>
      <c r="H16" s="10">
        <v>1</v>
      </c>
      <c r="I16" s="4" t="s">
        <v>533</v>
      </c>
    </row>
    <row r="17" spans="1:9" x14ac:dyDescent="0.45">
      <c r="A17" s="7" t="s">
        <v>155</v>
      </c>
      <c r="B17" s="10">
        <v>0.45400000000000001</v>
      </c>
      <c r="C17" s="4" t="s">
        <v>265</v>
      </c>
      <c r="D17" s="10">
        <v>0.52</v>
      </c>
      <c r="E17" s="4" t="s">
        <v>317</v>
      </c>
      <c r="F17" s="10">
        <v>0.42099999999999999</v>
      </c>
      <c r="G17" s="4" t="s">
        <v>473</v>
      </c>
      <c r="H17" s="10">
        <v>0</v>
      </c>
      <c r="I17" s="4" t="s">
        <v>533</v>
      </c>
    </row>
    <row r="18" spans="1:9" ht="28.5" x14ac:dyDescent="0.45">
      <c r="A18" s="6" t="s">
        <v>156</v>
      </c>
    </row>
    <row r="19" spans="1:9" x14ac:dyDescent="0.45">
      <c r="A19" s="7" t="s">
        <v>157</v>
      </c>
      <c r="B19" s="10">
        <v>0.98499999999999999</v>
      </c>
      <c r="C19" s="4" t="s">
        <v>161</v>
      </c>
      <c r="D19" s="10">
        <v>1</v>
      </c>
      <c r="E19" s="4" t="s">
        <v>79</v>
      </c>
      <c r="F19" s="10">
        <v>1</v>
      </c>
      <c r="G19" s="4" t="s">
        <v>268</v>
      </c>
      <c r="H19" s="10">
        <v>0.63</v>
      </c>
      <c r="I19" s="4" t="s">
        <v>547</v>
      </c>
    </row>
    <row r="20" spans="1:9" x14ac:dyDescent="0.45">
      <c r="A20" s="8" t="s">
        <v>162</v>
      </c>
      <c r="B20" s="10">
        <v>0.90400000000000003</v>
      </c>
      <c r="C20" s="4" t="s">
        <v>83</v>
      </c>
      <c r="D20" s="10">
        <v>0.95299999999999996</v>
      </c>
      <c r="E20" s="4" t="s">
        <v>83</v>
      </c>
      <c r="F20" s="10">
        <v>0.94499999999999995</v>
      </c>
      <c r="G20" s="4" t="s">
        <v>118</v>
      </c>
      <c r="H20" s="10">
        <v>0.63</v>
      </c>
      <c r="I20" s="4" t="s">
        <v>547</v>
      </c>
    </row>
    <row r="21" spans="1:9" x14ac:dyDescent="0.45">
      <c r="A21" s="8" t="s">
        <v>168</v>
      </c>
      <c r="B21" s="10">
        <v>2.3E-2</v>
      </c>
      <c r="C21" s="4" t="s">
        <v>136</v>
      </c>
      <c r="D21" s="10">
        <v>3.3000000000000002E-2</v>
      </c>
      <c r="E21" s="4" t="s">
        <v>86</v>
      </c>
      <c r="F21" s="10">
        <v>6.0000000000000001E-3</v>
      </c>
      <c r="G21" s="4" t="s">
        <v>159</v>
      </c>
      <c r="H21" s="10">
        <v>0</v>
      </c>
      <c r="I21" s="4" t="s">
        <v>533</v>
      </c>
    </row>
    <row r="22" spans="1:9" ht="28.5" x14ac:dyDescent="0.45">
      <c r="A22" s="8" t="s">
        <v>173</v>
      </c>
      <c r="B22" s="10">
        <v>0</v>
      </c>
      <c r="C22" s="4" t="s">
        <v>78</v>
      </c>
      <c r="D22" s="10">
        <v>0</v>
      </c>
      <c r="E22" s="4" t="s">
        <v>79</v>
      </c>
      <c r="F22" s="10">
        <v>0</v>
      </c>
      <c r="G22" s="4" t="s">
        <v>268</v>
      </c>
      <c r="H22" s="10">
        <v>0</v>
      </c>
      <c r="I22" s="4" t="s">
        <v>533</v>
      </c>
    </row>
    <row r="23" spans="1:9" x14ac:dyDescent="0.45">
      <c r="A23" s="8" t="s">
        <v>175</v>
      </c>
      <c r="B23" s="10">
        <v>5.8999999999999997E-2</v>
      </c>
      <c r="C23" s="4" t="s">
        <v>104</v>
      </c>
      <c r="D23" s="10">
        <v>1.4E-2</v>
      </c>
      <c r="E23" s="4" t="s">
        <v>107</v>
      </c>
      <c r="F23" s="10">
        <v>4.8000000000000001E-2</v>
      </c>
      <c r="G23" s="4" t="s">
        <v>118</v>
      </c>
      <c r="H23" s="10">
        <v>0</v>
      </c>
      <c r="I23" s="4" t="s">
        <v>533</v>
      </c>
    </row>
    <row r="24" spans="1:9" ht="28.5" x14ac:dyDescent="0.45">
      <c r="A24" s="8" t="s">
        <v>178</v>
      </c>
      <c r="B24" s="10">
        <v>0</v>
      </c>
      <c r="C24" s="4" t="s">
        <v>78</v>
      </c>
      <c r="D24" s="10">
        <v>0</v>
      </c>
      <c r="E24" s="4" t="s">
        <v>79</v>
      </c>
      <c r="F24" s="10">
        <v>0</v>
      </c>
      <c r="G24" s="4" t="s">
        <v>268</v>
      </c>
      <c r="H24" s="10">
        <v>0</v>
      </c>
      <c r="I24" s="4" t="s">
        <v>533</v>
      </c>
    </row>
    <row r="25" spans="1:9" x14ac:dyDescent="0.45">
      <c r="A25" s="8" t="s">
        <v>179</v>
      </c>
      <c r="B25" s="10">
        <v>0</v>
      </c>
      <c r="C25" s="4" t="s">
        <v>78</v>
      </c>
      <c r="D25" s="10">
        <v>0</v>
      </c>
      <c r="E25" s="4" t="s">
        <v>79</v>
      </c>
      <c r="F25" s="10">
        <v>0</v>
      </c>
      <c r="G25" s="4" t="s">
        <v>268</v>
      </c>
      <c r="H25" s="10">
        <v>0</v>
      </c>
      <c r="I25" s="4" t="s">
        <v>533</v>
      </c>
    </row>
    <row r="26" spans="1:9" x14ac:dyDescent="0.45">
      <c r="A26" s="7" t="s">
        <v>180</v>
      </c>
      <c r="B26" s="10">
        <v>1.4999999999999999E-2</v>
      </c>
      <c r="C26" s="4" t="s">
        <v>161</v>
      </c>
      <c r="D26" s="10">
        <v>0</v>
      </c>
      <c r="E26" s="4" t="s">
        <v>79</v>
      </c>
      <c r="F26" s="10">
        <v>0</v>
      </c>
      <c r="G26" s="4" t="s">
        <v>268</v>
      </c>
      <c r="H26" s="10">
        <v>0.37</v>
      </c>
      <c r="I26" s="4" t="s">
        <v>547</v>
      </c>
    </row>
    <row r="27" spans="1:9" ht="28.5" x14ac:dyDescent="0.45">
      <c r="A27" s="7" t="s">
        <v>181</v>
      </c>
      <c r="B27" s="10">
        <v>3.3000000000000002E-2</v>
      </c>
      <c r="C27" s="4" t="s">
        <v>135</v>
      </c>
      <c r="D27" s="10">
        <v>4.0000000000000001E-3</v>
      </c>
      <c r="E27" s="4" t="s">
        <v>82</v>
      </c>
      <c r="F27" s="10">
        <v>1.7999999999999999E-2</v>
      </c>
      <c r="G27" s="4" t="s">
        <v>95</v>
      </c>
      <c r="H27" s="10">
        <v>0</v>
      </c>
      <c r="I27" s="4" t="s">
        <v>533</v>
      </c>
    </row>
    <row r="28" spans="1:9" ht="28.5" x14ac:dyDescent="0.45">
      <c r="A28" s="7" t="s">
        <v>185</v>
      </c>
      <c r="B28" s="10">
        <v>0.873</v>
      </c>
      <c r="C28" s="4" t="s">
        <v>79</v>
      </c>
      <c r="D28" s="10">
        <v>0.94899999999999995</v>
      </c>
      <c r="E28" s="4" t="s">
        <v>103</v>
      </c>
      <c r="F28" s="10">
        <v>0.92700000000000005</v>
      </c>
      <c r="G28" s="4" t="s">
        <v>253</v>
      </c>
      <c r="H28" s="10">
        <v>0.63</v>
      </c>
      <c r="I28" s="4" t="s">
        <v>547</v>
      </c>
    </row>
    <row r="29" spans="1:9" ht="28.5" x14ac:dyDescent="0.45">
      <c r="A29" s="4" t="s">
        <v>188</v>
      </c>
    </row>
    <row r="30" spans="1:9" x14ac:dyDescent="0.45">
      <c r="A30" s="6" t="s">
        <v>189</v>
      </c>
      <c r="B30" s="4">
        <v>987</v>
      </c>
      <c r="C30" s="4" t="s">
        <v>546</v>
      </c>
      <c r="D30" s="4">
        <v>485</v>
      </c>
      <c r="E30" s="4" t="s">
        <v>534</v>
      </c>
      <c r="F30" s="4">
        <v>330</v>
      </c>
      <c r="G30" s="4" t="s">
        <v>534</v>
      </c>
      <c r="H30" s="4">
        <v>17</v>
      </c>
      <c r="I30" s="4" t="s">
        <v>541</v>
      </c>
    </row>
    <row r="31" spans="1:9" ht="28.5" x14ac:dyDescent="0.45">
      <c r="A31" s="7" t="s">
        <v>198</v>
      </c>
      <c r="B31" s="10">
        <v>0.111</v>
      </c>
      <c r="C31" s="4" t="s">
        <v>186</v>
      </c>
      <c r="D31" s="10">
        <v>0</v>
      </c>
      <c r="E31" s="4" t="s">
        <v>97</v>
      </c>
      <c r="F31" s="10">
        <v>0.03</v>
      </c>
      <c r="G31" s="4" t="s">
        <v>108</v>
      </c>
      <c r="H31" s="10">
        <v>0</v>
      </c>
      <c r="I31" s="4" t="s">
        <v>540</v>
      </c>
    </row>
    <row r="32" spans="1:9" x14ac:dyDescent="0.45">
      <c r="A32" s="8" t="s">
        <v>200</v>
      </c>
      <c r="B32" s="10">
        <v>0.111</v>
      </c>
      <c r="C32" s="4" t="s">
        <v>186</v>
      </c>
      <c r="D32" s="10">
        <v>0</v>
      </c>
      <c r="E32" s="4" t="s">
        <v>97</v>
      </c>
      <c r="F32" s="10">
        <v>0.03</v>
      </c>
      <c r="G32" s="4" t="s">
        <v>108</v>
      </c>
      <c r="H32" s="10">
        <v>0</v>
      </c>
      <c r="I32" s="4" t="s">
        <v>540</v>
      </c>
    </row>
    <row r="33" spans="1:9" ht="28.5" x14ac:dyDescent="0.45">
      <c r="A33" s="8" t="s">
        <v>202</v>
      </c>
      <c r="B33" s="10">
        <v>0</v>
      </c>
      <c r="C33" s="4" t="s">
        <v>89</v>
      </c>
      <c r="D33" s="10">
        <v>0</v>
      </c>
      <c r="E33" s="4" t="s">
        <v>97</v>
      </c>
      <c r="F33" s="10">
        <v>0</v>
      </c>
      <c r="G33" s="4" t="s">
        <v>268</v>
      </c>
      <c r="H33" s="10">
        <v>0</v>
      </c>
      <c r="I33" s="4" t="s">
        <v>540</v>
      </c>
    </row>
    <row r="34" spans="1:9" x14ac:dyDescent="0.45">
      <c r="A34" s="4" t="s">
        <v>204</v>
      </c>
    </row>
    <row r="35" spans="1:9" x14ac:dyDescent="0.45">
      <c r="A35" s="6" t="s">
        <v>205</v>
      </c>
      <c r="B35" s="4">
        <v>983</v>
      </c>
      <c r="C35" s="4" t="s">
        <v>543</v>
      </c>
      <c r="D35" s="4">
        <v>481</v>
      </c>
      <c r="E35" s="4" t="s">
        <v>542</v>
      </c>
      <c r="F35" s="4">
        <v>330</v>
      </c>
      <c r="G35" s="4" t="s">
        <v>534</v>
      </c>
      <c r="H35" s="4">
        <v>17</v>
      </c>
      <c r="I35" s="4" t="s">
        <v>541</v>
      </c>
    </row>
    <row r="36" spans="1:9" x14ac:dyDescent="0.45">
      <c r="A36" s="7" t="s">
        <v>214</v>
      </c>
      <c r="B36" s="10">
        <v>0.56299999999999994</v>
      </c>
      <c r="C36" s="4" t="s">
        <v>256</v>
      </c>
      <c r="D36" s="10">
        <v>0.57799999999999996</v>
      </c>
      <c r="E36" s="4" t="s">
        <v>116</v>
      </c>
      <c r="F36" s="10">
        <v>0.58199999999999996</v>
      </c>
      <c r="G36" s="4" t="s">
        <v>384</v>
      </c>
      <c r="H36" s="10">
        <v>0</v>
      </c>
      <c r="I36" s="4" t="s">
        <v>540</v>
      </c>
    </row>
    <row r="37" spans="1:9" x14ac:dyDescent="0.45">
      <c r="A37" s="7" t="s">
        <v>223</v>
      </c>
      <c r="B37" s="10">
        <v>0.33300000000000002</v>
      </c>
      <c r="C37" s="4" t="s">
        <v>187</v>
      </c>
      <c r="D37" s="10">
        <v>0.314</v>
      </c>
      <c r="E37" s="4" t="s">
        <v>350</v>
      </c>
      <c r="F37" s="10">
        <v>0.32400000000000001</v>
      </c>
      <c r="G37" s="4" t="s">
        <v>408</v>
      </c>
      <c r="H37" s="10">
        <v>1</v>
      </c>
      <c r="I37" s="4" t="s">
        <v>540</v>
      </c>
    </row>
    <row r="38" spans="1:9" x14ac:dyDescent="0.45">
      <c r="A38" s="7" t="s">
        <v>228</v>
      </c>
      <c r="B38" s="10">
        <v>9.6000000000000002E-2</v>
      </c>
      <c r="C38" s="4" t="s">
        <v>103</v>
      </c>
      <c r="D38" s="10">
        <v>0.108</v>
      </c>
      <c r="E38" s="4" t="s">
        <v>170</v>
      </c>
      <c r="F38" s="10">
        <v>6.7000000000000004E-2</v>
      </c>
      <c r="G38" s="4" t="s">
        <v>149</v>
      </c>
      <c r="H38" s="10">
        <v>0</v>
      </c>
      <c r="I38" s="4" t="s">
        <v>540</v>
      </c>
    </row>
    <row r="39" spans="1:9" x14ac:dyDescent="0.45">
      <c r="A39" s="7" t="s">
        <v>231</v>
      </c>
      <c r="B39" s="10">
        <v>8.9999999999999993E-3</v>
      </c>
      <c r="C39" s="4" t="s">
        <v>159</v>
      </c>
      <c r="D39" s="10">
        <v>0</v>
      </c>
      <c r="E39" s="4" t="s">
        <v>128</v>
      </c>
      <c r="F39" s="10">
        <v>2.7E-2</v>
      </c>
      <c r="G39" s="4" t="s">
        <v>117</v>
      </c>
      <c r="H39" s="10">
        <v>0</v>
      </c>
      <c r="I39" s="4" t="s">
        <v>540</v>
      </c>
    </row>
    <row r="40" spans="1:9" x14ac:dyDescent="0.45">
      <c r="A40" s="4" t="s">
        <v>232</v>
      </c>
    </row>
    <row r="41" spans="1:9" x14ac:dyDescent="0.45">
      <c r="A41" s="6" t="s">
        <v>233</v>
      </c>
      <c r="B41" s="4">
        <v>936</v>
      </c>
      <c r="C41" s="4" t="s">
        <v>545</v>
      </c>
      <c r="D41" s="4">
        <v>457</v>
      </c>
      <c r="E41" s="4" t="s">
        <v>544</v>
      </c>
      <c r="F41" s="4">
        <v>311</v>
      </c>
      <c r="G41" s="4" t="s">
        <v>534</v>
      </c>
      <c r="H41" s="4">
        <v>17</v>
      </c>
      <c r="I41" s="4" t="s">
        <v>541</v>
      </c>
    </row>
    <row r="42" spans="1:9" x14ac:dyDescent="0.45">
      <c r="A42" s="7" t="s">
        <v>244</v>
      </c>
      <c r="B42" s="10">
        <v>2E-3</v>
      </c>
      <c r="C42" s="4" t="s">
        <v>203</v>
      </c>
      <c r="D42" s="10">
        <v>4.0000000000000001E-3</v>
      </c>
      <c r="E42" s="4" t="s">
        <v>82</v>
      </c>
      <c r="F42" s="10">
        <v>0</v>
      </c>
      <c r="G42" s="4" t="s">
        <v>215</v>
      </c>
      <c r="H42" s="10">
        <v>0</v>
      </c>
      <c r="I42" s="4" t="s">
        <v>540</v>
      </c>
    </row>
    <row r="43" spans="1:9" ht="28.5" x14ac:dyDescent="0.45">
      <c r="A43" s="7" t="s">
        <v>248</v>
      </c>
      <c r="B43" s="10">
        <v>3.5000000000000003E-2</v>
      </c>
      <c r="C43" s="4" t="s">
        <v>107</v>
      </c>
      <c r="D43" s="10">
        <v>3.3000000000000002E-2</v>
      </c>
      <c r="E43" s="4" t="s">
        <v>96</v>
      </c>
      <c r="F43" s="10">
        <v>3.2000000000000001E-2</v>
      </c>
      <c r="G43" s="4" t="s">
        <v>130</v>
      </c>
      <c r="H43" s="10">
        <v>0</v>
      </c>
      <c r="I43" s="4" t="s">
        <v>540</v>
      </c>
    </row>
    <row r="44" spans="1:9" ht="28.5" x14ac:dyDescent="0.45">
      <c r="A44" s="7" t="s">
        <v>252</v>
      </c>
      <c r="B44" s="10">
        <v>0.10100000000000001</v>
      </c>
      <c r="C44" s="4" t="s">
        <v>108</v>
      </c>
      <c r="D44" s="10">
        <v>0.16400000000000001</v>
      </c>
      <c r="E44" s="4" t="s">
        <v>245</v>
      </c>
      <c r="F44" s="10">
        <v>6.4000000000000001E-2</v>
      </c>
      <c r="G44" s="4" t="s">
        <v>221</v>
      </c>
      <c r="H44" s="10">
        <v>0</v>
      </c>
      <c r="I44" s="4" t="s">
        <v>540</v>
      </c>
    </row>
    <row r="45" spans="1:9" x14ac:dyDescent="0.45">
      <c r="A45" s="7" t="s">
        <v>259</v>
      </c>
      <c r="B45" s="10">
        <v>0.443</v>
      </c>
      <c r="C45" s="4" t="s">
        <v>245</v>
      </c>
      <c r="D45" s="10">
        <v>0.55100000000000005</v>
      </c>
      <c r="E45" s="4" t="s">
        <v>125</v>
      </c>
      <c r="F45" s="10">
        <v>0.38600000000000001</v>
      </c>
      <c r="G45" s="4" t="s">
        <v>258</v>
      </c>
      <c r="H45" s="10">
        <v>0</v>
      </c>
      <c r="I45" s="4" t="s">
        <v>540</v>
      </c>
    </row>
    <row r="46" spans="1:9" x14ac:dyDescent="0.45">
      <c r="A46" s="7" t="s">
        <v>263</v>
      </c>
      <c r="B46" s="10">
        <v>0.41799999999999998</v>
      </c>
      <c r="C46" s="4" t="s">
        <v>257</v>
      </c>
      <c r="D46" s="10">
        <v>0.247</v>
      </c>
      <c r="E46" s="4" t="s">
        <v>165</v>
      </c>
      <c r="F46" s="10">
        <v>0.51800000000000002</v>
      </c>
      <c r="G46" s="4" t="s">
        <v>407</v>
      </c>
      <c r="H46" s="10">
        <v>1</v>
      </c>
      <c r="I46" s="4" t="s">
        <v>540</v>
      </c>
    </row>
    <row r="47" spans="1:9" ht="42.75" x14ac:dyDescent="0.45">
      <c r="A47" s="4" t="s">
        <v>266</v>
      </c>
    </row>
    <row r="48" spans="1:9" x14ac:dyDescent="0.45">
      <c r="A48" s="6" t="s">
        <v>205</v>
      </c>
      <c r="B48" s="4">
        <v>983</v>
      </c>
      <c r="C48" s="4" t="s">
        <v>543</v>
      </c>
      <c r="D48" s="4">
        <v>481</v>
      </c>
      <c r="E48" s="4" t="s">
        <v>542</v>
      </c>
      <c r="F48" s="4">
        <v>330</v>
      </c>
      <c r="G48" s="4" t="s">
        <v>534</v>
      </c>
      <c r="H48" s="4">
        <v>17</v>
      </c>
      <c r="I48" s="4" t="s">
        <v>541</v>
      </c>
    </row>
    <row r="49" spans="1:9" x14ac:dyDescent="0.45">
      <c r="A49" s="7" t="s">
        <v>267</v>
      </c>
      <c r="B49" s="10">
        <v>3.6999999999999998E-2</v>
      </c>
      <c r="C49" s="4" t="s">
        <v>161</v>
      </c>
      <c r="D49" s="10">
        <v>4.2000000000000003E-2</v>
      </c>
      <c r="E49" s="4" t="s">
        <v>126</v>
      </c>
      <c r="F49" s="10">
        <v>0.03</v>
      </c>
      <c r="G49" s="4" t="s">
        <v>86</v>
      </c>
      <c r="H49" s="10">
        <v>0</v>
      </c>
      <c r="I49" s="4" t="s">
        <v>540</v>
      </c>
    </row>
    <row r="50" spans="1:9" x14ac:dyDescent="0.45">
      <c r="A50" s="7" t="s">
        <v>269</v>
      </c>
      <c r="B50" s="10">
        <v>2.4E-2</v>
      </c>
      <c r="C50" s="4" t="s">
        <v>88</v>
      </c>
      <c r="D50" s="10">
        <v>3.5000000000000003E-2</v>
      </c>
      <c r="E50" s="4" t="s">
        <v>123</v>
      </c>
      <c r="F50" s="10">
        <v>2.1000000000000001E-2</v>
      </c>
      <c r="G50" s="4" t="s">
        <v>95</v>
      </c>
      <c r="H50" s="10">
        <v>0</v>
      </c>
      <c r="I50" s="4" t="s">
        <v>540</v>
      </c>
    </row>
    <row r="51" spans="1:9" x14ac:dyDescent="0.45">
      <c r="A51" s="7" t="s">
        <v>270</v>
      </c>
      <c r="B51" s="10">
        <v>4.4999999999999998E-2</v>
      </c>
      <c r="C51" s="4" t="s">
        <v>169</v>
      </c>
      <c r="D51" s="10">
        <v>4.5999999999999999E-2</v>
      </c>
      <c r="E51" s="4" t="s">
        <v>99</v>
      </c>
      <c r="F51" s="10">
        <v>6.7000000000000004E-2</v>
      </c>
      <c r="G51" s="4" t="s">
        <v>164</v>
      </c>
      <c r="H51" s="10">
        <v>0</v>
      </c>
      <c r="I51" s="4" t="s">
        <v>540</v>
      </c>
    </row>
    <row r="52" spans="1:9" x14ac:dyDescent="0.45">
      <c r="A52" s="7" t="s">
        <v>272</v>
      </c>
      <c r="B52" s="10">
        <v>4.7E-2</v>
      </c>
      <c r="C52" s="4" t="s">
        <v>126</v>
      </c>
      <c r="D52" s="10">
        <v>7.2999999999999995E-2</v>
      </c>
      <c r="E52" s="4" t="s">
        <v>114</v>
      </c>
      <c r="F52" s="10">
        <v>2.7E-2</v>
      </c>
      <c r="G52" s="4" t="s">
        <v>96</v>
      </c>
      <c r="H52" s="10">
        <v>0</v>
      </c>
      <c r="I52" s="4" t="s">
        <v>540</v>
      </c>
    </row>
    <row r="53" spans="1:9" x14ac:dyDescent="0.45">
      <c r="A53" s="7" t="s">
        <v>274</v>
      </c>
      <c r="B53" s="10">
        <v>0.1</v>
      </c>
      <c r="C53" s="4" t="s">
        <v>108</v>
      </c>
      <c r="D53" s="10">
        <v>0.06</v>
      </c>
      <c r="E53" s="4" t="s">
        <v>131</v>
      </c>
      <c r="F53" s="10">
        <v>0.13600000000000001</v>
      </c>
      <c r="G53" s="4" t="s">
        <v>171</v>
      </c>
      <c r="H53" s="10">
        <v>0</v>
      </c>
      <c r="I53" s="4" t="s">
        <v>540</v>
      </c>
    </row>
    <row r="54" spans="1:9" x14ac:dyDescent="0.45">
      <c r="A54" s="7" t="s">
        <v>276</v>
      </c>
      <c r="B54" s="10">
        <v>0.14399999999999999</v>
      </c>
      <c r="C54" s="4" t="s">
        <v>79</v>
      </c>
      <c r="D54" s="10">
        <v>0.20599999999999999</v>
      </c>
      <c r="E54" s="4" t="s">
        <v>119</v>
      </c>
      <c r="F54" s="10">
        <v>0.13</v>
      </c>
      <c r="G54" s="4" t="s">
        <v>256</v>
      </c>
      <c r="H54" s="10">
        <v>0</v>
      </c>
      <c r="I54" s="4" t="s">
        <v>540</v>
      </c>
    </row>
    <row r="55" spans="1:9" x14ac:dyDescent="0.45">
      <c r="A55" s="7" t="s">
        <v>277</v>
      </c>
      <c r="B55" s="10">
        <v>0.03</v>
      </c>
      <c r="C55" s="4" t="s">
        <v>77</v>
      </c>
      <c r="D55" s="10">
        <v>1.9E-2</v>
      </c>
      <c r="E55" s="4" t="s">
        <v>135</v>
      </c>
      <c r="F55" s="10">
        <v>1.2E-2</v>
      </c>
      <c r="G55" s="4" t="s">
        <v>88</v>
      </c>
      <c r="H55" s="10">
        <v>0</v>
      </c>
      <c r="I55" s="4" t="s">
        <v>540</v>
      </c>
    </row>
    <row r="56" spans="1:9" x14ac:dyDescent="0.45">
      <c r="A56" s="7" t="s">
        <v>278</v>
      </c>
      <c r="B56" s="10">
        <v>0.51500000000000001</v>
      </c>
      <c r="C56" s="4" t="s">
        <v>218</v>
      </c>
      <c r="D56" s="10">
        <v>0.47199999999999998</v>
      </c>
      <c r="E56" s="4" t="s">
        <v>473</v>
      </c>
      <c r="F56" s="10">
        <v>0.52700000000000002</v>
      </c>
      <c r="G56" s="4" t="s">
        <v>258</v>
      </c>
      <c r="H56" s="10">
        <v>1</v>
      </c>
      <c r="I56" s="4" t="s">
        <v>540</v>
      </c>
    </row>
    <row r="57" spans="1:9" x14ac:dyDescent="0.45">
      <c r="A57" s="7" t="s">
        <v>282</v>
      </c>
      <c r="B57" s="9">
        <v>78563</v>
      </c>
      <c r="C57" s="4" t="s">
        <v>539</v>
      </c>
      <c r="D57" s="9">
        <v>74444</v>
      </c>
      <c r="E57" s="4" t="s">
        <v>538</v>
      </c>
      <c r="F57" s="9">
        <v>76214</v>
      </c>
      <c r="G57" s="4" t="s">
        <v>537</v>
      </c>
      <c r="H57" s="4" t="s">
        <v>92</v>
      </c>
      <c r="I57" s="4" t="s">
        <v>93</v>
      </c>
    </row>
    <row r="58" spans="1:9" ht="28.5" x14ac:dyDescent="0.45">
      <c r="A58" s="4" t="s">
        <v>295</v>
      </c>
    </row>
    <row r="59" spans="1:9" ht="28.5" x14ac:dyDescent="0.45">
      <c r="A59" s="6" t="s">
        <v>296</v>
      </c>
      <c r="B59" s="9">
        <v>1020</v>
      </c>
      <c r="C59" s="4" t="s">
        <v>536</v>
      </c>
      <c r="D59" s="4">
        <v>508</v>
      </c>
      <c r="E59" s="4" t="s">
        <v>535</v>
      </c>
      <c r="F59" s="4">
        <v>330</v>
      </c>
      <c r="G59" s="4" t="s">
        <v>534</v>
      </c>
      <c r="H59" s="4">
        <v>27</v>
      </c>
      <c r="I59" s="4" t="s">
        <v>243</v>
      </c>
    </row>
    <row r="60" spans="1:9" ht="28.5" x14ac:dyDescent="0.45">
      <c r="A60" s="7" t="s">
        <v>301</v>
      </c>
      <c r="B60" s="10">
        <v>6.4000000000000001E-2</v>
      </c>
      <c r="C60" s="4" t="s">
        <v>86</v>
      </c>
      <c r="D60" s="10">
        <v>8.5000000000000006E-2</v>
      </c>
      <c r="E60" s="4" t="s">
        <v>166</v>
      </c>
      <c r="F60" s="10">
        <v>6.7000000000000004E-2</v>
      </c>
      <c r="G60" s="4" t="s">
        <v>138</v>
      </c>
      <c r="H60" s="10">
        <v>0</v>
      </c>
      <c r="I60" s="4" t="s">
        <v>533</v>
      </c>
    </row>
    <row r="61" spans="1:9" ht="28.5" x14ac:dyDescent="0.45">
      <c r="A61" s="7" t="s">
        <v>304</v>
      </c>
      <c r="B61" s="10">
        <v>2.5999999999999999E-2</v>
      </c>
      <c r="C61" s="4" t="s">
        <v>107</v>
      </c>
      <c r="D61" s="10">
        <v>0.02</v>
      </c>
      <c r="E61" s="4" t="s">
        <v>95</v>
      </c>
      <c r="F61" s="10">
        <v>5.1999999999999998E-2</v>
      </c>
      <c r="G61" s="4" t="s">
        <v>128</v>
      </c>
      <c r="H61" s="10">
        <v>0</v>
      </c>
      <c r="I61" s="4" t="s">
        <v>533</v>
      </c>
    </row>
    <row r="62" spans="1:9" ht="28.5" x14ac:dyDescent="0.45">
      <c r="A62" s="7" t="s">
        <v>306</v>
      </c>
      <c r="B62" s="10">
        <v>0.91</v>
      </c>
      <c r="C62" s="4" t="s">
        <v>123</v>
      </c>
      <c r="D62" s="10">
        <v>0.89600000000000002</v>
      </c>
      <c r="E62" s="4" t="s">
        <v>221</v>
      </c>
      <c r="F62" s="10">
        <v>0.88200000000000001</v>
      </c>
      <c r="G62" s="4" t="s">
        <v>125</v>
      </c>
      <c r="H62" s="10">
        <v>1</v>
      </c>
      <c r="I62" s="4" t="s">
        <v>533</v>
      </c>
    </row>
    <row r="63" spans="1:9" x14ac:dyDescent="0.45">
      <c r="A63" s="4" t="s">
        <v>308</v>
      </c>
    </row>
    <row r="64" spans="1:9" x14ac:dyDescent="0.45">
      <c r="A64" s="6" t="s">
        <v>309</v>
      </c>
      <c r="B64" s="10">
        <v>7.0000000000000007E-2</v>
      </c>
      <c r="C64" s="4" t="s">
        <v>310</v>
      </c>
      <c r="D64" s="4" t="s">
        <v>310</v>
      </c>
      <c r="E64" s="4" t="s">
        <v>310</v>
      </c>
      <c r="F64" s="4" t="s">
        <v>310</v>
      </c>
      <c r="G64" s="4" t="s">
        <v>310</v>
      </c>
      <c r="H64" s="4" t="s">
        <v>310</v>
      </c>
      <c r="I64" s="4" t="s">
        <v>310</v>
      </c>
    </row>
    <row r="65" spans="1:9" x14ac:dyDescent="0.45">
      <c r="A65" s="6" t="s">
        <v>311</v>
      </c>
      <c r="B65" s="10">
        <v>7.6999999999999999E-2</v>
      </c>
      <c r="C65" s="4" t="s">
        <v>310</v>
      </c>
      <c r="D65" s="4" t="s">
        <v>310</v>
      </c>
      <c r="E65" s="4" t="s">
        <v>310</v>
      </c>
      <c r="F65" s="4" t="s">
        <v>310</v>
      </c>
      <c r="G65" s="4" t="s">
        <v>310</v>
      </c>
      <c r="H65" s="4" t="s">
        <v>310</v>
      </c>
      <c r="I65" s="4" t="s">
        <v>310</v>
      </c>
    </row>
  </sheetData>
  <mergeCells count="5">
    <mergeCell ref="B1:I1"/>
    <mergeCell ref="B2:C2"/>
    <mergeCell ref="D2:E2"/>
    <mergeCell ref="F2:G2"/>
    <mergeCell ref="H2:I2"/>
  </mergeCells>
  <printOptions gridLines="1"/>
  <pageMargins left="0.7" right="0.7" top="0.75" bottom="0.75" header="0.3" footer="0.3"/>
  <pageSetup pageOrder="overThenDown" orientation="landscape"/>
  <headerFooter>
    <oddHeader>&amp;LTable: ACSST5Y2018.S0601</oddHeader>
    <oddFooter>&amp;L&amp;Bdata.census.gov&amp;B | Measuring America's People, Places, and Economy &amp;R&amp;P</oddFooter>
    <evenHeader>&amp;LTable: ACSST5Y2018.S0601</evenHeader>
    <evenFooter>&amp;L&amp;Bdata.census.gov&amp;B | Measuring America's People, Places, and Economy &amp;R&amp;P</even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1A08E-AB90-46BB-BCF0-0EE8BC797704}">
  <dimension ref="A1:I65"/>
  <sheetViews>
    <sheetView workbookViewId="0">
      <pane xSplit="1" ySplit="3" topLeftCell="B4" activePane="bottomRight" state="frozen"/>
      <selection pane="topRight"/>
      <selection pane="bottomLeft"/>
      <selection pane="bottomRight" activeCell="B23" sqref="B23"/>
    </sheetView>
  </sheetViews>
  <sheetFormatPr defaultRowHeight="14.25" x14ac:dyDescent="0.45"/>
  <cols>
    <col min="1" max="1" width="30" style="4" customWidth="1"/>
    <col min="2" max="9" width="20" style="4" customWidth="1"/>
  </cols>
  <sheetData>
    <row r="1" spans="1:9" ht="30" customHeight="1" x14ac:dyDescent="0.45">
      <c r="A1" s="5" t="s">
        <v>3</v>
      </c>
      <c r="B1" s="21" t="s">
        <v>556</v>
      </c>
      <c r="C1" s="21"/>
      <c r="D1" s="21"/>
      <c r="E1" s="21"/>
      <c r="F1" s="21"/>
      <c r="G1" s="21"/>
      <c r="H1" s="21"/>
      <c r="I1" s="21"/>
    </row>
    <row r="2" spans="1:9" ht="30" customHeight="1" x14ac:dyDescent="0.45">
      <c r="A2" s="5" t="s">
        <v>3</v>
      </c>
      <c r="B2" s="21" t="s">
        <v>50</v>
      </c>
      <c r="C2" s="21"/>
      <c r="D2" s="21" t="s">
        <v>51</v>
      </c>
      <c r="E2" s="21"/>
      <c r="F2" s="21" t="s">
        <v>52</v>
      </c>
      <c r="G2" s="21"/>
      <c r="H2" s="21" t="s">
        <v>53</v>
      </c>
      <c r="I2" s="21"/>
    </row>
    <row r="3" spans="1:9" ht="30" customHeight="1" x14ac:dyDescent="0.45">
      <c r="A3" s="5" t="s">
        <v>54</v>
      </c>
      <c r="B3" s="5" t="s">
        <v>55</v>
      </c>
      <c r="C3" s="5" t="s">
        <v>56</v>
      </c>
      <c r="D3" s="5" t="s">
        <v>55</v>
      </c>
      <c r="E3" s="5" t="s">
        <v>56</v>
      </c>
      <c r="F3" s="5" t="s">
        <v>55</v>
      </c>
      <c r="G3" s="5" t="s">
        <v>56</v>
      </c>
      <c r="H3" s="5" t="s">
        <v>55</v>
      </c>
      <c r="I3" s="5" t="s">
        <v>56</v>
      </c>
    </row>
    <row r="4" spans="1:9" x14ac:dyDescent="0.45">
      <c r="A4" s="4" t="s">
        <v>57</v>
      </c>
      <c r="B4" s="9">
        <v>1717</v>
      </c>
      <c r="C4" s="4" t="s">
        <v>432</v>
      </c>
      <c r="D4" s="4">
        <v>879</v>
      </c>
      <c r="E4" s="4" t="s">
        <v>327</v>
      </c>
      <c r="F4" s="4">
        <v>598</v>
      </c>
      <c r="G4" s="4" t="s">
        <v>514</v>
      </c>
      <c r="H4" s="4">
        <v>24</v>
      </c>
      <c r="I4" s="4" t="s">
        <v>243</v>
      </c>
    </row>
    <row r="5" spans="1:9" x14ac:dyDescent="0.45">
      <c r="A5" s="6" t="s">
        <v>75</v>
      </c>
    </row>
    <row r="6" spans="1:9" x14ac:dyDescent="0.45">
      <c r="A6" s="7" t="s">
        <v>76</v>
      </c>
      <c r="B6" s="10">
        <v>3.6999999999999998E-2</v>
      </c>
      <c r="C6" s="4" t="s">
        <v>130</v>
      </c>
      <c r="D6" s="10">
        <v>7.1999999999999995E-2</v>
      </c>
      <c r="E6" s="4" t="s">
        <v>218</v>
      </c>
      <c r="F6" s="10">
        <v>0</v>
      </c>
      <c r="G6" s="4" t="s">
        <v>118</v>
      </c>
      <c r="H6" s="10">
        <v>0</v>
      </c>
      <c r="I6" s="4" t="s">
        <v>421</v>
      </c>
    </row>
    <row r="7" spans="1:9" x14ac:dyDescent="0.45">
      <c r="A7" s="7" t="s">
        <v>94</v>
      </c>
      <c r="B7" s="10">
        <v>1E-3</v>
      </c>
      <c r="C7" s="4" t="s">
        <v>402</v>
      </c>
      <c r="D7" s="10">
        <v>0</v>
      </c>
      <c r="E7" s="4" t="s">
        <v>104</v>
      </c>
      <c r="F7" s="10">
        <v>3.0000000000000001E-3</v>
      </c>
      <c r="G7" s="4" t="s">
        <v>82</v>
      </c>
      <c r="H7" s="10">
        <v>0</v>
      </c>
      <c r="I7" s="4" t="s">
        <v>421</v>
      </c>
    </row>
    <row r="8" spans="1:9" x14ac:dyDescent="0.45">
      <c r="A8" s="7" t="s">
        <v>101</v>
      </c>
      <c r="B8" s="10">
        <v>0.02</v>
      </c>
      <c r="C8" s="4" t="s">
        <v>77</v>
      </c>
      <c r="D8" s="10">
        <v>3.2000000000000001E-2</v>
      </c>
      <c r="E8" s="4" t="s">
        <v>96</v>
      </c>
      <c r="F8" s="10">
        <v>0.01</v>
      </c>
      <c r="G8" s="4" t="s">
        <v>161</v>
      </c>
      <c r="H8" s="10">
        <v>0</v>
      </c>
      <c r="I8" s="4" t="s">
        <v>421</v>
      </c>
    </row>
    <row r="9" spans="1:9" x14ac:dyDescent="0.45">
      <c r="A9" s="7" t="s">
        <v>111</v>
      </c>
      <c r="B9" s="10">
        <v>0.747</v>
      </c>
      <c r="C9" s="4" t="s">
        <v>265</v>
      </c>
      <c r="D9" s="10">
        <v>0.69299999999999995</v>
      </c>
      <c r="E9" s="4" t="s">
        <v>163</v>
      </c>
      <c r="F9" s="10">
        <v>0.81799999999999995</v>
      </c>
      <c r="G9" s="4" t="s">
        <v>121</v>
      </c>
      <c r="H9" s="10">
        <v>1</v>
      </c>
      <c r="I9" s="4" t="s">
        <v>421</v>
      </c>
    </row>
    <row r="10" spans="1:9" x14ac:dyDescent="0.45">
      <c r="A10" s="7" t="s">
        <v>122</v>
      </c>
      <c r="B10" s="10">
        <v>5.8999999999999997E-2</v>
      </c>
      <c r="C10" s="4" t="s">
        <v>136</v>
      </c>
      <c r="D10" s="10">
        <v>1.7000000000000001E-2</v>
      </c>
      <c r="E10" s="4" t="s">
        <v>78</v>
      </c>
      <c r="F10" s="10">
        <v>0.08</v>
      </c>
      <c r="G10" s="4" t="s">
        <v>166</v>
      </c>
      <c r="H10" s="10">
        <v>0</v>
      </c>
      <c r="I10" s="4" t="s">
        <v>421</v>
      </c>
    </row>
    <row r="11" spans="1:9" x14ac:dyDescent="0.45">
      <c r="A11" s="7" t="s">
        <v>129</v>
      </c>
      <c r="B11" s="10">
        <v>8.8999999999999996E-2</v>
      </c>
      <c r="C11" s="4" t="s">
        <v>124</v>
      </c>
      <c r="D11" s="10">
        <v>0.126</v>
      </c>
      <c r="E11" s="4" t="s">
        <v>183</v>
      </c>
      <c r="F11" s="10">
        <v>7.0000000000000007E-2</v>
      </c>
      <c r="G11" s="4" t="s">
        <v>253</v>
      </c>
      <c r="H11" s="10">
        <v>0</v>
      </c>
      <c r="I11" s="4" t="s">
        <v>421</v>
      </c>
    </row>
    <row r="12" spans="1:9" x14ac:dyDescent="0.45">
      <c r="A12" s="7" t="s">
        <v>134</v>
      </c>
      <c r="B12" s="10">
        <v>2.9000000000000001E-2</v>
      </c>
      <c r="C12" s="4" t="s">
        <v>77</v>
      </c>
      <c r="D12" s="10">
        <v>0.04</v>
      </c>
      <c r="E12" s="4" t="s">
        <v>98</v>
      </c>
      <c r="F12" s="10">
        <v>8.0000000000000002E-3</v>
      </c>
      <c r="G12" s="4" t="s">
        <v>161</v>
      </c>
      <c r="H12" s="10">
        <v>0</v>
      </c>
      <c r="I12" s="4" t="s">
        <v>421</v>
      </c>
    </row>
    <row r="13" spans="1:9" x14ac:dyDescent="0.45">
      <c r="A13" s="7" t="s">
        <v>137</v>
      </c>
      <c r="B13" s="10">
        <v>1.9E-2</v>
      </c>
      <c r="C13" s="4" t="s">
        <v>139</v>
      </c>
      <c r="D13" s="10">
        <v>0.02</v>
      </c>
      <c r="E13" s="4" t="s">
        <v>77</v>
      </c>
      <c r="F13" s="10">
        <v>0.01</v>
      </c>
      <c r="G13" s="4" t="s">
        <v>136</v>
      </c>
      <c r="H13" s="10">
        <v>0</v>
      </c>
      <c r="I13" s="4" t="s">
        <v>421</v>
      </c>
    </row>
    <row r="14" spans="1:9" x14ac:dyDescent="0.45">
      <c r="A14" s="7" t="s">
        <v>140</v>
      </c>
      <c r="B14" s="4">
        <v>32.799999999999997</v>
      </c>
      <c r="C14" s="4" t="s">
        <v>161</v>
      </c>
      <c r="D14" s="4">
        <v>34.299999999999997</v>
      </c>
      <c r="E14" s="4" t="s">
        <v>97</v>
      </c>
      <c r="F14" s="4">
        <v>32.5</v>
      </c>
      <c r="G14" s="4" t="s">
        <v>182</v>
      </c>
      <c r="H14" s="4" t="s">
        <v>92</v>
      </c>
      <c r="I14" s="4" t="s">
        <v>93</v>
      </c>
    </row>
    <row r="15" spans="1:9" x14ac:dyDescent="0.45">
      <c r="A15" s="6" t="s">
        <v>146</v>
      </c>
    </row>
    <row r="16" spans="1:9" x14ac:dyDescent="0.45">
      <c r="A16" s="7" t="s">
        <v>147</v>
      </c>
      <c r="B16" s="10">
        <v>0.6</v>
      </c>
      <c r="C16" s="4" t="s">
        <v>183</v>
      </c>
      <c r="D16" s="10">
        <v>0.54</v>
      </c>
      <c r="E16" s="4" t="s">
        <v>453</v>
      </c>
      <c r="F16" s="10">
        <v>0.746</v>
      </c>
      <c r="G16" s="4" t="s">
        <v>229</v>
      </c>
      <c r="H16" s="10">
        <v>0</v>
      </c>
      <c r="I16" s="4" t="s">
        <v>421</v>
      </c>
    </row>
    <row r="17" spans="1:9" x14ac:dyDescent="0.45">
      <c r="A17" s="7" t="s">
        <v>155</v>
      </c>
      <c r="B17" s="10">
        <v>0.4</v>
      </c>
      <c r="C17" s="4" t="s">
        <v>183</v>
      </c>
      <c r="D17" s="10">
        <v>0.46</v>
      </c>
      <c r="E17" s="4" t="s">
        <v>453</v>
      </c>
      <c r="F17" s="10">
        <v>0.254</v>
      </c>
      <c r="G17" s="4" t="s">
        <v>229</v>
      </c>
      <c r="H17" s="10">
        <v>1</v>
      </c>
      <c r="I17" s="4" t="s">
        <v>421</v>
      </c>
    </row>
    <row r="18" spans="1:9" ht="28.5" x14ac:dyDescent="0.45">
      <c r="A18" s="6" t="s">
        <v>156</v>
      </c>
    </row>
    <row r="19" spans="1:9" x14ac:dyDescent="0.45">
      <c r="A19" s="7" t="s">
        <v>157</v>
      </c>
      <c r="B19" s="10">
        <v>0.93300000000000005</v>
      </c>
      <c r="C19" s="4" t="s">
        <v>118</v>
      </c>
      <c r="D19" s="10">
        <v>0.96399999999999997</v>
      </c>
      <c r="E19" s="4" t="s">
        <v>142</v>
      </c>
      <c r="F19" s="10">
        <v>0.89300000000000002</v>
      </c>
      <c r="G19" s="4" t="s">
        <v>143</v>
      </c>
      <c r="H19" s="10">
        <v>0.5</v>
      </c>
      <c r="I19" s="4" t="s">
        <v>409</v>
      </c>
    </row>
    <row r="20" spans="1:9" x14ac:dyDescent="0.45">
      <c r="A20" s="8" t="s">
        <v>162</v>
      </c>
      <c r="B20" s="10">
        <v>0.77600000000000002</v>
      </c>
      <c r="C20" s="4" t="s">
        <v>112</v>
      </c>
      <c r="D20" s="10">
        <v>0.92500000000000004</v>
      </c>
      <c r="E20" s="4" t="s">
        <v>103</v>
      </c>
      <c r="F20" s="10">
        <v>0.76300000000000001</v>
      </c>
      <c r="G20" s="4" t="s">
        <v>425</v>
      </c>
      <c r="H20" s="10">
        <v>0</v>
      </c>
      <c r="I20" s="4" t="s">
        <v>421</v>
      </c>
    </row>
    <row r="21" spans="1:9" x14ac:dyDescent="0.45">
      <c r="A21" s="8" t="s">
        <v>168</v>
      </c>
      <c r="B21" s="10">
        <v>3.0000000000000001E-3</v>
      </c>
      <c r="C21" s="4" t="s">
        <v>400</v>
      </c>
      <c r="D21" s="10">
        <v>2E-3</v>
      </c>
      <c r="E21" s="4" t="s">
        <v>81</v>
      </c>
      <c r="F21" s="10">
        <v>5.0000000000000001E-3</v>
      </c>
      <c r="G21" s="4" t="s">
        <v>82</v>
      </c>
      <c r="H21" s="10">
        <v>0</v>
      </c>
      <c r="I21" s="4" t="s">
        <v>421</v>
      </c>
    </row>
    <row r="22" spans="1:9" ht="28.5" x14ac:dyDescent="0.45">
      <c r="A22" s="8" t="s">
        <v>173</v>
      </c>
      <c r="B22" s="10">
        <v>0</v>
      </c>
      <c r="C22" s="4" t="s">
        <v>161</v>
      </c>
      <c r="D22" s="10">
        <v>0</v>
      </c>
      <c r="E22" s="4" t="s">
        <v>104</v>
      </c>
      <c r="F22" s="10">
        <v>0</v>
      </c>
      <c r="G22" s="4" t="s">
        <v>118</v>
      </c>
      <c r="H22" s="10">
        <v>0</v>
      </c>
      <c r="I22" s="4" t="s">
        <v>421</v>
      </c>
    </row>
    <row r="23" spans="1:9" x14ac:dyDescent="0.45">
      <c r="A23" s="8" t="s">
        <v>175</v>
      </c>
      <c r="B23" s="10">
        <v>0.154</v>
      </c>
      <c r="C23" s="4" t="s">
        <v>114</v>
      </c>
      <c r="D23" s="10">
        <v>3.5000000000000003E-2</v>
      </c>
      <c r="E23" s="4" t="s">
        <v>132</v>
      </c>
      <c r="F23" s="10">
        <v>0.125</v>
      </c>
      <c r="G23" s="4" t="s">
        <v>154</v>
      </c>
      <c r="H23" s="10">
        <v>0.5</v>
      </c>
      <c r="I23" s="4" t="s">
        <v>409</v>
      </c>
    </row>
    <row r="24" spans="1:9" ht="28.5" x14ac:dyDescent="0.45">
      <c r="A24" s="8" t="s">
        <v>178</v>
      </c>
      <c r="B24" s="10">
        <v>0</v>
      </c>
      <c r="C24" s="4" t="s">
        <v>161</v>
      </c>
      <c r="D24" s="10">
        <v>0</v>
      </c>
      <c r="E24" s="4" t="s">
        <v>104</v>
      </c>
      <c r="F24" s="10">
        <v>0</v>
      </c>
      <c r="G24" s="4" t="s">
        <v>118</v>
      </c>
      <c r="H24" s="10">
        <v>0</v>
      </c>
      <c r="I24" s="4" t="s">
        <v>421</v>
      </c>
    </row>
    <row r="25" spans="1:9" x14ac:dyDescent="0.45">
      <c r="A25" s="8" t="s">
        <v>179</v>
      </c>
      <c r="B25" s="10">
        <v>1E-3</v>
      </c>
      <c r="C25" s="4" t="s">
        <v>402</v>
      </c>
      <c r="D25" s="10">
        <v>1E-3</v>
      </c>
      <c r="E25" s="4" t="s">
        <v>203</v>
      </c>
      <c r="F25" s="10">
        <v>0</v>
      </c>
      <c r="G25" s="4" t="s">
        <v>118</v>
      </c>
      <c r="H25" s="10">
        <v>0</v>
      </c>
      <c r="I25" s="4" t="s">
        <v>421</v>
      </c>
    </row>
    <row r="26" spans="1:9" x14ac:dyDescent="0.45">
      <c r="A26" s="7" t="s">
        <v>180</v>
      </c>
      <c r="B26" s="10">
        <v>6.7000000000000004E-2</v>
      </c>
      <c r="C26" s="4" t="s">
        <v>118</v>
      </c>
      <c r="D26" s="10">
        <v>3.5999999999999997E-2</v>
      </c>
      <c r="E26" s="4" t="s">
        <v>142</v>
      </c>
      <c r="F26" s="10">
        <v>0.107</v>
      </c>
      <c r="G26" s="4" t="s">
        <v>143</v>
      </c>
      <c r="H26" s="10">
        <v>0.5</v>
      </c>
      <c r="I26" s="4" t="s">
        <v>409</v>
      </c>
    </row>
    <row r="27" spans="1:9" ht="28.5" x14ac:dyDescent="0.45">
      <c r="A27" s="7" t="s">
        <v>181</v>
      </c>
      <c r="B27" s="10">
        <v>6.6000000000000003E-2</v>
      </c>
      <c r="C27" s="4" t="s">
        <v>99</v>
      </c>
      <c r="D27" s="10">
        <v>2.7E-2</v>
      </c>
      <c r="E27" s="4" t="s">
        <v>161</v>
      </c>
      <c r="F27" s="10">
        <v>0.11899999999999999</v>
      </c>
      <c r="G27" s="4" t="s">
        <v>216</v>
      </c>
      <c r="H27" s="10">
        <v>0.5</v>
      </c>
      <c r="I27" s="4" t="s">
        <v>409</v>
      </c>
    </row>
    <row r="28" spans="1:9" ht="28.5" x14ac:dyDescent="0.45">
      <c r="A28" s="7" t="s">
        <v>185</v>
      </c>
      <c r="B28" s="10">
        <v>0.76800000000000002</v>
      </c>
      <c r="C28" s="4" t="s">
        <v>164</v>
      </c>
      <c r="D28" s="10">
        <v>0.92500000000000004</v>
      </c>
      <c r="E28" s="4" t="s">
        <v>103</v>
      </c>
      <c r="F28" s="10">
        <v>0.73899999999999999</v>
      </c>
      <c r="G28" s="4" t="s">
        <v>246</v>
      </c>
      <c r="H28" s="10">
        <v>0</v>
      </c>
      <c r="I28" s="4" t="s">
        <v>421</v>
      </c>
    </row>
    <row r="29" spans="1:9" ht="28.5" x14ac:dyDescent="0.45">
      <c r="A29" s="4" t="s">
        <v>188</v>
      </c>
    </row>
    <row r="30" spans="1:9" x14ac:dyDescent="0.45">
      <c r="A30" s="6" t="s">
        <v>189</v>
      </c>
      <c r="B30" s="9">
        <v>1654</v>
      </c>
      <c r="C30" s="4" t="s">
        <v>552</v>
      </c>
      <c r="D30" s="4">
        <v>816</v>
      </c>
      <c r="E30" s="4" t="s">
        <v>551</v>
      </c>
      <c r="F30" s="4">
        <v>598</v>
      </c>
      <c r="G30" s="4" t="s">
        <v>514</v>
      </c>
      <c r="H30" s="4">
        <v>24</v>
      </c>
      <c r="I30" s="4" t="s">
        <v>243</v>
      </c>
    </row>
    <row r="31" spans="1:9" ht="28.5" x14ac:dyDescent="0.45">
      <c r="A31" s="7" t="s">
        <v>198</v>
      </c>
      <c r="B31" s="10">
        <v>0.1</v>
      </c>
      <c r="C31" s="4" t="s">
        <v>128</v>
      </c>
      <c r="D31" s="10">
        <v>2E-3</v>
      </c>
      <c r="E31" s="4" t="s">
        <v>199</v>
      </c>
      <c r="F31" s="10">
        <v>7.0000000000000001E-3</v>
      </c>
      <c r="G31" s="4" t="s">
        <v>174</v>
      </c>
      <c r="H31" s="10">
        <v>0.5</v>
      </c>
      <c r="I31" s="4" t="s">
        <v>409</v>
      </c>
    </row>
    <row r="32" spans="1:9" x14ac:dyDescent="0.45">
      <c r="A32" s="8" t="s">
        <v>200</v>
      </c>
      <c r="B32" s="10">
        <v>0.09</v>
      </c>
      <c r="C32" s="4" t="s">
        <v>128</v>
      </c>
      <c r="D32" s="10">
        <v>2E-3</v>
      </c>
      <c r="E32" s="4" t="s">
        <v>199</v>
      </c>
      <c r="F32" s="10">
        <v>7.0000000000000001E-3</v>
      </c>
      <c r="G32" s="4" t="s">
        <v>174</v>
      </c>
      <c r="H32" s="10">
        <v>0.5</v>
      </c>
      <c r="I32" s="4" t="s">
        <v>409</v>
      </c>
    </row>
    <row r="33" spans="1:9" ht="28.5" x14ac:dyDescent="0.45">
      <c r="A33" s="8" t="s">
        <v>202</v>
      </c>
      <c r="B33" s="10">
        <v>0.01</v>
      </c>
      <c r="C33" s="4" t="s">
        <v>158</v>
      </c>
      <c r="D33" s="10">
        <v>0</v>
      </c>
      <c r="E33" s="4" t="s">
        <v>102</v>
      </c>
      <c r="F33" s="10">
        <v>0</v>
      </c>
      <c r="G33" s="4" t="s">
        <v>118</v>
      </c>
      <c r="H33" s="10">
        <v>0</v>
      </c>
      <c r="I33" s="4" t="s">
        <v>421</v>
      </c>
    </row>
    <row r="34" spans="1:9" x14ac:dyDescent="0.45">
      <c r="A34" s="4" t="s">
        <v>204</v>
      </c>
    </row>
    <row r="35" spans="1:9" x14ac:dyDescent="0.45">
      <c r="A35" s="6" t="s">
        <v>205</v>
      </c>
      <c r="B35" s="9">
        <v>1654</v>
      </c>
      <c r="C35" s="4" t="s">
        <v>552</v>
      </c>
      <c r="D35" s="4">
        <v>816</v>
      </c>
      <c r="E35" s="4" t="s">
        <v>551</v>
      </c>
      <c r="F35" s="4">
        <v>598</v>
      </c>
      <c r="G35" s="4" t="s">
        <v>514</v>
      </c>
      <c r="H35" s="4">
        <v>24</v>
      </c>
      <c r="I35" s="4" t="s">
        <v>243</v>
      </c>
    </row>
    <row r="36" spans="1:9" x14ac:dyDescent="0.45">
      <c r="A36" s="7" t="s">
        <v>214</v>
      </c>
      <c r="B36" s="10">
        <v>0.628</v>
      </c>
      <c r="C36" s="4" t="s">
        <v>163</v>
      </c>
      <c r="D36" s="10">
        <v>0.63800000000000001</v>
      </c>
      <c r="E36" s="4" t="s">
        <v>347</v>
      </c>
      <c r="F36" s="10">
        <v>0.65100000000000002</v>
      </c>
      <c r="G36" s="4" t="s">
        <v>454</v>
      </c>
      <c r="H36" s="10">
        <v>0.5</v>
      </c>
      <c r="I36" s="4" t="s">
        <v>409</v>
      </c>
    </row>
    <row r="37" spans="1:9" x14ac:dyDescent="0.45">
      <c r="A37" s="7" t="s">
        <v>223</v>
      </c>
      <c r="B37" s="10">
        <v>0.31</v>
      </c>
      <c r="C37" s="4" t="s">
        <v>120</v>
      </c>
      <c r="D37" s="10">
        <v>0.29699999999999999</v>
      </c>
      <c r="E37" s="4" t="s">
        <v>369</v>
      </c>
      <c r="F37" s="10">
        <v>0.26600000000000001</v>
      </c>
      <c r="G37" s="4" t="s">
        <v>347</v>
      </c>
      <c r="H37" s="10">
        <v>0.5</v>
      </c>
      <c r="I37" s="4" t="s">
        <v>409</v>
      </c>
    </row>
    <row r="38" spans="1:9" x14ac:dyDescent="0.45">
      <c r="A38" s="7" t="s">
        <v>228</v>
      </c>
      <c r="B38" s="10">
        <v>4.7E-2</v>
      </c>
      <c r="C38" s="4" t="s">
        <v>169</v>
      </c>
      <c r="D38" s="10">
        <v>3.7999999999999999E-2</v>
      </c>
      <c r="E38" s="4" t="s">
        <v>95</v>
      </c>
      <c r="F38" s="10">
        <v>7.9000000000000001E-2</v>
      </c>
      <c r="G38" s="4" t="s">
        <v>221</v>
      </c>
      <c r="H38" s="10">
        <v>0</v>
      </c>
      <c r="I38" s="4" t="s">
        <v>421</v>
      </c>
    </row>
    <row r="39" spans="1:9" x14ac:dyDescent="0.45">
      <c r="A39" s="7" t="s">
        <v>231</v>
      </c>
      <c r="B39" s="10">
        <v>1.4999999999999999E-2</v>
      </c>
      <c r="C39" s="4" t="s">
        <v>139</v>
      </c>
      <c r="D39" s="10">
        <v>2.7E-2</v>
      </c>
      <c r="E39" s="4" t="s">
        <v>98</v>
      </c>
      <c r="F39" s="10">
        <v>5.0000000000000001E-3</v>
      </c>
      <c r="G39" s="4" t="s">
        <v>182</v>
      </c>
      <c r="H39" s="10">
        <v>0</v>
      </c>
      <c r="I39" s="4" t="s">
        <v>421</v>
      </c>
    </row>
    <row r="40" spans="1:9" x14ac:dyDescent="0.45">
      <c r="A40" s="4" t="s">
        <v>232</v>
      </c>
    </row>
    <row r="41" spans="1:9" x14ac:dyDescent="0.45">
      <c r="A41" s="6" t="s">
        <v>233</v>
      </c>
      <c r="B41" s="9">
        <v>1618</v>
      </c>
      <c r="C41" s="4" t="s">
        <v>555</v>
      </c>
      <c r="D41" s="4">
        <v>788</v>
      </c>
      <c r="E41" s="4" t="s">
        <v>551</v>
      </c>
      <c r="F41" s="4">
        <v>590</v>
      </c>
      <c r="G41" s="4" t="s">
        <v>554</v>
      </c>
      <c r="H41" s="4">
        <v>24</v>
      </c>
      <c r="I41" s="4" t="s">
        <v>243</v>
      </c>
    </row>
    <row r="42" spans="1:9" x14ac:dyDescent="0.45">
      <c r="A42" s="7" t="s">
        <v>244</v>
      </c>
      <c r="B42" s="10">
        <v>1E-3</v>
      </c>
      <c r="C42" s="4" t="s">
        <v>402</v>
      </c>
      <c r="D42" s="10">
        <v>1E-3</v>
      </c>
      <c r="E42" s="4" t="s">
        <v>81</v>
      </c>
      <c r="F42" s="10">
        <v>0</v>
      </c>
      <c r="G42" s="4" t="s">
        <v>97</v>
      </c>
      <c r="H42" s="10">
        <v>0</v>
      </c>
      <c r="I42" s="4" t="s">
        <v>421</v>
      </c>
    </row>
    <row r="43" spans="1:9" ht="28.5" x14ac:dyDescent="0.45">
      <c r="A43" s="7" t="s">
        <v>248</v>
      </c>
      <c r="B43" s="10">
        <v>4.1000000000000002E-2</v>
      </c>
      <c r="C43" s="4" t="s">
        <v>95</v>
      </c>
      <c r="D43" s="10">
        <v>4.7E-2</v>
      </c>
      <c r="E43" s="4" t="s">
        <v>132</v>
      </c>
      <c r="F43" s="10">
        <v>4.9000000000000002E-2</v>
      </c>
      <c r="G43" s="4" t="s">
        <v>183</v>
      </c>
      <c r="H43" s="10">
        <v>0</v>
      </c>
      <c r="I43" s="4" t="s">
        <v>421</v>
      </c>
    </row>
    <row r="44" spans="1:9" ht="28.5" x14ac:dyDescent="0.45">
      <c r="A44" s="7" t="s">
        <v>252</v>
      </c>
      <c r="B44" s="10">
        <v>8.3000000000000004E-2</v>
      </c>
      <c r="C44" s="4" t="s">
        <v>103</v>
      </c>
      <c r="D44" s="10">
        <v>6.0999999999999999E-2</v>
      </c>
      <c r="E44" s="4" t="s">
        <v>131</v>
      </c>
      <c r="F44" s="10">
        <v>0.14599999999999999</v>
      </c>
      <c r="G44" s="4" t="s">
        <v>369</v>
      </c>
      <c r="H44" s="10">
        <v>0</v>
      </c>
      <c r="I44" s="4" t="s">
        <v>421</v>
      </c>
    </row>
    <row r="45" spans="1:9" x14ac:dyDescent="0.45">
      <c r="A45" s="7" t="s">
        <v>259</v>
      </c>
      <c r="B45" s="10">
        <v>0.38400000000000001</v>
      </c>
      <c r="C45" s="4" t="s">
        <v>218</v>
      </c>
      <c r="D45" s="10">
        <v>0.39600000000000002</v>
      </c>
      <c r="E45" s="4" t="s">
        <v>255</v>
      </c>
      <c r="F45" s="10">
        <v>0.39700000000000002</v>
      </c>
      <c r="G45" s="4" t="s">
        <v>382</v>
      </c>
      <c r="H45" s="10">
        <v>0</v>
      </c>
      <c r="I45" s="4" t="s">
        <v>421</v>
      </c>
    </row>
    <row r="46" spans="1:9" x14ac:dyDescent="0.45">
      <c r="A46" s="7" t="s">
        <v>263</v>
      </c>
      <c r="B46" s="10">
        <v>0.49199999999999999</v>
      </c>
      <c r="C46" s="4" t="s">
        <v>303</v>
      </c>
      <c r="D46" s="10">
        <v>0.495</v>
      </c>
      <c r="E46" s="4" t="s">
        <v>369</v>
      </c>
      <c r="F46" s="10">
        <v>0.40799999999999997</v>
      </c>
      <c r="G46" s="4" t="s">
        <v>553</v>
      </c>
      <c r="H46" s="10">
        <v>1</v>
      </c>
      <c r="I46" s="4" t="s">
        <v>421</v>
      </c>
    </row>
    <row r="47" spans="1:9" ht="42.75" x14ac:dyDescent="0.45">
      <c r="A47" s="4" t="s">
        <v>364</v>
      </c>
    </row>
    <row r="48" spans="1:9" x14ac:dyDescent="0.45">
      <c r="A48" s="6" t="s">
        <v>205</v>
      </c>
      <c r="B48" s="9">
        <v>1654</v>
      </c>
      <c r="C48" s="4" t="s">
        <v>552</v>
      </c>
      <c r="D48" s="4">
        <v>816</v>
      </c>
      <c r="E48" s="4" t="s">
        <v>551</v>
      </c>
      <c r="F48" s="4">
        <v>598</v>
      </c>
      <c r="G48" s="4" t="s">
        <v>514</v>
      </c>
      <c r="H48" s="4">
        <v>24</v>
      </c>
      <c r="I48" s="4" t="s">
        <v>243</v>
      </c>
    </row>
    <row r="49" spans="1:9" x14ac:dyDescent="0.45">
      <c r="A49" s="7" t="s">
        <v>267</v>
      </c>
      <c r="B49" s="10">
        <v>0.01</v>
      </c>
      <c r="C49" s="4" t="s">
        <v>182</v>
      </c>
      <c r="D49" s="10">
        <v>7.0000000000000001E-3</v>
      </c>
      <c r="E49" s="4" t="s">
        <v>160</v>
      </c>
      <c r="F49" s="10">
        <v>1.7000000000000001E-2</v>
      </c>
      <c r="G49" s="4" t="s">
        <v>78</v>
      </c>
      <c r="H49" s="10">
        <v>0</v>
      </c>
      <c r="I49" s="4" t="s">
        <v>421</v>
      </c>
    </row>
    <row r="50" spans="1:9" x14ac:dyDescent="0.45">
      <c r="A50" s="7" t="s">
        <v>269</v>
      </c>
      <c r="B50" s="10">
        <v>1E-3</v>
      </c>
      <c r="C50" s="4" t="s">
        <v>402</v>
      </c>
      <c r="D50" s="10">
        <v>1E-3</v>
      </c>
      <c r="E50" s="4" t="s">
        <v>81</v>
      </c>
      <c r="F50" s="10">
        <v>0</v>
      </c>
      <c r="G50" s="4" t="s">
        <v>118</v>
      </c>
      <c r="H50" s="10">
        <v>0</v>
      </c>
      <c r="I50" s="4" t="s">
        <v>421</v>
      </c>
    </row>
    <row r="51" spans="1:9" x14ac:dyDescent="0.45">
      <c r="A51" s="7" t="s">
        <v>270</v>
      </c>
      <c r="B51" s="10">
        <v>1.6E-2</v>
      </c>
      <c r="C51" s="4" t="s">
        <v>139</v>
      </c>
      <c r="D51" s="10">
        <v>0.01</v>
      </c>
      <c r="E51" s="4" t="s">
        <v>139</v>
      </c>
      <c r="F51" s="10">
        <v>2.5000000000000001E-2</v>
      </c>
      <c r="G51" s="4" t="s">
        <v>89</v>
      </c>
      <c r="H51" s="10">
        <v>0</v>
      </c>
      <c r="I51" s="4" t="s">
        <v>421</v>
      </c>
    </row>
    <row r="52" spans="1:9" x14ac:dyDescent="0.45">
      <c r="A52" s="7" t="s">
        <v>272</v>
      </c>
      <c r="B52" s="10">
        <v>8.8999999999999996E-2</v>
      </c>
      <c r="C52" s="4" t="s">
        <v>97</v>
      </c>
      <c r="D52" s="10">
        <v>9.9000000000000005E-2</v>
      </c>
      <c r="E52" s="4" t="s">
        <v>109</v>
      </c>
      <c r="F52" s="10">
        <v>3.5000000000000003E-2</v>
      </c>
      <c r="G52" s="4" t="s">
        <v>117</v>
      </c>
      <c r="H52" s="10">
        <v>0</v>
      </c>
      <c r="I52" s="4" t="s">
        <v>421</v>
      </c>
    </row>
    <row r="53" spans="1:9" x14ac:dyDescent="0.45">
      <c r="A53" s="7" t="s">
        <v>274</v>
      </c>
      <c r="B53" s="10">
        <v>5.2999999999999999E-2</v>
      </c>
      <c r="C53" s="4" t="s">
        <v>89</v>
      </c>
      <c r="D53" s="10">
        <v>4.7E-2</v>
      </c>
      <c r="E53" s="4" t="s">
        <v>124</v>
      </c>
      <c r="F53" s="10">
        <v>6.5000000000000002E-2</v>
      </c>
      <c r="G53" s="4" t="s">
        <v>186</v>
      </c>
      <c r="H53" s="10">
        <v>0</v>
      </c>
      <c r="I53" s="4" t="s">
        <v>421</v>
      </c>
    </row>
    <row r="54" spans="1:9" x14ac:dyDescent="0.45">
      <c r="A54" s="7" t="s">
        <v>276</v>
      </c>
      <c r="B54" s="10">
        <v>0.105</v>
      </c>
      <c r="C54" s="4" t="s">
        <v>90</v>
      </c>
      <c r="D54" s="10">
        <v>8.5999999999999993E-2</v>
      </c>
      <c r="E54" s="4" t="s">
        <v>114</v>
      </c>
      <c r="F54" s="10">
        <v>0.152</v>
      </c>
      <c r="G54" s="4" t="s">
        <v>271</v>
      </c>
      <c r="H54" s="10">
        <v>0</v>
      </c>
      <c r="I54" s="4" t="s">
        <v>421</v>
      </c>
    </row>
    <row r="55" spans="1:9" x14ac:dyDescent="0.45">
      <c r="A55" s="7" t="s">
        <v>277</v>
      </c>
      <c r="B55" s="10">
        <v>7.0999999999999994E-2</v>
      </c>
      <c r="C55" s="4" t="s">
        <v>104</v>
      </c>
      <c r="D55" s="10">
        <v>5.8000000000000003E-2</v>
      </c>
      <c r="E55" s="4" t="s">
        <v>124</v>
      </c>
      <c r="F55" s="10">
        <v>0.1</v>
      </c>
      <c r="G55" s="4" t="s">
        <v>218</v>
      </c>
      <c r="H55" s="10">
        <v>0</v>
      </c>
      <c r="I55" s="4" t="s">
        <v>421</v>
      </c>
    </row>
    <row r="56" spans="1:9" x14ac:dyDescent="0.45">
      <c r="A56" s="7" t="s">
        <v>278</v>
      </c>
      <c r="B56" s="10">
        <v>0.57299999999999995</v>
      </c>
      <c r="C56" s="4" t="s">
        <v>119</v>
      </c>
      <c r="D56" s="10">
        <v>0.56499999999999995</v>
      </c>
      <c r="E56" s="4" t="s">
        <v>355</v>
      </c>
      <c r="F56" s="10">
        <v>0.59499999999999997</v>
      </c>
      <c r="G56" s="4" t="s">
        <v>454</v>
      </c>
      <c r="H56" s="10">
        <v>0.5</v>
      </c>
      <c r="I56" s="4" t="s">
        <v>409</v>
      </c>
    </row>
    <row r="57" spans="1:9" x14ac:dyDescent="0.45">
      <c r="A57" s="7" t="s">
        <v>282</v>
      </c>
      <c r="B57" s="9">
        <v>103281</v>
      </c>
      <c r="C57" s="4" t="s">
        <v>550</v>
      </c>
      <c r="D57" s="9">
        <v>109100</v>
      </c>
      <c r="E57" s="4" t="s">
        <v>549</v>
      </c>
      <c r="F57" s="9">
        <v>112740</v>
      </c>
      <c r="G57" s="4" t="s">
        <v>548</v>
      </c>
      <c r="H57" s="4" t="s">
        <v>92</v>
      </c>
      <c r="I57" s="4" t="s">
        <v>93</v>
      </c>
    </row>
    <row r="58" spans="1:9" ht="28.5" x14ac:dyDescent="0.45">
      <c r="A58" s="4" t="s">
        <v>295</v>
      </c>
    </row>
    <row r="59" spans="1:9" ht="28.5" x14ac:dyDescent="0.45">
      <c r="A59" s="6" t="s">
        <v>296</v>
      </c>
      <c r="B59" s="9">
        <v>1717</v>
      </c>
      <c r="C59" s="4" t="s">
        <v>432</v>
      </c>
      <c r="D59" s="4">
        <v>879</v>
      </c>
      <c r="E59" s="4" t="s">
        <v>327</v>
      </c>
      <c r="F59" s="4">
        <v>598</v>
      </c>
      <c r="G59" s="4" t="s">
        <v>514</v>
      </c>
      <c r="H59" s="4">
        <v>24</v>
      </c>
      <c r="I59" s="4" t="s">
        <v>243</v>
      </c>
    </row>
    <row r="60" spans="1:9" ht="28.5" x14ac:dyDescent="0.45">
      <c r="A60" s="7" t="s">
        <v>301</v>
      </c>
      <c r="B60" s="10">
        <v>7.1999999999999995E-2</v>
      </c>
      <c r="C60" s="4" t="s">
        <v>221</v>
      </c>
      <c r="D60" s="10">
        <v>0.106</v>
      </c>
      <c r="E60" s="4" t="s">
        <v>426</v>
      </c>
      <c r="F60" s="10">
        <v>0.03</v>
      </c>
      <c r="G60" s="4" t="s">
        <v>85</v>
      </c>
      <c r="H60" s="10">
        <v>0.5</v>
      </c>
      <c r="I60" s="4" t="s">
        <v>409</v>
      </c>
    </row>
    <row r="61" spans="1:9" ht="28.5" x14ac:dyDescent="0.45">
      <c r="A61" s="7" t="s">
        <v>304</v>
      </c>
      <c r="B61" s="10">
        <v>1E-3</v>
      </c>
      <c r="C61" s="4" t="s">
        <v>402</v>
      </c>
      <c r="D61" s="10">
        <v>2E-3</v>
      </c>
      <c r="E61" s="4" t="s">
        <v>203</v>
      </c>
      <c r="F61" s="10">
        <v>0</v>
      </c>
      <c r="G61" s="4" t="s">
        <v>118</v>
      </c>
      <c r="H61" s="10">
        <v>0</v>
      </c>
      <c r="I61" s="4" t="s">
        <v>421</v>
      </c>
    </row>
    <row r="62" spans="1:9" ht="28.5" x14ac:dyDescent="0.45">
      <c r="A62" s="7" t="s">
        <v>306</v>
      </c>
      <c r="B62" s="10">
        <v>0.92700000000000005</v>
      </c>
      <c r="C62" s="4" t="s">
        <v>221</v>
      </c>
      <c r="D62" s="10">
        <v>0.89200000000000002</v>
      </c>
      <c r="E62" s="4" t="s">
        <v>426</v>
      </c>
      <c r="F62" s="10">
        <v>0.97</v>
      </c>
      <c r="G62" s="4" t="s">
        <v>85</v>
      </c>
      <c r="H62" s="10">
        <v>0.5</v>
      </c>
      <c r="I62" s="4" t="s">
        <v>409</v>
      </c>
    </row>
    <row r="63" spans="1:9" x14ac:dyDescent="0.45">
      <c r="A63" s="4" t="s">
        <v>308</v>
      </c>
    </row>
    <row r="64" spans="1:9" x14ac:dyDescent="0.45">
      <c r="A64" s="6" t="s">
        <v>309</v>
      </c>
      <c r="B64" s="10">
        <v>5.6000000000000001E-2</v>
      </c>
      <c r="C64" s="4" t="s">
        <v>310</v>
      </c>
      <c r="D64" s="4" t="s">
        <v>310</v>
      </c>
      <c r="E64" s="4" t="s">
        <v>310</v>
      </c>
      <c r="F64" s="4" t="s">
        <v>310</v>
      </c>
      <c r="G64" s="4" t="s">
        <v>310</v>
      </c>
      <c r="H64" s="4" t="s">
        <v>310</v>
      </c>
      <c r="I64" s="4" t="s">
        <v>310</v>
      </c>
    </row>
    <row r="65" spans="1:9" x14ac:dyDescent="0.45">
      <c r="A65" s="6" t="s">
        <v>311</v>
      </c>
      <c r="B65" s="10">
        <v>7.3999999999999996E-2</v>
      </c>
      <c r="C65" s="4" t="s">
        <v>310</v>
      </c>
      <c r="D65" s="4" t="s">
        <v>310</v>
      </c>
      <c r="E65" s="4" t="s">
        <v>310</v>
      </c>
      <c r="F65" s="4" t="s">
        <v>310</v>
      </c>
      <c r="G65" s="4" t="s">
        <v>310</v>
      </c>
      <c r="H65" s="4" t="s">
        <v>310</v>
      </c>
      <c r="I65" s="4" t="s">
        <v>310</v>
      </c>
    </row>
  </sheetData>
  <mergeCells count="5">
    <mergeCell ref="B1:I1"/>
    <mergeCell ref="B2:C2"/>
    <mergeCell ref="D2:E2"/>
    <mergeCell ref="F2:G2"/>
    <mergeCell ref="H2:I2"/>
  </mergeCells>
  <printOptions gridLines="1"/>
  <pageMargins left="0.7" right="0.7" top="0.75" bottom="0.75" header="0.3" footer="0.3"/>
  <pageSetup pageOrder="overThenDown" orientation="landscape"/>
  <headerFooter>
    <oddHeader>&amp;LTable: ACSST5Y2023.S0601</oddHeader>
    <oddFooter>&amp;L&amp;Bdata.census.gov&amp;B | Measuring America's People, Places, and Economy &amp;R&amp;P</oddFooter>
    <evenHeader>&amp;LTable: ACSST5Y2023.S0601</evenHeader>
    <evenFooter>&amp;L&amp;Bdata.census.gov&amp;B | Measuring America's People, Places, and Economy &amp;R&amp;P</even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1E2A6-654D-4DBF-A9CF-DA39C04FD333}">
  <dimension ref="A1:V65"/>
  <sheetViews>
    <sheetView workbookViewId="0">
      <pane xSplit="1" ySplit="3" topLeftCell="S4" activePane="bottomRight" state="frozen"/>
      <selection pane="topRight"/>
      <selection pane="bottomLeft"/>
      <selection pane="bottomRight" activeCell="U4" sqref="U4:U6"/>
    </sheetView>
  </sheetViews>
  <sheetFormatPr defaultRowHeight="14.25" x14ac:dyDescent="0.45"/>
  <cols>
    <col min="1" max="1" width="30" style="4" customWidth="1"/>
    <col min="2" max="17" width="20" style="4" customWidth="1"/>
  </cols>
  <sheetData>
    <row r="1" spans="1:22" ht="30" customHeight="1" x14ac:dyDescent="0.45">
      <c r="A1" s="5" t="s">
        <v>3</v>
      </c>
      <c r="B1" s="21" t="s">
        <v>593</v>
      </c>
      <c r="C1" s="21"/>
      <c r="D1" s="21"/>
      <c r="E1" s="21"/>
      <c r="F1" s="21"/>
      <c r="G1" s="21"/>
      <c r="H1" s="21"/>
      <c r="I1" s="21"/>
      <c r="J1" s="21" t="s">
        <v>592</v>
      </c>
      <c r="K1" s="21"/>
      <c r="L1" s="21"/>
      <c r="M1" s="21"/>
      <c r="N1" s="21"/>
      <c r="O1" s="21"/>
      <c r="P1" s="21"/>
      <c r="Q1" s="21"/>
    </row>
    <row r="2" spans="1:22" ht="30" customHeight="1" x14ac:dyDescent="0.45">
      <c r="A2" s="5" t="s">
        <v>3</v>
      </c>
      <c r="B2" s="21" t="s">
        <v>50</v>
      </c>
      <c r="C2" s="21"/>
      <c r="D2" s="21" t="s">
        <v>51</v>
      </c>
      <c r="E2" s="21"/>
      <c r="F2" s="21" t="s">
        <v>52</v>
      </c>
      <c r="G2" s="21"/>
      <c r="H2" s="21" t="s">
        <v>53</v>
      </c>
      <c r="I2" s="21"/>
      <c r="J2" s="21" t="s">
        <v>50</v>
      </c>
      <c r="K2" s="21"/>
      <c r="L2" s="21" t="s">
        <v>51</v>
      </c>
      <c r="M2" s="21"/>
      <c r="N2" s="21" t="s">
        <v>52</v>
      </c>
      <c r="O2" s="21"/>
      <c r="P2" s="21" t="s">
        <v>53</v>
      </c>
      <c r="Q2" s="21"/>
    </row>
    <row r="3" spans="1:22" ht="30" customHeight="1" x14ac:dyDescent="0.45">
      <c r="A3" s="5" t="s">
        <v>54</v>
      </c>
      <c r="B3" s="5" t="s">
        <v>55</v>
      </c>
      <c r="C3" s="5" t="s">
        <v>56</v>
      </c>
      <c r="D3" s="5" t="s">
        <v>55</v>
      </c>
      <c r="E3" s="5" t="s">
        <v>56</v>
      </c>
      <c r="F3" s="5" t="s">
        <v>55</v>
      </c>
      <c r="G3" s="5" t="s">
        <v>56</v>
      </c>
      <c r="H3" s="5" t="s">
        <v>55</v>
      </c>
      <c r="I3" s="5" t="s">
        <v>56</v>
      </c>
      <c r="J3" s="5" t="s">
        <v>55</v>
      </c>
      <c r="K3" s="5" t="s">
        <v>56</v>
      </c>
      <c r="L3" s="5" t="s">
        <v>55</v>
      </c>
      <c r="M3" s="5" t="s">
        <v>56</v>
      </c>
      <c r="N3" s="5" t="s">
        <v>55</v>
      </c>
      <c r="O3" s="5" t="s">
        <v>56</v>
      </c>
      <c r="P3" s="5" t="s">
        <v>55</v>
      </c>
      <c r="Q3" s="5" t="s">
        <v>56</v>
      </c>
    </row>
    <row r="4" spans="1:22" x14ac:dyDescent="0.45">
      <c r="A4" s="4" t="s">
        <v>57</v>
      </c>
      <c r="B4" s="9">
        <v>2739</v>
      </c>
      <c r="C4" s="4" t="s">
        <v>591</v>
      </c>
      <c r="D4" s="9">
        <v>1867</v>
      </c>
      <c r="E4" s="4" t="s">
        <v>562</v>
      </c>
      <c r="F4" s="4">
        <v>670</v>
      </c>
      <c r="G4" s="4" t="s">
        <v>575</v>
      </c>
      <c r="H4" s="4">
        <v>26</v>
      </c>
      <c r="I4" s="4" t="s">
        <v>462</v>
      </c>
      <c r="J4" s="9">
        <v>3865</v>
      </c>
      <c r="K4" s="4" t="s">
        <v>590</v>
      </c>
      <c r="L4" s="9">
        <v>2791</v>
      </c>
      <c r="M4" s="4" t="s">
        <v>589</v>
      </c>
      <c r="N4" s="4">
        <v>885</v>
      </c>
      <c r="O4" s="4" t="s">
        <v>558</v>
      </c>
      <c r="P4" s="4">
        <v>0</v>
      </c>
      <c r="Q4" s="4" t="s">
        <v>74</v>
      </c>
      <c r="U4" s="11">
        <f>SUM(J4,B4)</f>
        <v>6604</v>
      </c>
    </row>
    <row r="5" spans="1:22" x14ac:dyDescent="0.45">
      <c r="A5" s="4" t="s">
        <v>75</v>
      </c>
      <c r="U5">
        <f>B4/U4</f>
        <v>0.41474863718958205</v>
      </c>
      <c r="V5">
        <f>1.9*U5</f>
        <v>0.78802241066020584</v>
      </c>
    </row>
    <row r="6" spans="1:22" x14ac:dyDescent="0.45">
      <c r="A6" s="6" t="s">
        <v>76</v>
      </c>
      <c r="B6" s="10">
        <v>1.0999999999999999E-2</v>
      </c>
      <c r="C6" s="4" t="s">
        <v>141</v>
      </c>
      <c r="D6" s="10">
        <v>1.6E-2</v>
      </c>
      <c r="E6" s="4" t="s">
        <v>107</v>
      </c>
      <c r="F6" s="10">
        <v>0</v>
      </c>
      <c r="G6" s="4" t="s">
        <v>130</v>
      </c>
      <c r="H6" s="10">
        <v>0</v>
      </c>
      <c r="I6" s="4" t="s">
        <v>428</v>
      </c>
      <c r="J6" s="10">
        <v>1.2E-2</v>
      </c>
      <c r="K6" s="4" t="s">
        <v>141</v>
      </c>
      <c r="L6" s="10">
        <v>4.0000000000000001E-3</v>
      </c>
      <c r="M6" s="4" t="s">
        <v>199</v>
      </c>
      <c r="N6" s="10">
        <v>4.1000000000000002E-2</v>
      </c>
      <c r="O6" s="4" t="s">
        <v>254</v>
      </c>
      <c r="P6" s="4" t="s">
        <v>92</v>
      </c>
      <c r="Q6" s="4" t="s">
        <v>93</v>
      </c>
      <c r="U6">
        <f>J4/U4</f>
        <v>0.5852513628104179</v>
      </c>
      <c r="V6">
        <f>1.8*U6</f>
        <v>1.0534524530587523</v>
      </c>
    </row>
    <row r="7" spans="1:22" x14ac:dyDescent="0.45">
      <c r="A7" s="6" t="s">
        <v>94</v>
      </c>
      <c r="B7" s="10">
        <v>3.6999999999999998E-2</v>
      </c>
      <c r="C7" s="4" t="s">
        <v>89</v>
      </c>
      <c r="D7" s="10">
        <v>5.3999999999999999E-2</v>
      </c>
      <c r="E7" s="4" t="s">
        <v>102</v>
      </c>
      <c r="F7" s="10">
        <v>0</v>
      </c>
      <c r="G7" s="4" t="s">
        <v>130</v>
      </c>
      <c r="H7" s="10">
        <v>0</v>
      </c>
      <c r="I7" s="4" t="s">
        <v>428</v>
      </c>
      <c r="J7" s="10">
        <v>4.1000000000000002E-2</v>
      </c>
      <c r="K7" s="4" t="s">
        <v>126</v>
      </c>
      <c r="L7" s="10">
        <v>0.04</v>
      </c>
      <c r="M7" s="4" t="s">
        <v>86</v>
      </c>
      <c r="N7" s="10">
        <v>5.0999999999999997E-2</v>
      </c>
      <c r="O7" s="4" t="s">
        <v>249</v>
      </c>
      <c r="P7" s="4" t="s">
        <v>92</v>
      </c>
      <c r="Q7" s="4" t="s">
        <v>93</v>
      </c>
    </row>
    <row r="8" spans="1:22" x14ac:dyDescent="0.45">
      <c r="A8" s="6" t="s">
        <v>101</v>
      </c>
      <c r="B8" s="10">
        <v>0.16400000000000001</v>
      </c>
      <c r="C8" s="4" t="s">
        <v>265</v>
      </c>
      <c r="D8" s="10">
        <v>0.17199999999999999</v>
      </c>
      <c r="E8" s="4" t="s">
        <v>187</v>
      </c>
      <c r="F8" s="10">
        <v>0.191</v>
      </c>
      <c r="G8" s="4" t="s">
        <v>261</v>
      </c>
      <c r="H8" s="10">
        <v>0</v>
      </c>
      <c r="I8" s="4" t="s">
        <v>428</v>
      </c>
      <c r="J8" s="10">
        <v>0.34</v>
      </c>
      <c r="K8" s="4" t="s">
        <v>257</v>
      </c>
      <c r="L8" s="10">
        <v>0.33200000000000002</v>
      </c>
      <c r="M8" s="4" t="s">
        <v>151</v>
      </c>
      <c r="N8" s="10">
        <v>0.36399999999999999</v>
      </c>
      <c r="O8" s="4" t="s">
        <v>584</v>
      </c>
      <c r="P8" s="4" t="s">
        <v>92</v>
      </c>
      <c r="Q8" s="4" t="s">
        <v>93</v>
      </c>
    </row>
    <row r="9" spans="1:22" x14ac:dyDescent="0.45">
      <c r="A9" s="6" t="s">
        <v>111</v>
      </c>
      <c r="B9" s="10">
        <v>0.46400000000000002</v>
      </c>
      <c r="C9" s="4" t="s">
        <v>112</v>
      </c>
      <c r="D9" s="10">
        <v>0.36599999999999999</v>
      </c>
      <c r="E9" s="4" t="s">
        <v>218</v>
      </c>
      <c r="F9" s="10">
        <v>0.64</v>
      </c>
      <c r="G9" s="4" t="s">
        <v>493</v>
      </c>
      <c r="H9" s="10">
        <v>0.69199999999999995</v>
      </c>
      <c r="I9" s="4" t="s">
        <v>572</v>
      </c>
      <c r="J9" s="10">
        <v>0.379</v>
      </c>
      <c r="K9" s="4" t="s">
        <v>150</v>
      </c>
      <c r="L9" s="10">
        <v>0.35</v>
      </c>
      <c r="M9" s="4" t="s">
        <v>317</v>
      </c>
      <c r="N9" s="10">
        <v>0.44700000000000001</v>
      </c>
      <c r="O9" s="4" t="s">
        <v>225</v>
      </c>
      <c r="P9" s="4" t="s">
        <v>92</v>
      </c>
      <c r="Q9" s="4" t="s">
        <v>93</v>
      </c>
    </row>
    <row r="10" spans="1:22" x14ac:dyDescent="0.45">
      <c r="A10" s="6" t="s">
        <v>122</v>
      </c>
      <c r="B10" s="10">
        <v>7.6999999999999999E-2</v>
      </c>
      <c r="C10" s="4" t="s">
        <v>130</v>
      </c>
      <c r="D10" s="10">
        <v>7.5999999999999998E-2</v>
      </c>
      <c r="E10" s="4" t="s">
        <v>117</v>
      </c>
      <c r="F10" s="10">
        <v>9.2999999999999999E-2</v>
      </c>
      <c r="G10" s="4" t="s">
        <v>305</v>
      </c>
      <c r="H10" s="10">
        <v>0.308</v>
      </c>
      <c r="I10" s="4" t="s">
        <v>572</v>
      </c>
      <c r="J10" s="10">
        <v>6.8000000000000005E-2</v>
      </c>
      <c r="K10" s="4" t="s">
        <v>78</v>
      </c>
      <c r="L10" s="10">
        <v>7.8E-2</v>
      </c>
      <c r="M10" s="4" t="s">
        <v>169</v>
      </c>
      <c r="N10" s="10">
        <v>3.6999999999999998E-2</v>
      </c>
      <c r="O10" s="4" t="s">
        <v>130</v>
      </c>
      <c r="P10" s="4" t="s">
        <v>92</v>
      </c>
      <c r="Q10" s="4" t="s">
        <v>93</v>
      </c>
    </row>
    <row r="11" spans="1:22" x14ac:dyDescent="0.45">
      <c r="A11" s="6" t="s">
        <v>129</v>
      </c>
      <c r="B11" s="10">
        <v>8.5000000000000006E-2</v>
      </c>
      <c r="C11" s="4" t="s">
        <v>126</v>
      </c>
      <c r="D11" s="10">
        <v>0.109</v>
      </c>
      <c r="E11" s="4" t="s">
        <v>132</v>
      </c>
      <c r="F11" s="10">
        <v>1.9E-2</v>
      </c>
      <c r="G11" s="4" t="s">
        <v>126</v>
      </c>
      <c r="H11" s="10">
        <v>0</v>
      </c>
      <c r="I11" s="4" t="s">
        <v>428</v>
      </c>
      <c r="J11" s="10">
        <v>7.3999999999999996E-2</v>
      </c>
      <c r="K11" s="4" t="s">
        <v>98</v>
      </c>
      <c r="L11" s="10">
        <v>8.4000000000000005E-2</v>
      </c>
      <c r="M11" s="4" t="s">
        <v>117</v>
      </c>
      <c r="N11" s="10">
        <v>0.06</v>
      </c>
      <c r="O11" s="4" t="s">
        <v>186</v>
      </c>
      <c r="P11" s="4" t="s">
        <v>92</v>
      </c>
      <c r="Q11" s="4" t="s">
        <v>93</v>
      </c>
    </row>
    <row r="12" spans="1:22" x14ac:dyDescent="0.45">
      <c r="A12" s="6" t="s">
        <v>134</v>
      </c>
      <c r="B12" s="10">
        <v>6.5000000000000002E-2</v>
      </c>
      <c r="C12" s="4" t="s">
        <v>78</v>
      </c>
      <c r="D12" s="10">
        <v>8.5999999999999993E-2</v>
      </c>
      <c r="E12" s="4" t="s">
        <v>86</v>
      </c>
      <c r="F12" s="10">
        <v>1.2E-2</v>
      </c>
      <c r="G12" s="4" t="s">
        <v>88</v>
      </c>
      <c r="H12" s="10">
        <v>0</v>
      </c>
      <c r="I12" s="4" t="s">
        <v>428</v>
      </c>
      <c r="J12" s="10">
        <v>3.9E-2</v>
      </c>
      <c r="K12" s="4" t="s">
        <v>176</v>
      </c>
      <c r="L12" s="10">
        <v>4.7E-2</v>
      </c>
      <c r="M12" s="4" t="s">
        <v>142</v>
      </c>
      <c r="N12" s="10">
        <v>0</v>
      </c>
      <c r="O12" s="4" t="s">
        <v>169</v>
      </c>
      <c r="P12" s="4" t="s">
        <v>92</v>
      </c>
      <c r="Q12" s="4" t="s">
        <v>93</v>
      </c>
    </row>
    <row r="13" spans="1:22" x14ac:dyDescent="0.45">
      <c r="A13" s="6" t="s">
        <v>137</v>
      </c>
      <c r="B13" s="10">
        <v>9.6000000000000002E-2</v>
      </c>
      <c r="C13" s="4" t="s">
        <v>104</v>
      </c>
      <c r="D13" s="10">
        <v>0.121</v>
      </c>
      <c r="E13" s="4" t="s">
        <v>128</v>
      </c>
      <c r="F13" s="10">
        <v>4.4999999999999998E-2</v>
      </c>
      <c r="G13" s="4" t="s">
        <v>104</v>
      </c>
      <c r="H13" s="10">
        <v>0</v>
      </c>
      <c r="I13" s="4" t="s">
        <v>428</v>
      </c>
      <c r="J13" s="10">
        <v>4.7E-2</v>
      </c>
      <c r="K13" s="4" t="s">
        <v>141</v>
      </c>
      <c r="L13" s="10">
        <v>6.5000000000000002E-2</v>
      </c>
      <c r="M13" s="4" t="s">
        <v>107</v>
      </c>
      <c r="N13" s="10">
        <v>0</v>
      </c>
      <c r="O13" s="4" t="s">
        <v>169</v>
      </c>
      <c r="P13" s="4" t="s">
        <v>92</v>
      </c>
      <c r="Q13" s="4" t="s">
        <v>93</v>
      </c>
    </row>
    <row r="14" spans="1:22" x14ac:dyDescent="0.45">
      <c r="A14" s="4" t="s">
        <v>140</v>
      </c>
      <c r="B14" s="4">
        <v>32.6</v>
      </c>
      <c r="C14" s="4" t="s">
        <v>141</v>
      </c>
      <c r="D14" s="4">
        <v>32.9</v>
      </c>
      <c r="E14" s="4" t="s">
        <v>218</v>
      </c>
      <c r="F14" s="4">
        <v>30.8</v>
      </c>
      <c r="G14" s="4" t="s">
        <v>86</v>
      </c>
      <c r="H14" s="4">
        <v>35.5</v>
      </c>
      <c r="I14" s="4" t="s">
        <v>174</v>
      </c>
      <c r="J14" s="4">
        <v>26.3</v>
      </c>
      <c r="K14" s="4" t="s">
        <v>159</v>
      </c>
      <c r="L14" s="4">
        <v>26.2</v>
      </c>
      <c r="M14" s="4" t="s">
        <v>141</v>
      </c>
      <c r="N14" s="4">
        <v>26.2</v>
      </c>
      <c r="O14" s="4" t="s">
        <v>169</v>
      </c>
      <c r="P14" s="4" t="s">
        <v>92</v>
      </c>
      <c r="Q14" s="4" t="s">
        <v>93</v>
      </c>
    </row>
    <row r="15" spans="1:22" x14ac:dyDescent="0.45">
      <c r="A15" s="4" t="s">
        <v>146</v>
      </c>
    </row>
    <row r="16" spans="1:22" x14ac:dyDescent="0.45">
      <c r="A16" s="6" t="s">
        <v>147</v>
      </c>
      <c r="B16" s="10">
        <v>0.497</v>
      </c>
      <c r="C16" s="4" t="s">
        <v>254</v>
      </c>
      <c r="D16" s="10">
        <v>0.47899999999999998</v>
      </c>
      <c r="E16" s="4" t="s">
        <v>356</v>
      </c>
      <c r="F16" s="10">
        <v>0.46100000000000002</v>
      </c>
      <c r="G16" s="4" t="s">
        <v>106</v>
      </c>
      <c r="H16" s="10">
        <v>0.69199999999999995</v>
      </c>
      <c r="I16" s="4" t="s">
        <v>572</v>
      </c>
      <c r="J16" s="10">
        <v>0.58899999999999997</v>
      </c>
      <c r="K16" s="4" t="s">
        <v>257</v>
      </c>
      <c r="L16" s="10">
        <v>0.58499999999999996</v>
      </c>
      <c r="M16" s="4" t="s">
        <v>227</v>
      </c>
      <c r="N16" s="10">
        <v>0.59</v>
      </c>
      <c r="O16" s="4" t="s">
        <v>357</v>
      </c>
      <c r="P16" s="4" t="s">
        <v>92</v>
      </c>
      <c r="Q16" s="4" t="s">
        <v>93</v>
      </c>
    </row>
    <row r="17" spans="1:17" x14ac:dyDescent="0.45">
      <c r="A17" s="6" t="s">
        <v>155</v>
      </c>
      <c r="B17" s="10">
        <v>0.503</v>
      </c>
      <c r="C17" s="4" t="s">
        <v>254</v>
      </c>
      <c r="D17" s="10">
        <v>0.52100000000000002</v>
      </c>
      <c r="E17" s="4" t="s">
        <v>356</v>
      </c>
      <c r="F17" s="10">
        <v>0.53900000000000003</v>
      </c>
      <c r="G17" s="4" t="s">
        <v>106</v>
      </c>
      <c r="H17" s="10">
        <v>0.308</v>
      </c>
      <c r="I17" s="4" t="s">
        <v>572</v>
      </c>
      <c r="J17" s="10">
        <v>0.41099999999999998</v>
      </c>
      <c r="K17" s="4" t="s">
        <v>257</v>
      </c>
      <c r="L17" s="10">
        <v>0.41499999999999998</v>
      </c>
      <c r="M17" s="4" t="s">
        <v>227</v>
      </c>
      <c r="N17" s="10">
        <v>0.41</v>
      </c>
      <c r="O17" s="4" t="s">
        <v>357</v>
      </c>
      <c r="P17" s="4" t="s">
        <v>92</v>
      </c>
      <c r="Q17" s="4" t="s">
        <v>93</v>
      </c>
    </row>
    <row r="18" spans="1:17" ht="28.5" x14ac:dyDescent="0.45">
      <c r="A18" s="4" t="s">
        <v>156</v>
      </c>
    </row>
    <row r="19" spans="1:17" x14ac:dyDescent="0.45">
      <c r="A19" s="6" t="s">
        <v>157</v>
      </c>
      <c r="B19" s="10">
        <v>0.98299999999999998</v>
      </c>
      <c r="C19" s="4" t="s">
        <v>176</v>
      </c>
      <c r="D19" s="10">
        <v>0.97499999999999998</v>
      </c>
      <c r="E19" s="4" t="s">
        <v>135</v>
      </c>
      <c r="F19" s="10">
        <v>1</v>
      </c>
      <c r="G19" s="4" t="s">
        <v>130</v>
      </c>
      <c r="H19" s="10">
        <v>1</v>
      </c>
      <c r="I19" s="4" t="s">
        <v>428</v>
      </c>
      <c r="J19" s="10">
        <v>0.99099999999999999</v>
      </c>
      <c r="K19" s="4" t="s">
        <v>174</v>
      </c>
      <c r="L19" s="10">
        <v>0.98799999999999999</v>
      </c>
      <c r="M19" s="4" t="s">
        <v>176</v>
      </c>
      <c r="N19" s="10">
        <v>1</v>
      </c>
      <c r="O19" s="4" t="s">
        <v>169</v>
      </c>
      <c r="P19" s="4" t="s">
        <v>92</v>
      </c>
      <c r="Q19" s="4" t="s">
        <v>93</v>
      </c>
    </row>
    <row r="20" spans="1:17" x14ac:dyDescent="0.45">
      <c r="A20" s="7" t="s">
        <v>162</v>
      </c>
      <c r="B20" s="10">
        <v>0.93200000000000005</v>
      </c>
      <c r="C20" s="4" t="s">
        <v>86</v>
      </c>
      <c r="D20" s="10">
        <v>0.93899999999999995</v>
      </c>
      <c r="E20" s="4" t="s">
        <v>96</v>
      </c>
      <c r="F20" s="10">
        <v>0.93</v>
      </c>
      <c r="G20" s="4" t="s">
        <v>114</v>
      </c>
      <c r="H20" s="10">
        <v>1</v>
      </c>
      <c r="I20" s="4" t="s">
        <v>428</v>
      </c>
      <c r="J20" s="10">
        <v>0.91700000000000004</v>
      </c>
      <c r="K20" s="4" t="s">
        <v>99</v>
      </c>
      <c r="L20" s="10">
        <v>0.97399999999999998</v>
      </c>
      <c r="M20" s="4" t="s">
        <v>78</v>
      </c>
      <c r="N20" s="10">
        <v>0.83799999999999997</v>
      </c>
      <c r="O20" s="4" t="s">
        <v>303</v>
      </c>
      <c r="P20" s="4" t="s">
        <v>92</v>
      </c>
      <c r="Q20" s="4" t="s">
        <v>93</v>
      </c>
    </row>
    <row r="21" spans="1:17" x14ac:dyDescent="0.45">
      <c r="A21" s="7" t="s">
        <v>168</v>
      </c>
      <c r="B21" s="10">
        <v>2.5000000000000001E-2</v>
      </c>
      <c r="C21" s="4" t="s">
        <v>136</v>
      </c>
      <c r="D21" s="10">
        <v>2.9000000000000001E-2</v>
      </c>
      <c r="E21" s="4" t="s">
        <v>135</v>
      </c>
      <c r="F21" s="10">
        <v>2.1000000000000001E-2</v>
      </c>
      <c r="G21" s="4" t="s">
        <v>85</v>
      </c>
      <c r="H21" s="10">
        <v>0</v>
      </c>
      <c r="I21" s="4" t="s">
        <v>428</v>
      </c>
      <c r="J21" s="10">
        <v>0.02</v>
      </c>
      <c r="K21" s="4" t="s">
        <v>176</v>
      </c>
      <c r="L21" s="10">
        <v>4.0000000000000001E-3</v>
      </c>
      <c r="M21" s="4" t="s">
        <v>203</v>
      </c>
      <c r="N21" s="10">
        <v>7.5999999999999998E-2</v>
      </c>
      <c r="O21" s="4" t="s">
        <v>224</v>
      </c>
      <c r="P21" s="4" t="s">
        <v>92</v>
      </c>
      <c r="Q21" s="4" t="s">
        <v>93</v>
      </c>
    </row>
    <row r="22" spans="1:17" ht="28.5" x14ac:dyDescent="0.45">
      <c r="A22" s="7" t="s">
        <v>173</v>
      </c>
      <c r="B22" s="10">
        <v>0</v>
      </c>
      <c r="C22" s="4" t="s">
        <v>82</v>
      </c>
      <c r="D22" s="10">
        <v>0</v>
      </c>
      <c r="E22" s="4" t="s">
        <v>160</v>
      </c>
      <c r="F22" s="10">
        <v>0</v>
      </c>
      <c r="G22" s="4" t="s">
        <v>130</v>
      </c>
      <c r="H22" s="10">
        <v>0</v>
      </c>
      <c r="I22" s="4" t="s">
        <v>428</v>
      </c>
      <c r="J22" s="10">
        <v>0</v>
      </c>
      <c r="K22" s="4" t="s">
        <v>81</v>
      </c>
      <c r="L22" s="10">
        <v>0</v>
      </c>
      <c r="M22" s="4" t="s">
        <v>82</v>
      </c>
      <c r="N22" s="10">
        <v>0</v>
      </c>
      <c r="O22" s="4" t="s">
        <v>169</v>
      </c>
      <c r="P22" s="4" t="s">
        <v>92</v>
      </c>
      <c r="Q22" s="4" t="s">
        <v>93</v>
      </c>
    </row>
    <row r="23" spans="1:17" x14ac:dyDescent="0.45">
      <c r="A23" s="7" t="s">
        <v>175</v>
      </c>
      <c r="B23" s="10">
        <v>2.1999999999999999E-2</v>
      </c>
      <c r="C23" s="4" t="s">
        <v>141</v>
      </c>
      <c r="D23" s="10">
        <v>0</v>
      </c>
      <c r="E23" s="4" t="s">
        <v>160</v>
      </c>
      <c r="F23" s="10">
        <v>4.9000000000000002E-2</v>
      </c>
      <c r="G23" s="4" t="s">
        <v>118</v>
      </c>
      <c r="H23" s="10">
        <v>0</v>
      </c>
      <c r="I23" s="4" t="s">
        <v>428</v>
      </c>
      <c r="J23" s="10">
        <v>2.7E-2</v>
      </c>
      <c r="K23" s="4" t="s">
        <v>88</v>
      </c>
      <c r="L23" s="10">
        <v>0.01</v>
      </c>
      <c r="M23" s="4" t="s">
        <v>161</v>
      </c>
      <c r="N23" s="10">
        <v>6.9000000000000006E-2</v>
      </c>
      <c r="O23" s="4" t="s">
        <v>170</v>
      </c>
      <c r="P23" s="4" t="s">
        <v>92</v>
      </c>
      <c r="Q23" s="4" t="s">
        <v>93</v>
      </c>
    </row>
    <row r="24" spans="1:17" ht="28.5" x14ac:dyDescent="0.45">
      <c r="A24" s="7" t="s">
        <v>178</v>
      </c>
      <c r="B24" s="10">
        <v>0</v>
      </c>
      <c r="C24" s="4" t="s">
        <v>82</v>
      </c>
      <c r="D24" s="10">
        <v>0</v>
      </c>
      <c r="E24" s="4" t="s">
        <v>160</v>
      </c>
      <c r="F24" s="10">
        <v>0</v>
      </c>
      <c r="G24" s="4" t="s">
        <v>130</v>
      </c>
      <c r="H24" s="10">
        <v>0</v>
      </c>
      <c r="I24" s="4" t="s">
        <v>428</v>
      </c>
      <c r="J24" s="10">
        <v>0</v>
      </c>
      <c r="K24" s="4" t="s">
        <v>81</v>
      </c>
      <c r="L24" s="10">
        <v>0</v>
      </c>
      <c r="M24" s="4" t="s">
        <v>82</v>
      </c>
      <c r="N24" s="10">
        <v>0</v>
      </c>
      <c r="O24" s="4" t="s">
        <v>169</v>
      </c>
      <c r="P24" s="4" t="s">
        <v>92</v>
      </c>
      <c r="Q24" s="4" t="s">
        <v>93</v>
      </c>
    </row>
    <row r="25" spans="1:17" x14ac:dyDescent="0.45">
      <c r="A25" s="7" t="s">
        <v>179</v>
      </c>
      <c r="B25" s="10">
        <v>4.0000000000000001E-3</v>
      </c>
      <c r="C25" s="4" t="s">
        <v>199</v>
      </c>
      <c r="D25" s="10">
        <v>6.0000000000000001E-3</v>
      </c>
      <c r="E25" s="4" t="s">
        <v>182</v>
      </c>
      <c r="F25" s="10">
        <v>0</v>
      </c>
      <c r="G25" s="4" t="s">
        <v>130</v>
      </c>
      <c r="H25" s="10">
        <v>0</v>
      </c>
      <c r="I25" s="4" t="s">
        <v>428</v>
      </c>
      <c r="J25" s="10">
        <v>2.8000000000000001E-2</v>
      </c>
      <c r="K25" s="4" t="s">
        <v>102</v>
      </c>
      <c r="L25" s="10">
        <v>0</v>
      </c>
      <c r="M25" s="4" t="s">
        <v>82</v>
      </c>
      <c r="N25" s="10">
        <v>1.7000000000000001E-2</v>
      </c>
      <c r="O25" s="4" t="s">
        <v>84</v>
      </c>
      <c r="P25" s="4" t="s">
        <v>92</v>
      </c>
      <c r="Q25" s="4" t="s">
        <v>93</v>
      </c>
    </row>
    <row r="26" spans="1:17" x14ac:dyDescent="0.45">
      <c r="A26" s="6" t="s">
        <v>180</v>
      </c>
      <c r="B26" s="10">
        <v>1.7000000000000001E-2</v>
      </c>
      <c r="C26" s="4" t="s">
        <v>176</v>
      </c>
      <c r="D26" s="10">
        <v>2.5000000000000001E-2</v>
      </c>
      <c r="E26" s="4" t="s">
        <v>135</v>
      </c>
      <c r="F26" s="10">
        <v>0</v>
      </c>
      <c r="G26" s="4" t="s">
        <v>130</v>
      </c>
      <c r="H26" s="10">
        <v>0</v>
      </c>
      <c r="I26" s="4" t="s">
        <v>428</v>
      </c>
      <c r="J26" s="10">
        <v>8.9999999999999993E-3</v>
      </c>
      <c r="K26" s="4" t="s">
        <v>174</v>
      </c>
      <c r="L26" s="10">
        <v>1.2E-2</v>
      </c>
      <c r="M26" s="4" t="s">
        <v>176</v>
      </c>
      <c r="N26" s="10">
        <v>0</v>
      </c>
      <c r="O26" s="4" t="s">
        <v>169</v>
      </c>
      <c r="P26" s="4" t="s">
        <v>92</v>
      </c>
      <c r="Q26" s="4" t="s">
        <v>93</v>
      </c>
    </row>
    <row r="27" spans="1:17" ht="28.5" x14ac:dyDescent="0.45">
      <c r="A27" s="4" t="s">
        <v>181</v>
      </c>
      <c r="B27" s="10">
        <v>4.7E-2</v>
      </c>
      <c r="C27" s="4" t="s">
        <v>126</v>
      </c>
      <c r="D27" s="10">
        <v>0</v>
      </c>
      <c r="E27" s="4" t="s">
        <v>160</v>
      </c>
      <c r="F27" s="10">
        <v>6.3E-2</v>
      </c>
      <c r="G27" s="4" t="s">
        <v>268</v>
      </c>
      <c r="H27" s="10">
        <v>0.69199999999999995</v>
      </c>
      <c r="I27" s="4" t="s">
        <v>557</v>
      </c>
      <c r="J27" s="10">
        <v>7.3999999999999996E-2</v>
      </c>
      <c r="K27" s="4" t="s">
        <v>245</v>
      </c>
      <c r="L27" s="10">
        <v>4.0000000000000001E-3</v>
      </c>
      <c r="M27" s="4" t="s">
        <v>199</v>
      </c>
      <c r="N27" s="10">
        <v>0.20599999999999999</v>
      </c>
      <c r="O27" s="4" t="s">
        <v>588</v>
      </c>
      <c r="P27" s="4" t="s">
        <v>92</v>
      </c>
      <c r="Q27" s="4" t="s">
        <v>93</v>
      </c>
    </row>
    <row r="28" spans="1:17" x14ac:dyDescent="0.45">
      <c r="A28" s="4" t="s">
        <v>185</v>
      </c>
      <c r="B28" s="10">
        <v>0.88400000000000001</v>
      </c>
      <c r="C28" s="4" t="s">
        <v>83</v>
      </c>
      <c r="D28" s="10">
        <v>0.93899999999999995</v>
      </c>
      <c r="E28" s="4" t="s">
        <v>96</v>
      </c>
      <c r="F28" s="10">
        <v>0.86699999999999999</v>
      </c>
      <c r="G28" s="4" t="s">
        <v>317</v>
      </c>
      <c r="H28" s="10">
        <v>0.308</v>
      </c>
      <c r="I28" s="4" t="s">
        <v>557</v>
      </c>
      <c r="J28" s="10">
        <v>0.876</v>
      </c>
      <c r="K28" s="4" t="s">
        <v>221</v>
      </c>
      <c r="L28" s="10">
        <v>0.97</v>
      </c>
      <c r="M28" s="4" t="s">
        <v>89</v>
      </c>
      <c r="N28" s="10">
        <v>0.67100000000000004</v>
      </c>
      <c r="O28" s="4" t="s">
        <v>587</v>
      </c>
      <c r="P28" s="4" t="s">
        <v>92</v>
      </c>
      <c r="Q28" s="4" t="s">
        <v>93</v>
      </c>
    </row>
    <row r="29" spans="1:17" ht="28.5" x14ac:dyDescent="0.45">
      <c r="A29" s="4" t="s">
        <v>188</v>
      </c>
    </row>
    <row r="30" spans="1:17" x14ac:dyDescent="0.45">
      <c r="A30" s="6" t="s">
        <v>189</v>
      </c>
      <c r="B30" s="9">
        <v>2710</v>
      </c>
      <c r="C30" s="4" t="s">
        <v>491</v>
      </c>
      <c r="D30" s="9">
        <v>1838</v>
      </c>
      <c r="E30" s="4" t="s">
        <v>487</v>
      </c>
      <c r="F30" s="4">
        <v>670</v>
      </c>
      <c r="G30" s="4" t="s">
        <v>575</v>
      </c>
      <c r="H30" s="4">
        <v>26</v>
      </c>
      <c r="I30" s="4" t="s">
        <v>462</v>
      </c>
      <c r="J30" s="9">
        <v>3818</v>
      </c>
      <c r="K30" s="4" t="s">
        <v>586</v>
      </c>
      <c r="L30" s="9">
        <v>2780</v>
      </c>
      <c r="M30" s="4" t="s">
        <v>559</v>
      </c>
      <c r="N30" s="4">
        <v>849</v>
      </c>
      <c r="O30" s="4" t="s">
        <v>585</v>
      </c>
      <c r="P30" s="4">
        <v>0</v>
      </c>
      <c r="Q30" s="4" t="s">
        <v>74</v>
      </c>
    </row>
    <row r="31" spans="1:17" x14ac:dyDescent="0.45">
      <c r="A31" s="6" t="s">
        <v>198</v>
      </c>
      <c r="B31" s="10">
        <v>9.7000000000000003E-2</v>
      </c>
      <c r="C31" s="4" t="s">
        <v>108</v>
      </c>
      <c r="D31" s="10">
        <v>2.4E-2</v>
      </c>
      <c r="E31" s="4" t="s">
        <v>169</v>
      </c>
      <c r="F31" s="10">
        <v>0.13</v>
      </c>
      <c r="G31" s="4" t="s">
        <v>106</v>
      </c>
      <c r="H31" s="10">
        <v>1</v>
      </c>
      <c r="I31" s="4" t="s">
        <v>428</v>
      </c>
      <c r="J31" s="10">
        <v>8.4000000000000005E-2</v>
      </c>
      <c r="K31" s="4" t="s">
        <v>79</v>
      </c>
      <c r="L31" s="10">
        <v>1.7000000000000001E-2</v>
      </c>
      <c r="M31" s="4" t="s">
        <v>141</v>
      </c>
      <c r="N31" s="10">
        <v>0.14000000000000001</v>
      </c>
      <c r="O31" s="4" t="s">
        <v>387</v>
      </c>
      <c r="P31" s="4" t="s">
        <v>92</v>
      </c>
      <c r="Q31" s="4" t="s">
        <v>93</v>
      </c>
    </row>
    <row r="32" spans="1:17" x14ac:dyDescent="0.45">
      <c r="A32" s="7" t="s">
        <v>486</v>
      </c>
      <c r="B32" s="10">
        <v>6.9000000000000006E-2</v>
      </c>
      <c r="C32" s="4" t="s">
        <v>86</v>
      </c>
      <c r="D32" s="10">
        <v>1.7999999999999999E-2</v>
      </c>
      <c r="E32" s="4" t="s">
        <v>107</v>
      </c>
      <c r="F32" s="10">
        <v>0.13</v>
      </c>
      <c r="G32" s="4" t="s">
        <v>106</v>
      </c>
      <c r="H32" s="10">
        <v>0.69199999999999995</v>
      </c>
      <c r="I32" s="4" t="s">
        <v>572</v>
      </c>
      <c r="J32" s="10">
        <v>0.06</v>
      </c>
      <c r="K32" s="4" t="s">
        <v>96</v>
      </c>
      <c r="L32" s="10">
        <v>1.7000000000000001E-2</v>
      </c>
      <c r="M32" s="4" t="s">
        <v>141</v>
      </c>
      <c r="N32" s="10">
        <v>0.14000000000000001</v>
      </c>
      <c r="O32" s="4" t="s">
        <v>387</v>
      </c>
      <c r="P32" s="4" t="s">
        <v>92</v>
      </c>
      <c r="Q32" s="4" t="s">
        <v>93</v>
      </c>
    </row>
    <row r="33" spans="1:17" ht="28.5" x14ac:dyDescent="0.45">
      <c r="A33" s="7" t="s">
        <v>202</v>
      </c>
      <c r="B33" s="10">
        <v>2.8000000000000001E-2</v>
      </c>
      <c r="C33" s="4" t="s">
        <v>142</v>
      </c>
      <c r="D33" s="10">
        <v>7.0000000000000001E-3</v>
      </c>
      <c r="E33" s="4" t="s">
        <v>158</v>
      </c>
      <c r="F33" s="10">
        <v>0</v>
      </c>
      <c r="G33" s="4" t="s">
        <v>130</v>
      </c>
      <c r="H33" s="10">
        <v>0.308</v>
      </c>
      <c r="I33" s="4" t="s">
        <v>572</v>
      </c>
      <c r="J33" s="10">
        <v>2.5000000000000001E-2</v>
      </c>
      <c r="K33" s="4" t="s">
        <v>130</v>
      </c>
      <c r="L33" s="10">
        <v>0</v>
      </c>
      <c r="M33" s="4" t="s">
        <v>82</v>
      </c>
      <c r="N33" s="10">
        <v>0</v>
      </c>
      <c r="O33" s="4" t="s">
        <v>95</v>
      </c>
      <c r="P33" s="4" t="s">
        <v>92</v>
      </c>
      <c r="Q33" s="4" t="s">
        <v>93</v>
      </c>
    </row>
    <row r="34" spans="1:17" x14ac:dyDescent="0.45">
      <c r="A34" s="4" t="s">
        <v>204</v>
      </c>
    </row>
    <row r="35" spans="1:17" x14ac:dyDescent="0.45">
      <c r="A35" s="6" t="s">
        <v>205</v>
      </c>
      <c r="B35" s="9">
        <v>2620</v>
      </c>
      <c r="C35" s="4" t="s">
        <v>210</v>
      </c>
      <c r="D35" s="9">
        <v>1748</v>
      </c>
      <c r="E35" s="4" t="s">
        <v>576</v>
      </c>
      <c r="F35" s="4">
        <v>670</v>
      </c>
      <c r="G35" s="4" t="s">
        <v>575</v>
      </c>
      <c r="H35" s="4">
        <v>26</v>
      </c>
      <c r="I35" s="4" t="s">
        <v>462</v>
      </c>
      <c r="J35" s="9">
        <v>3690</v>
      </c>
      <c r="K35" s="4" t="s">
        <v>574</v>
      </c>
      <c r="L35" s="9">
        <v>2697</v>
      </c>
      <c r="M35" s="4" t="s">
        <v>573</v>
      </c>
      <c r="N35" s="4">
        <v>804</v>
      </c>
      <c r="O35" s="4" t="s">
        <v>362</v>
      </c>
      <c r="P35" s="4">
        <v>0</v>
      </c>
      <c r="Q35" s="4" t="s">
        <v>74</v>
      </c>
    </row>
    <row r="36" spans="1:17" x14ac:dyDescent="0.45">
      <c r="A36" s="6" t="s">
        <v>214</v>
      </c>
      <c r="B36" s="10">
        <v>0.55900000000000005</v>
      </c>
      <c r="C36" s="4" t="s">
        <v>150</v>
      </c>
      <c r="D36" s="10">
        <v>0.51900000000000002</v>
      </c>
      <c r="E36" s="4" t="s">
        <v>125</v>
      </c>
      <c r="F36" s="10">
        <v>0.63700000000000001</v>
      </c>
      <c r="G36" s="4" t="s">
        <v>382</v>
      </c>
      <c r="H36" s="10">
        <v>0.69199999999999995</v>
      </c>
      <c r="I36" s="4" t="s">
        <v>572</v>
      </c>
      <c r="J36" s="10">
        <v>0.72199999999999998</v>
      </c>
      <c r="K36" s="4" t="s">
        <v>149</v>
      </c>
      <c r="L36" s="10">
        <v>0.753</v>
      </c>
      <c r="M36" s="4" t="s">
        <v>149</v>
      </c>
      <c r="N36" s="10">
        <v>0.69499999999999995</v>
      </c>
      <c r="O36" s="4" t="s">
        <v>584</v>
      </c>
      <c r="P36" s="4" t="s">
        <v>92</v>
      </c>
      <c r="Q36" s="4" t="s">
        <v>93</v>
      </c>
    </row>
    <row r="37" spans="1:17" x14ac:dyDescent="0.45">
      <c r="A37" s="6" t="s">
        <v>223</v>
      </c>
      <c r="B37" s="10">
        <v>0.23</v>
      </c>
      <c r="C37" s="4" t="s">
        <v>221</v>
      </c>
      <c r="D37" s="10">
        <v>0.20399999999999999</v>
      </c>
      <c r="E37" s="4" t="s">
        <v>245</v>
      </c>
      <c r="F37" s="10">
        <v>0.26900000000000002</v>
      </c>
      <c r="G37" s="4" t="s">
        <v>385</v>
      </c>
      <c r="H37" s="10">
        <v>0.308</v>
      </c>
      <c r="I37" s="4" t="s">
        <v>572</v>
      </c>
      <c r="J37" s="10">
        <v>0.18</v>
      </c>
      <c r="K37" s="4" t="s">
        <v>112</v>
      </c>
      <c r="L37" s="10">
        <v>0.128</v>
      </c>
      <c r="M37" s="4" t="s">
        <v>114</v>
      </c>
      <c r="N37" s="10">
        <v>0.255</v>
      </c>
      <c r="O37" s="4" t="s">
        <v>583</v>
      </c>
      <c r="P37" s="4" t="s">
        <v>92</v>
      </c>
      <c r="Q37" s="4" t="s">
        <v>93</v>
      </c>
    </row>
    <row r="38" spans="1:17" x14ac:dyDescent="0.45">
      <c r="A38" s="6" t="s">
        <v>228</v>
      </c>
      <c r="B38" s="10">
        <v>0.1</v>
      </c>
      <c r="C38" s="4" t="s">
        <v>96</v>
      </c>
      <c r="D38" s="10">
        <v>0.13</v>
      </c>
      <c r="E38" s="4" t="s">
        <v>265</v>
      </c>
      <c r="F38" s="10">
        <v>5.0999999999999997E-2</v>
      </c>
      <c r="G38" s="4" t="s">
        <v>104</v>
      </c>
      <c r="H38" s="10">
        <v>0</v>
      </c>
      <c r="I38" s="4" t="s">
        <v>428</v>
      </c>
      <c r="J38" s="10">
        <v>5.5E-2</v>
      </c>
      <c r="K38" s="4" t="s">
        <v>89</v>
      </c>
      <c r="L38" s="10">
        <v>6.0999999999999999E-2</v>
      </c>
      <c r="M38" s="4" t="s">
        <v>169</v>
      </c>
      <c r="N38" s="10">
        <v>0.05</v>
      </c>
      <c r="O38" s="4" t="s">
        <v>186</v>
      </c>
      <c r="P38" s="4" t="s">
        <v>92</v>
      </c>
      <c r="Q38" s="4" t="s">
        <v>93</v>
      </c>
    </row>
    <row r="39" spans="1:17" x14ac:dyDescent="0.45">
      <c r="A39" s="6" t="s">
        <v>231</v>
      </c>
      <c r="B39" s="10">
        <v>0.111</v>
      </c>
      <c r="C39" s="4" t="s">
        <v>96</v>
      </c>
      <c r="D39" s="10">
        <v>0.14599999999999999</v>
      </c>
      <c r="E39" s="4" t="s">
        <v>253</v>
      </c>
      <c r="F39" s="10">
        <v>4.2999999999999997E-2</v>
      </c>
      <c r="G39" s="4" t="s">
        <v>123</v>
      </c>
      <c r="H39" s="10">
        <v>0</v>
      </c>
      <c r="I39" s="4" t="s">
        <v>428</v>
      </c>
      <c r="J39" s="10">
        <v>4.2000000000000003E-2</v>
      </c>
      <c r="K39" s="4" t="s">
        <v>136</v>
      </c>
      <c r="L39" s="10">
        <v>5.8000000000000003E-2</v>
      </c>
      <c r="M39" s="4" t="s">
        <v>135</v>
      </c>
      <c r="N39" s="10">
        <v>0</v>
      </c>
      <c r="O39" s="4" t="s">
        <v>126</v>
      </c>
      <c r="P39" s="4" t="s">
        <v>92</v>
      </c>
      <c r="Q39" s="4" t="s">
        <v>93</v>
      </c>
    </row>
    <row r="40" spans="1:17" x14ac:dyDescent="0.45">
      <c r="A40" s="4" t="s">
        <v>232</v>
      </c>
    </row>
    <row r="41" spans="1:17" x14ac:dyDescent="0.45">
      <c r="A41" s="6" t="s">
        <v>233</v>
      </c>
      <c r="B41" s="9">
        <v>2159</v>
      </c>
      <c r="C41" s="4" t="s">
        <v>59</v>
      </c>
      <c r="D41" s="9">
        <v>1415</v>
      </c>
      <c r="E41" s="4" t="s">
        <v>582</v>
      </c>
      <c r="F41" s="4">
        <v>542</v>
      </c>
      <c r="G41" s="4" t="s">
        <v>581</v>
      </c>
      <c r="H41" s="4">
        <v>26</v>
      </c>
      <c r="I41" s="4" t="s">
        <v>462</v>
      </c>
      <c r="J41" s="9">
        <v>2348</v>
      </c>
      <c r="K41" s="4" t="s">
        <v>580</v>
      </c>
      <c r="L41" s="9">
        <v>1740</v>
      </c>
      <c r="M41" s="4" t="s">
        <v>552</v>
      </c>
      <c r="N41" s="4">
        <v>482</v>
      </c>
      <c r="O41" s="4" t="s">
        <v>579</v>
      </c>
      <c r="P41" s="4">
        <v>0</v>
      </c>
      <c r="Q41" s="4" t="s">
        <v>74</v>
      </c>
    </row>
    <row r="42" spans="1:17" x14ac:dyDescent="0.45">
      <c r="A42" s="6" t="s">
        <v>244</v>
      </c>
      <c r="B42" s="10">
        <v>8.7999999999999995E-2</v>
      </c>
      <c r="C42" s="4" t="s">
        <v>104</v>
      </c>
      <c r="D42" s="10">
        <v>0.10100000000000001</v>
      </c>
      <c r="E42" s="4" t="s">
        <v>83</v>
      </c>
      <c r="F42" s="10">
        <v>3.9E-2</v>
      </c>
      <c r="G42" s="4" t="s">
        <v>186</v>
      </c>
      <c r="H42" s="10">
        <v>0</v>
      </c>
      <c r="I42" s="4" t="s">
        <v>428</v>
      </c>
      <c r="J42" s="10">
        <v>6.4000000000000001E-2</v>
      </c>
      <c r="K42" s="4" t="s">
        <v>95</v>
      </c>
      <c r="L42" s="10">
        <v>8.5999999999999993E-2</v>
      </c>
      <c r="M42" s="4" t="s">
        <v>132</v>
      </c>
      <c r="N42" s="10">
        <v>0</v>
      </c>
      <c r="O42" s="4" t="s">
        <v>128</v>
      </c>
      <c r="P42" s="4" t="s">
        <v>92</v>
      </c>
      <c r="Q42" s="4" t="s">
        <v>93</v>
      </c>
    </row>
    <row r="43" spans="1:17" ht="28.5" x14ac:dyDescent="0.45">
      <c r="A43" s="6" t="s">
        <v>248</v>
      </c>
      <c r="B43" s="10">
        <v>0.248</v>
      </c>
      <c r="C43" s="4" t="s">
        <v>249</v>
      </c>
      <c r="D43" s="10">
        <v>0.32400000000000001</v>
      </c>
      <c r="E43" s="4" t="s">
        <v>113</v>
      </c>
      <c r="F43" s="10">
        <v>6.0999999999999999E-2</v>
      </c>
      <c r="G43" s="4" t="s">
        <v>265</v>
      </c>
      <c r="H43" s="10">
        <v>0.38500000000000001</v>
      </c>
      <c r="I43" s="4" t="s">
        <v>571</v>
      </c>
      <c r="J43" s="10">
        <v>0.246</v>
      </c>
      <c r="K43" s="4" t="s">
        <v>249</v>
      </c>
      <c r="L43" s="10">
        <v>0.27100000000000002</v>
      </c>
      <c r="M43" s="4" t="s">
        <v>356</v>
      </c>
      <c r="N43" s="10">
        <v>7.2999999999999995E-2</v>
      </c>
      <c r="O43" s="4" t="s">
        <v>184</v>
      </c>
      <c r="P43" s="4" t="s">
        <v>92</v>
      </c>
      <c r="Q43" s="4" t="s">
        <v>93</v>
      </c>
    </row>
    <row r="44" spans="1:17" x14ac:dyDescent="0.45">
      <c r="A44" s="6" t="s">
        <v>252</v>
      </c>
      <c r="B44" s="10">
        <v>0.16900000000000001</v>
      </c>
      <c r="C44" s="4" t="s">
        <v>265</v>
      </c>
      <c r="D44" s="10">
        <v>0.20200000000000001</v>
      </c>
      <c r="E44" s="4" t="s">
        <v>125</v>
      </c>
      <c r="F44" s="10">
        <v>8.8999999999999996E-2</v>
      </c>
      <c r="G44" s="4" t="s">
        <v>109</v>
      </c>
      <c r="H44" s="10">
        <v>0.61499999999999999</v>
      </c>
      <c r="I44" s="4" t="s">
        <v>571</v>
      </c>
      <c r="J44" s="10">
        <v>0.247</v>
      </c>
      <c r="K44" s="4" t="s">
        <v>125</v>
      </c>
      <c r="L44" s="10">
        <v>0.26</v>
      </c>
      <c r="M44" s="4" t="s">
        <v>106</v>
      </c>
      <c r="N44" s="10">
        <v>0.24099999999999999</v>
      </c>
      <c r="O44" s="4" t="s">
        <v>578</v>
      </c>
      <c r="P44" s="4" t="s">
        <v>92</v>
      </c>
      <c r="Q44" s="4" t="s">
        <v>93</v>
      </c>
    </row>
    <row r="45" spans="1:17" x14ac:dyDescent="0.45">
      <c r="A45" s="6" t="s">
        <v>259</v>
      </c>
      <c r="B45" s="10">
        <v>0.22900000000000001</v>
      </c>
      <c r="C45" s="4" t="s">
        <v>183</v>
      </c>
      <c r="D45" s="10">
        <v>0.23499999999999999</v>
      </c>
      <c r="E45" s="4" t="s">
        <v>166</v>
      </c>
      <c r="F45" s="10">
        <v>0.27300000000000002</v>
      </c>
      <c r="G45" s="4" t="s">
        <v>387</v>
      </c>
      <c r="H45" s="10">
        <v>0</v>
      </c>
      <c r="I45" s="4" t="s">
        <v>428</v>
      </c>
      <c r="J45" s="10">
        <v>0.28000000000000003</v>
      </c>
      <c r="K45" s="4" t="s">
        <v>120</v>
      </c>
      <c r="L45" s="10">
        <v>0.28299999999999997</v>
      </c>
      <c r="M45" s="4" t="s">
        <v>116</v>
      </c>
      <c r="N45" s="10">
        <v>0.27600000000000002</v>
      </c>
      <c r="O45" s="4" t="s">
        <v>495</v>
      </c>
      <c r="P45" s="4" t="s">
        <v>92</v>
      </c>
      <c r="Q45" s="4" t="s">
        <v>93</v>
      </c>
    </row>
    <row r="46" spans="1:17" x14ac:dyDescent="0.45">
      <c r="A46" s="6" t="s">
        <v>263</v>
      </c>
      <c r="B46" s="10">
        <v>0.26500000000000001</v>
      </c>
      <c r="C46" s="4" t="s">
        <v>149</v>
      </c>
      <c r="D46" s="10">
        <v>0.13900000000000001</v>
      </c>
      <c r="E46" s="4" t="s">
        <v>97</v>
      </c>
      <c r="F46" s="10">
        <v>0.53900000000000003</v>
      </c>
      <c r="G46" s="4" t="s">
        <v>384</v>
      </c>
      <c r="H46" s="10">
        <v>0</v>
      </c>
      <c r="I46" s="4" t="s">
        <v>428</v>
      </c>
      <c r="J46" s="10">
        <v>0.16400000000000001</v>
      </c>
      <c r="K46" s="4" t="s">
        <v>265</v>
      </c>
      <c r="L46" s="10">
        <v>9.9000000000000005E-2</v>
      </c>
      <c r="M46" s="4" t="s">
        <v>103</v>
      </c>
      <c r="N46" s="10">
        <v>0.41099999999999998</v>
      </c>
      <c r="O46" s="4" t="s">
        <v>577</v>
      </c>
      <c r="P46" s="4" t="s">
        <v>92</v>
      </c>
      <c r="Q46" s="4" t="s">
        <v>93</v>
      </c>
    </row>
    <row r="47" spans="1:17" ht="42.75" x14ac:dyDescent="0.45">
      <c r="A47" s="4" t="s">
        <v>466</v>
      </c>
    </row>
    <row r="48" spans="1:17" x14ac:dyDescent="0.45">
      <c r="A48" s="6" t="s">
        <v>205</v>
      </c>
      <c r="B48" s="9">
        <v>2620</v>
      </c>
      <c r="C48" s="4" t="s">
        <v>210</v>
      </c>
      <c r="D48" s="9">
        <v>1748</v>
      </c>
      <c r="E48" s="4" t="s">
        <v>576</v>
      </c>
      <c r="F48" s="4">
        <v>670</v>
      </c>
      <c r="G48" s="4" t="s">
        <v>575</v>
      </c>
      <c r="H48" s="4">
        <v>26</v>
      </c>
      <c r="I48" s="4" t="s">
        <v>462</v>
      </c>
      <c r="J48" s="9">
        <v>3690</v>
      </c>
      <c r="K48" s="4" t="s">
        <v>574</v>
      </c>
      <c r="L48" s="9">
        <v>2697</v>
      </c>
      <c r="M48" s="4" t="s">
        <v>573</v>
      </c>
      <c r="N48" s="4">
        <v>804</v>
      </c>
      <c r="O48" s="4" t="s">
        <v>362</v>
      </c>
      <c r="P48" s="4">
        <v>0</v>
      </c>
      <c r="Q48" s="4" t="s">
        <v>74</v>
      </c>
    </row>
    <row r="49" spans="1:17" x14ac:dyDescent="0.45">
      <c r="A49" s="6" t="s">
        <v>267</v>
      </c>
      <c r="B49" s="10">
        <v>0.17799999999999999</v>
      </c>
      <c r="C49" s="4" t="s">
        <v>186</v>
      </c>
      <c r="D49" s="10">
        <v>0.19</v>
      </c>
      <c r="E49" s="4" t="s">
        <v>166</v>
      </c>
      <c r="F49" s="10">
        <v>0.158</v>
      </c>
      <c r="G49" s="4" t="s">
        <v>215</v>
      </c>
      <c r="H49" s="10">
        <v>0.308</v>
      </c>
      <c r="I49" s="4" t="s">
        <v>557</v>
      </c>
      <c r="J49" s="10">
        <v>0.22700000000000001</v>
      </c>
      <c r="K49" s="4" t="s">
        <v>268</v>
      </c>
      <c r="L49" s="10">
        <v>0.23499999999999999</v>
      </c>
      <c r="M49" s="4" t="s">
        <v>350</v>
      </c>
      <c r="N49" s="10">
        <v>0.22800000000000001</v>
      </c>
      <c r="O49" s="4" t="s">
        <v>313</v>
      </c>
      <c r="P49" s="4" t="s">
        <v>92</v>
      </c>
      <c r="Q49" s="4" t="s">
        <v>93</v>
      </c>
    </row>
    <row r="50" spans="1:17" x14ac:dyDescent="0.45">
      <c r="A50" s="6" t="s">
        <v>269</v>
      </c>
      <c r="B50" s="10">
        <v>0.13</v>
      </c>
      <c r="C50" s="4" t="s">
        <v>103</v>
      </c>
      <c r="D50" s="10">
        <v>0.183</v>
      </c>
      <c r="E50" s="4" t="s">
        <v>170</v>
      </c>
      <c r="F50" s="10">
        <v>1.7999999999999999E-2</v>
      </c>
      <c r="G50" s="4" t="s">
        <v>95</v>
      </c>
      <c r="H50" s="10">
        <v>0</v>
      </c>
      <c r="I50" s="4" t="s">
        <v>428</v>
      </c>
      <c r="J50" s="10">
        <v>5.5E-2</v>
      </c>
      <c r="K50" s="4" t="s">
        <v>142</v>
      </c>
      <c r="L50" s="10">
        <v>5.5E-2</v>
      </c>
      <c r="M50" s="4" t="s">
        <v>169</v>
      </c>
      <c r="N50" s="10">
        <v>6.8000000000000005E-2</v>
      </c>
      <c r="O50" s="4" t="s">
        <v>79</v>
      </c>
      <c r="P50" s="4" t="s">
        <v>92</v>
      </c>
      <c r="Q50" s="4" t="s">
        <v>93</v>
      </c>
    </row>
    <row r="51" spans="1:17" x14ac:dyDescent="0.45">
      <c r="A51" s="6" t="s">
        <v>270</v>
      </c>
      <c r="B51" s="10">
        <v>0.127</v>
      </c>
      <c r="C51" s="4" t="s">
        <v>123</v>
      </c>
      <c r="D51" s="10">
        <v>0.14099999999999999</v>
      </c>
      <c r="E51" s="4" t="s">
        <v>131</v>
      </c>
      <c r="F51" s="10">
        <v>8.5000000000000006E-2</v>
      </c>
      <c r="G51" s="4" t="s">
        <v>268</v>
      </c>
      <c r="H51" s="10">
        <v>0.308</v>
      </c>
      <c r="I51" s="4" t="s">
        <v>572</v>
      </c>
      <c r="J51" s="10">
        <v>0.185</v>
      </c>
      <c r="K51" s="4" t="s">
        <v>118</v>
      </c>
      <c r="L51" s="10">
        <v>0.186</v>
      </c>
      <c r="M51" s="4" t="s">
        <v>183</v>
      </c>
      <c r="N51" s="10">
        <v>0.14199999999999999</v>
      </c>
      <c r="O51" s="4" t="s">
        <v>256</v>
      </c>
      <c r="P51" s="4" t="s">
        <v>92</v>
      </c>
      <c r="Q51" s="4" t="s">
        <v>93</v>
      </c>
    </row>
    <row r="52" spans="1:17" x14ac:dyDescent="0.45">
      <c r="A52" s="6" t="s">
        <v>272</v>
      </c>
      <c r="B52" s="10">
        <v>0.106</v>
      </c>
      <c r="C52" s="4" t="s">
        <v>103</v>
      </c>
      <c r="D52" s="10">
        <v>0.11600000000000001</v>
      </c>
      <c r="E52" s="4" t="s">
        <v>97</v>
      </c>
      <c r="F52" s="10">
        <v>5.0999999999999997E-2</v>
      </c>
      <c r="G52" s="4" t="s">
        <v>166</v>
      </c>
      <c r="H52" s="10">
        <v>0</v>
      </c>
      <c r="I52" s="4" t="s">
        <v>428</v>
      </c>
      <c r="J52" s="10">
        <v>0.193</v>
      </c>
      <c r="K52" s="4" t="s">
        <v>218</v>
      </c>
      <c r="L52" s="10">
        <v>0.186</v>
      </c>
      <c r="M52" s="4" t="s">
        <v>115</v>
      </c>
      <c r="N52" s="10">
        <v>0.19900000000000001</v>
      </c>
      <c r="O52" s="4" t="s">
        <v>264</v>
      </c>
      <c r="P52" s="4" t="s">
        <v>92</v>
      </c>
      <c r="Q52" s="4" t="s">
        <v>93</v>
      </c>
    </row>
    <row r="53" spans="1:17" x14ac:dyDescent="0.45">
      <c r="A53" s="6" t="s">
        <v>274</v>
      </c>
      <c r="B53" s="10">
        <v>0.13200000000000001</v>
      </c>
      <c r="C53" s="4" t="s">
        <v>86</v>
      </c>
      <c r="D53" s="10">
        <v>0.127</v>
      </c>
      <c r="E53" s="4" t="s">
        <v>130</v>
      </c>
      <c r="F53" s="10">
        <v>0.17299999999999999</v>
      </c>
      <c r="G53" s="4" t="s">
        <v>109</v>
      </c>
      <c r="H53" s="10">
        <v>0</v>
      </c>
      <c r="I53" s="4" t="s">
        <v>428</v>
      </c>
      <c r="J53" s="10">
        <v>0.14399999999999999</v>
      </c>
      <c r="K53" s="4" t="s">
        <v>254</v>
      </c>
      <c r="L53" s="10">
        <v>0.159</v>
      </c>
      <c r="M53" s="4" t="s">
        <v>257</v>
      </c>
      <c r="N53" s="10">
        <v>0.111</v>
      </c>
      <c r="O53" s="4" t="s">
        <v>127</v>
      </c>
      <c r="P53" s="4" t="s">
        <v>92</v>
      </c>
      <c r="Q53" s="4" t="s">
        <v>93</v>
      </c>
    </row>
    <row r="54" spans="1:17" x14ac:dyDescent="0.45">
      <c r="A54" s="6" t="s">
        <v>276</v>
      </c>
      <c r="B54" s="10">
        <v>8.8999999999999996E-2</v>
      </c>
      <c r="C54" s="4" t="s">
        <v>86</v>
      </c>
      <c r="D54" s="10">
        <v>6.3E-2</v>
      </c>
      <c r="E54" s="4" t="s">
        <v>124</v>
      </c>
      <c r="F54" s="10">
        <v>0.158</v>
      </c>
      <c r="G54" s="4" t="s">
        <v>350</v>
      </c>
      <c r="H54" s="10">
        <v>0</v>
      </c>
      <c r="I54" s="4" t="s">
        <v>428</v>
      </c>
      <c r="J54" s="10">
        <v>7.9000000000000001E-2</v>
      </c>
      <c r="K54" s="4" t="s">
        <v>104</v>
      </c>
      <c r="L54" s="10">
        <v>6.8000000000000005E-2</v>
      </c>
      <c r="M54" s="4" t="s">
        <v>86</v>
      </c>
      <c r="N54" s="10">
        <v>0.11799999999999999</v>
      </c>
      <c r="O54" s="4" t="s">
        <v>268</v>
      </c>
      <c r="P54" s="4" t="s">
        <v>92</v>
      </c>
      <c r="Q54" s="4" t="s">
        <v>93</v>
      </c>
    </row>
    <row r="55" spans="1:17" x14ac:dyDescent="0.45">
      <c r="A55" s="6" t="s">
        <v>277</v>
      </c>
      <c r="B55" s="10">
        <v>4.7E-2</v>
      </c>
      <c r="C55" s="4" t="s">
        <v>95</v>
      </c>
      <c r="D55" s="10">
        <v>5.6000000000000001E-2</v>
      </c>
      <c r="E55" s="4" t="s">
        <v>102</v>
      </c>
      <c r="F55" s="10">
        <v>3.9E-2</v>
      </c>
      <c r="G55" s="4" t="s">
        <v>114</v>
      </c>
      <c r="H55" s="10">
        <v>0</v>
      </c>
      <c r="I55" s="4" t="s">
        <v>428</v>
      </c>
      <c r="J55" s="10">
        <v>5.0000000000000001E-3</v>
      </c>
      <c r="K55" s="4" t="s">
        <v>199</v>
      </c>
      <c r="L55" s="10">
        <v>7.0000000000000001E-3</v>
      </c>
      <c r="M55" s="4" t="s">
        <v>82</v>
      </c>
      <c r="N55" s="10">
        <v>0</v>
      </c>
      <c r="O55" s="4" t="s">
        <v>126</v>
      </c>
      <c r="P55" s="4" t="s">
        <v>92</v>
      </c>
      <c r="Q55" s="4" t="s">
        <v>93</v>
      </c>
    </row>
    <row r="56" spans="1:17" x14ac:dyDescent="0.45">
      <c r="A56" s="6" t="s">
        <v>278</v>
      </c>
      <c r="B56" s="10">
        <v>0.161</v>
      </c>
      <c r="C56" s="4" t="s">
        <v>86</v>
      </c>
      <c r="D56" s="10">
        <v>9.5000000000000001E-2</v>
      </c>
      <c r="E56" s="4" t="s">
        <v>85</v>
      </c>
      <c r="F56" s="10">
        <v>0.30099999999999999</v>
      </c>
      <c r="G56" s="4" t="s">
        <v>229</v>
      </c>
      <c r="H56" s="10">
        <v>0.38500000000000001</v>
      </c>
      <c r="I56" s="4" t="s">
        <v>571</v>
      </c>
      <c r="J56" s="10">
        <v>8.8999999999999996E-2</v>
      </c>
      <c r="K56" s="4" t="s">
        <v>130</v>
      </c>
      <c r="L56" s="10">
        <v>8.1000000000000003E-2</v>
      </c>
      <c r="M56" s="4" t="s">
        <v>132</v>
      </c>
      <c r="N56" s="10">
        <v>0.11899999999999999</v>
      </c>
      <c r="O56" s="4" t="s">
        <v>303</v>
      </c>
      <c r="P56" s="4" t="s">
        <v>92</v>
      </c>
      <c r="Q56" s="4" t="s">
        <v>93</v>
      </c>
    </row>
    <row r="57" spans="1:17" x14ac:dyDescent="0.45">
      <c r="A57" s="4" t="s">
        <v>282</v>
      </c>
      <c r="B57" s="9">
        <v>28478</v>
      </c>
      <c r="C57" s="4" t="s">
        <v>570</v>
      </c>
      <c r="D57" s="9">
        <v>21250</v>
      </c>
      <c r="E57" s="4" t="s">
        <v>569</v>
      </c>
      <c r="F57" s="9">
        <v>50804</v>
      </c>
      <c r="G57" s="4" t="s">
        <v>568</v>
      </c>
      <c r="H57" s="9">
        <v>24063</v>
      </c>
      <c r="I57" s="4" t="s">
        <v>567</v>
      </c>
      <c r="J57" s="9">
        <v>26759</v>
      </c>
      <c r="K57" s="4" t="s">
        <v>566</v>
      </c>
      <c r="L57" s="9">
        <v>25846</v>
      </c>
      <c r="M57" s="4" t="s">
        <v>565</v>
      </c>
      <c r="N57" s="9">
        <v>31250</v>
      </c>
      <c r="O57" s="4" t="s">
        <v>564</v>
      </c>
      <c r="P57" s="4" t="s">
        <v>92</v>
      </c>
      <c r="Q57" s="4" t="s">
        <v>93</v>
      </c>
    </row>
    <row r="58" spans="1:17" ht="28.5" x14ac:dyDescent="0.45">
      <c r="A58" s="4" t="s">
        <v>295</v>
      </c>
    </row>
    <row r="59" spans="1:17" ht="28.5" x14ac:dyDescent="0.45">
      <c r="A59" s="6" t="s">
        <v>296</v>
      </c>
      <c r="B59" s="9">
        <v>2675</v>
      </c>
      <c r="C59" s="4" t="s">
        <v>563</v>
      </c>
      <c r="D59" s="9">
        <v>1825</v>
      </c>
      <c r="E59" s="4" t="s">
        <v>562</v>
      </c>
      <c r="F59" s="4">
        <v>648</v>
      </c>
      <c r="G59" s="4" t="s">
        <v>561</v>
      </c>
      <c r="H59" s="4">
        <v>26</v>
      </c>
      <c r="I59" s="4" t="s">
        <v>462</v>
      </c>
      <c r="J59" s="9">
        <v>3860</v>
      </c>
      <c r="K59" s="4" t="s">
        <v>560</v>
      </c>
      <c r="L59" s="9">
        <v>2787</v>
      </c>
      <c r="M59" s="4" t="s">
        <v>559</v>
      </c>
      <c r="N59" s="4">
        <v>884</v>
      </c>
      <c r="O59" s="4" t="s">
        <v>558</v>
      </c>
      <c r="P59" s="4">
        <v>0</v>
      </c>
      <c r="Q59" s="4" t="s">
        <v>74</v>
      </c>
    </row>
    <row r="60" spans="1:17" ht="28.5" x14ac:dyDescent="0.45">
      <c r="A60" s="6" t="s">
        <v>301</v>
      </c>
      <c r="B60" s="10">
        <v>0.155</v>
      </c>
      <c r="C60" s="4" t="s">
        <v>83</v>
      </c>
      <c r="D60" s="10">
        <v>0.17</v>
      </c>
      <c r="E60" s="4" t="s">
        <v>254</v>
      </c>
      <c r="F60" s="10">
        <v>0.125</v>
      </c>
      <c r="G60" s="4" t="s">
        <v>257</v>
      </c>
      <c r="H60" s="10">
        <v>0.308</v>
      </c>
      <c r="I60" s="4" t="s">
        <v>557</v>
      </c>
      <c r="J60" s="10">
        <v>0.187</v>
      </c>
      <c r="K60" s="4" t="s">
        <v>254</v>
      </c>
      <c r="L60" s="10">
        <v>0.17699999999999999</v>
      </c>
      <c r="M60" s="4" t="s">
        <v>187</v>
      </c>
      <c r="N60" s="10">
        <v>0.221</v>
      </c>
      <c r="O60" s="4" t="s">
        <v>384</v>
      </c>
      <c r="P60" s="4" t="s">
        <v>92</v>
      </c>
      <c r="Q60" s="4" t="s">
        <v>93</v>
      </c>
    </row>
    <row r="61" spans="1:17" ht="28.5" x14ac:dyDescent="0.45">
      <c r="A61" s="6" t="s">
        <v>304</v>
      </c>
      <c r="B61" s="10">
        <v>8.5999999999999993E-2</v>
      </c>
      <c r="C61" s="4" t="s">
        <v>123</v>
      </c>
      <c r="D61" s="10">
        <v>0.11600000000000001</v>
      </c>
      <c r="E61" s="4" t="s">
        <v>114</v>
      </c>
      <c r="F61" s="10">
        <v>1.4999999999999999E-2</v>
      </c>
      <c r="G61" s="4" t="s">
        <v>89</v>
      </c>
      <c r="H61" s="10">
        <v>0</v>
      </c>
      <c r="I61" s="4" t="s">
        <v>428</v>
      </c>
      <c r="J61" s="10">
        <v>0.108</v>
      </c>
      <c r="K61" s="4" t="s">
        <v>265</v>
      </c>
      <c r="L61" s="10">
        <v>0.11899999999999999</v>
      </c>
      <c r="M61" s="4" t="s">
        <v>218</v>
      </c>
      <c r="N61" s="10">
        <v>7.0999999999999994E-2</v>
      </c>
      <c r="O61" s="4" t="s">
        <v>183</v>
      </c>
      <c r="P61" s="4" t="s">
        <v>92</v>
      </c>
      <c r="Q61" s="4" t="s">
        <v>93</v>
      </c>
    </row>
    <row r="62" spans="1:17" ht="28.5" x14ac:dyDescent="0.45">
      <c r="A62" s="6" t="s">
        <v>306</v>
      </c>
      <c r="B62" s="10">
        <v>0.75900000000000001</v>
      </c>
      <c r="C62" s="4" t="s">
        <v>166</v>
      </c>
      <c r="D62" s="10">
        <v>0.71399999999999997</v>
      </c>
      <c r="E62" s="4" t="s">
        <v>356</v>
      </c>
      <c r="F62" s="10">
        <v>0.86</v>
      </c>
      <c r="G62" s="4" t="s">
        <v>125</v>
      </c>
      <c r="H62" s="10">
        <v>0.69199999999999995</v>
      </c>
      <c r="I62" s="4" t="s">
        <v>557</v>
      </c>
      <c r="J62" s="10">
        <v>0.70499999999999996</v>
      </c>
      <c r="K62" s="4" t="s">
        <v>350</v>
      </c>
      <c r="L62" s="10">
        <v>0.70499999999999996</v>
      </c>
      <c r="M62" s="4" t="s">
        <v>313</v>
      </c>
      <c r="N62" s="10">
        <v>0.70799999999999996</v>
      </c>
      <c r="O62" s="4" t="s">
        <v>351</v>
      </c>
      <c r="P62" s="4" t="s">
        <v>92</v>
      </c>
      <c r="Q62" s="4" t="s">
        <v>93</v>
      </c>
    </row>
    <row r="63" spans="1:17" x14ac:dyDescent="0.45">
      <c r="A63" s="4" t="s">
        <v>420</v>
      </c>
    </row>
    <row r="64" spans="1:17" x14ac:dyDescent="0.45">
      <c r="A64" s="6" t="s">
        <v>309</v>
      </c>
      <c r="B64" s="10">
        <v>8.5999999999999993E-2</v>
      </c>
      <c r="C64" s="4" t="s">
        <v>310</v>
      </c>
      <c r="D64" s="4" t="s">
        <v>310</v>
      </c>
      <c r="E64" s="4" t="s">
        <v>310</v>
      </c>
      <c r="F64" s="4" t="s">
        <v>310</v>
      </c>
      <c r="G64" s="4" t="s">
        <v>310</v>
      </c>
      <c r="H64" s="4" t="s">
        <v>310</v>
      </c>
      <c r="I64" s="4" t="s">
        <v>310</v>
      </c>
      <c r="J64" s="10">
        <v>3.7999999999999999E-2</v>
      </c>
      <c r="K64" s="4" t="s">
        <v>310</v>
      </c>
      <c r="L64" s="4" t="s">
        <v>310</v>
      </c>
      <c r="M64" s="4" t="s">
        <v>310</v>
      </c>
      <c r="N64" s="4" t="s">
        <v>310</v>
      </c>
      <c r="O64" s="4" t="s">
        <v>310</v>
      </c>
      <c r="P64" s="4" t="s">
        <v>310</v>
      </c>
      <c r="Q64" s="4" t="s">
        <v>310</v>
      </c>
    </row>
    <row r="65" spans="1:17" x14ac:dyDescent="0.45">
      <c r="A65" s="6" t="s">
        <v>311</v>
      </c>
      <c r="B65" s="10">
        <v>0.14699999999999999</v>
      </c>
      <c r="C65" s="4" t="s">
        <v>310</v>
      </c>
      <c r="D65" s="4" t="s">
        <v>310</v>
      </c>
      <c r="E65" s="4" t="s">
        <v>310</v>
      </c>
      <c r="F65" s="4" t="s">
        <v>310</v>
      </c>
      <c r="G65" s="4" t="s">
        <v>310</v>
      </c>
      <c r="H65" s="4" t="s">
        <v>310</v>
      </c>
      <c r="I65" s="4" t="s">
        <v>310</v>
      </c>
      <c r="J65" s="10">
        <v>7.4999999999999997E-2</v>
      </c>
      <c r="K65" s="4" t="s">
        <v>310</v>
      </c>
      <c r="L65" s="4" t="s">
        <v>310</v>
      </c>
      <c r="M65" s="4" t="s">
        <v>310</v>
      </c>
      <c r="N65" s="4" t="s">
        <v>310</v>
      </c>
      <c r="O65" s="4" t="s">
        <v>310</v>
      </c>
      <c r="P65" s="4" t="s">
        <v>310</v>
      </c>
      <c r="Q65" s="4" t="s">
        <v>310</v>
      </c>
    </row>
  </sheetData>
  <mergeCells count="10">
    <mergeCell ref="B1:I1"/>
    <mergeCell ref="J1:Q1"/>
    <mergeCell ref="B2:C2"/>
    <mergeCell ref="D2:E2"/>
    <mergeCell ref="F2:G2"/>
    <mergeCell ref="H2:I2"/>
    <mergeCell ref="J2:K2"/>
    <mergeCell ref="L2:M2"/>
    <mergeCell ref="N2:O2"/>
    <mergeCell ref="P2:Q2"/>
  </mergeCells>
  <printOptions gridLines="1"/>
  <pageMargins left="0.7" right="0.7" top="0.75" bottom="0.75" header="0.3" footer="0.3"/>
  <pageSetup pageOrder="overThenDown" orientation="landscape"/>
  <headerFooter>
    <oddHeader>&amp;LTable: ACSST5Y2012.S0601</oddHeader>
    <oddFooter>&amp;L&amp;Bdata.census.gov&amp;B | Measuring America's People, Places, and Economy &amp;R&amp;P</oddFooter>
    <evenHeader>&amp;LTable: ACSST5Y2012.S0601</evenHeader>
    <evenFooter>&amp;L&amp;Bdata.census.gov&amp;B | Measuring America's People, Places, and Economy &amp;R&amp;P</even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9</vt:i4>
      </vt:variant>
    </vt:vector>
  </HeadingPairs>
  <TitlesOfParts>
    <vt:vector size="20" baseType="lpstr">
      <vt:lpstr>Calc</vt:lpstr>
      <vt:lpstr>Information</vt:lpstr>
      <vt:lpstr>2012 LV Data</vt:lpstr>
      <vt:lpstr>2018 LV Data</vt:lpstr>
      <vt:lpstr>2023 LV Data</vt:lpstr>
      <vt:lpstr>2012 SD Data</vt:lpstr>
      <vt:lpstr>2018 SD Data</vt:lpstr>
      <vt:lpstr>2023 SD Data</vt:lpstr>
      <vt:lpstr>2012 SS Data</vt:lpstr>
      <vt:lpstr>2018 SS Data</vt:lpstr>
      <vt:lpstr>2023 SS Data</vt:lpstr>
      <vt:lpstr>'2012 LV Data'!Print_Titles</vt:lpstr>
      <vt:lpstr>'2012 SD Data'!Print_Titles</vt:lpstr>
      <vt:lpstr>'2012 SS Data'!Print_Titles</vt:lpstr>
      <vt:lpstr>'2018 LV Data'!Print_Titles</vt:lpstr>
      <vt:lpstr>'2018 SD Data'!Print_Titles</vt:lpstr>
      <vt:lpstr>'2018 SS Data'!Print_Titles</vt:lpstr>
      <vt:lpstr>'2023 LV Data'!Print_Titles</vt:lpstr>
      <vt:lpstr>'2023 SD Data'!Print_Titles</vt:lpstr>
      <vt:lpstr>'2023 SS Data'!Print_Titles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2025-01-17T15:26:38Z</dcterms:created>
  <dcterms:modified xsi:type="dcterms:W3CDTF">2025-01-26T23:56:46Z</dcterms:modified>
</cp:coreProperties>
</file>