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155" yWindow="1725" windowWidth="14805" windowHeight="7230"/>
  </bookViews>
  <sheets>
    <sheet name="week 1" sheetId="1" r:id="rId1"/>
    <sheet name="week 02-" sheetId="2" r:id="rId2"/>
    <sheet name="week 03" sheetId="4" r:id="rId3"/>
    <sheet name="week 04" sheetId="3" r:id="rId4"/>
    <sheet name="Total" sheetId="9" r:id="rId5"/>
    <sheet name="Water 1 week" sheetId="5" r:id="rId6"/>
    <sheet name="water 2 week" sheetId="6" r:id="rId7"/>
    <sheet name="water 3 week" sheetId="7" r:id="rId8"/>
    <sheet name="water 4 week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Print_Area" localSheetId="5">'Water 1 week'!$A$1:$N$76</definedName>
    <definedName name="_xlnm.Print_Area" localSheetId="6">'water 2 week'!$A$1:$N$75</definedName>
    <definedName name="_xlnm.Print_Area" localSheetId="7">'water 3 week'!$A$1:$N$75</definedName>
    <definedName name="_xlnm.Print_Area" localSheetId="8">'water 4 week'!$A$1:$N$78</definedName>
    <definedName name="_xlnm.Print_Area" localSheetId="1">'week 02-'!$A$66:$AD$76</definedName>
    <definedName name="_xlnm.Print_Area" localSheetId="2">'week 03'!$A$66:$AD$76</definedName>
    <definedName name="_xlnm.Print_Area" localSheetId="3">'week 04'!$A$66:$AD$78</definedName>
    <definedName name="_xlnm.Print_Area" localSheetId="0">'week 1'!$A$66:$AD$76</definedName>
  </definedNames>
  <calcPr calcId="152511"/>
</workbook>
</file>

<file path=xl/calcChain.xml><?xml version="1.0" encoding="utf-8"?>
<calcChain xmlns="http://schemas.openxmlformats.org/spreadsheetml/2006/main">
  <c r="K71" i="8" l="1"/>
  <c r="I71" i="8"/>
  <c r="G71" i="8"/>
  <c r="K70" i="8"/>
  <c r="I70" i="8"/>
  <c r="G70" i="8"/>
  <c r="E70" i="8"/>
  <c r="H72" i="8"/>
  <c r="F72" i="8"/>
  <c r="E72" i="8"/>
  <c r="D72" i="8"/>
  <c r="J73" i="8"/>
  <c r="H73" i="8"/>
  <c r="F73" i="8"/>
  <c r="E73" i="8"/>
  <c r="D73" i="8"/>
  <c r="J66" i="8"/>
  <c r="H66" i="8"/>
  <c r="F65" i="8"/>
  <c r="D65" i="8"/>
  <c r="J64" i="8"/>
  <c r="H64" i="8"/>
  <c r="F64" i="8"/>
  <c r="D64" i="8"/>
  <c r="J29" i="8"/>
  <c r="H29" i="8"/>
  <c r="F29" i="8"/>
  <c r="D29" i="8"/>
  <c r="J63" i="8"/>
  <c r="H63" i="8"/>
  <c r="F63" i="8"/>
  <c r="D63" i="8"/>
  <c r="J56" i="8"/>
  <c r="H56" i="8"/>
  <c r="G56" i="8"/>
  <c r="F56" i="8"/>
  <c r="E56" i="8"/>
  <c r="J54" i="8"/>
  <c r="H54" i="8"/>
  <c r="F54" i="8"/>
  <c r="D54" i="8"/>
  <c r="J53" i="8"/>
  <c r="J52" i="8"/>
  <c r="J57" i="8"/>
  <c r="H57" i="8"/>
  <c r="F57" i="8"/>
  <c r="D57" i="8"/>
  <c r="J55" i="8"/>
  <c r="H55" i="8"/>
  <c r="F55" i="8"/>
  <c r="J51" i="8"/>
  <c r="H51" i="8"/>
  <c r="F51" i="8"/>
  <c r="J49" i="8"/>
  <c r="H49" i="8"/>
  <c r="F49" i="8"/>
  <c r="H44" i="8"/>
  <c r="D44" i="8"/>
  <c r="F44" i="8"/>
  <c r="J24" i="8"/>
  <c r="H24" i="8"/>
  <c r="F24" i="8"/>
  <c r="D24" i="8"/>
  <c r="J27" i="8"/>
  <c r="H27" i="8"/>
  <c r="G27" i="8"/>
  <c r="F27" i="8"/>
  <c r="J26" i="8"/>
  <c r="F26" i="8"/>
  <c r="D26" i="8"/>
  <c r="H25" i="8"/>
  <c r="F25" i="8"/>
  <c r="J23" i="8"/>
  <c r="H23" i="8"/>
  <c r="F23" i="8"/>
  <c r="J22" i="8"/>
  <c r="H22" i="8"/>
  <c r="F22" i="8"/>
  <c r="D22" i="8"/>
  <c r="J40" i="8"/>
  <c r="H40" i="8"/>
  <c r="D40" i="8"/>
  <c r="J33" i="8"/>
  <c r="H33" i="8"/>
  <c r="D33" i="8"/>
  <c r="H39" i="8"/>
  <c r="F39" i="8"/>
  <c r="D39" i="8"/>
  <c r="J35" i="8"/>
  <c r="H35" i="8"/>
  <c r="F35" i="8"/>
  <c r="D35" i="8"/>
  <c r="J41" i="8"/>
  <c r="H41" i="8"/>
  <c r="J32" i="8"/>
  <c r="H32" i="8"/>
  <c r="F32" i="8"/>
  <c r="D32" i="8"/>
  <c r="J38" i="8"/>
  <c r="H38" i="8"/>
  <c r="F38" i="8"/>
  <c r="D38" i="8"/>
  <c r="E15" i="8"/>
  <c r="F18" i="8"/>
  <c r="H17" i="8"/>
  <c r="F17" i="8"/>
  <c r="H16" i="8"/>
  <c r="D13" i="8"/>
  <c r="F13" i="8"/>
  <c r="J11" i="8"/>
  <c r="H11" i="8"/>
  <c r="F11" i="8"/>
  <c r="D11" i="8"/>
  <c r="J10" i="8"/>
  <c r="H10" i="8"/>
  <c r="F10" i="8"/>
  <c r="K70" i="7"/>
  <c r="I70" i="7"/>
  <c r="G70" i="7"/>
  <c r="E70" i="7"/>
  <c r="J71" i="7"/>
  <c r="I71" i="7"/>
  <c r="E71" i="7"/>
  <c r="J72" i="7"/>
  <c r="H72" i="7"/>
  <c r="F72" i="7"/>
  <c r="I68" i="7"/>
  <c r="G68" i="7"/>
  <c r="H64" i="7"/>
  <c r="F64" i="7"/>
  <c r="J59" i="7"/>
  <c r="F59" i="7"/>
  <c r="F63" i="7"/>
  <c r="J60" i="7"/>
  <c r="J62" i="7"/>
  <c r="H62" i="7"/>
  <c r="D62" i="7"/>
  <c r="F62" i="7"/>
  <c r="K55" i="7"/>
  <c r="J55" i="7"/>
  <c r="G55" i="7"/>
  <c r="E55" i="7"/>
  <c r="D55" i="7"/>
  <c r="J53" i="7"/>
  <c r="H53" i="7"/>
  <c r="F53" i="7"/>
  <c r="J52" i="7"/>
  <c r="H52" i="7"/>
  <c r="F52" i="7"/>
  <c r="D52" i="7"/>
  <c r="H51" i="7"/>
  <c r="F51" i="7"/>
  <c r="J56" i="7"/>
  <c r="F56" i="7"/>
  <c r="H56" i="7"/>
  <c r="H54" i="7"/>
  <c r="H50" i="7"/>
  <c r="F50" i="7"/>
  <c r="J49" i="7"/>
  <c r="H49" i="7"/>
  <c r="F49" i="7"/>
  <c r="J48" i="7"/>
  <c r="H48" i="7"/>
  <c r="F48" i="7"/>
  <c r="G44" i="7"/>
  <c r="H44" i="7"/>
  <c r="D44" i="7"/>
  <c r="F44" i="7"/>
  <c r="F45" i="7"/>
  <c r="K43" i="7"/>
  <c r="J43" i="7"/>
  <c r="I43" i="7"/>
  <c r="H43" i="7"/>
  <c r="G43" i="7"/>
  <c r="F43" i="7"/>
  <c r="E43" i="7"/>
  <c r="D43" i="7"/>
  <c r="J23" i="7"/>
  <c r="H23" i="7"/>
  <c r="F23" i="7"/>
  <c r="D23" i="7"/>
  <c r="J21" i="7"/>
  <c r="F21" i="7"/>
  <c r="D21" i="7"/>
  <c r="D39" i="7"/>
  <c r="J32" i="7"/>
  <c r="H32" i="7"/>
  <c r="F32" i="7"/>
  <c r="D32" i="7"/>
  <c r="J38" i="7"/>
  <c r="H38" i="7"/>
  <c r="F38" i="7"/>
  <c r="D38" i="7"/>
  <c r="J34" i="7"/>
  <c r="H34" i="7"/>
  <c r="F34" i="7"/>
  <c r="E34" i="7"/>
  <c r="D34" i="7"/>
  <c r="J31" i="7"/>
  <c r="H31" i="7"/>
  <c r="F31" i="7"/>
  <c r="D31" i="7"/>
  <c r="J37" i="7"/>
  <c r="H37" i="7"/>
  <c r="F37" i="7"/>
  <c r="E14" i="7"/>
  <c r="F14" i="7"/>
  <c r="H11" i="7"/>
  <c r="J15" i="7"/>
  <c r="F15" i="7"/>
  <c r="J13" i="7"/>
  <c r="H13" i="7"/>
  <c r="D13" i="7"/>
  <c r="E13" i="7"/>
  <c r="J10" i="7"/>
  <c r="H10" i="7"/>
  <c r="F10" i="7"/>
  <c r="H9" i="7"/>
  <c r="F9" i="7"/>
  <c r="K70" i="6"/>
  <c r="I70" i="6"/>
  <c r="G70" i="6"/>
  <c r="E70" i="6"/>
  <c r="K69" i="6"/>
  <c r="I69" i="6"/>
  <c r="G69" i="6"/>
  <c r="K71" i="6"/>
  <c r="I71" i="6"/>
  <c r="G71" i="6"/>
  <c r="E71" i="6"/>
  <c r="K72" i="6"/>
  <c r="J72" i="6"/>
  <c r="H72" i="6"/>
  <c r="F72" i="6"/>
  <c r="E72" i="6"/>
  <c r="D72" i="6"/>
  <c r="K73" i="6"/>
  <c r="I73" i="6"/>
  <c r="G73" i="6"/>
  <c r="E73" i="6"/>
  <c r="D73" i="6"/>
  <c r="J63" i="6"/>
  <c r="H63" i="6"/>
  <c r="D63" i="6"/>
  <c r="G60" i="6"/>
  <c r="I60" i="6"/>
  <c r="K60" i="6"/>
  <c r="J60" i="6"/>
  <c r="H60" i="6"/>
  <c r="F60" i="6"/>
  <c r="D60" i="6"/>
  <c r="J55" i="6"/>
  <c r="H55" i="6"/>
  <c r="G55" i="6"/>
  <c r="E55" i="6"/>
  <c r="F55" i="6"/>
  <c r="D53" i="6"/>
  <c r="H53" i="6"/>
  <c r="F53" i="6"/>
  <c r="H52" i="6"/>
  <c r="F52" i="6"/>
  <c r="J48" i="6"/>
  <c r="H48" i="6"/>
  <c r="F48" i="6"/>
  <c r="D44" i="6"/>
  <c r="H44" i="6"/>
  <c r="F44" i="6"/>
  <c r="H43" i="6"/>
  <c r="J23" i="6"/>
  <c r="H23" i="6"/>
  <c r="F23" i="6"/>
  <c r="D23" i="6"/>
  <c r="J33" i="6"/>
  <c r="H33" i="6"/>
  <c r="F33" i="6"/>
  <c r="D33" i="6"/>
  <c r="J32" i="6"/>
  <c r="H32" i="6"/>
  <c r="F32" i="6"/>
  <c r="H38" i="6"/>
  <c r="F38" i="6"/>
  <c r="J31" i="6"/>
  <c r="H31" i="6"/>
  <c r="F31" i="6"/>
  <c r="D31" i="6"/>
  <c r="J37" i="6"/>
  <c r="F37" i="6"/>
  <c r="D37" i="6"/>
  <c r="H11" i="6"/>
  <c r="D11" i="6"/>
  <c r="J16" i="6"/>
  <c r="H16" i="6"/>
  <c r="F16" i="6"/>
  <c r="D16" i="6"/>
  <c r="G12" i="6"/>
  <c r="I10" i="6"/>
  <c r="J10" i="6"/>
  <c r="H10" i="6"/>
  <c r="F10" i="6"/>
  <c r="D10" i="6"/>
  <c r="J9" i="6"/>
  <c r="H9" i="6"/>
  <c r="F9" i="6"/>
  <c r="D9" i="6"/>
  <c r="K71" i="5"/>
  <c r="I71" i="5"/>
  <c r="G71" i="5"/>
  <c r="E71" i="5"/>
  <c r="K72" i="5"/>
  <c r="J72" i="5"/>
  <c r="I72" i="5"/>
  <c r="G72" i="5"/>
  <c r="E72" i="5"/>
  <c r="J73" i="5"/>
  <c r="H73" i="5"/>
  <c r="F73" i="5"/>
  <c r="D73" i="5"/>
  <c r="K74" i="5"/>
  <c r="I74" i="5"/>
  <c r="G74" i="5"/>
  <c r="K69" i="5"/>
  <c r="I69" i="5"/>
  <c r="G69" i="5"/>
  <c r="E69" i="5"/>
  <c r="J61" i="5"/>
  <c r="K61" i="5"/>
  <c r="I61" i="5"/>
  <c r="G61" i="5"/>
  <c r="D61" i="5"/>
  <c r="H29" i="5"/>
  <c r="D29" i="5"/>
  <c r="F29" i="5"/>
  <c r="J56" i="5"/>
  <c r="H56" i="5"/>
  <c r="F56" i="5"/>
  <c r="J54" i="5"/>
  <c r="H54" i="5"/>
  <c r="F54" i="5"/>
  <c r="J53" i="5"/>
  <c r="H55" i="5"/>
  <c r="J49" i="5"/>
  <c r="F49" i="5"/>
  <c r="D49" i="5"/>
  <c r="K44" i="5"/>
  <c r="I44" i="5"/>
  <c r="G44" i="5"/>
  <c r="F44" i="5"/>
  <c r="E44" i="5"/>
  <c r="D44" i="5"/>
  <c r="E34" i="5"/>
  <c r="H34" i="5"/>
  <c r="F34" i="5"/>
  <c r="H33" i="5"/>
  <c r="F33" i="5"/>
  <c r="D33" i="5"/>
  <c r="J39" i="5"/>
  <c r="H39" i="5"/>
  <c r="F39" i="5"/>
  <c r="D39" i="5"/>
  <c r="D35" i="5"/>
  <c r="H35" i="5"/>
  <c r="F35" i="5"/>
  <c r="J32" i="5"/>
  <c r="H32" i="5"/>
  <c r="F32" i="5"/>
  <c r="D32" i="5"/>
  <c r="G38" i="5"/>
  <c r="J38" i="5"/>
  <c r="D38" i="5"/>
  <c r="D12" i="5"/>
  <c r="F12" i="5"/>
  <c r="H12" i="5"/>
  <c r="H19" i="5"/>
  <c r="H16" i="5"/>
  <c r="F16" i="5"/>
  <c r="J14" i="5"/>
  <c r="D14" i="5"/>
  <c r="G13" i="5"/>
  <c r="J11" i="5"/>
  <c r="I11" i="5"/>
  <c r="F11" i="5"/>
  <c r="D11" i="5"/>
  <c r="J10" i="5"/>
  <c r="H10" i="5"/>
  <c r="F10" i="5"/>
  <c r="D10" i="5"/>
  <c r="S69" i="3" l="1"/>
  <c r="Z69" i="3"/>
  <c r="Y69" i="3"/>
  <c r="X69" i="3"/>
  <c r="W69" i="3"/>
  <c r="V69" i="3"/>
  <c r="U69" i="3"/>
  <c r="M69" i="3"/>
  <c r="L69" i="3"/>
  <c r="K69" i="3"/>
  <c r="J69" i="3"/>
  <c r="E69" i="3"/>
  <c r="D69" i="3"/>
  <c r="W68" i="3"/>
  <c r="V68" i="3"/>
  <c r="U68" i="3"/>
  <c r="L68" i="3"/>
  <c r="K68" i="3"/>
  <c r="J68" i="3"/>
  <c r="D68" i="3"/>
  <c r="Z70" i="3"/>
  <c r="Y70" i="3"/>
  <c r="X70" i="3"/>
  <c r="W70" i="3"/>
  <c r="V70" i="3"/>
  <c r="U70" i="3"/>
  <c r="M70" i="3"/>
  <c r="L70" i="3"/>
  <c r="K70" i="3"/>
  <c r="J70" i="3"/>
  <c r="E70" i="3"/>
  <c r="D70" i="3"/>
  <c r="Z71" i="3"/>
  <c r="Y71" i="3"/>
  <c r="X71" i="3"/>
  <c r="W71" i="3"/>
  <c r="V71" i="3"/>
  <c r="U71" i="3"/>
  <c r="M71" i="3"/>
  <c r="L71" i="3"/>
  <c r="K71" i="3"/>
  <c r="J71" i="3"/>
  <c r="E71" i="3"/>
  <c r="D71" i="3"/>
  <c r="Z72" i="3"/>
  <c r="Y72" i="3"/>
  <c r="X72" i="3"/>
  <c r="W72" i="3"/>
  <c r="V72" i="3"/>
  <c r="U72" i="3"/>
  <c r="M72" i="3"/>
  <c r="L72" i="3"/>
  <c r="K72" i="3"/>
  <c r="J72" i="3"/>
  <c r="E72" i="3"/>
  <c r="D72" i="3"/>
  <c r="Z67" i="3"/>
  <c r="Y67" i="3"/>
  <c r="X67" i="3"/>
  <c r="W67" i="3"/>
  <c r="V67" i="3"/>
  <c r="U67" i="3"/>
  <c r="P67" i="3"/>
  <c r="L67" i="3"/>
  <c r="K67" i="3"/>
  <c r="J67" i="3"/>
  <c r="E67" i="3"/>
  <c r="D67" i="3"/>
  <c r="C67" i="3"/>
  <c r="Z64" i="3"/>
  <c r="Y64" i="3"/>
  <c r="X64" i="3"/>
  <c r="W64" i="3"/>
  <c r="V64" i="3"/>
  <c r="U64" i="3"/>
  <c r="L64" i="3"/>
  <c r="K64" i="3"/>
  <c r="J64" i="3"/>
  <c r="E64" i="3"/>
  <c r="D64" i="3"/>
  <c r="Y63" i="3"/>
  <c r="X63" i="3"/>
  <c r="W63" i="3"/>
  <c r="V63" i="3"/>
  <c r="U63" i="3"/>
  <c r="T63" i="3"/>
  <c r="L63" i="3"/>
  <c r="K63" i="3"/>
  <c r="J63" i="3"/>
  <c r="E63" i="3"/>
  <c r="D63" i="3"/>
  <c r="AC58" i="3"/>
  <c r="S58" i="3"/>
  <c r="R58" i="3"/>
  <c r="Q58" i="3"/>
  <c r="P58" i="3"/>
  <c r="O58" i="3"/>
  <c r="Y58" i="3"/>
  <c r="X58" i="3"/>
  <c r="W58" i="3"/>
  <c r="V58" i="3"/>
  <c r="U58" i="3"/>
  <c r="Z58" i="3"/>
  <c r="J58" i="3"/>
  <c r="AB58" i="3"/>
  <c r="M58" i="3"/>
  <c r="L58" i="3"/>
  <c r="K58" i="3"/>
  <c r="E58" i="3"/>
  <c r="D58" i="3"/>
  <c r="Z62" i="3"/>
  <c r="U62" i="3"/>
  <c r="R62" i="3"/>
  <c r="P62" i="3"/>
  <c r="S62" i="3"/>
  <c r="L62" i="3"/>
  <c r="K62" i="3"/>
  <c r="J62" i="3"/>
  <c r="D62" i="3"/>
  <c r="Z59" i="3"/>
  <c r="Y59" i="3"/>
  <c r="X59" i="3"/>
  <c r="W59" i="3"/>
  <c r="V59" i="3"/>
  <c r="U59" i="3"/>
  <c r="S59" i="3"/>
  <c r="O59" i="3"/>
  <c r="M59" i="3"/>
  <c r="L59" i="3"/>
  <c r="K59" i="3"/>
  <c r="J59" i="3"/>
  <c r="D59" i="3"/>
  <c r="Z27" i="3"/>
  <c r="Y27" i="3"/>
  <c r="X27" i="3"/>
  <c r="W27" i="3"/>
  <c r="V27" i="3"/>
  <c r="U27" i="3"/>
  <c r="S27" i="3"/>
  <c r="R27" i="3"/>
  <c r="Q27" i="3"/>
  <c r="P27" i="3"/>
  <c r="O27" i="3"/>
  <c r="L27" i="3"/>
  <c r="K27" i="3"/>
  <c r="J27" i="3"/>
  <c r="E27" i="3"/>
  <c r="D27" i="3"/>
  <c r="Z61" i="3"/>
  <c r="Y61" i="3"/>
  <c r="X61" i="3"/>
  <c r="W61" i="3"/>
  <c r="V61" i="3"/>
  <c r="U61" i="3"/>
  <c r="L61" i="3"/>
  <c r="K61" i="3"/>
  <c r="J61" i="3"/>
  <c r="E61" i="3"/>
  <c r="D61" i="3"/>
  <c r="Z54" i="3"/>
  <c r="Y54" i="3"/>
  <c r="X54" i="3"/>
  <c r="W54" i="3"/>
  <c r="V54" i="3"/>
  <c r="U54" i="3"/>
  <c r="L54" i="3"/>
  <c r="K54" i="3"/>
  <c r="J54" i="3"/>
  <c r="D54" i="3"/>
  <c r="Z52" i="3"/>
  <c r="Y52" i="3"/>
  <c r="X52" i="3"/>
  <c r="W52" i="3"/>
  <c r="V52" i="3"/>
  <c r="U52" i="3"/>
  <c r="M52" i="3"/>
  <c r="L52" i="3"/>
  <c r="K52" i="3"/>
  <c r="J52" i="3"/>
  <c r="D52" i="3"/>
  <c r="Z51" i="3"/>
  <c r="Y51" i="3"/>
  <c r="X51" i="3"/>
  <c r="W51" i="3"/>
  <c r="V51" i="3"/>
  <c r="U51" i="3"/>
  <c r="S51" i="3"/>
  <c r="R51" i="3"/>
  <c r="Q51" i="3"/>
  <c r="P51" i="3"/>
  <c r="O51" i="3"/>
  <c r="L51" i="3"/>
  <c r="K51" i="3"/>
  <c r="J51" i="3"/>
  <c r="E51" i="3"/>
  <c r="D51" i="3"/>
  <c r="Z50" i="3"/>
  <c r="Y50" i="3"/>
  <c r="X50" i="3"/>
  <c r="W50" i="3"/>
  <c r="V50" i="3"/>
  <c r="U50" i="3"/>
  <c r="M50" i="3"/>
  <c r="K50" i="3"/>
  <c r="J50" i="3"/>
  <c r="D50" i="3"/>
  <c r="Z55" i="3"/>
  <c r="Y55" i="3"/>
  <c r="X55" i="3"/>
  <c r="W55" i="3"/>
  <c r="V55" i="3"/>
  <c r="U55" i="3"/>
  <c r="S55" i="3"/>
  <c r="R55" i="3"/>
  <c r="Q55" i="3"/>
  <c r="P55" i="3"/>
  <c r="O55" i="3"/>
  <c r="M55" i="3"/>
  <c r="L55" i="3"/>
  <c r="K55" i="3"/>
  <c r="J55" i="3"/>
  <c r="E55" i="3"/>
  <c r="D55" i="3"/>
  <c r="S53" i="3"/>
  <c r="Z53" i="3"/>
  <c r="Y53" i="3"/>
  <c r="X53" i="3"/>
  <c r="W53" i="3"/>
  <c r="V53" i="3"/>
  <c r="U53" i="3"/>
  <c r="O53" i="3"/>
  <c r="M53" i="3"/>
  <c r="L53" i="3"/>
  <c r="K53" i="3"/>
  <c r="J53" i="3"/>
  <c r="E53" i="3"/>
  <c r="D53" i="3"/>
  <c r="Z49" i="3"/>
  <c r="Y49" i="3"/>
  <c r="X49" i="3"/>
  <c r="W49" i="3"/>
  <c r="V49" i="3"/>
  <c r="U49" i="3"/>
  <c r="R49" i="3"/>
  <c r="Q49" i="3"/>
  <c r="P49" i="3"/>
  <c r="O49" i="3"/>
  <c r="M49" i="3"/>
  <c r="L49" i="3"/>
  <c r="K49" i="3"/>
  <c r="J49" i="3"/>
  <c r="E49" i="3"/>
  <c r="D49" i="3"/>
  <c r="Z48" i="3"/>
  <c r="M48" i="3"/>
  <c r="L48" i="3"/>
  <c r="K48" i="3"/>
  <c r="J48" i="3"/>
  <c r="D48" i="3"/>
  <c r="R47" i="3"/>
  <c r="Z47" i="3"/>
  <c r="Y47" i="3"/>
  <c r="X47" i="3"/>
  <c r="W47" i="3"/>
  <c r="V47" i="3"/>
  <c r="U47" i="3"/>
  <c r="O47" i="3"/>
  <c r="M47" i="3"/>
  <c r="L47" i="3"/>
  <c r="K47" i="3"/>
  <c r="J47" i="3"/>
  <c r="E47" i="3"/>
  <c r="D47" i="3"/>
  <c r="Z43" i="3"/>
  <c r="L43" i="3"/>
  <c r="K43" i="3"/>
  <c r="D43" i="3"/>
  <c r="S42" i="3"/>
  <c r="R42" i="3"/>
  <c r="Q42" i="3"/>
  <c r="P42" i="3"/>
  <c r="O42" i="3"/>
  <c r="Z42" i="3"/>
  <c r="Y42" i="3"/>
  <c r="X42" i="3"/>
  <c r="W42" i="3"/>
  <c r="V42" i="3"/>
  <c r="U42" i="3"/>
  <c r="M42" i="3"/>
  <c r="L42" i="3"/>
  <c r="K42" i="3"/>
  <c r="J42" i="3"/>
  <c r="D42" i="3"/>
  <c r="Q22" i="3"/>
  <c r="AB22" i="3"/>
  <c r="Z22" i="3"/>
  <c r="Y22" i="3"/>
  <c r="X22" i="3"/>
  <c r="W22" i="3"/>
  <c r="V22" i="3"/>
  <c r="U22" i="3"/>
  <c r="S22" i="3"/>
  <c r="R22" i="3"/>
  <c r="P22" i="3"/>
  <c r="O22" i="3"/>
  <c r="M22" i="3"/>
  <c r="L22" i="3"/>
  <c r="K22" i="3"/>
  <c r="J22" i="3"/>
  <c r="E22" i="3"/>
  <c r="D22" i="3"/>
  <c r="Z26" i="3"/>
  <c r="Y26" i="3"/>
  <c r="X26" i="3"/>
  <c r="W26" i="3"/>
  <c r="V26" i="3"/>
  <c r="U26" i="3"/>
  <c r="L26" i="3"/>
  <c r="K26" i="3"/>
  <c r="J26" i="3"/>
  <c r="E26" i="3"/>
  <c r="D26" i="3"/>
  <c r="P25" i="3"/>
  <c r="O25" i="3"/>
  <c r="L25" i="3"/>
  <c r="K25" i="3"/>
  <c r="J25" i="3"/>
  <c r="E25" i="3"/>
  <c r="D25" i="3"/>
  <c r="Y24" i="3"/>
  <c r="V24" i="3"/>
  <c r="U24" i="3"/>
  <c r="K24" i="3"/>
  <c r="J24" i="3"/>
  <c r="D24" i="3"/>
  <c r="X23" i="3"/>
  <c r="Y23" i="3"/>
  <c r="V23" i="3"/>
  <c r="U23" i="3"/>
  <c r="P23" i="3"/>
  <c r="L23" i="3"/>
  <c r="K23" i="3"/>
  <c r="J23" i="3"/>
  <c r="D23" i="3"/>
  <c r="L21" i="3"/>
  <c r="K21" i="3"/>
  <c r="J21" i="3"/>
  <c r="E21" i="3"/>
  <c r="D21" i="3"/>
  <c r="Z20" i="3"/>
  <c r="Y20" i="3"/>
  <c r="X20" i="3"/>
  <c r="W20" i="3"/>
  <c r="V20" i="3"/>
  <c r="U20" i="3"/>
  <c r="S20" i="3"/>
  <c r="K20" i="3"/>
  <c r="D20" i="3"/>
  <c r="Y38" i="3"/>
  <c r="X38" i="3"/>
  <c r="W38" i="3"/>
  <c r="V38" i="3"/>
  <c r="U38" i="3"/>
  <c r="L38" i="3"/>
  <c r="K38" i="3"/>
  <c r="J38" i="3"/>
  <c r="D38" i="3"/>
  <c r="O31" i="3"/>
  <c r="Z31" i="3"/>
  <c r="V31" i="3"/>
  <c r="U31" i="3"/>
  <c r="R31" i="3"/>
  <c r="P31" i="3"/>
  <c r="L31" i="3"/>
  <c r="K31" i="3"/>
  <c r="J31" i="3"/>
  <c r="D31" i="3"/>
  <c r="V37" i="3"/>
  <c r="Z37" i="3"/>
  <c r="Y37" i="3"/>
  <c r="X37" i="3"/>
  <c r="W37" i="3"/>
  <c r="U37" i="3"/>
  <c r="L37" i="3"/>
  <c r="K37" i="3"/>
  <c r="J37" i="3"/>
  <c r="E37" i="3"/>
  <c r="D37" i="3"/>
  <c r="R33" i="3"/>
  <c r="P33" i="3"/>
  <c r="Q33" i="3"/>
  <c r="AB33" i="3"/>
  <c r="Z33" i="3"/>
  <c r="Y33" i="3"/>
  <c r="X33" i="3"/>
  <c r="W33" i="3"/>
  <c r="V33" i="3"/>
  <c r="U33" i="3"/>
  <c r="M33" i="3"/>
  <c r="L33" i="3"/>
  <c r="K33" i="3"/>
  <c r="J33" i="3"/>
  <c r="E33" i="3"/>
  <c r="D33" i="3"/>
  <c r="R39" i="3"/>
  <c r="P39" i="3"/>
  <c r="Z39" i="3"/>
  <c r="Y39" i="3"/>
  <c r="X39" i="3"/>
  <c r="W39" i="3"/>
  <c r="V39" i="3"/>
  <c r="U39" i="3"/>
  <c r="L39" i="3"/>
  <c r="K39" i="3"/>
  <c r="J39" i="3"/>
  <c r="D39" i="3"/>
  <c r="O30" i="3"/>
  <c r="R30" i="3"/>
  <c r="P30" i="3"/>
  <c r="Z30" i="3"/>
  <c r="Y30" i="3"/>
  <c r="X30" i="3"/>
  <c r="W30" i="3"/>
  <c r="V30" i="3"/>
  <c r="U30" i="3"/>
  <c r="L30" i="3"/>
  <c r="K30" i="3"/>
  <c r="J30" i="3"/>
  <c r="E30" i="3"/>
  <c r="D30" i="3"/>
  <c r="O36" i="3"/>
  <c r="P36" i="3"/>
  <c r="Z36" i="3"/>
  <c r="Y36" i="3"/>
  <c r="X36" i="3"/>
  <c r="W36" i="3"/>
  <c r="V36" i="3"/>
  <c r="U36" i="3"/>
  <c r="L36" i="3"/>
  <c r="K36" i="3"/>
  <c r="J36" i="3"/>
  <c r="E36" i="3"/>
  <c r="D36" i="3"/>
  <c r="Z13" i="3"/>
  <c r="Y13" i="3"/>
  <c r="X13" i="3"/>
  <c r="W13" i="3"/>
  <c r="V13" i="3"/>
  <c r="U13" i="3"/>
  <c r="L13" i="3"/>
  <c r="K13" i="3"/>
  <c r="J13" i="3"/>
  <c r="D13" i="3"/>
  <c r="Q10" i="3"/>
  <c r="R10" i="3"/>
  <c r="P10" i="3"/>
  <c r="Z10" i="3"/>
  <c r="Y10" i="3"/>
  <c r="X10" i="3"/>
  <c r="W10" i="3"/>
  <c r="V10" i="3"/>
  <c r="U10" i="3"/>
  <c r="M10" i="3"/>
  <c r="L10" i="3"/>
  <c r="K10" i="3"/>
  <c r="J10" i="3"/>
  <c r="E10" i="3"/>
  <c r="D10" i="3"/>
  <c r="L17" i="3"/>
  <c r="K17" i="3"/>
  <c r="D17" i="3"/>
  <c r="Z16" i="3"/>
  <c r="Y16" i="3"/>
  <c r="X16" i="3"/>
  <c r="W16" i="3"/>
  <c r="V16" i="3"/>
  <c r="U16" i="3"/>
  <c r="S16" i="3"/>
  <c r="R16" i="3"/>
  <c r="Q16" i="3"/>
  <c r="P16" i="3"/>
  <c r="O16" i="3"/>
  <c r="M16" i="3"/>
  <c r="L16" i="3"/>
  <c r="K16" i="3"/>
  <c r="J16" i="3"/>
  <c r="E16" i="3"/>
  <c r="D16" i="3"/>
  <c r="R15" i="3"/>
  <c r="P15" i="3"/>
  <c r="Z15" i="3"/>
  <c r="Y15" i="3"/>
  <c r="X15" i="3"/>
  <c r="W15" i="3"/>
  <c r="V15" i="3"/>
  <c r="U15" i="3"/>
  <c r="M15" i="3"/>
  <c r="L15" i="3"/>
  <c r="K15" i="3"/>
  <c r="J15" i="3"/>
  <c r="E15" i="3"/>
  <c r="D15" i="3"/>
  <c r="Z14" i="3"/>
  <c r="W14" i="3"/>
  <c r="V14" i="3"/>
  <c r="U14" i="3"/>
  <c r="R14" i="3"/>
  <c r="Q14" i="3"/>
  <c r="P14" i="3"/>
  <c r="L14" i="3"/>
  <c r="K14" i="3"/>
  <c r="J14" i="3"/>
  <c r="E14" i="3"/>
  <c r="D14" i="3"/>
  <c r="Z12" i="3"/>
  <c r="Y12" i="3"/>
  <c r="X12" i="3"/>
  <c r="W12" i="3"/>
  <c r="V12" i="3"/>
  <c r="U12" i="3"/>
  <c r="M12" i="3"/>
  <c r="L12" i="3"/>
  <c r="K12" i="3"/>
  <c r="J12" i="3"/>
  <c r="E12" i="3"/>
  <c r="D12" i="3"/>
  <c r="S11" i="3"/>
  <c r="R11" i="3"/>
  <c r="P11" i="3"/>
  <c r="Z11" i="3"/>
  <c r="Y11" i="3"/>
  <c r="X11" i="3"/>
  <c r="W11" i="3"/>
  <c r="V11" i="3"/>
  <c r="U11" i="3"/>
  <c r="M11" i="3"/>
  <c r="L11" i="3"/>
  <c r="K11" i="3"/>
  <c r="J11" i="3"/>
  <c r="E11" i="3"/>
  <c r="D11" i="3"/>
  <c r="AB9" i="3"/>
  <c r="Z9" i="3"/>
  <c r="Y9" i="3"/>
  <c r="X9" i="3"/>
  <c r="W9" i="3"/>
  <c r="V9" i="3"/>
  <c r="U9" i="3"/>
  <c r="L9" i="3"/>
  <c r="K9" i="3"/>
  <c r="J9" i="3"/>
  <c r="E9" i="3"/>
  <c r="D9" i="3"/>
  <c r="Z8" i="3"/>
  <c r="Y8" i="3"/>
  <c r="X8" i="3"/>
  <c r="W8" i="3"/>
  <c r="V8" i="3"/>
  <c r="U8" i="3"/>
  <c r="L8" i="3"/>
  <c r="K8" i="3"/>
  <c r="J8" i="3"/>
  <c r="D8" i="3"/>
  <c r="S69" i="4"/>
  <c r="Z69" i="4"/>
  <c r="Y69" i="4"/>
  <c r="X69" i="4"/>
  <c r="W69" i="4"/>
  <c r="V69" i="4"/>
  <c r="U69" i="4"/>
  <c r="M69" i="4"/>
  <c r="L69" i="4"/>
  <c r="K69" i="4"/>
  <c r="J69" i="4"/>
  <c r="E69" i="4"/>
  <c r="D69" i="4"/>
  <c r="R68" i="4"/>
  <c r="Z68" i="4"/>
  <c r="Y68" i="4"/>
  <c r="X68" i="4"/>
  <c r="W68" i="4"/>
  <c r="V68" i="4"/>
  <c r="U68" i="4"/>
  <c r="M68" i="4"/>
  <c r="L68" i="4"/>
  <c r="K68" i="4"/>
  <c r="J68" i="4"/>
  <c r="E68" i="4"/>
  <c r="D68" i="4"/>
  <c r="Z70" i="4"/>
  <c r="Y70" i="4"/>
  <c r="X70" i="4"/>
  <c r="W70" i="4"/>
  <c r="V70" i="4"/>
  <c r="U70" i="4"/>
  <c r="L70" i="4"/>
  <c r="J70" i="4"/>
  <c r="K70" i="4"/>
  <c r="D70" i="4"/>
  <c r="R71" i="4"/>
  <c r="P71" i="4"/>
  <c r="Z71" i="4"/>
  <c r="Y71" i="4"/>
  <c r="X71" i="4"/>
  <c r="W71" i="4"/>
  <c r="V71" i="4"/>
  <c r="U71" i="4"/>
  <c r="L71" i="4"/>
  <c r="K71" i="4"/>
  <c r="J71" i="4"/>
  <c r="E71" i="4"/>
  <c r="D71" i="4"/>
  <c r="Z67" i="4" l="1"/>
  <c r="Y67" i="4"/>
  <c r="X67" i="4"/>
  <c r="W67" i="4"/>
  <c r="V67" i="4"/>
  <c r="U67" i="4"/>
  <c r="S67" i="4"/>
  <c r="R67" i="4"/>
  <c r="Q67" i="4"/>
  <c r="P67" i="4"/>
  <c r="O67" i="4"/>
  <c r="M67" i="4"/>
  <c r="L67" i="4"/>
  <c r="K67" i="4"/>
  <c r="J67" i="4"/>
  <c r="E67" i="4"/>
  <c r="D67" i="4"/>
  <c r="Z64" i="4"/>
  <c r="Y64" i="4"/>
  <c r="X64" i="4"/>
  <c r="W64" i="4"/>
  <c r="V64" i="4"/>
  <c r="U64" i="4"/>
  <c r="L64" i="4"/>
  <c r="K64" i="4"/>
  <c r="J64" i="4"/>
  <c r="D64" i="4"/>
  <c r="Z63" i="4"/>
  <c r="Y63" i="4"/>
  <c r="X63" i="4"/>
  <c r="W63" i="4"/>
  <c r="V63" i="4"/>
  <c r="U63" i="4"/>
  <c r="M63" i="4"/>
  <c r="L63" i="4"/>
  <c r="K63" i="4"/>
  <c r="J63" i="4"/>
  <c r="E63" i="4"/>
  <c r="D63" i="4"/>
  <c r="X58" i="4"/>
  <c r="V58" i="4"/>
  <c r="L58" i="4"/>
  <c r="K58" i="4"/>
  <c r="J58" i="4"/>
  <c r="E58" i="4"/>
  <c r="D58" i="4"/>
  <c r="U62" i="4"/>
  <c r="V62" i="4"/>
  <c r="Z62" i="4"/>
  <c r="Y62" i="4"/>
  <c r="X62" i="4"/>
  <c r="W62" i="4"/>
  <c r="R62" i="4"/>
  <c r="Q62" i="4"/>
  <c r="P62" i="4"/>
  <c r="O62" i="4"/>
  <c r="M62" i="4"/>
  <c r="L62" i="4"/>
  <c r="K62" i="4"/>
  <c r="J62" i="4"/>
  <c r="E62" i="4"/>
  <c r="D62" i="4"/>
  <c r="D59" i="4"/>
  <c r="Y59" i="4"/>
  <c r="X59" i="4"/>
  <c r="W59" i="4"/>
  <c r="V59" i="4"/>
  <c r="U59" i="4"/>
  <c r="S59" i="4"/>
  <c r="M59" i="4"/>
  <c r="K59" i="4"/>
  <c r="J59" i="4"/>
  <c r="Z60" i="4"/>
  <c r="Y60" i="4"/>
  <c r="X60" i="4"/>
  <c r="W60" i="4"/>
  <c r="V60" i="4"/>
  <c r="U60" i="4"/>
  <c r="L60" i="4"/>
  <c r="K60" i="4"/>
  <c r="J60" i="4"/>
  <c r="E60" i="4"/>
  <c r="D60" i="4"/>
  <c r="Z61" i="4"/>
  <c r="Y61" i="4"/>
  <c r="X61" i="4"/>
  <c r="W61" i="4"/>
  <c r="V61" i="4"/>
  <c r="U61" i="4"/>
  <c r="M61" i="4"/>
  <c r="L61" i="4"/>
  <c r="K61" i="4"/>
  <c r="J61" i="4"/>
  <c r="E61" i="4"/>
  <c r="D61" i="4"/>
  <c r="Q54" i="4"/>
  <c r="O54" i="4"/>
  <c r="R54" i="4"/>
  <c r="P54" i="4"/>
  <c r="Z54" i="4"/>
  <c r="Y54" i="4"/>
  <c r="X54" i="4"/>
  <c r="W54" i="4"/>
  <c r="V54" i="4"/>
  <c r="U54" i="4"/>
  <c r="M54" i="4"/>
  <c r="L54" i="4"/>
  <c r="K54" i="4"/>
  <c r="J54" i="4"/>
  <c r="E54" i="4"/>
  <c r="D54" i="4"/>
  <c r="Z52" i="4"/>
  <c r="Y52" i="4"/>
  <c r="X52" i="4"/>
  <c r="W52" i="4"/>
  <c r="V52" i="4"/>
  <c r="U52" i="4"/>
  <c r="M52" i="4"/>
  <c r="L52" i="4"/>
  <c r="K52" i="4"/>
  <c r="J52" i="4"/>
  <c r="E52" i="4"/>
  <c r="D52" i="4"/>
  <c r="Z51" i="4"/>
  <c r="Y51" i="4"/>
  <c r="X51" i="4"/>
  <c r="W51" i="4"/>
  <c r="V51" i="4"/>
  <c r="U51" i="4"/>
  <c r="O51" i="4"/>
  <c r="L51" i="4"/>
  <c r="K51" i="4"/>
  <c r="J51" i="4"/>
  <c r="H51" i="4"/>
  <c r="G51" i="4"/>
  <c r="E51" i="4"/>
  <c r="D51" i="4"/>
  <c r="Z50" i="4"/>
  <c r="Y50" i="4"/>
  <c r="X50" i="4"/>
  <c r="W50" i="4"/>
  <c r="V50" i="4"/>
  <c r="U50" i="4"/>
  <c r="M50" i="4"/>
  <c r="L50" i="4"/>
  <c r="K50" i="4"/>
  <c r="J50" i="4"/>
  <c r="E50" i="4"/>
  <c r="D50" i="4"/>
  <c r="Z55" i="4"/>
  <c r="Y55" i="4"/>
  <c r="X55" i="4"/>
  <c r="W55" i="4"/>
  <c r="V55" i="4"/>
  <c r="U55" i="4"/>
  <c r="S55" i="4"/>
  <c r="R55" i="4"/>
  <c r="Q55" i="4"/>
  <c r="P55" i="4"/>
  <c r="O55" i="4"/>
  <c r="M55" i="4"/>
  <c r="L55" i="4"/>
  <c r="K55" i="4"/>
  <c r="J55" i="4"/>
  <c r="E55" i="4"/>
  <c r="D55" i="4"/>
  <c r="Z53" i="4"/>
  <c r="Y53" i="4"/>
  <c r="X53" i="4"/>
  <c r="W53" i="4"/>
  <c r="V53" i="4"/>
  <c r="U53" i="4"/>
  <c r="O53" i="4"/>
  <c r="M53" i="4"/>
  <c r="L53" i="4"/>
  <c r="K53" i="4"/>
  <c r="J53" i="4"/>
  <c r="E53" i="4"/>
  <c r="D53" i="4"/>
  <c r="Z49" i="4"/>
  <c r="Y49" i="4"/>
  <c r="X49" i="4"/>
  <c r="W49" i="4"/>
  <c r="V49" i="4"/>
  <c r="U49" i="4"/>
  <c r="S49" i="4"/>
  <c r="R49" i="4"/>
  <c r="P49" i="4"/>
  <c r="O49" i="4"/>
  <c r="M49" i="4"/>
  <c r="L49" i="4"/>
  <c r="K49" i="4"/>
  <c r="J49" i="4"/>
  <c r="E49" i="4"/>
  <c r="D49" i="4"/>
  <c r="S48" i="4"/>
  <c r="R48" i="4"/>
  <c r="P48" i="4"/>
  <c r="O48" i="4"/>
  <c r="Z48" i="4"/>
  <c r="Y48" i="4"/>
  <c r="X48" i="4"/>
  <c r="W48" i="4"/>
  <c r="V48" i="4"/>
  <c r="U48" i="4"/>
  <c r="M48" i="4"/>
  <c r="L48" i="4"/>
  <c r="K48" i="4"/>
  <c r="J48" i="4"/>
  <c r="E48" i="4"/>
  <c r="D48" i="4"/>
  <c r="O47" i="4"/>
  <c r="P47" i="4"/>
  <c r="Z47" i="4"/>
  <c r="Y47" i="4"/>
  <c r="X47" i="4"/>
  <c r="W47" i="4"/>
  <c r="V47" i="4"/>
  <c r="U47" i="4"/>
  <c r="M47" i="4"/>
  <c r="L47" i="4"/>
  <c r="K47" i="4"/>
  <c r="J47" i="4"/>
  <c r="E47" i="4"/>
  <c r="D47" i="4"/>
  <c r="P43" i="4"/>
  <c r="J43" i="4"/>
  <c r="X43" i="4"/>
  <c r="W43" i="4"/>
  <c r="V43" i="4"/>
  <c r="U43" i="4"/>
  <c r="D43" i="4"/>
  <c r="Z44" i="4"/>
  <c r="Y44" i="4"/>
  <c r="X44" i="4"/>
  <c r="W44" i="4"/>
  <c r="V44" i="4"/>
  <c r="U44" i="4"/>
  <c r="S44" i="4"/>
  <c r="R44" i="4"/>
  <c r="P44" i="4"/>
  <c r="Q44" i="4"/>
  <c r="O44" i="4"/>
  <c r="M44" i="4"/>
  <c r="L44" i="4"/>
  <c r="K44" i="4"/>
  <c r="J44" i="4"/>
  <c r="E44" i="4"/>
  <c r="D44" i="4"/>
  <c r="R42" i="4"/>
  <c r="Q42" i="4"/>
  <c r="P42" i="4"/>
  <c r="O42" i="4"/>
  <c r="Z42" i="4"/>
  <c r="Y42" i="4"/>
  <c r="X42" i="4"/>
  <c r="W42" i="4"/>
  <c r="V42" i="4"/>
  <c r="U42" i="4"/>
  <c r="M42" i="4"/>
  <c r="L42" i="4"/>
  <c r="K42" i="4"/>
  <c r="J42" i="4"/>
  <c r="D42" i="4"/>
  <c r="AB22" i="4"/>
  <c r="Z22" i="4"/>
  <c r="Y22" i="4"/>
  <c r="X22" i="4"/>
  <c r="W22" i="4"/>
  <c r="V22" i="4"/>
  <c r="U22" i="4"/>
  <c r="R22" i="4"/>
  <c r="Q22" i="4"/>
  <c r="P22" i="4"/>
  <c r="O22" i="4"/>
  <c r="L22" i="4"/>
  <c r="E22" i="4"/>
  <c r="D22" i="4"/>
  <c r="Z26" i="4"/>
  <c r="Y26" i="4"/>
  <c r="X26" i="4"/>
  <c r="W26" i="4"/>
  <c r="V26" i="4"/>
  <c r="U26" i="4"/>
  <c r="L26" i="4"/>
  <c r="K26" i="4"/>
  <c r="J26" i="4"/>
  <c r="E26" i="4"/>
  <c r="D26" i="4"/>
  <c r="O25" i="4"/>
  <c r="P25" i="4"/>
  <c r="S25" i="4"/>
  <c r="Z25" i="4"/>
  <c r="Y25" i="4"/>
  <c r="X25" i="4"/>
  <c r="W25" i="4"/>
  <c r="V25" i="4"/>
  <c r="U25" i="4"/>
  <c r="L25" i="4"/>
  <c r="K25" i="4"/>
  <c r="J25" i="4"/>
  <c r="E25" i="4"/>
  <c r="D25" i="4"/>
  <c r="X24" i="4"/>
  <c r="U24" i="4"/>
  <c r="W24" i="4"/>
  <c r="V24" i="4"/>
  <c r="K24" i="4"/>
  <c r="J24" i="4"/>
  <c r="D24" i="4"/>
  <c r="U23" i="4"/>
  <c r="V23" i="4"/>
  <c r="M23" i="4"/>
  <c r="J23" i="4"/>
  <c r="P23" i="4"/>
  <c r="W23" i="4"/>
  <c r="X23" i="4"/>
  <c r="S23" i="4"/>
  <c r="Q23" i="4"/>
  <c r="L23" i="4"/>
  <c r="K23" i="4"/>
  <c r="E23" i="4"/>
  <c r="D23" i="4"/>
  <c r="L21" i="4"/>
  <c r="K21" i="4"/>
  <c r="J21" i="4"/>
  <c r="D21" i="4"/>
  <c r="W20" i="4"/>
  <c r="V20" i="4"/>
  <c r="U20" i="4"/>
  <c r="L20" i="4"/>
  <c r="K20" i="4"/>
  <c r="J20" i="4"/>
  <c r="E20" i="4"/>
  <c r="D20" i="4"/>
  <c r="Z38" i="4"/>
  <c r="Y38" i="4"/>
  <c r="X38" i="4"/>
  <c r="W38" i="4"/>
  <c r="V38" i="4"/>
  <c r="U38" i="4"/>
  <c r="M38" i="4"/>
  <c r="L38" i="4"/>
  <c r="K38" i="4"/>
  <c r="J38" i="4"/>
  <c r="E38" i="4"/>
  <c r="D38" i="4"/>
  <c r="D38" i="1"/>
  <c r="Z31" i="4"/>
  <c r="Y31" i="4"/>
  <c r="X31" i="4"/>
  <c r="W31" i="4"/>
  <c r="V31" i="4"/>
  <c r="U31" i="4"/>
  <c r="R31" i="4"/>
  <c r="Q31" i="4"/>
  <c r="P31" i="4"/>
  <c r="L31" i="4"/>
  <c r="J31" i="4"/>
  <c r="K31" i="4"/>
  <c r="D31" i="4"/>
  <c r="Z37" i="4"/>
  <c r="Y37" i="4"/>
  <c r="X37" i="4"/>
  <c r="W37" i="4"/>
  <c r="V37" i="4"/>
  <c r="U37" i="4"/>
  <c r="M37" i="4"/>
  <c r="L37" i="4"/>
  <c r="K37" i="4"/>
  <c r="J37" i="4"/>
  <c r="E37" i="4"/>
  <c r="D37" i="4"/>
  <c r="R33" i="4"/>
  <c r="Q33" i="4"/>
  <c r="P33" i="4"/>
  <c r="O33" i="4"/>
  <c r="Z33" i="4"/>
  <c r="Y33" i="4"/>
  <c r="X33" i="4"/>
  <c r="W33" i="4"/>
  <c r="V33" i="4"/>
  <c r="U33" i="4"/>
  <c r="L33" i="4"/>
  <c r="K33" i="4"/>
  <c r="J33" i="4"/>
  <c r="E33" i="4"/>
  <c r="D33" i="4"/>
  <c r="S39" i="4"/>
  <c r="R39" i="4"/>
  <c r="P39" i="4"/>
  <c r="T39" i="4" s="1"/>
  <c r="Z39" i="4"/>
  <c r="Y39" i="4"/>
  <c r="X39" i="4"/>
  <c r="W39" i="4"/>
  <c r="V39" i="4"/>
  <c r="U39" i="4"/>
  <c r="M39" i="4"/>
  <c r="L39" i="4"/>
  <c r="K39" i="4"/>
  <c r="J39" i="4"/>
  <c r="E39" i="4"/>
  <c r="D39" i="4"/>
  <c r="Q30" i="4"/>
  <c r="R30" i="4"/>
  <c r="P30" i="4"/>
  <c r="Z30" i="4"/>
  <c r="Y30" i="4"/>
  <c r="X30" i="4"/>
  <c r="W30" i="4"/>
  <c r="V30" i="4"/>
  <c r="U30" i="4"/>
  <c r="L30" i="4"/>
  <c r="K30" i="4"/>
  <c r="J30" i="4"/>
  <c r="E30" i="4"/>
  <c r="D30" i="4"/>
  <c r="R36" i="4"/>
  <c r="P36" i="4"/>
  <c r="Z36" i="4"/>
  <c r="Y36" i="4"/>
  <c r="X36" i="4"/>
  <c r="W36" i="4"/>
  <c r="V36" i="4"/>
  <c r="U36" i="4"/>
  <c r="L36" i="4"/>
  <c r="K36" i="4"/>
  <c r="J36" i="4"/>
  <c r="E36" i="4"/>
  <c r="D36" i="4"/>
  <c r="Z13" i="4"/>
  <c r="Y13" i="4"/>
  <c r="X13" i="4"/>
  <c r="W13" i="4"/>
  <c r="V13" i="4"/>
  <c r="U13" i="4"/>
  <c r="L13" i="4"/>
  <c r="K13" i="4"/>
  <c r="J13" i="4"/>
  <c r="E13" i="4"/>
  <c r="D13" i="4"/>
  <c r="S10" i="4"/>
  <c r="R10" i="4"/>
  <c r="Q10" i="4"/>
  <c r="P10" i="4"/>
  <c r="O10" i="4"/>
  <c r="Z10" i="4"/>
  <c r="Y10" i="4"/>
  <c r="X10" i="4"/>
  <c r="W10" i="4"/>
  <c r="V10" i="4"/>
  <c r="U10" i="4"/>
  <c r="M10" i="4"/>
  <c r="L10" i="4"/>
  <c r="K10" i="4"/>
  <c r="J10" i="4"/>
  <c r="E10" i="4"/>
  <c r="D10" i="4"/>
  <c r="X17" i="4" l="1"/>
  <c r="V17" i="4"/>
  <c r="U17" i="4"/>
  <c r="M17" i="4"/>
  <c r="L17" i="4"/>
  <c r="J17" i="4"/>
  <c r="K17" i="4"/>
  <c r="E17" i="4"/>
  <c r="D17" i="4"/>
  <c r="S16" i="4"/>
  <c r="Z16" i="4"/>
  <c r="Y16" i="4"/>
  <c r="X16" i="4"/>
  <c r="W16" i="4"/>
  <c r="V16" i="4"/>
  <c r="U16" i="4"/>
  <c r="R16" i="4"/>
  <c r="P16" i="4"/>
  <c r="O16" i="4"/>
  <c r="M16" i="4"/>
  <c r="K16" i="4"/>
  <c r="J16" i="4"/>
  <c r="E16" i="4"/>
  <c r="D16" i="4"/>
  <c r="Z15" i="4"/>
  <c r="Y15" i="4"/>
  <c r="X15" i="4"/>
  <c r="W15" i="4"/>
  <c r="V15" i="4"/>
  <c r="U15" i="4"/>
  <c r="S15" i="4"/>
  <c r="R15" i="4"/>
  <c r="Q15" i="4"/>
  <c r="P15" i="4"/>
  <c r="O15" i="4"/>
  <c r="L15" i="4"/>
  <c r="K15" i="4"/>
  <c r="J15" i="4"/>
  <c r="E15" i="4"/>
  <c r="D15" i="4"/>
  <c r="Z14" i="4"/>
  <c r="Y14" i="4"/>
  <c r="X14" i="4"/>
  <c r="W14" i="4"/>
  <c r="V14" i="4"/>
  <c r="U14" i="4"/>
  <c r="O14" i="4"/>
  <c r="M14" i="4"/>
  <c r="L14" i="4"/>
  <c r="K14" i="4"/>
  <c r="J14" i="4"/>
  <c r="E14" i="4"/>
  <c r="D14" i="4"/>
  <c r="S12" i="4"/>
  <c r="Z12" i="4"/>
  <c r="Y12" i="4"/>
  <c r="X12" i="4"/>
  <c r="W12" i="4"/>
  <c r="V12" i="4"/>
  <c r="U12" i="4"/>
  <c r="M12" i="4"/>
  <c r="L12" i="4"/>
  <c r="K12" i="4"/>
  <c r="J12" i="4"/>
  <c r="D12" i="4"/>
  <c r="AB11" i="4"/>
  <c r="Z11" i="4"/>
  <c r="Y11" i="4"/>
  <c r="X11" i="4"/>
  <c r="W11" i="4"/>
  <c r="V11" i="4"/>
  <c r="U11" i="4"/>
  <c r="S11" i="4"/>
  <c r="R11" i="4"/>
  <c r="Q11" i="4"/>
  <c r="P11" i="4"/>
  <c r="O11" i="4"/>
  <c r="M11" i="4"/>
  <c r="L11" i="4"/>
  <c r="K11" i="4"/>
  <c r="J11" i="4"/>
  <c r="E11" i="4"/>
  <c r="D11" i="4"/>
  <c r="Z9" i="4"/>
  <c r="Y9" i="4"/>
  <c r="X9" i="4"/>
  <c r="W9" i="4"/>
  <c r="V9" i="4"/>
  <c r="U9" i="4"/>
  <c r="L9" i="4"/>
  <c r="K9" i="4"/>
  <c r="J9" i="4"/>
  <c r="E9" i="4"/>
  <c r="D9" i="4"/>
  <c r="R8" i="4"/>
  <c r="P8" i="4"/>
  <c r="Z8" i="4"/>
  <c r="Y8" i="4"/>
  <c r="X8" i="4"/>
  <c r="W8" i="4"/>
  <c r="V8" i="4"/>
  <c r="U8" i="4"/>
  <c r="M8" i="4"/>
  <c r="L8" i="4"/>
  <c r="K8" i="4"/>
  <c r="J8" i="4"/>
  <c r="E8" i="4"/>
  <c r="D8" i="4"/>
  <c r="S69" i="2"/>
  <c r="Z69" i="2"/>
  <c r="Y69" i="2"/>
  <c r="X69" i="2"/>
  <c r="W69" i="2"/>
  <c r="V69" i="2"/>
  <c r="U69" i="2"/>
  <c r="M69" i="2"/>
  <c r="L69" i="2"/>
  <c r="K69" i="2"/>
  <c r="J69" i="2"/>
  <c r="E69" i="2"/>
  <c r="D69" i="2"/>
  <c r="E68" i="2"/>
  <c r="L68" i="2"/>
  <c r="Z68" i="2"/>
  <c r="Y68" i="2"/>
  <c r="X68" i="2"/>
  <c r="W68" i="2"/>
  <c r="V68" i="2"/>
  <c r="U68" i="2"/>
  <c r="M68" i="2"/>
  <c r="J68" i="2"/>
  <c r="S68" i="2"/>
  <c r="R68" i="2"/>
  <c r="Q68" i="2"/>
  <c r="P68" i="2"/>
  <c r="O68" i="2"/>
  <c r="AB68" i="2"/>
  <c r="AC68" i="2" s="1"/>
  <c r="K68" i="2"/>
  <c r="D68" i="2"/>
  <c r="Z70" i="2"/>
  <c r="Y70" i="2"/>
  <c r="X70" i="2"/>
  <c r="W70" i="2"/>
  <c r="V70" i="2"/>
  <c r="U70" i="2"/>
  <c r="M70" i="2"/>
  <c r="L70" i="2"/>
  <c r="K70" i="2"/>
  <c r="J70" i="2"/>
  <c r="E70" i="2"/>
  <c r="D70" i="2"/>
  <c r="J71" i="2"/>
  <c r="Z71" i="2"/>
  <c r="Y71" i="2"/>
  <c r="X71" i="2"/>
  <c r="W71" i="2"/>
  <c r="V71" i="2"/>
  <c r="U71" i="2"/>
  <c r="R71" i="2"/>
  <c r="P71" i="2"/>
  <c r="O71" i="2"/>
  <c r="L71" i="2"/>
  <c r="K71" i="2"/>
  <c r="E71" i="2"/>
  <c r="D71" i="2"/>
  <c r="Z72" i="2"/>
  <c r="Y72" i="2"/>
  <c r="X72" i="2"/>
  <c r="W72" i="2"/>
  <c r="V72" i="2"/>
  <c r="U72" i="2"/>
  <c r="P72" i="2"/>
  <c r="L72" i="2"/>
  <c r="K72" i="2"/>
  <c r="J72" i="2"/>
  <c r="E72" i="2"/>
  <c r="D72" i="2"/>
  <c r="Z64" i="2"/>
  <c r="Y64" i="2"/>
  <c r="X64" i="2"/>
  <c r="W64" i="2"/>
  <c r="V64" i="2"/>
  <c r="U64" i="2"/>
  <c r="L64" i="2"/>
  <c r="K64" i="2"/>
  <c r="J64" i="2"/>
  <c r="E64" i="2"/>
  <c r="D64" i="2"/>
  <c r="Z63" i="2"/>
  <c r="Y63" i="2"/>
  <c r="X63" i="2"/>
  <c r="W63" i="2"/>
  <c r="V63" i="2"/>
  <c r="U63" i="2"/>
  <c r="K63" i="2"/>
  <c r="J63" i="2"/>
  <c r="E63" i="2"/>
  <c r="D63" i="2"/>
  <c r="S58" i="2"/>
  <c r="R58" i="2"/>
  <c r="Q58" i="2"/>
  <c r="P58" i="2"/>
  <c r="O58" i="2"/>
  <c r="Z58" i="2"/>
  <c r="Y58" i="2"/>
  <c r="X58" i="2"/>
  <c r="W58" i="2"/>
  <c r="V58" i="2"/>
  <c r="U58" i="2"/>
  <c r="M58" i="2"/>
  <c r="L58" i="2"/>
  <c r="K58" i="2"/>
  <c r="J58" i="2"/>
  <c r="E58" i="2"/>
  <c r="D58" i="2"/>
  <c r="Z62" i="2"/>
  <c r="Y62" i="2"/>
  <c r="X62" i="2"/>
  <c r="W62" i="2"/>
  <c r="V62" i="2"/>
  <c r="U62" i="2"/>
  <c r="L62" i="2"/>
  <c r="K62" i="2"/>
  <c r="J62" i="2"/>
  <c r="E62" i="2"/>
  <c r="D62" i="2"/>
  <c r="R59" i="2"/>
  <c r="Q59" i="2"/>
  <c r="P59" i="2"/>
  <c r="O59" i="2"/>
  <c r="Z59" i="2"/>
  <c r="Y59" i="2"/>
  <c r="X59" i="2"/>
  <c r="W59" i="2"/>
  <c r="V59" i="2"/>
  <c r="U59" i="2"/>
  <c r="L59" i="2"/>
  <c r="K59" i="2"/>
  <c r="J59" i="2"/>
  <c r="H59" i="2"/>
  <c r="E59" i="2"/>
  <c r="D59" i="2"/>
  <c r="K54" i="2"/>
  <c r="V54" i="2"/>
  <c r="U54" i="2"/>
  <c r="E54" i="2"/>
  <c r="L54" i="2"/>
  <c r="M54" i="2"/>
  <c r="Z54" i="2"/>
  <c r="Y54" i="2"/>
  <c r="X54" i="2"/>
  <c r="W54" i="2"/>
  <c r="J54" i="2"/>
  <c r="D54" i="2"/>
  <c r="AB52" i="2"/>
  <c r="Z52" i="2"/>
  <c r="Y52" i="2"/>
  <c r="X52" i="2"/>
  <c r="W52" i="2"/>
  <c r="V52" i="2"/>
  <c r="U52" i="2"/>
  <c r="S52" i="2"/>
  <c r="R52" i="2"/>
  <c r="Q52" i="2"/>
  <c r="P52" i="2"/>
  <c r="O52" i="2"/>
  <c r="M52" i="2"/>
  <c r="L52" i="2"/>
  <c r="K52" i="2"/>
  <c r="J52" i="2"/>
  <c r="E52" i="2"/>
  <c r="D52" i="2"/>
  <c r="Z51" i="2"/>
  <c r="Y51" i="2"/>
  <c r="X51" i="2"/>
  <c r="W51" i="2"/>
  <c r="V51" i="2"/>
  <c r="U51" i="2"/>
  <c r="M51" i="2"/>
  <c r="L51" i="2"/>
  <c r="K51" i="2"/>
  <c r="D51" i="2"/>
  <c r="L50" i="2"/>
  <c r="K50" i="2"/>
  <c r="J50" i="2"/>
  <c r="U50" i="2"/>
  <c r="Z50" i="2"/>
  <c r="Y50" i="2"/>
  <c r="X50" i="2"/>
  <c r="W50" i="2"/>
  <c r="V50" i="2"/>
  <c r="M50" i="2"/>
  <c r="E50" i="2"/>
  <c r="D50" i="2"/>
  <c r="M55" i="2"/>
  <c r="L55" i="2"/>
  <c r="K55" i="2"/>
  <c r="J55" i="2"/>
  <c r="E55" i="2"/>
  <c r="Z55" i="2"/>
  <c r="Y55" i="2"/>
  <c r="X55" i="2"/>
  <c r="W55" i="2"/>
  <c r="V55" i="2"/>
  <c r="U55" i="2"/>
  <c r="O55" i="2"/>
  <c r="D55" i="2"/>
  <c r="Z53" i="2"/>
  <c r="Y53" i="2"/>
  <c r="X53" i="2"/>
  <c r="W53" i="2"/>
  <c r="V53" i="2"/>
  <c r="U53" i="2"/>
  <c r="O53" i="2"/>
  <c r="M53" i="2"/>
  <c r="L53" i="2"/>
  <c r="K53" i="2"/>
  <c r="J53" i="2"/>
  <c r="G53" i="2"/>
  <c r="E53" i="2"/>
  <c r="D53" i="2"/>
  <c r="Z49" i="2"/>
  <c r="Y49" i="2"/>
  <c r="X49" i="2"/>
  <c r="W49" i="2"/>
  <c r="V49" i="2"/>
  <c r="U49" i="2"/>
  <c r="S49" i="2"/>
  <c r="O49" i="2"/>
  <c r="M49" i="2"/>
  <c r="L49" i="2"/>
  <c r="K49" i="2"/>
  <c r="J49" i="2"/>
  <c r="E49" i="2"/>
  <c r="D49" i="2"/>
  <c r="Z48" i="2"/>
  <c r="Y48" i="2"/>
  <c r="X48" i="2"/>
  <c r="W48" i="2"/>
  <c r="V48" i="2"/>
  <c r="U48" i="2"/>
  <c r="S48" i="2"/>
  <c r="R48" i="2"/>
  <c r="Q48" i="2"/>
  <c r="P48" i="2"/>
  <c r="O48" i="2"/>
  <c r="M48" i="2"/>
  <c r="L48" i="2"/>
  <c r="K48" i="2"/>
  <c r="J48" i="2"/>
  <c r="E48" i="2"/>
  <c r="D48" i="2"/>
  <c r="Z47" i="2"/>
  <c r="Y47" i="2"/>
  <c r="X47" i="2"/>
  <c r="W47" i="2"/>
  <c r="V47" i="2"/>
  <c r="U47" i="2"/>
  <c r="S47" i="2"/>
  <c r="R47" i="2"/>
  <c r="Q47" i="2"/>
  <c r="P47" i="2"/>
  <c r="O47" i="2"/>
  <c r="M47" i="2"/>
  <c r="L47" i="2"/>
  <c r="K47" i="2"/>
  <c r="J47" i="2"/>
  <c r="E47" i="2"/>
  <c r="D47" i="2"/>
  <c r="Q43" i="2"/>
  <c r="P43" i="2"/>
  <c r="Z43" i="2"/>
  <c r="Y43" i="2"/>
  <c r="X43" i="2"/>
  <c r="W43" i="2"/>
  <c r="V43" i="2"/>
  <c r="U43" i="2"/>
  <c r="M43" i="2"/>
  <c r="L43" i="2"/>
  <c r="K43" i="2"/>
  <c r="J43" i="2"/>
  <c r="E43" i="2"/>
  <c r="D43" i="2"/>
  <c r="S42" i="2"/>
  <c r="P42" i="2"/>
  <c r="O42" i="2"/>
  <c r="Z42" i="2"/>
  <c r="Y42" i="2"/>
  <c r="X42" i="2"/>
  <c r="W42" i="2"/>
  <c r="V42" i="2"/>
  <c r="U42" i="2"/>
  <c r="M42" i="2"/>
  <c r="L42" i="2"/>
  <c r="K42" i="2"/>
  <c r="J42" i="2"/>
  <c r="E42" i="2"/>
  <c r="D42" i="2"/>
  <c r="AB22" i="2"/>
  <c r="Z22" i="2"/>
  <c r="Y22" i="2"/>
  <c r="X22" i="2"/>
  <c r="W22" i="2"/>
  <c r="V22" i="2"/>
  <c r="U22" i="2"/>
  <c r="M22" i="2"/>
  <c r="L22" i="2"/>
  <c r="K22" i="2"/>
  <c r="J22" i="2"/>
  <c r="E22" i="2"/>
  <c r="D22" i="2"/>
  <c r="Z26" i="2"/>
  <c r="Y26" i="2"/>
  <c r="X26" i="2"/>
  <c r="W26" i="2"/>
  <c r="V26" i="2"/>
  <c r="U26" i="2"/>
  <c r="O26" i="2"/>
  <c r="L26" i="2"/>
  <c r="K26" i="2"/>
  <c r="J26" i="2"/>
  <c r="E26" i="2"/>
  <c r="D26" i="2"/>
  <c r="Z25" i="2"/>
  <c r="Y25" i="2"/>
  <c r="X25" i="2"/>
  <c r="W25" i="2"/>
  <c r="V25" i="2"/>
  <c r="U25" i="2"/>
  <c r="S25" i="2"/>
  <c r="M25" i="2"/>
  <c r="L25" i="2"/>
  <c r="K25" i="2"/>
  <c r="J25" i="2"/>
  <c r="E25" i="2"/>
  <c r="D25" i="2"/>
  <c r="S23" i="2"/>
  <c r="Q23" i="2"/>
  <c r="X23" i="2"/>
  <c r="W23" i="2"/>
  <c r="V23" i="2"/>
  <c r="U23" i="2"/>
  <c r="M23" i="2"/>
  <c r="L23" i="2"/>
  <c r="K23" i="2"/>
  <c r="J23" i="2"/>
  <c r="E23" i="2"/>
  <c r="D23" i="2"/>
  <c r="Z20" i="2"/>
  <c r="Y20" i="2"/>
  <c r="X20" i="2"/>
  <c r="W20" i="2"/>
  <c r="V20" i="2"/>
  <c r="U20" i="2"/>
  <c r="S20" i="2"/>
  <c r="L20" i="2"/>
  <c r="K20" i="2"/>
  <c r="J20" i="2"/>
  <c r="D20" i="2"/>
  <c r="X38" i="2"/>
  <c r="W38" i="2"/>
  <c r="V38" i="2"/>
  <c r="U38" i="2"/>
  <c r="L38" i="2"/>
  <c r="K38" i="2"/>
  <c r="J38" i="2"/>
  <c r="E38" i="2"/>
  <c r="D38" i="2"/>
  <c r="R32" i="2"/>
  <c r="S32" i="2"/>
  <c r="Z32" i="2"/>
  <c r="Y32" i="2"/>
  <c r="X32" i="2"/>
  <c r="W32" i="2"/>
  <c r="V32" i="2"/>
  <c r="U32" i="2"/>
  <c r="L32" i="2"/>
  <c r="K32" i="2"/>
  <c r="J32" i="2"/>
  <c r="E32" i="2"/>
  <c r="D32" i="2"/>
  <c r="P31" i="2"/>
  <c r="Y31" i="2"/>
  <c r="X31" i="2"/>
  <c r="W31" i="2"/>
  <c r="V31" i="2"/>
  <c r="U31" i="2"/>
  <c r="K31" i="2"/>
  <c r="J31" i="2"/>
  <c r="E31" i="2"/>
  <c r="D31" i="2"/>
  <c r="Z37" i="2"/>
  <c r="Y37" i="2"/>
  <c r="X37" i="2"/>
  <c r="W37" i="2"/>
  <c r="V37" i="2"/>
  <c r="U37" i="2"/>
  <c r="M37" i="2"/>
  <c r="L37" i="2"/>
  <c r="K37" i="2"/>
  <c r="J37" i="2"/>
  <c r="E37" i="2"/>
  <c r="D37" i="2"/>
  <c r="Z39" i="2"/>
  <c r="Y39" i="2"/>
  <c r="X39" i="2"/>
  <c r="W39" i="2"/>
  <c r="V39" i="2"/>
  <c r="U39" i="2"/>
  <c r="L39" i="2"/>
  <c r="K39" i="2"/>
  <c r="J39" i="2"/>
  <c r="D39" i="2"/>
  <c r="Z30" i="2"/>
  <c r="Y30" i="2"/>
  <c r="X30" i="2"/>
  <c r="W30" i="2"/>
  <c r="V30" i="2"/>
  <c r="U30" i="2"/>
  <c r="S30" i="2"/>
  <c r="R30" i="2"/>
  <c r="Q30" i="2"/>
  <c r="P30" i="2"/>
  <c r="O30" i="2"/>
  <c r="L30" i="2"/>
  <c r="K30" i="2"/>
  <c r="J30" i="2"/>
  <c r="E30" i="2"/>
  <c r="D30" i="2"/>
  <c r="Z36" i="2"/>
  <c r="Y36" i="2"/>
  <c r="X36" i="2"/>
  <c r="W36" i="2"/>
  <c r="V36" i="2"/>
  <c r="U36" i="2"/>
  <c r="S36" i="2"/>
  <c r="R36" i="2"/>
  <c r="Q36" i="2"/>
  <c r="P36" i="2"/>
  <c r="O36" i="2"/>
  <c r="L36" i="2"/>
  <c r="K36" i="2"/>
  <c r="J36" i="2"/>
  <c r="E36" i="2"/>
  <c r="D36" i="2"/>
  <c r="X13" i="2"/>
  <c r="U13" i="2"/>
  <c r="V13" i="2"/>
  <c r="S13" i="2"/>
  <c r="J13" i="2"/>
  <c r="K13" i="2"/>
  <c r="Y10" i="2"/>
  <c r="X10" i="2"/>
  <c r="R10" i="2"/>
  <c r="P10" i="2"/>
  <c r="U10" i="2"/>
  <c r="Z10" i="2"/>
  <c r="W10" i="2"/>
  <c r="V10" i="2"/>
  <c r="L10" i="2"/>
  <c r="K10" i="2"/>
  <c r="J10" i="2"/>
  <c r="E10" i="2"/>
  <c r="D10" i="2"/>
  <c r="X17" i="2"/>
  <c r="L17" i="2"/>
  <c r="J17" i="2"/>
  <c r="K17" i="2"/>
  <c r="D17" i="2"/>
  <c r="Z15" i="2"/>
  <c r="Y15" i="2"/>
  <c r="X15" i="2"/>
  <c r="W15" i="2"/>
  <c r="V15" i="2"/>
  <c r="S15" i="2"/>
  <c r="R15" i="2"/>
  <c r="Q15" i="2"/>
  <c r="P15" i="2"/>
  <c r="M15" i="2"/>
  <c r="L15" i="2"/>
  <c r="K15" i="2"/>
  <c r="J15" i="2"/>
  <c r="E15" i="2"/>
  <c r="M14" i="2"/>
  <c r="W14" i="2"/>
  <c r="V14" i="2"/>
  <c r="U14" i="2"/>
  <c r="L14" i="2"/>
  <c r="K14" i="2"/>
  <c r="J14" i="2"/>
  <c r="E14" i="2"/>
  <c r="D14" i="2"/>
  <c r="AB11" i="2"/>
  <c r="X11" i="2"/>
  <c r="Z11" i="2"/>
  <c r="Y11" i="2"/>
  <c r="W11" i="2"/>
  <c r="V11" i="2"/>
  <c r="U11" i="2"/>
  <c r="S11" i="2"/>
  <c r="R11" i="2"/>
  <c r="P11" i="2"/>
  <c r="O11" i="2"/>
  <c r="T11" i="2" s="1"/>
  <c r="M11" i="2"/>
  <c r="L11" i="2"/>
  <c r="K11" i="2"/>
  <c r="J11" i="2"/>
  <c r="E11" i="2"/>
  <c r="D11" i="2"/>
  <c r="AB9" i="2"/>
  <c r="Z9" i="2"/>
  <c r="Y9" i="2"/>
  <c r="X9" i="2"/>
  <c r="W9" i="2"/>
  <c r="V9" i="2"/>
  <c r="U9" i="2"/>
  <c r="O9" i="2"/>
  <c r="L9" i="2"/>
  <c r="K9" i="2"/>
  <c r="J9" i="2"/>
  <c r="E9" i="2"/>
  <c r="D9" i="2"/>
  <c r="Z8" i="2"/>
  <c r="Y8" i="2"/>
  <c r="X8" i="2"/>
  <c r="W8" i="2"/>
  <c r="V8" i="2"/>
  <c r="U8" i="2"/>
  <c r="R8" i="2"/>
  <c r="P8" i="2"/>
  <c r="O8" i="2"/>
  <c r="L8" i="2"/>
  <c r="K8" i="2"/>
  <c r="J8" i="2"/>
  <c r="E8" i="2"/>
  <c r="D8" i="2"/>
  <c r="Z69" i="1"/>
  <c r="Y69" i="1"/>
  <c r="X69" i="1"/>
  <c r="W69" i="1"/>
  <c r="V69" i="1"/>
  <c r="U69" i="1"/>
  <c r="S69" i="1"/>
  <c r="R69" i="1"/>
  <c r="Q69" i="1"/>
  <c r="P69" i="1"/>
  <c r="O69" i="1"/>
  <c r="M69" i="1"/>
  <c r="L69" i="1"/>
  <c r="K69" i="1"/>
  <c r="J69" i="1"/>
  <c r="E69" i="1"/>
  <c r="D69" i="1"/>
  <c r="R68" i="1"/>
  <c r="P68" i="1"/>
  <c r="Z68" i="1"/>
  <c r="Y68" i="1"/>
  <c r="X68" i="1"/>
  <c r="W68" i="1"/>
  <c r="V68" i="1"/>
  <c r="U68" i="1"/>
  <c r="M68" i="1"/>
  <c r="L68" i="1"/>
  <c r="K68" i="1"/>
  <c r="J68" i="1"/>
  <c r="E68" i="1"/>
  <c r="D68" i="1"/>
  <c r="Z70" i="1"/>
  <c r="Y70" i="1"/>
  <c r="X70" i="1"/>
  <c r="W70" i="1"/>
  <c r="V70" i="1"/>
  <c r="U70" i="1"/>
  <c r="P70" i="1"/>
  <c r="L70" i="1"/>
  <c r="K70" i="1"/>
  <c r="J70" i="1"/>
  <c r="E70" i="1"/>
  <c r="D70" i="1"/>
  <c r="Z71" i="1"/>
  <c r="Y71" i="1"/>
  <c r="X71" i="1"/>
  <c r="W71" i="1"/>
  <c r="V71" i="1"/>
  <c r="U71" i="1"/>
  <c r="R71" i="1"/>
  <c r="P71" i="1"/>
  <c r="Q71" i="1"/>
  <c r="O71" i="1"/>
  <c r="L71" i="1"/>
  <c r="K71" i="1"/>
  <c r="J71" i="1"/>
  <c r="E71" i="1"/>
  <c r="D71" i="1"/>
  <c r="Z72" i="1"/>
  <c r="Y72" i="1"/>
  <c r="X72" i="1"/>
  <c r="W72" i="1"/>
  <c r="V72" i="1"/>
  <c r="U72" i="1"/>
  <c r="L72" i="1"/>
  <c r="K72" i="1"/>
  <c r="J72" i="1"/>
  <c r="E72" i="1"/>
  <c r="D72" i="1"/>
  <c r="Z67" i="1"/>
  <c r="Y67" i="1"/>
  <c r="X67" i="1"/>
  <c r="W67" i="1"/>
  <c r="V67" i="1"/>
  <c r="U67" i="1"/>
  <c r="R67" i="1"/>
  <c r="O67" i="1"/>
  <c r="M67" i="1"/>
  <c r="L67" i="1"/>
  <c r="K67" i="1"/>
  <c r="J67" i="1"/>
  <c r="D67" i="1"/>
  <c r="Z64" i="1"/>
  <c r="Y64" i="1"/>
  <c r="X64" i="1"/>
  <c r="W64" i="1"/>
  <c r="V64" i="1"/>
  <c r="U64" i="1"/>
  <c r="L64" i="1"/>
  <c r="K64" i="1"/>
  <c r="J64" i="1"/>
  <c r="E64" i="1"/>
  <c r="D64" i="1"/>
  <c r="Z63" i="1"/>
  <c r="Y63" i="1"/>
  <c r="X63" i="1"/>
  <c r="W63" i="1"/>
  <c r="V63" i="1"/>
  <c r="U63" i="1"/>
  <c r="L63" i="1"/>
  <c r="K63" i="1"/>
  <c r="J63" i="1"/>
  <c r="E63" i="1"/>
  <c r="D63" i="1"/>
  <c r="Z62" i="1"/>
  <c r="Y62" i="1"/>
  <c r="X62" i="1"/>
  <c r="W62" i="1"/>
  <c r="V62" i="1"/>
  <c r="U62" i="1"/>
  <c r="R62" i="1"/>
  <c r="P62" i="1"/>
  <c r="O62" i="1"/>
  <c r="L62" i="1"/>
  <c r="K62" i="1"/>
  <c r="J62" i="1"/>
  <c r="E62" i="1"/>
  <c r="D62" i="1"/>
  <c r="Z59" i="1"/>
  <c r="Y59" i="1"/>
  <c r="X59" i="1"/>
  <c r="W59" i="1"/>
  <c r="V59" i="1"/>
  <c r="S59" i="1"/>
  <c r="R59" i="1"/>
  <c r="Q59" i="1"/>
  <c r="P59" i="1"/>
  <c r="O59" i="1"/>
  <c r="L59" i="1"/>
  <c r="J59" i="1"/>
  <c r="E59" i="1"/>
  <c r="D59" i="1"/>
  <c r="Z60" i="1"/>
  <c r="Y60" i="1"/>
  <c r="X60" i="1"/>
  <c r="W60" i="1"/>
  <c r="V60" i="1"/>
  <c r="U60" i="1"/>
  <c r="O60" i="1"/>
  <c r="L60" i="1"/>
  <c r="K60" i="1"/>
  <c r="J60" i="1"/>
  <c r="E60" i="1"/>
  <c r="D60" i="1"/>
  <c r="Z27" i="1"/>
  <c r="Y27" i="1"/>
  <c r="X27" i="1"/>
  <c r="W27" i="1"/>
  <c r="V27" i="1"/>
  <c r="U27" i="1"/>
  <c r="S27" i="1"/>
  <c r="R27" i="1"/>
  <c r="Q27" i="1"/>
  <c r="P27" i="1"/>
  <c r="O27" i="1"/>
  <c r="M27" i="1"/>
  <c r="L27" i="1"/>
  <c r="K27" i="1"/>
  <c r="J27" i="1"/>
  <c r="E27" i="1"/>
  <c r="D27" i="1"/>
  <c r="Z61" i="1"/>
  <c r="X61" i="1"/>
  <c r="V61" i="1"/>
  <c r="L61" i="1"/>
  <c r="K61" i="1"/>
  <c r="D61" i="1"/>
  <c r="Z54" i="1"/>
  <c r="Y54" i="1"/>
  <c r="X54" i="1"/>
  <c r="W54" i="1"/>
  <c r="V54" i="1"/>
  <c r="U54" i="1"/>
  <c r="O54" i="1"/>
  <c r="M54" i="1"/>
  <c r="L54" i="1"/>
  <c r="K54" i="1"/>
  <c r="J54" i="1"/>
  <c r="E54" i="1"/>
  <c r="D54" i="1"/>
  <c r="S52" i="1"/>
  <c r="P52" i="1"/>
  <c r="Z52" i="1"/>
  <c r="Y52" i="1"/>
  <c r="X52" i="1"/>
  <c r="W52" i="1"/>
  <c r="U52" i="1"/>
  <c r="M52" i="1"/>
  <c r="L52" i="1"/>
  <c r="K52" i="1"/>
  <c r="J52" i="1"/>
  <c r="E52" i="1"/>
  <c r="D52" i="1"/>
  <c r="Z51" i="1"/>
  <c r="Y51" i="1"/>
  <c r="X51" i="1"/>
  <c r="W51" i="1"/>
  <c r="V51" i="1"/>
  <c r="U51" i="1"/>
  <c r="L51" i="1"/>
  <c r="K51" i="1"/>
  <c r="D51" i="1"/>
  <c r="Z55" i="1"/>
  <c r="Y55" i="1"/>
  <c r="X55" i="1"/>
  <c r="W55" i="1"/>
  <c r="V55" i="1"/>
  <c r="U55" i="1"/>
  <c r="S55" i="1"/>
  <c r="R55" i="1"/>
  <c r="Q55" i="1"/>
  <c r="P55" i="1"/>
  <c r="O55" i="1"/>
  <c r="M55" i="1"/>
  <c r="L55" i="1"/>
  <c r="K55" i="1"/>
  <c r="J55" i="1"/>
  <c r="E55" i="1"/>
  <c r="D55" i="1"/>
  <c r="M53" i="1"/>
  <c r="Z53" i="1"/>
  <c r="Y53" i="1"/>
  <c r="X53" i="1"/>
  <c r="W53" i="1"/>
  <c r="V53" i="1"/>
  <c r="U53" i="1"/>
  <c r="S53" i="1"/>
  <c r="P53" i="1"/>
  <c r="O53" i="1"/>
  <c r="G53" i="1"/>
  <c r="L53" i="1"/>
  <c r="K53" i="1"/>
  <c r="J53" i="1"/>
  <c r="E53" i="1"/>
  <c r="D53" i="1"/>
  <c r="Z49" i="1"/>
  <c r="Y49" i="1"/>
  <c r="X49" i="1"/>
  <c r="W49" i="1"/>
  <c r="V49" i="1"/>
  <c r="U49" i="1"/>
  <c r="S49" i="1"/>
  <c r="R49" i="1"/>
  <c r="Q49" i="1"/>
  <c r="P49" i="1"/>
  <c r="O49" i="1" l="1"/>
  <c r="M49" i="1"/>
  <c r="L49" i="1"/>
  <c r="K49" i="1"/>
  <c r="J49" i="1"/>
  <c r="H49" i="1"/>
  <c r="G49" i="1"/>
  <c r="D49" i="1"/>
  <c r="S48" i="1"/>
  <c r="R48" i="1"/>
  <c r="Q48" i="1"/>
  <c r="P48" i="1"/>
  <c r="O48" i="1"/>
  <c r="Z48" i="1"/>
  <c r="Y48" i="1"/>
  <c r="X48" i="1"/>
  <c r="W48" i="1"/>
  <c r="V48" i="1"/>
  <c r="U48" i="1"/>
  <c r="M48" i="1"/>
  <c r="L48" i="1"/>
  <c r="K48" i="1"/>
  <c r="J48" i="1"/>
  <c r="E48" i="1"/>
  <c r="D48" i="1"/>
  <c r="Z47" i="1"/>
  <c r="Y47" i="1"/>
  <c r="X47" i="1"/>
  <c r="W47" i="1"/>
  <c r="V47" i="1"/>
  <c r="U47" i="1"/>
  <c r="M47" i="1"/>
  <c r="L47" i="1"/>
  <c r="K47" i="1"/>
  <c r="J47" i="1"/>
  <c r="E47" i="1"/>
  <c r="D47" i="1"/>
  <c r="P42" i="1"/>
  <c r="Z42" i="1"/>
  <c r="Y42" i="1"/>
  <c r="X42" i="1"/>
  <c r="W42" i="1"/>
  <c r="V42" i="1"/>
  <c r="U42" i="1"/>
  <c r="L42" i="1"/>
  <c r="K42" i="1"/>
  <c r="J42" i="1"/>
  <c r="E42" i="1"/>
  <c r="D42" i="1"/>
  <c r="Y38" i="1"/>
  <c r="X38" i="1"/>
  <c r="W38" i="1"/>
  <c r="V38" i="1"/>
  <c r="U38" i="1"/>
  <c r="L38" i="1"/>
  <c r="K38" i="1"/>
  <c r="J38" i="1"/>
  <c r="Z32" i="1"/>
  <c r="Y32" i="1"/>
  <c r="X32" i="1"/>
  <c r="W32" i="1"/>
  <c r="V32" i="1"/>
  <c r="U32" i="1"/>
  <c r="S32" i="1"/>
  <c r="R32" i="1"/>
  <c r="Q32" i="1"/>
  <c r="P32" i="1"/>
  <c r="O32" i="1"/>
  <c r="M32" i="1"/>
  <c r="L32" i="1"/>
  <c r="K32" i="1"/>
  <c r="J32" i="1"/>
  <c r="E32" i="1"/>
  <c r="D32" i="1"/>
  <c r="Z31" i="1"/>
  <c r="Y31" i="1"/>
  <c r="X31" i="1"/>
  <c r="W31" i="1"/>
  <c r="V31" i="1"/>
  <c r="U31" i="1"/>
  <c r="S31" i="1"/>
  <c r="R31" i="1"/>
  <c r="Q31" i="1"/>
  <c r="P31" i="1"/>
  <c r="O31" i="1"/>
  <c r="M31" i="1"/>
  <c r="L31" i="1"/>
  <c r="K31" i="1"/>
  <c r="J31" i="1"/>
  <c r="E31" i="1"/>
  <c r="D31" i="1"/>
  <c r="Z37" i="1"/>
  <c r="Y37" i="1"/>
  <c r="X37" i="1"/>
  <c r="W37" i="1"/>
  <c r="V37" i="1"/>
  <c r="U37" i="1"/>
  <c r="S37" i="1"/>
  <c r="O37" i="1"/>
  <c r="M37" i="1"/>
  <c r="L37" i="1"/>
  <c r="K37" i="1"/>
  <c r="J37" i="1"/>
  <c r="E37" i="1"/>
  <c r="D37" i="1"/>
  <c r="Z33" i="1"/>
  <c r="Y33" i="1"/>
  <c r="X33" i="1"/>
  <c r="W33" i="1"/>
  <c r="V33" i="1"/>
  <c r="U33" i="1"/>
  <c r="R33" i="1"/>
  <c r="Q33" i="1"/>
  <c r="P33" i="1"/>
  <c r="O33" i="1"/>
  <c r="M33" i="1"/>
  <c r="L33" i="1"/>
  <c r="K33" i="1"/>
  <c r="J33" i="1"/>
  <c r="E33" i="1"/>
  <c r="D33" i="1"/>
  <c r="S39" i="1"/>
  <c r="R39" i="1"/>
  <c r="Q39" i="1"/>
  <c r="P39" i="1"/>
  <c r="O39" i="1"/>
  <c r="U39" i="1"/>
  <c r="M39" i="1"/>
  <c r="L39" i="1"/>
  <c r="K39" i="1"/>
  <c r="J39" i="1"/>
  <c r="E39" i="1"/>
  <c r="D39" i="1"/>
  <c r="Z30" i="1"/>
  <c r="Y30" i="1"/>
  <c r="X30" i="1"/>
  <c r="W30" i="1"/>
  <c r="V30" i="1"/>
  <c r="U30" i="1"/>
  <c r="S30" i="1"/>
  <c r="R30" i="1"/>
  <c r="Q30" i="1"/>
  <c r="P30" i="1"/>
  <c r="O30" i="1"/>
  <c r="M30" i="1"/>
  <c r="L30" i="1"/>
  <c r="K30" i="1"/>
  <c r="J30" i="1"/>
  <c r="E30" i="1"/>
  <c r="D30" i="1"/>
  <c r="X36" i="1"/>
  <c r="Y36" i="1"/>
  <c r="V36" i="1"/>
  <c r="R36" i="1"/>
  <c r="Q36" i="1"/>
  <c r="P36" i="1"/>
  <c r="O36" i="1"/>
  <c r="U36" i="1"/>
  <c r="L36" i="1"/>
  <c r="K36" i="1"/>
  <c r="J36" i="1"/>
  <c r="E36" i="1"/>
  <c r="D36" i="1"/>
  <c r="Z10" i="1"/>
  <c r="Y10" i="1"/>
  <c r="X10" i="1"/>
  <c r="W10" i="1"/>
  <c r="V10" i="1"/>
  <c r="U10" i="1"/>
  <c r="S10" i="1"/>
  <c r="R10" i="1"/>
  <c r="P10" i="1"/>
  <c r="O10" i="1"/>
  <c r="M10" i="1"/>
  <c r="L10" i="1"/>
  <c r="K10" i="1"/>
  <c r="J10" i="1"/>
  <c r="E10" i="1"/>
  <c r="D10" i="1"/>
  <c r="Z17" i="1"/>
  <c r="Y17" i="1"/>
  <c r="X17" i="1"/>
  <c r="W17" i="1"/>
  <c r="V17" i="1"/>
  <c r="U17" i="1"/>
  <c r="L17" i="1"/>
  <c r="J17" i="1"/>
  <c r="K17" i="1"/>
  <c r="E17" i="1"/>
  <c r="D17" i="1"/>
  <c r="L16" i="1"/>
  <c r="K16" i="1"/>
  <c r="Z14" i="1"/>
  <c r="Y14" i="1"/>
  <c r="X14" i="1"/>
  <c r="W14" i="1"/>
  <c r="V14" i="1"/>
  <c r="U14" i="1"/>
  <c r="R14" i="1"/>
  <c r="P14" i="1"/>
  <c r="M14" i="1"/>
  <c r="L14" i="1"/>
  <c r="K14" i="1"/>
  <c r="J14" i="1"/>
  <c r="E14" i="1"/>
  <c r="D14" i="1"/>
  <c r="S12" i="1"/>
  <c r="Z12" i="1"/>
  <c r="Y12" i="1"/>
  <c r="X12" i="1"/>
  <c r="W12" i="1"/>
  <c r="V12" i="1"/>
  <c r="U12" i="1"/>
  <c r="M12" i="1"/>
  <c r="L12" i="1"/>
  <c r="K12" i="1"/>
  <c r="J12" i="1"/>
  <c r="E12" i="1"/>
  <c r="D12" i="1"/>
  <c r="Z11" i="1"/>
  <c r="Y11" i="1"/>
  <c r="X11" i="1"/>
  <c r="W11" i="1"/>
  <c r="V11" i="1"/>
  <c r="U11" i="1"/>
  <c r="R11" i="1"/>
  <c r="Q11" i="1"/>
  <c r="P11" i="1"/>
  <c r="O11" i="1"/>
  <c r="M11" i="1"/>
  <c r="L11" i="1"/>
  <c r="K11" i="1"/>
  <c r="J11" i="1"/>
  <c r="E11" i="1"/>
  <c r="D11" i="1"/>
  <c r="Y9" i="1"/>
  <c r="X9" i="1"/>
  <c r="W9" i="1"/>
  <c r="V9" i="1"/>
  <c r="U9" i="1"/>
  <c r="J9" i="1"/>
  <c r="L9" i="1"/>
  <c r="K9" i="1"/>
  <c r="E9" i="1"/>
  <c r="D9" i="1"/>
  <c r="Z8" i="1"/>
  <c r="Y8" i="1"/>
  <c r="X8" i="1"/>
  <c r="W8" i="1"/>
  <c r="V8" i="1"/>
  <c r="U8" i="1"/>
  <c r="L8" i="1"/>
  <c r="K8" i="1"/>
  <c r="J8" i="1"/>
  <c r="E8" i="1"/>
  <c r="D8" i="1"/>
  <c r="D13" i="5" l="1"/>
  <c r="T16" i="3" l="1"/>
  <c r="I9" i="3"/>
  <c r="F43" i="4"/>
  <c r="F44" i="4"/>
  <c r="Z24" i="4"/>
  <c r="Z23" i="4"/>
  <c r="G11" i="4" l="1"/>
  <c r="T9" i="4"/>
  <c r="O8" i="4"/>
  <c r="O72" i="2"/>
  <c r="O62" i="2"/>
  <c r="D60" i="2"/>
  <c r="O61" i="2"/>
  <c r="O25" i="2" l="1"/>
  <c r="D24" i="2"/>
  <c r="O37" i="2"/>
  <c r="T37" i="2" s="1"/>
  <c r="G37" i="2"/>
  <c r="G10" i="2"/>
  <c r="O68" i="1" l="1"/>
  <c r="O70" i="1"/>
  <c r="O72" i="1"/>
  <c r="D22" i="1"/>
  <c r="P37" i="1"/>
  <c r="T36" i="1"/>
  <c r="G8" i="1"/>
  <c r="M32" i="6" l="1"/>
  <c r="M32" i="7"/>
  <c r="M34" i="7"/>
  <c r="M36" i="7"/>
  <c r="L63" i="7"/>
  <c r="L64" i="7" l="1"/>
  <c r="M33" i="7"/>
  <c r="L43" i="6"/>
  <c r="L34" i="5"/>
  <c r="G72" i="3"/>
  <c r="L62" i="7" l="1"/>
  <c r="N62" i="7" s="1"/>
  <c r="AA58" i="3"/>
  <c r="N59" i="3"/>
  <c r="AA26" i="3" l="1"/>
  <c r="O23" i="3" l="1"/>
  <c r="AA38" i="3" l="1"/>
  <c r="O37" i="3"/>
  <c r="G37" i="3"/>
  <c r="O39" i="3"/>
  <c r="G39" i="3"/>
  <c r="O17" i="3"/>
  <c r="AA15" i="3"/>
  <c r="O14" i="3"/>
  <c r="G14" i="3"/>
  <c r="AC70" i="4" l="1"/>
  <c r="T70" i="4"/>
  <c r="G70" i="4"/>
  <c r="I70" i="4" s="1"/>
  <c r="G67" i="4"/>
  <c r="G60" i="4"/>
  <c r="G38" i="4"/>
  <c r="G8" i="4"/>
  <c r="G72" i="2"/>
  <c r="I63" i="2"/>
  <c r="G62" i="2"/>
  <c r="F70" i="4" l="1"/>
  <c r="AA70" i="4"/>
  <c r="N70" i="4"/>
  <c r="AD70" i="4" l="1"/>
  <c r="F43" i="2"/>
  <c r="O23" i="2"/>
  <c r="O20" i="2"/>
  <c r="T20" i="2" s="1"/>
  <c r="I36" i="2" l="1"/>
  <c r="T69" i="1" l="1"/>
  <c r="G69" i="1"/>
  <c r="T62" i="1"/>
  <c r="R52" i="1" l="1"/>
  <c r="O50" i="1"/>
  <c r="O47" i="1"/>
  <c r="R28" i="1"/>
  <c r="O25" i="1"/>
  <c r="H22" i="1"/>
  <c r="G22" i="1"/>
  <c r="O22" i="1"/>
  <c r="N38" i="1"/>
  <c r="AA33" i="1"/>
  <c r="H17" i="1"/>
  <c r="AC20" i="2" l="1"/>
  <c r="AC22" i="2"/>
  <c r="C38" i="5" l="1"/>
  <c r="G75" i="5"/>
  <c r="L45" i="4" l="1"/>
  <c r="M45" i="4"/>
  <c r="S45" i="3"/>
  <c r="G56" i="3"/>
  <c r="G70" i="3" l="1"/>
  <c r="G71" i="3"/>
  <c r="G63" i="3"/>
  <c r="G60" i="3"/>
  <c r="F27" i="3"/>
  <c r="I43" i="3"/>
  <c r="F43" i="3"/>
  <c r="O20" i="3" l="1"/>
  <c r="G32" i="3"/>
  <c r="I32" i="3" s="1"/>
  <c r="G31" i="3"/>
  <c r="T37" i="3"/>
  <c r="G30" i="3"/>
  <c r="F15" i="3"/>
  <c r="S44" i="9"/>
  <c r="T44" i="9"/>
  <c r="U44" i="9"/>
  <c r="V44" i="9"/>
  <c r="W44" i="9"/>
  <c r="AF19" i="3"/>
  <c r="AF29" i="3"/>
  <c r="AF35" i="3"/>
  <c r="AF46" i="3"/>
  <c r="AF57" i="3"/>
  <c r="AF66" i="3"/>
  <c r="AF74" i="3"/>
  <c r="AF76" i="3"/>
  <c r="I72" i="3"/>
  <c r="I71" i="3"/>
  <c r="I70" i="3"/>
  <c r="I69" i="3"/>
  <c r="H73" i="3"/>
  <c r="I68" i="3"/>
  <c r="G73" i="3"/>
  <c r="I64" i="3"/>
  <c r="I63" i="3"/>
  <c r="I62" i="3"/>
  <c r="I61" i="3"/>
  <c r="I60" i="3"/>
  <c r="I59" i="3"/>
  <c r="H65" i="3"/>
  <c r="I58" i="3"/>
  <c r="I55" i="3"/>
  <c r="I54" i="3"/>
  <c r="I53" i="3"/>
  <c r="I52" i="3"/>
  <c r="I51" i="3"/>
  <c r="I50" i="3"/>
  <c r="I49" i="3"/>
  <c r="H56" i="3"/>
  <c r="I48" i="3"/>
  <c r="I47" i="3"/>
  <c r="I44" i="3"/>
  <c r="H45" i="3"/>
  <c r="G45" i="3"/>
  <c r="I39" i="3"/>
  <c r="I38" i="3"/>
  <c r="I37" i="3"/>
  <c r="H40" i="3"/>
  <c r="G40" i="3"/>
  <c r="I33" i="3"/>
  <c r="H34" i="3"/>
  <c r="I31" i="3"/>
  <c r="I30" i="3"/>
  <c r="H28" i="3"/>
  <c r="G28" i="3"/>
  <c r="I27" i="3"/>
  <c r="I26" i="3"/>
  <c r="I25" i="3"/>
  <c r="I24" i="3"/>
  <c r="I23" i="3"/>
  <c r="I22" i="3"/>
  <c r="I21" i="3"/>
  <c r="I20" i="3"/>
  <c r="I17" i="3"/>
  <c r="I16" i="3"/>
  <c r="I15" i="3"/>
  <c r="I14" i="3"/>
  <c r="I13" i="3"/>
  <c r="I12" i="3"/>
  <c r="I11" i="3"/>
  <c r="I10" i="3"/>
  <c r="H18" i="3"/>
  <c r="G18" i="3"/>
  <c r="I8" i="3"/>
  <c r="AC68" i="4"/>
  <c r="G34" i="3" l="1"/>
  <c r="I65" i="3"/>
  <c r="I28" i="3"/>
  <c r="H75" i="3"/>
  <c r="I34" i="3"/>
  <c r="I56" i="3"/>
  <c r="I18" i="3"/>
  <c r="I42" i="3"/>
  <c r="I45" i="3" s="1"/>
  <c r="G65" i="3"/>
  <c r="I67" i="3"/>
  <c r="I73" i="3" s="1"/>
  <c r="I36" i="3"/>
  <c r="I40" i="3" s="1"/>
  <c r="T54" i="4"/>
  <c r="O43" i="4"/>
  <c r="I43" i="4"/>
  <c r="S42" i="4"/>
  <c r="O20" i="4"/>
  <c r="AA33" i="4"/>
  <c r="N14" i="4"/>
  <c r="F11" i="4"/>
  <c r="G75" i="3" l="1"/>
  <c r="I75" i="3"/>
  <c r="H73" i="4"/>
  <c r="G73" i="4"/>
  <c r="I72" i="4"/>
  <c r="I71" i="4"/>
  <c r="I69" i="4"/>
  <c r="I68" i="4"/>
  <c r="I67" i="4"/>
  <c r="H65" i="4"/>
  <c r="G65" i="4"/>
  <c r="I64" i="4"/>
  <c r="I63" i="4"/>
  <c r="I62" i="4"/>
  <c r="I61" i="4"/>
  <c r="I60" i="4"/>
  <c r="I59" i="4"/>
  <c r="I58" i="4"/>
  <c r="H56" i="4"/>
  <c r="G56" i="4"/>
  <c r="I55" i="4"/>
  <c r="I54" i="4"/>
  <c r="I53" i="4"/>
  <c r="I52" i="4"/>
  <c r="I51" i="4"/>
  <c r="I50" i="4"/>
  <c r="I49" i="4"/>
  <c r="I48" i="4"/>
  <c r="I47" i="4"/>
  <c r="H45" i="4"/>
  <c r="G45" i="4"/>
  <c r="I44" i="4"/>
  <c r="I42" i="4"/>
  <c r="I45" i="4" s="1"/>
  <c r="H40" i="4"/>
  <c r="G40" i="4"/>
  <c r="I39" i="4"/>
  <c r="I38" i="4"/>
  <c r="I37" i="4"/>
  <c r="I36" i="4"/>
  <c r="H34" i="4"/>
  <c r="G34" i="4"/>
  <c r="I33" i="4"/>
  <c r="I32" i="4"/>
  <c r="I31" i="4"/>
  <c r="I30" i="4"/>
  <c r="H28" i="4"/>
  <c r="I27" i="4"/>
  <c r="I26" i="4"/>
  <c r="I25" i="4"/>
  <c r="I24" i="4"/>
  <c r="I23" i="4"/>
  <c r="I22" i="4"/>
  <c r="I21" i="4"/>
  <c r="G20" i="4"/>
  <c r="G28" i="4" s="1"/>
  <c r="H18" i="4"/>
  <c r="G18" i="4"/>
  <c r="I17" i="4"/>
  <c r="I16" i="4"/>
  <c r="I15" i="4"/>
  <c r="I14" i="4"/>
  <c r="I13" i="4"/>
  <c r="I12" i="4"/>
  <c r="I11" i="4"/>
  <c r="I10" i="4"/>
  <c r="I9" i="4"/>
  <c r="I8" i="4"/>
  <c r="O63" i="2"/>
  <c r="M59" i="2"/>
  <c r="O64" i="2"/>
  <c r="O60" i="2"/>
  <c r="AB27" i="2"/>
  <c r="C27" i="2"/>
  <c r="T49" i="2"/>
  <c r="O22" i="2"/>
  <c r="G17" i="2"/>
  <c r="G14" i="2"/>
  <c r="G11" i="2"/>
  <c r="G9" i="2"/>
  <c r="G8" i="2"/>
  <c r="I73" i="4" l="1"/>
  <c r="I65" i="4"/>
  <c r="I56" i="4"/>
  <c r="I34" i="4"/>
  <c r="I40" i="4"/>
  <c r="H75" i="4"/>
  <c r="I18" i="4"/>
  <c r="G75" i="4"/>
  <c r="I20" i="4"/>
  <c r="I28" i="4" s="1"/>
  <c r="Z18" i="2"/>
  <c r="H73" i="2"/>
  <c r="I72" i="2"/>
  <c r="I71" i="2"/>
  <c r="I70" i="2"/>
  <c r="I69" i="2"/>
  <c r="I68" i="2"/>
  <c r="G73" i="2"/>
  <c r="H65" i="2"/>
  <c r="G65" i="2"/>
  <c r="I64" i="2"/>
  <c r="I62" i="2"/>
  <c r="I61" i="2"/>
  <c r="I60" i="2"/>
  <c r="I59" i="2"/>
  <c r="I58" i="2"/>
  <c r="H56" i="2"/>
  <c r="I55" i="2"/>
  <c r="I54" i="2"/>
  <c r="I53" i="2"/>
  <c r="I52" i="2"/>
  <c r="I51" i="2"/>
  <c r="I50" i="2"/>
  <c r="I49" i="2"/>
  <c r="I48" i="2"/>
  <c r="I47" i="2"/>
  <c r="G56" i="2"/>
  <c r="H45" i="2"/>
  <c r="G45" i="2"/>
  <c r="I44" i="2"/>
  <c r="I42" i="2"/>
  <c r="H40" i="2"/>
  <c r="G40" i="2"/>
  <c r="I39" i="2"/>
  <c r="I38" i="2"/>
  <c r="I37" i="2"/>
  <c r="H34" i="2"/>
  <c r="G34" i="2"/>
  <c r="I33" i="2"/>
  <c r="I32" i="2"/>
  <c r="I31" i="2"/>
  <c r="I30" i="2"/>
  <c r="H28" i="2"/>
  <c r="G28" i="2"/>
  <c r="I27" i="2"/>
  <c r="I26" i="2"/>
  <c r="I25" i="2"/>
  <c r="I24" i="2"/>
  <c r="I23" i="2"/>
  <c r="I22" i="2"/>
  <c r="I21" i="2"/>
  <c r="I20" i="2"/>
  <c r="H18" i="2"/>
  <c r="G18" i="2"/>
  <c r="I17" i="2"/>
  <c r="I16" i="2"/>
  <c r="I15" i="2"/>
  <c r="I14" i="2"/>
  <c r="I13" i="2"/>
  <c r="I12" i="2"/>
  <c r="I11" i="2"/>
  <c r="I10" i="2"/>
  <c r="I9" i="2"/>
  <c r="I8" i="2"/>
  <c r="I70" i="1"/>
  <c r="I71" i="1"/>
  <c r="I67" i="1"/>
  <c r="I63" i="1"/>
  <c r="I58" i="1"/>
  <c r="T61" i="1"/>
  <c r="I53" i="1"/>
  <c r="I49" i="1"/>
  <c r="Q43" i="1"/>
  <c r="O43" i="1"/>
  <c r="M43" i="1"/>
  <c r="M26" i="1"/>
  <c r="I25" i="1"/>
  <c r="I23" i="1"/>
  <c r="Z21" i="1"/>
  <c r="M21" i="1"/>
  <c r="I21" i="1"/>
  <c r="Z20" i="1"/>
  <c r="O20" i="1"/>
  <c r="M20" i="1"/>
  <c r="I33" i="1"/>
  <c r="G40" i="1"/>
  <c r="I9" i="1"/>
  <c r="I8" i="1"/>
  <c r="H73" i="1"/>
  <c r="I72" i="1"/>
  <c r="I68" i="1"/>
  <c r="H65" i="1"/>
  <c r="I64" i="1"/>
  <c r="I62" i="1"/>
  <c r="I61" i="1"/>
  <c r="I60" i="1"/>
  <c r="H56" i="1"/>
  <c r="I55" i="1"/>
  <c r="I54" i="1"/>
  <c r="I52" i="1"/>
  <c r="I51" i="1"/>
  <c r="I50" i="1"/>
  <c r="I48" i="1"/>
  <c r="I47" i="1"/>
  <c r="H45" i="1"/>
  <c r="G45" i="1"/>
  <c r="I44" i="1"/>
  <c r="I43" i="1"/>
  <c r="I42" i="1"/>
  <c r="I39" i="1"/>
  <c r="I38" i="1"/>
  <c r="I37" i="1"/>
  <c r="H40" i="1"/>
  <c r="H34" i="1"/>
  <c r="I32" i="1"/>
  <c r="I31" i="1"/>
  <c r="I30" i="1"/>
  <c r="H28" i="1"/>
  <c r="I27" i="1"/>
  <c r="I26" i="1"/>
  <c r="I22" i="1"/>
  <c r="I20" i="1"/>
  <c r="I17" i="1"/>
  <c r="I16" i="1"/>
  <c r="I15" i="1"/>
  <c r="I14" i="1"/>
  <c r="I13" i="1"/>
  <c r="I12" i="1"/>
  <c r="I11" i="1"/>
  <c r="I10" i="1"/>
  <c r="H18" i="1"/>
  <c r="I75" i="4" l="1"/>
  <c r="I45" i="2"/>
  <c r="I18" i="1"/>
  <c r="G56" i="1"/>
  <c r="G34" i="1"/>
  <c r="F22" i="1"/>
  <c r="G65" i="1"/>
  <c r="AA70" i="1"/>
  <c r="I59" i="1"/>
  <c r="I65" i="1" s="1"/>
  <c r="G28" i="1"/>
  <c r="I65" i="2"/>
  <c r="I56" i="2"/>
  <c r="I28" i="2"/>
  <c r="I34" i="2"/>
  <c r="I40" i="2"/>
  <c r="I18" i="2"/>
  <c r="H75" i="2"/>
  <c r="G75" i="2"/>
  <c r="I67" i="2"/>
  <c r="I73" i="2" s="1"/>
  <c r="G73" i="1"/>
  <c r="I69" i="1"/>
  <c r="I73" i="1" s="1"/>
  <c r="I56" i="1"/>
  <c r="I45" i="1"/>
  <c r="I24" i="1"/>
  <c r="I28" i="1" s="1"/>
  <c r="H75" i="1"/>
  <c r="I34" i="1"/>
  <c r="G18" i="1"/>
  <c r="I36" i="1"/>
  <c r="T9" i="1"/>
  <c r="I75" i="2" l="1"/>
  <c r="H77" i="3"/>
  <c r="G75" i="1"/>
  <c r="G77" i="3" s="1"/>
  <c r="I40" i="1"/>
  <c r="I75" i="1" s="1"/>
  <c r="D43" i="9"/>
  <c r="D8" i="9"/>
  <c r="E8" i="9"/>
  <c r="L8" i="9"/>
  <c r="M8" i="9"/>
  <c r="N8" i="9"/>
  <c r="O8" i="9"/>
  <c r="P8" i="9"/>
  <c r="Y8" i="9"/>
  <c r="Z8" i="9"/>
  <c r="J9" i="9"/>
  <c r="L9" i="9"/>
  <c r="M9" i="9"/>
  <c r="N9" i="9"/>
  <c r="O9" i="9"/>
  <c r="P9" i="9"/>
  <c r="Y9" i="9"/>
  <c r="L10" i="9"/>
  <c r="N10" i="9"/>
  <c r="Y10" i="9"/>
  <c r="L11" i="9"/>
  <c r="N11" i="9"/>
  <c r="Y11" i="9"/>
  <c r="J12" i="9"/>
  <c r="L12" i="9"/>
  <c r="M12" i="9"/>
  <c r="N12" i="9"/>
  <c r="O12" i="9"/>
  <c r="P12" i="9"/>
  <c r="Y12" i="9"/>
  <c r="D13" i="9"/>
  <c r="E13" i="9"/>
  <c r="L13" i="9"/>
  <c r="M13" i="9"/>
  <c r="N13" i="9"/>
  <c r="O13" i="9"/>
  <c r="P13" i="9"/>
  <c r="Y13" i="9"/>
  <c r="D14" i="9"/>
  <c r="E14" i="9"/>
  <c r="L14" i="9"/>
  <c r="M14" i="9"/>
  <c r="N14" i="9"/>
  <c r="O14" i="9"/>
  <c r="P14" i="9"/>
  <c r="S14" i="9"/>
  <c r="T14" i="9"/>
  <c r="U14" i="9"/>
  <c r="Y14" i="9"/>
  <c r="M15" i="9"/>
  <c r="O15" i="9"/>
  <c r="Y15" i="9"/>
  <c r="Y16" i="9"/>
  <c r="J17" i="9"/>
  <c r="L17" i="9"/>
  <c r="M17" i="9"/>
  <c r="N17" i="9"/>
  <c r="O17" i="9"/>
  <c r="P17" i="9"/>
  <c r="Y17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 s="1"/>
  <c r="D20" i="9"/>
  <c r="E20" i="9"/>
  <c r="J20" i="9"/>
  <c r="L20" i="9"/>
  <c r="M20" i="9"/>
  <c r="N20" i="9"/>
  <c r="O20" i="9"/>
  <c r="T20" i="9"/>
  <c r="Y20" i="9"/>
  <c r="Z20" i="9"/>
  <c r="J21" i="9"/>
  <c r="L21" i="9"/>
  <c r="M21" i="9"/>
  <c r="N21" i="9"/>
  <c r="O21" i="9"/>
  <c r="P21" i="9"/>
  <c r="T21" i="9"/>
  <c r="W21" i="9"/>
  <c r="Y21" i="9"/>
  <c r="Z21" i="9"/>
  <c r="E22" i="9"/>
  <c r="J22" i="9"/>
  <c r="P22" i="9"/>
  <c r="U22" i="9"/>
  <c r="Y22" i="9"/>
  <c r="J23" i="9"/>
  <c r="L23" i="9"/>
  <c r="M23" i="9"/>
  <c r="N23" i="9"/>
  <c r="O23" i="9"/>
  <c r="P23" i="9"/>
  <c r="W23" i="9"/>
  <c r="Y23" i="9"/>
  <c r="Z23" i="9"/>
  <c r="E24" i="9"/>
  <c r="I24" i="9"/>
  <c r="J24" i="9"/>
  <c r="L24" i="9"/>
  <c r="M24" i="9"/>
  <c r="N24" i="9"/>
  <c r="O24" i="9"/>
  <c r="U24" i="9"/>
  <c r="W24" i="9"/>
  <c r="Y24" i="9"/>
  <c r="J25" i="9"/>
  <c r="L25" i="9"/>
  <c r="M25" i="9"/>
  <c r="N25" i="9"/>
  <c r="O25" i="9"/>
  <c r="P25" i="9"/>
  <c r="Y25" i="9"/>
  <c r="J26" i="9"/>
  <c r="L26" i="9"/>
  <c r="M26" i="9"/>
  <c r="N26" i="9"/>
  <c r="O26" i="9"/>
  <c r="P26" i="9"/>
  <c r="Y26" i="9"/>
  <c r="Z26" i="9"/>
  <c r="J27" i="9"/>
  <c r="Y27" i="9"/>
  <c r="Z27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R29" i="9"/>
  <c r="S29" i="9"/>
  <c r="T29" i="9"/>
  <c r="U29" i="9"/>
  <c r="V29" i="9"/>
  <c r="W29" i="9"/>
  <c r="X29" i="9"/>
  <c r="Y29" i="9"/>
  <c r="Z29" i="9"/>
  <c r="J30" i="9"/>
  <c r="S30" i="9"/>
  <c r="S31" i="9"/>
  <c r="Y31" i="9"/>
  <c r="W32" i="9"/>
  <c r="Y32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S36" i="9"/>
  <c r="M37" i="9"/>
  <c r="O37" i="9"/>
  <c r="Y37" i="9"/>
  <c r="D38" i="9"/>
  <c r="E38" i="9"/>
  <c r="G38" i="9"/>
  <c r="J38" i="9"/>
  <c r="O38" i="9"/>
  <c r="R38" i="9"/>
  <c r="S38" i="9"/>
  <c r="T38" i="9"/>
  <c r="U38" i="9"/>
  <c r="V38" i="9"/>
  <c r="W38" i="9"/>
  <c r="N39" i="9"/>
  <c r="Y39" i="9"/>
  <c r="D41" i="9"/>
  <c r="E41" i="9"/>
  <c r="F41" i="9"/>
  <c r="G41" i="9"/>
  <c r="H41" i="9"/>
  <c r="I41" i="9"/>
  <c r="J41" i="9"/>
  <c r="L41" i="9"/>
  <c r="M41" i="9"/>
  <c r="N41" i="9"/>
  <c r="O41" i="9"/>
  <c r="P41" i="9"/>
  <c r="Q41" i="9"/>
  <c r="R41" i="9"/>
  <c r="S41" i="9"/>
  <c r="T41" i="9"/>
  <c r="U41" i="9"/>
  <c r="V41" i="9"/>
  <c r="W41" i="9"/>
  <c r="Y41" i="9"/>
  <c r="Z41" i="9"/>
  <c r="J42" i="9"/>
  <c r="Y42" i="9"/>
  <c r="Z42" i="9"/>
  <c r="E43" i="9"/>
  <c r="G43" i="9"/>
  <c r="H43" i="9"/>
  <c r="I43" i="9"/>
  <c r="J43" i="9"/>
  <c r="L43" i="9"/>
  <c r="M43" i="9"/>
  <c r="N43" i="9"/>
  <c r="O43" i="9"/>
  <c r="P43" i="9"/>
  <c r="R43" i="9"/>
  <c r="S43" i="9"/>
  <c r="T43" i="9"/>
  <c r="U43" i="9"/>
  <c r="V43" i="9"/>
  <c r="W43" i="9"/>
  <c r="Y43" i="9"/>
  <c r="Z43" i="9"/>
  <c r="J44" i="9"/>
  <c r="P44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 s="1"/>
  <c r="D47" i="9"/>
  <c r="E47" i="9"/>
  <c r="L47" i="9"/>
  <c r="N47" i="9"/>
  <c r="P47" i="9"/>
  <c r="Y47" i="9"/>
  <c r="N48" i="9"/>
  <c r="Y48" i="9"/>
  <c r="N49" i="9"/>
  <c r="Y49" i="9"/>
  <c r="L50" i="9"/>
  <c r="N50" i="9"/>
  <c r="O50" i="9"/>
  <c r="P50" i="9"/>
  <c r="Y50" i="9"/>
  <c r="D51" i="9"/>
  <c r="E51" i="9"/>
  <c r="J51" i="9"/>
  <c r="L51" i="9"/>
  <c r="M51" i="9"/>
  <c r="N51" i="9"/>
  <c r="O51" i="9"/>
  <c r="P51" i="9"/>
  <c r="Y51" i="9"/>
  <c r="L52" i="9"/>
  <c r="N52" i="9"/>
  <c r="Y52" i="9"/>
  <c r="N53" i="9"/>
  <c r="Y53" i="9"/>
  <c r="J54" i="9"/>
  <c r="L54" i="9"/>
  <c r="M54" i="9"/>
  <c r="N54" i="9"/>
  <c r="O54" i="9"/>
  <c r="P54" i="9"/>
  <c r="Y54" i="9"/>
  <c r="N55" i="9"/>
  <c r="Y55" i="9"/>
  <c r="Z55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N58" i="9"/>
  <c r="T58" i="9"/>
  <c r="W58" i="9"/>
  <c r="Y58" i="9"/>
  <c r="Z58" i="9"/>
  <c r="J59" i="9"/>
  <c r="N59" i="9"/>
  <c r="P59" i="9"/>
  <c r="Y59" i="9"/>
  <c r="J60" i="9"/>
  <c r="M60" i="9"/>
  <c r="N60" i="9"/>
  <c r="O60" i="9"/>
  <c r="P60" i="9"/>
  <c r="W60" i="9"/>
  <c r="Y60" i="9"/>
  <c r="Z60" i="9"/>
  <c r="L61" i="9"/>
  <c r="M61" i="9"/>
  <c r="N61" i="9"/>
  <c r="O61" i="9"/>
  <c r="P61" i="9"/>
  <c r="W61" i="9"/>
  <c r="Y61" i="9"/>
  <c r="Z61" i="9"/>
  <c r="J62" i="9"/>
  <c r="L62" i="9"/>
  <c r="N62" i="9"/>
  <c r="P62" i="9"/>
  <c r="Y62" i="9"/>
  <c r="Z62" i="9"/>
  <c r="J63" i="9"/>
  <c r="L63" i="9"/>
  <c r="M63" i="9"/>
  <c r="N63" i="9"/>
  <c r="O63" i="9"/>
  <c r="P63" i="9"/>
  <c r="Y63" i="9"/>
  <c r="Z63" i="9"/>
  <c r="J64" i="9"/>
  <c r="L64" i="9"/>
  <c r="M64" i="9"/>
  <c r="N64" i="9"/>
  <c r="O64" i="9"/>
  <c r="P64" i="9"/>
  <c r="Y64" i="9"/>
  <c r="Z64" i="9"/>
  <c r="D66" i="9"/>
  <c r="E66" i="9"/>
  <c r="F66" i="9"/>
  <c r="G66" i="9"/>
  <c r="H66" i="9"/>
  <c r="I66" i="9"/>
  <c r="J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D67" i="9"/>
  <c r="E67" i="9"/>
  <c r="J67" i="9"/>
  <c r="P67" i="9"/>
  <c r="Y67" i="9"/>
  <c r="Z67" i="9"/>
  <c r="N68" i="9"/>
  <c r="Y68" i="9"/>
  <c r="Z68" i="9"/>
  <c r="L69" i="9"/>
  <c r="M69" i="9"/>
  <c r="N69" i="9"/>
  <c r="O69" i="9"/>
  <c r="Y69" i="9"/>
  <c r="Z69" i="9"/>
  <c r="J70" i="9"/>
  <c r="L70" i="9"/>
  <c r="M70" i="9"/>
  <c r="N70" i="9"/>
  <c r="O70" i="9"/>
  <c r="P70" i="9"/>
  <c r="Y70" i="9"/>
  <c r="Z70" i="9"/>
  <c r="J71" i="9"/>
  <c r="L71" i="9"/>
  <c r="P71" i="9"/>
  <c r="Y71" i="9"/>
  <c r="Z71" i="9"/>
  <c r="Z72" i="9"/>
  <c r="AA7" i="9"/>
  <c r="Z7" i="9"/>
  <c r="Y7" i="9"/>
  <c r="X7" i="9"/>
  <c r="M7" i="9"/>
  <c r="N7" i="9"/>
  <c r="O7" i="9"/>
  <c r="P7" i="9"/>
  <c r="Q7" i="9"/>
  <c r="R7" i="9"/>
  <c r="S7" i="9"/>
  <c r="T7" i="9"/>
  <c r="U7" i="9"/>
  <c r="V7" i="9"/>
  <c r="W7" i="9"/>
  <c r="L7" i="9"/>
  <c r="G7" i="9"/>
  <c r="H7" i="9"/>
  <c r="I7" i="9"/>
  <c r="J7" i="9"/>
  <c r="K7" i="9"/>
  <c r="E7" i="9"/>
  <c r="F7" i="9"/>
  <c r="D7" i="9"/>
  <c r="AB73" i="9"/>
  <c r="C72" i="9"/>
  <c r="C71" i="9"/>
  <c r="C70" i="9"/>
  <c r="C68" i="9"/>
  <c r="C67" i="9"/>
  <c r="C63" i="9"/>
  <c r="C62" i="9"/>
  <c r="C61" i="9"/>
  <c r="C60" i="9"/>
  <c r="C59" i="9"/>
  <c r="C58" i="9"/>
  <c r="C55" i="9"/>
  <c r="C54" i="9"/>
  <c r="C53" i="9"/>
  <c r="C52" i="9"/>
  <c r="C51" i="9"/>
  <c r="C50" i="9"/>
  <c r="C49" i="9"/>
  <c r="C48" i="9"/>
  <c r="C47" i="9"/>
  <c r="C44" i="9"/>
  <c r="C42" i="9"/>
  <c r="C39" i="9"/>
  <c r="C37" i="9"/>
  <c r="C36" i="9"/>
  <c r="C33" i="9"/>
  <c r="C32" i="9"/>
  <c r="C31" i="9"/>
  <c r="C30" i="9"/>
  <c r="C27" i="9"/>
  <c r="C26" i="9"/>
  <c r="C25" i="9"/>
  <c r="C24" i="9"/>
  <c r="C23" i="9"/>
  <c r="C22" i="9"/>
  <c r="C21" i="9"/>
  <c r="C20" i="9"/>
  <c r="C17" i="9"/>
  <c r="C16" i="9"/>
  <c r="C15" i="9"/>
  <c r="C14" i="9"/>
  <c r="C13" i="9"/>
  <c r="C12" i="9"/>
  <c r="C11" i="9"/>
  <c r="C10" i="9"/>
  <c r="C9" i="9"/>
  <c r="C8" i="9"/>
  <c r="AA57" i="9" l="1"/>
  <c r="AA35" i="9"/>
  <c r="I77" i="3"/>
  <c r="J45" i="9"/>
  <c r="L32" i="7"/>
  <c r="N32" i="7" s="1"/>
  <c r="P21" i="8"/>
  <c r="P31" i="8"/>
  <c r="P37" i="8"/>
  <c r="P43" i="8"/>
  <c r="P48" i="8"/>
  <c r="P59" i="8"/>
  <c r="P68" i="8"/>
  <c r="P77" i="8"/>
  <c r="M53" i="8"/>
  <c r="L53" i="8"/>
  <c r="N53" i="8" s="1"/>
  <c r="L16" i="8"/>
  <c r="M52" i="7"/>
  <c r="L52" i="7"/>
  <c r="N52" i="7" s="1"/>
  <c r="M61" i="6"/>
  <c r="L61" i="6"/>
  <c r="M53" i="6"/>
  <c r="M34" i="5"/>
  <c r="N34" i="5" s="1"/>
  <c r="M54" i="5"/>
  <c r="L54" i="5"/>
  <c r="N54" i="5" s="1"/>
  <c r="M64" i="5"/>
  <c r="L64" i="5"/>
  <c r="N64" i="5" s="1"/>
  <c r="L53" i="6" l="1"/>
  <c r="N53" i="6" s="1"/>
  <c r="D71" i="9"/>
  <c r="AB72" i="3"/>
  <c r="Y72" i="9" s="1"/>
  <c r="G63" i="9"/>
  <c r="P58" i="9"/>
  <c r="J58" i="9"/>
  <c r="I58" i="9"/>
  <c r="H58" i="9"/>
  <c r="G58" i="9"/>
  <c r="E58" i="9"/>
  <c r="D58" i="9"/>
  <c r="E62" i="9"/>
  <c r="T61" i="9"/>
  <c r="T54" i="3"/>
  <c r="M50" i="9"/>
  <c r="AA48" i="3"/>
  <c r="E48" i="9"/>
  <c r="D48" i="9"/>
  <c r="T47" i="3"/>
  <c r="I44" i="9"/>
  <c r="H44" i="9"/>
  <c r="G44" i="9"/>
  <c r="E44" i="9"/>
  <c r="D44" i="9"/>
  <c r="F44" i="3"/>
  <c r="F42" i="3"/>
  <c r="F45" i="3" s="1"/>
  <c r="AC32" i="3"/>
  <c r="T32" i="9"/>
  <c r="R32" i="9"/>
  <c r="N32" i="9"/>
  <c r="J32" i="9"/>
  <c r="L31" i="9"/>
  <c r="Y38" i="9"/>
  <c r="T37" i="9"/>
  <c r="J37" i="9"/>
  <c r="E37" i="9"/>
  <c r="D37" i="9"/>
  <c r="S33" i="9"/>
  <c r="P39" i="9"/>
  <c r="W30" i="9"/>
  <c r="P30" i="9"/>
  <c r="L30" i="9"/>
  <c r="M34" i="3"/>
  <c r="J36" i="9"/>
  <c r="E10" i="9"/>
  <c r="D10" i="9"/>
  <c r="E17" i="9"/>
  <c r="D17" i="9"/>
  <c r="T16" i="9"/>
  <c r="E16" i="9"/>
  <c r="D16" i="9"/>
  <c r="U15" i="9"/>
  <c r="E15" i="9"/>
  <c r="D15" i="9"/>
  <c r="J14" i="9"/>
  <c r="I14" i="9"/>
  <c r="G14" i="9"/>
  <c r="E12" i="9"/>
  <c r="D12" i="9"/>
  <c r="E11" i="9"/>
  <c r="D11" i="9"/>
  <c r="E9" i="9"/>
  <c r="D9" i="9"/>
  <c r="F32" i="3" l="1"/>
  <c r="N32" i="3"/>
  <c r="T32" i="3"/>
  <c r="AA32" i="3"/>
  <c r="AF77" i="3"/>
  <c r="L68" i="9"/>
  <c r="R71" i="9"/>
  <c r="V67" i="9"/>
  <c r="W63" i="9"/>
  <c r="V58" i="9"/>
  <c r="U58" i="9"/>
  <c r="S58" i="9"/>
  <c r="R58" i="9"/>
  <c r="O58" i="9"/>
  <c r="M58" i="9"/>
  <c r="L58" i="9"/>
  <c r="T62" i="9"/>
  <c r="F64" i="4"/>
  <c r="V60" i="9"/>
  <c r="S60" i="9"/>
  <c r="N27" i="9"/>
  <c r="P52" i="9"/>
  <c r="O52" i="9"/>
  <c r="M52" i="9"/>
  <c r="R51" i="9"/>
  <c r="L49" i="9"/>
  <c r="P48" i="9"/>
  <c r="Y44" i="9"/>
  <c r="Y45" i="9" s="1"/>
  <c r="R44" i="9"/>
  <c r="O44" i="9"/>
  <c r="N44" i="9"/>
  <c r="M44" i="9"/>
  <c r="L44" i="9"/>
  <c r="Z45" i="4"/>
  <c r="Y45" i="4"/>
  <c r="X45" i="4"/>
  <c r="V45" i="4"/>
  <c r="R45" i="4"/>
  <c r="N42" i="9"/>
  <c r="N45" i="9" s="1"/>
  <c r="P45" i="4"/>
  <c r="K45" i="4"/>
  <c r="F42" i="4"/>
  <c r="E45" i="4"/>
  <c r="O22" i="9"/>
  <c r="N22" i="9"/>
  <c r="M22" i="9"/>
  <c r="L22" i="9"/>
  <c r="R20" i="9"/>
  <c r="V32" i="9"/>
  <c r="U32" i="9"/>
  <c r="S32" i="9"/>
  <c r="L32" i="9"/>
  <c r="F32" i="4"/>
  <c r="T31" i="9"/>
  <c r="M31" i="9"/>
  <c r="F38" i="4"/>
  <c r="U37" i="9"/>
  <c r="S37" i="9"/>
  <c r="P37" i="9"/>
  <c r="N37" i="9"/>
  <c r="L37" i="9"/>
  <c r="R33" i="9"/>
  <c r="P33" i="9"/>
  <c r="L39" i="9"/>
  <c r="R30" i="9"/>
  <c r="M30" i="9"/>
  <c r="W36" i="9"/>
  <c r="T36" i="9"/>
  <c r="R36" i="9"/>
  <c r="P36" i="9"/>
  <c r="O36" i="9"/>
  <c r="N36" i="9"/>
  <c r="M36" i="9"/>
  <c r="L36" i="9"/>
  <c r="T10" i="9"/>
  <c r="P10" i="9"/>
  <c r="O10" i="9"/>
  <c r="M10" i="9"/>
  <c r="S17" i="9"/>
  <c r="P15" i="9"/>
  <c r="N15" i="9"/>
  <c r="L15" i="9"/>
  <c r="W15" i="9"/>
  <c r="V15" i="9"/>
  <c r="T15" i="9"/>
  <c r="S15" i="9"/>
  <c r="R15" i="9"/>
  <c r="W14" i="9"/>
  <c r="V14" i="9"/>
  <c r="R14" i="9"/>
  <c r="W9" i="9"/>
  <c r="C9" i="4"/>
  <c r="W68" i="9"/>
  <c r="V68" i="9"/>
  <c r="U68" i="9"/>
  <c r="T68" i="9"/>
  <c r="S68" i="9"/>
  <c r="R68" i="9"/>
  <c r="P68" i="9"/>
  <c r="O68" i="9"/>
  <c r="M68" i="9"/>
  <c r="J68" i="9"/>
  <c r="I68" i="9"/>
  <c r="H68" i="9"/>
  <c r="G68" i="9"/>
  <c r="E68" i="9"/>
  <c r="D68" i="9"/>
  <c r="W70" i="9"/>
  <c r="V70" i="9"/>
  <c r="U70" i="9"/>
  <c r="T70" i="9"/>
  <c r="S70" i="9"/>
  <c r="R70" i="9"/>
  <c r="I70" i="9"/>
  <c r="H70" i="9"/>
  <c r="G70" i="9"/>
  <c r="E70" i="9"/>
  <c r="D70" i="9"/>
  <c r="W71" i="9"/>
  <c r="V71" i="9"/>
  <c r="U71" i="9"/>
  <c r="T71" i="9"/>
  <c r="S71" i="9"/>
  <c r="O71" i="9"/>
  <c r="N71" i="9"/>
  <c r="M71" i="9"/>
  <c r="I71" i="9"/>
  <c r="H71" i="9"/>
  <c r="G71" i="9"/>
  <c r="E71" i="9"/>
  <c r="I72" i="9"/>
  <c r="U72" i="9"/>
  <c r="T72" i="9"/>
  <c r="S72" i="9"/>
  <c r="R72" i="9"/>
  <c r="P72" i="9"/>
  <c r="O72" i="9"/>
  <c r="N72" i="9"/>
  <c r="M72" i="9"/>
  <c r="L72" i="9"/>
  <c r="J72" i="9"/>
  <c r="H72" i="9"/>
  <c r="G72" i="9"/>
  <c r="W72" i="9"/>
  <c r="V72" i="9"/>
  <c r="E72" i="9"/>
  <c r="D72" i="9"/>
  <c r="H69" i="9"/>
  <c r="W69" i="9"/>
  <c r="V69" i="9"/>
  <c r="U69" i="9"/>
  <c r="T69" i="9"/>
  <c r="S69" i="9"/>
  <c r="R69" i="9"/>
  <c r="P69" i="9"/>
  <c r="J69" i="9"/>
  <c r="I69" i="9"/>
  <c r="G69" i="9"/>
  <c r="E69" i="9"/>
  <c r="D69" i="9"/>
  <c r="W67" i="9"/>
  <c r="U67" i="9"/>
  <c r="T67" i="9"/>
  <c r="S67" i="9"/>
  <c r="R67" i="9"/>
  <c r="O67" i="9"/>
  <c r="N67" i="9"/>
  <c r="M67" i="9"/>
  <c r="L67" i="9"/>
  <c r="I67" i="9"/>
  <c r="H67" i="9"/>
  <c r="G67" i="9"/>
  <c r="V63" i="9"/>
  <c r="U63" i="9"/>
  <c r="T63" i="9"/>
  <c r="S63" i="9"/>
  <c r="R63" i="9"/>
  <c r="I63" i="9"/>
  <c r="H63" i="9"/>
  <c r="E63" i="9"/>
  <c r="D63" i="9"/>
  <c r="W62" i="9"/>
  <c r="V62" i="9"/>
  <c r="U62" i="9"/>
  <c r="S62" i="9"/>
  <c r="R62" i="9"/>
  <c r="O62" i="9"/>
  <c r="M62" i="9"/>
  <c r="I62" i="9"/>
  <c r="H62" i="9"/>
  <c r="G62" i="9"/>
  <c r="D62" i="9"/>
  <c r="O59" i="9"/>
  <c r="M59" i="9"/>
  <c r="L59" i="9"/>
  <c r="W59" i="9"/>
  <c r="V59" i="9"/>
  <c r="U59" i="9"/>
  <c r="T59" i="9"/>
  <c r="S59" i="9"/>
  <c r="R59" i="9"/>
  <c r="I59" i="9"/>
  <c r="H59" i="9"/>
  <c r="G59" i="9"/>
  <c r="E59" i="9"/>
  <c r="D59" i="9"/>
  <c r="W64" i="9"/>
  <c r="V64" i="9"/>
  <c r="U64" i="9"/>
  <c r="T64" i="9"/>
  <c r="S64" i="9"/>
  <c r="R64" i="9"/>
  <c r="I64" i="9"/>
  <c r="H64" i="9"/>
  <c r="G64" i="9"/>
  <c r="E64" i="9"/>
  <c r="D64" i="9"/>
  <c r="U60" i="9"/>
  <c r="T60" i="9"/>
  <c r="R60" i="9"/>
  <c r="I60" i="9"/>
  <c r="H60" i="9"/>
  <c r="G60" i="9"/>
  <c r="E60" i="9"/>
  <c r="D60" i="9"/>
  <c r="W27" i="9"/>
  <c r="V27" i="9"/>
  <c r="V26" i="9"/>
  <c r="U27" i="9"/>
  <c r="T27" i="9"/>
  <c r="S27" i="9"/>
  <c r="R27" i="9"/>
  <c r="P27" i="9"/>
  <c r="O27" i="9"/>
  <c r="M27" i="9"/>
  <c r="L27" i="9"/>
  <c r="I27" i="9"/>
  <c r="H27" i="9"/>
  <c r="G27" i="9"/>
  <c r="E27" i="9"/>
  <c r="D27" i="9"/>
  <c r="V61" i="9"/>
  <c r="U61" i="9"/>
  <c r="S61" i="9"/>
  <c r="R61" i="9"/>
  <c r="J61" i="9"/>
  <c r="I61" i="9"/>
  <c r="H61" i="9"/>
  <c r="G61" i="9"/>
  <c r="E61" i="9"/>
  <c r="D61" i="9"/>
  <c r="W54" i="9"/>
  <c r="V54" i="9"/>
  <c r="U54" i="9"/>
  <c r="T54" i="9"/>
  <c r="S54" i="9"/>
  <c r="R54" i="9"/>
  <c r="I54" i="9"/>
  <c r="H54" i="9"/>
  <c r="G54" i="9"/>
  <c r="E54" i="9"/>
  <c r="D54" i="9"/>
  <c r="W52" i="9"/>
  <c r="V52" i="9"/>
  <c r="U52" i="9"/>
  <c r="T52" i="9"/>
  <c r="S52" i="9"/>
  <c r="R52" i="9"/>
  <c r="J52" i="9"/>
  <c r="I52" i="9"/>
  <c r="H52" i="9"/>
  <c r="G52" i="9"/>
  <c r="E52" i="9"/>
  <c r="D52" i="9"/>
  <c r="W51" i="9"/>
  <c r="V51" i="9"/>
  <c r="U51" i="9"/>
  <c r="T51" i="9"/>
  <c r="S51" i="9"/>
  <c r="I51" i="9"/>
  <c r="H51" i="9"/>
  <c r="G51" i="9"/>
  <c r="W50" i="9"/>
  <c r="V50" i="9"/>
  <c r="U50" i="9"/>
  <c r="T50" i="9"/>
  <c r="S50" i="9"/>
  <c r="R50" i="9"/>
  <c r="J50" i="9"/>
  <c r="I50" i="9"/>
  <c r="H50" i="9"/>
  <c r="G50" i="9"/>
  <c r="E50" i="9"/>
  <c r="D50" i="9"/>
  <c r="W55" i="9"/>
  <c r="V55" i="9"/>
  <c r="U55" i="9"/>
  <c r="T55" i="9"/>
  <c r="S55" i="9"/>
  <c r="R55" i="9"/>
  <c r="P55" i="9"/>
  <c r="O55" i="9"/>
  <c r="M55" i="9"/>
  <c r="L55" i="9"/>
  <c r="J55" i="9"/>
  <c r="I55" i="9"/>
  <c r="H55" i="9"/>
  <c r="G55" i="9"/>
  <c r="E55" i="9"/>
  <c r="D55" i="9"/>
  <c r="P53" i="9"/>
  <c r="O53" i="9"/>
  <c r="M53" i="9"/>
  <c r="L53" i="9"/>
  <c r="W53" i="9"/>
  <c r="V53" i="9"/>
  <c r="U53" i="9"/>
  <c r="T53" i="9"/>
  <c r="S53" i="9"/>
  <c r="R53" i="9"/>
  <c r="J53" i="9"/>
  <c r="I53" i="9"/>
  <c r="H53" i="9"/>
  <c r="G53" i="9"/>
  <c r="E53" i="9"/>
  <c r="D53" i="9"/>
  <c r="W49" i="9"/>
  <c r="V49" i="9"/>
  <c r="U49" i="9"/>
  <c r="T49" i="9"/>
  <c r="S49" i="9"/>
  <c r="R49" i="9"/>
  <c r="P49" i="9"/>
  <c r="O49" i="9"/>
  <c r="M49" i="9"/>
  <c r="J49" i="9"/>
  <c r="I49" i="9"/>
  <c r="H49" i="9"/>
  <c r="G49" i="9"/>
  <c r="E49" i="9"/>
  <c r="D49" i="9"/>
  <c r="L48" i="9"/>
  <c r="O48" i="9"/>
  <c r="M48" i="9"/>
  <c r="W48" i="9"/>
  <c r="V48" i="9"/>
  <c r="U48" i="9"/>
  <c r="T48" i="9"/>
  <c r="S48" i="9"/>
  <c r="R48" i="9"/>
  <c r="J48" i="9"/>
  <c r="I48" i="9"/>
  <c r="H48" i="9"/>
  <c r="G48" i="9"/>
  <c r="W47" i="9"/>
  <c r="V47" i="9"/>
  <c r="U47" i="9"/>
  <c r="T47" i="9"/>
  <c r="S47" i="9"/>
  <c r="R47" i="9"/>
  <c r="O47" i="9"/>
  <c r="M47" i="9"/>
  <c r="J47" i="9"/>
  <c r="I47" i="9"/>
  <c r="H47" i="9"/>
  <c r="G47" i="9"/>
  <c r="W42" i="9"/>
  <c r="W45" i="9" s="1"/>
  <c r="V42" i="9"/>
  <c r="U42" i="9"/>
  <c r="U45" i="9" s="1"/>
  <c r="S42" i="9"/>
  <c r="S45" i="9" s="1"/>
  <c r="O42" i="9"/>
  <c r="M42" i="9"/>
  <c r="M45" i="9" s="1"/>
  <c r="L42" i="9"/>
  <c r="I42" i="9"/>
  <c r="I45" i="9" s="1"/>
  <c r="H42" i="9"/>
  <c r="H45" i="9" s="1"/>
  <c r="G42" i="9"/>
  <c r="G45" i="9" s="1"/>
  <c r="D42" i="9"/>
  <c r="D45" i="9" s="1"/>
  <c r="E42" i="9"/>
  <c r="E45" i="9" s="1"/>
  <c r="W26" i="9"/>
  <c r="U26" i="9"/>
  <c r="T26" i="9"/>
  <c r="S26" i="9"/>
  <c r="R26" i="9"/>
  <c r="I26" i="9"/>
  <c r="H26" i="9"/>
  <c r="G26" i="9"/>
  <c r="E26" i="9"/>
  <c r="D26" i="9"/>
  <c r="W25" i="9"/>
  <c r="V25" i="9"/>
  <c r="U25" i="9"/>
  <c r="T25" i="9"/>
  <c r="S25" i="9"/>
  <c r="R25" i="9"/>
  <c r="I25" i="9"/>
  <c r="H25" i="9"/>
  <c r="G25" i="9"/>
  <c r="E25" i="9"/>
  <c r="D25" i="9"/>
  <c r="V24" i="9"/>
  <c r="T24" i="9"/>
  <c r="S24" i="9"/>
  <c r="R24" i="9"/>
  <c r="P24" i="9"/>
  <c r="H24" i="9"/>
  <c r="G24" i="9"/>
  <c r="D24" i="9"/>
  <c r="V23" i="9"/>
  <c r="U23" i="9"/>
  <c r="T23" i="9"/>
  <c r="S23" i="9"/>
  <c r="R23" i="9"/>
  <c r="I23" i="9"/>
  <c r="H23" i="9"/>
  <c r="G23" i="9"/>
  <c r="E23" i="9"/>
  <c r="D23" i="9"/>
  <c r="W22" i="9"/>
  <c r="V22" i="9"/>
  <c r="T22" i="9"/>
  <c r="S22" i="9"/>
  <c r="R22" i="9"/>
  <c r="I22" i="9"/>
  <c r="H22" i="9"/>
  <c r="G22" i="9"/>
  <c r="D22" i="9"/>
  <c r="V21" i="9"/>
  <c r="U21" i="9"/>
  <c r="S21" i="9"/>
  <c r="R21" i="9"/>
  <c r="I21" i="9"/>
  <c r="H21" i="9"/>
  <c r="G21" i="9"/>
  <c r="E21" i="9"/>
  <c r="D21" i="9"/>
  <c r="W20" i="9"/>
  <c r="V20" i="9"/>
  <c r="U20" i="9"/>
  <c r="S20" i="9"/>
  <c r="P20" i="9"/>
  <c r="I20" i="9"/>
  <c r="H20" i="9"/>
  <c r="G20" i="9"/>
  <c r="AC31" i="2"/>
  <c r="AC32" i="2"/>
  <c r="P32" i="9"/>
  <c r="O32" i="9"/>
  <c r="M32" i="9"/>
  <c r="I32" i="9"/>
  <c r="H32" i="9"/>
  <c r="G32" i="9"/>
  <c r="E32" i="9"/>
  <c r="D32" i="9"/>
  <c r="W31" i="9"/>
  <c r="V31" i="9"/>
  <c r="U31" i="9"/>
  <c r="R31" i="9"/>
  <c r="P31" i="9"/>
  <c r="O31" i="9"/>
  <c r="N31" i="9"/>
  <c r="J31" i="9"/>
  <c r="I31" i="9"/>
  <c r="H31" i="9"/>
  <c r="G31" i="9"/>
  <c r="E31" i="9"/>
  <c r="D31" i="9"/>
  <c r="P38" i="9"/>
  <c r="N38" i="9"/>
  <c r="M38" i="9"/>
  <c r="L38" i="9"/>
  <c r="I38" i="9"/>
  <c r="H38" i="9"/>
  <c r="W37" i="9"/>
  <c r="V37" i="9"/>
  <c r="R37" i="9"/>
  <c r="I37" i="9"/>
  <c r="H37" i="9"/>
  <c r="G37" i="9"/>
  <c r="Y33" i="9"/>
  <c r="W33" i="9"/>
  <c r="V33" i="9"/>
  <c r="U33" i="9"/>
  <c r="T33" i="9"/>
  <c r="O33" i="9"/>
  <c r="N33" i="9"/>
  <c r="M33" i="9"/>
  <c r="L33" i="9"/>
  <c r="J33" i="9"/>
  <c r="I33" i="9"/>
  <c r="H33" i="9"/>
  <c r="G33" i="9"/>
  <c r="E33" i="9"/>
  <c r="D33" i="9"/>
  <c r="R39" i="9"/>
  <c r="H39" i="9"/>
  <c r="W39" i="9"/>
  <c r="V39" i="9"/>
  <c r="U39" i="9"/>
  <c r="T39" i="9"/>
  <c r="S39" i="9"/>
  <c r="O39" i="9"/>
  <c r="M39" i="9"/>
  <c r="J39" i="9"/>
  <c r="I39" i="9"/>
  <c r="G39" i="9"/>
  <c r="E39" i="9"/>
  <c r="D39" i="9"/>
  <c r="O30" i="9"/>
  <c r="N30" i="9"/>
  <c r="Y30" i="9"/>
  <c r="V30" i="9"/>
  <c r="U30" i="9"/>
  <c r="T30" i="9"/>
  <c r="I30" i="9"/>
  <c r="H30" i="9"/>
  <c r="G30" i="9"/>
  <c r="E30" i="9"/>
  <c r="D30" i="9"/>
  <c r="Y36" i="9"/>
  <c r="V36" i="9"/>
  <c r="U36" i="9"/>
  <c r="I36" i="9"/>
  <c r="H36" i="9"/>
  <c r="G36" i="9"/>
  <c r="E36" i="9"/>
  <c r="D36" i="9"/>
  <c r="W13" i="9"/>
  <c r="V13" i="9"/>
  <c r="U13" i="9"/>
  <c r="T13" i="9"/>
  <c r="S13" i="9"/>
  <c r="R13" i="9"/>
  <c r="J13" i="9"/>
  <c r="I13" i="9"/>
  <c r="H13" i="9"/>
  <c r="G13" i="9"/>
  <c r="W10" i="9"/>
  <c r="V10" i="9"/>
  <c r="U10" i="9"/>
  <c r="T9" i="9"/>
  <c r="S10" i="9"/>
  <c r="R10" i="9"/>
  <c r="J10" i="9"/>
  <c r="I10" i="9"/>
  <c r="H10" i="9"/>
  <c r="G10" i="9"/>
  <c r="W17" i="9"/>
  <c r="V17" i="9"/>
  <c r="U17" i="9"/>
  <c r="T17" i="9"/>
  <c r="R17" i="9"/>
  <c r="I17" i="9"/>
  <c r="H17" i="9"/>
  <c r="G17" i="9"/>
  <c r="W16" i="9"/>
  <c r="V16" i="9"/>
  <c r="U16" i="9"/>
  <c r="S16" i="9"/>
  <c r="R16" i="9"/>
  <c r="P16" i="9"/>
  <c r="O16" i="9"/>
  <c r="N16" i="9"/>
  <c r="M16" i="9"/>
  <c r="L16" i="9"/>
  <c r="J16" i="9"/>
  <c r="I16" i="9"/>
  <c r="H16" i="9"/>
  <c r="G16" i="9"/>
  <c r="J15" i="9"/>
  <c r="I15" i="9"/>
  <c r="H15" i="9"/>
  <c r="G15" i="9"/>
  <c r="H14" i="9"/>
  <c r="W12" i="9"/>
  <c r="V12" i="9"/>
  <c r="U12" i="9"/>
  <c r="T12" i="9"/>
  <c r="S12" i="9"/>
  <c r="R12" i="9"/>
  <c r="I12" i="9"/>
  <c r="H12" i="9"/>
  <c r="G12" i="9"/>
  <c r="W11" i="9"/>
  <c r="V11" i="9"/>
  <c r="U11" i="9"/>
  <c r="T11" i="9"/>
  <c r="S11" i="9"/>
  <c r="R11" i="9"/>
  <c r="P11" i="9"/>
  <c r="O11" i="9"/>
  <c r="M11" i="9"/>
  <c r="J11" i="9"/>
  <c r="I11" i="9"/>
  <c r="H11" i="9"/>
  <c r="G11" i="9"/>
  <c r="V9" i="9"/>
  <c r="U9" i="9"/>
  <c r="S9" i="9"/>
  <c r="R9" i="9"/>
  <c r="I9" i="9"/>
  <c r="H9" i="9"/>
  <c r="G9" i="9"/>
  <c r="G8" i="9"/>
  <c r="W8" i="9"/>
  <c r="V8" i="9"/>
  <c r="U8" i="9"/>
  <c r="T8" i="9"/>
  <c r="S8" i="9"/>
  <c r="R8" i="9"/>
  <c r="J8" i="9"/>
  <c r="I8" i="9"/>
  <c r="H8" i="9"/>
  <c r="F8" i="2"/>
  <c r="AC59" i="1"/>
  <c r="Z59" i="9" s="1"/>
  <c r="L60" i="9"/>
  <c r="AC45" i="1"/>
  <c r="AB45" i="1"/>
  <c r="F43" i="1"/>
  <c r="S45" i="1"/>
  <c r="R45" i="1"/>
  <c r="Q45" i="1"/>
  <c r="P45" i="1"/>
  <c r="O45" i="1"/>
  <c r="L45" i="1"/>
  <c r="K45" i="1"/>
  <c r="J45" i="1"/>
  <c r="E45" i="1"/>
  <c r="D45" i="1"/>
  <c r="AA32" i="1"/>
  <c r="AC32" i="1"/>
  <c r="Z32" i="9" s="1"/>
  <c r="F32" i="1"/>
  <c r="C74" i="8"/>
  <c r="C73" i="8"/>
  <c r="C72" i="8"/>
  <c r="C70" i="8"/>
  <c r="C69" i="8"/>
  <c r="C65" i="8"/>
  <c r="C64" i="8"/>
  <c r="C63" i="8"/>
  <c r="C62" i="8"/>
  <c r="C61" i="8"/>
  <c r="C60" i="8"/>
  <c r="C57" i="8"/>
  <c r="C56" i="8"/>
  <c r="C55" i="8"/>
  <c r="C54" i="8"/>
  <c r="C53" i="8"/>
  <c r="C52" i="8"/>
  <c r="C51" i="8"/>
  <c r="C50" i="8"/>
  <c r="C49" i="8"/>
  <c r="C46" i="8"/>
  <c r="C44" i="8"/>
  <c r="C41" i="8"/>
  <c r="C39" i="8"/>
  <c r="C38" i="8"/>
  <c r="C35" i="8"/>
  <c r="C34" i="8"/>
  <c r="C33" i="8"/>
  <c r="C32" i="8"/>
  <c r="C29" i="8"/>
  <c r="C28" i="8"/>
  <c r="C27" i="8"/>
  <c r="C26" i="8"/>
  <c r="C25" i="8"/>
  <c r="C24" i="8"/>
  <c r="C23" i="8"/>
  <c r="C22" i="8"/>
  <c r="C19" i="8"/>
  <c r="C18" i="8"/>
  <c r="C17" i="8"/>
  <c r="C16" i="8"/>
  <c r="C15" i="8"/>
  <c r="C14" i="8"/>
  <c r="C13" i="8"/>
  <c r="C12" i="8"/>
  <c r="C11" i="8"/>
  <c r="C10" i="8"/>
  <c r="C73" i="7"/>
  <c r="C72" i="7"/>
  <c r="C71" i="7"/>
  <c r="C69" i="7"/>
  <c r="C68" i="7"/>
  <c r="C64" i="7"/>
  <c r="C63" i="7"/>
  <c r="C62" i="7"/>
  <c r="C61" i="7"/>
  <c r="C60" i="7"/>
  <c r="C59" i="7"/>
  <c r="C56" i="7"/>
  <c r="C55" i="7"/>
  <c r="C54" i="7"/>
  <c r="C53" i="7"/>
  <c r="C52" i="7"/>
  <c r="C51" i="7"/>
  <c r="C50" i="7"/>
  <c r="C49" i="7"/>
  <c r="C48" i="7"/>
  <c r="C45" i="7"/>
  <c r="C43" i="7"/>
  <c r="C40" i="7"/>
  <c r="C38" i="7"/>
  <c r="C37" i="7"/>
  <c r="C34" i="7"/>
  <c r="C33" i="7"/>
  <c r="C32" i="7"/>
  <c r="C31" i="7"/>
  <c r="C28" i="7"/>
  <c r="C27" i="7"/>
  <c r="C26" i="7"/>
  <c r="C25" i="7"/>
  <c r="C24" i="7"/>
  <c r="C23" i="7"/>
  <c r="C22" i="7"/>
  <c r="C21" i="7"/>
  <c r="C18" i="7"/>
  <c r="C17" i="7"/>
  <c r="C16" i="7"/>
  <c r="C15" i="7"/>
  <c r="C14" i="7"/>
  <c r="C13" i="7"/>
  <c r="C12" i="7"/>
  <c r="C11" i="7"/>
  <c r="C10" i="7"/>
  <c r="C9" i="7"/>
  <c r="C73" i="6"/>
  <c r="C72" i="6"/>
  <c r="C71" i="6"/>
  <c r="C69" i="6"/>
  <c r="C68" i="6"/>
  <c r="C64" i="6"/>
  <c r="C63" i="6"/>
  <c r="C62" i="6"/>
  <c r="C61" i="6"/>
  <c r="C60" i="6"/>
  <c r="C59" i="6"/>
  <c r="C56" i="6"/>
  <c r="C55" i="6"/>
  <c r="C54" i="6"/>
  <c r="C53" i="6"/>
  <c r="C52" i="6"/>
  <c r="C51" i="6"/>
  <c r="C50" i="6"/>
  <c r="C49" i="6"/>
  <c r="C48" i="6"/>
  <c r="C45" i="6"/>
  <c r="C43" i="6"/>
  <c r="C40" i="6"/>
  <c r="C38" i="6"/>
  <c r="C37" i="6"/>
  <c r="C34" i="6"/>
  <c r="C33" i="6"/>
  <c r="C32" i="6"/>
  <c r="C31" i="6"/>
  <c r="C28" i="6"/>
  <c r="C27" i="6"/>
  <c r="C26" i="6"/>
  <c r="C25" i="6"/>
  <c r="C24" i="6"/>
  <c r="C23" i="6"/>
  <c r="C22" i="6"/>
  <c r="C21" i="6"/>
  <c r="C18" i="6"/>
  <c r="C17" i="6"/>
  <c r="C16" i="6"/>
  <c r="C15" i="6"/>
  <c r="C14" i="6"/>
  <c r="C13" i="6"/>
  <c r="C12" i="6"/>
  <c r="C11" i="6"/>
  <c r="C10" i="6"/>
  <c r="C9" i="6"/>
  <c r="C74" i="5"/>
  <c r="C73" i="5"/>
  <c r="C72" i="5"/>
  <c r="C70" i="5"/>
  <c r="C69" i="5"/>
  <c r="C65" i="5"/>
  <c r="C64" i="5"/>
  <c r="C63" i="5"/>
  <c r="C62" i="5"/>
  <c r="C61" i="5"/>
  <c r="C60" i="5"/>
  <c r="C57" i="5"/>
  <c r="C56" i="5"/>
  <c r="C55" i="5"/>
  <c r="C54" i="5"/>
  <c r="C53" i="5"/>
  <c r="C52" i="5"/>
  <c r="C51" i="5"/>
  <c r="C50" i="5"/>
  <c r="C49" i="5"/>
  <c r="C46" i="5"/>
  <c r="C44" i="5"/>
  <c r="C41" i="5"/>
  <c r="C39" i="5"/>
  <c r="C35" i="5"/>
  <c r="C34" i="5"/>
  <c r="C33" i="5"/>
  <c r="C32" i="5"/>
  <c r="C29" i="5"/>
  <c r="C28" i="5"/>
  <c r="C27" i="5"/>
  <c r="C26" i="5"/>
  <c r="C25" i="5"/>
  <c r="C24" i="5"/>
  <c r="C23" i="5"/>
  <c r="C22" i="5"/>
  <c r="C19" i="5"/>
  <c r="C18" i="5"/>
  <c r="C17" i="5"/>
  <c r="C16" i="5"/>
  <c r="C15" i="5"/>
  <c r="C14" i="5"/>
  <c r="C13" i="5"/>
  <c r="C12" i="5"/>
  <c r="C11" i="5"/>
  <c r="C10" i="5"/>
  <c r="D67" i="5"/>
  <c r="O45" i="9" l="1"/>
  <c r="AD32" i="3"/>
  <c r="L45" i="9"/>
  <c r="V45" i="9"/>
  <c r="U45" i="4"/>
  <c r="R42" i="9"/>
  <c r="R45" i="9" s="1"/>
  <c r="W45" i="4"/>
  <c r="T42" i="9"/>
  <c r="T45" i="9" s="1"/>
  <c r="S45" i="4"/>
  <c r="P42" i="9"/>
  <c r="P45" i="9" s="1"/>
  <c r="F43" i="9"/>
  <c r="N15" i="4"/>
  <c r="AC44" i="4"/>
  <c r="Z44" i="9" s="1"/>
  <c r="Z45" i="9" s="1"/>
  <c r="V40" i="2"/>
  <c r="AA32" i="2"/>
  <c r="V45" i="1"/>
  <c r="X45" i="1"/>
  <c r="Z45" i="1"/>
  <c r="F44" i="1"/>
  <c r="N32" i="4"/>
  <c r="T32" i="4"/>
  <c r="AA32" i="4"/>
  <c r="J45" i="4"/>
  <c r="O45" i="4"/>
  <c r="Q45" i="4"/>
  <c r="U45" i="1"/>
  <c r="W45" i="1"/>
  <c r="Y45" i="1"/>
  <c r="F45" i="4"/>
  <c r="N42" i="4"/>
  <c r="D45" i="4"/>
  <c r="AB45" i="4"/>
  <c r="F42" i="2"/>
  <c r="T32" i="2"/>
  <c r="N47" i="2"/>
  <c r="F32" i="2"/>
  <c r="N32" i="2"/>
  <c r="D40" i="1"/>
  <c r="D34" i="1"/>
  <c r="T42" i="1"/>
  <c r="F42" i="1"/>
  <c r="T32" i="1"/>
  <c r="N32" i="1"/>
  <c r="AE74" i="3"/>
  <c r="AC73" i="3"/>
  <c r="AB73" i="3"/>
  <c r="Z73" i="3"/>
  <c r="Y73" i="3"/>
  <c r="X73" i="3"/>
  <c r="W73" i="3"/>
  <c r="V73" i="3"/>
  <c r="U73" i="3"/>
  <c r="S73" i="3"/>
  <c r="R73" i="3"/>
  <c r="Q73" i="3"/>
  <c r="P73" i="3"/>
  <c r="O73" i="3"/>
  <c r="M73" i="3"/>
  <c r="L73" i="3"/>
  <c r="K73" i="3"/>
  <c r="J73" i="3"/>
  <c r="E73" i="3"/>
  <c r="D73" i="3"/>
  <c r="AA72" i="3"/>
  <c r="T72" i="3"/>
  <c r="N72" i="3"/>
  <c r="F72" i="3"/>
  <c r="C72" i="3"/>
  <c r="AA71" i="3"/>
  <c r="T71" i="3"/>
  <c r="N71" i="3"/>
  <c r="F71" i="3"/>
  <c r="C71" i="3"/>
  <c r="AA70" i="3"/>
  <c r="T70" i="3"/>
  <c r="N70" i="3"/>
  <c r="F70" i="3"/>
  <c r="C70" i="3"/>
  <c r="AA69" i="3"/>
  <c r="T69" i="3"/>
  <c r="N69" i="3"/>
  <c r="F69" i="3"/>
  <c r="AA68" i="3"/>
  <c r="T68" i="3"/>
  <c r="N68" i="3"/>
  <c r="F68" i="3"/>
  <c r="C68" i="3"/>
  <c r="AA67" i="3"/>
  <c r="T67" i="3"/>
  <c r="N67" i="3"/>
  <c r="F67" i="3"/>
  <c r="N66" i="3"/>
  <c r="AC65" i="3"/>
  <c r="AB65" i="3"/>
  <c r="Z65" i="3"/>
  <c r="Y65" i="3"/>
  <c r="X65" i="3"/>
  <c r="W65" i="3"/>
  <c r="V65" i="3"/>
  <c r="U65" i="3"/>
  <c r="S65" i="3"/>
  <c r="R65" i="3"/>
  <c r="Q65" i="3"/>
  <c r="P65" i="3"/>
  <c r="O65" i="3"/>
  <c r="M65" i="3"/>
  <c r="L65" i="3"/>
  <c r="K65" i="3"/>
  <c r="J65" i="3"/>
  <c r="E65" i="3"/>
  <c r="D65" i="3"/>
  <c r="AA64" i="3"/>
  <c r="T64" i="3"/>
  <c r="N64" i="3"/>
  <c r="F64" i="3"/>
  <c r="AA63" i="3"/>
  <c r="N63" i="3"/>
  <c r="F63" i="3"/>
  <c r="C63" i="3"/>
  <c r="AA62" i="3"/>
  <c r="T62" i="3"/>
  <c r="N62" i="3"/>
  <c r="F62" i="3"/>
  <c r="C62" i="3"/>
  <c r="AA61" i="3"/>
  <c r="T61" i="3"/>
  <c r="N61" i="3"/>
  <c r="F61" i="3"/>
  <c r="C61" i="3"/>
  <c r="AA60" i="3"/>
  <c r="T60" i="3"/>
  <c r="N60" i="3"/>
  <c r="F60" i="3"/>
  <c r="C60" i="3"/>
  <c r="AA59" i="3"/>
  <c r="T59" i="3"/>
  <c r="F59" i="3"/>
  <c r="C59" i="3"/>
  <c r="T58" i="3"/>
  <c r="N58" i="3"/>
  <c r="F58" i="3"/>
  <c r="C58" i="3"/>
  <c r="AB56" i="3"/>
  <c r="Z56" i="3"/>
  <c r="Y56" i="3"/>
  <c r="X56" i="3"/>
  <c r="W56" i="3"/>
  <c r="V56" i="3"/>
  <c r="U56" i="3"/>
  <c r="S56" i="3"/>
  <c r="R56" i="3"/>
  <c r="Q56" i="3"/>
  <c r="P56" i="3"/>
  <c r="O56" i="3"/>
  <c r="M56" i="3"/>
  <c r="L56" i="3"/>
  <c r="K56" i="3"/>
  <c r="J56" i="3"/>
  <c r="E56" i="3"/>
  <c r="D56" i="3"/>
  <c r="AA55" i="3"/>
  <c r="T55" i="3"/>
  <c r="N55" i="3"/>
  <c r="F55" i="3"/>
  <c r="C55" i="3"/>
  <c r="AC54" i="3"/>
  <c r="AA54" i="3"/>
  <c r="N54" i="3"/>
  <c r="F54" i="3"/>
  <c r="C54" i="3"/>
  <c r="AC53" i="3"/>
  <c r="AA53" i="3"/>
  <c r="T53" i="3"/>
  <c r="N53" i="3"/>
  <c r="F53" i="3"/>
  <c r="C53" i="3"/>
  <c r="AC52" i="3"/>
  <c r="AA52" i="3"/>
  <c r="T52" i="3"/>
  <c r="N52" i="3"/>
  <c r="F52" i="3"/>
  <c r="C52" i="3"/>
  <c r="AC51" i="3"/>
  <c r="AA51" i="3"/>
  <c r="T51" i="3"/>
  <c r="N51" i="3"/>
  <c r="F51" i="3"/>
  <c r="C51" i="3"/>
  <c r="AC50" i="3"/>
  <c r="AA50" i="3"/>
  <c r="T50" i="3"/>
  <c r="N50" i="3"/>
  <c r="F50" i="3"/>
  <c r="C50" i="3"/>
  <c r="AC49" i="3"/>
  <c r="AA49" i="3"/>
  <c r="T49" i="3"/>
  <c r="N49" i="3"/>
  <c r="F49" i="3"/>
  <c r="C49" i="3"/>
  <c r="AC48" i="3"/>
  <c r="T48" i="3"/>
  <c r="N48" i="3"/>
  <c r="F48" i="3"/>
  <c r="C48" i="3"/>
  <c r="AC47" i="3"/>
  <c r="AC56" i="3" s="1"/>
  <c r="AA47" i="3"/>
  <c r="N47" i="3"/>
  <c r="F47" i="3"/>
  <c r="C47" i="3"/>
  <c r="AC45" i="3"/>
  <c r="AB45" i="3"/>
  <c r="Z45" i="3"/>
  <c r="Y45" i="3"/>
  <c r="X45" i="3"/>
  <c r="W45" i="3"/>
  <c r="V45" i="3"/>
  <c r="U45" i="3"/>
  <c r="R45" i="3"/>
  <c r="Q45" i="3"/>
  <c r="P45" i="3"/>
  <c r="O45" i="3"/>
  <c r="M45" i="3"/>
  <c r="L45" i="3"/>
  <c r="K45" i="3"/>
  <c r="J45" i="3"/>
  <c r="E45" i="3"/>
  <c r="D45" i="3"/>
  <c r="AA44" i="3"/>
  <c r="T44" i="3"/>
  <c r="N44" i="3"/>
  <c r="C44" i="3"/>
  <c r="AA43" i="3"/>
  <c r="T43" i="3"/>
  <c r="N43" i="3"/>
  <c r="AA42" i="3"/>
  <c r="T42" i="3"/>
  <c r="N42" i="3"/>
  <c r="C42" i="3"/>
  <c r="AA41" i="3"/>
  <c r="N41" i="3"/>
  <c r="AB40" i="3"/>
  <c r="Z40" i="3"/>
  <c r="Y40" i="3"/>
  <c r="X40" i="3"/>
  <c r="W40" i="3"/>
  <c r="V40" i="3"/>
  <c r="U40" i="3"/>
  <c r="S40" i="3"/>
  <c r="R40" i="3"/>
  <c r="Q40" i="3"/>
  <c r="P40" i="3"/>
  <c r="O40" i="3"/>
  <c r="M40" i="3"/>
  <c r="L40" i="3"/>
  <c r="K40" i="3"/>
  <c r="J40" i="3"/>
  <c r="E40" i="3"/>
  <c r="D40" i="3"/>
  <c r="AC39" i="3"/>
  <c r="AA39" i="3"/>
  <c r="T39" i="3"/>
  <c r="N39" i="3"/>
  <c r="F39" i="3"/>
  <c r="C39" i="3"/>
  <c r="AC38" i="3"/>
  <c r="T38" i="3"/>
  <c r="N38" i="3"/>
  <c r="F38" i="3"/>
  <c r="AC37" i="3"/>
  <c r="AA37" i="3"/>
  <c r="N37" i="3"/>
  <c r="F37" i="3"/>
  <c r="C37" i="3"/>
  <c r="AC36" i="3"/>
  <c r="AC40" i="3" s="1"/>
  <c r="AA36" i="3"/>
  <c r="T36" i="3"/>
  <c r="N36" i="3"/>
  <c r="F36" i="3"/>
  <c r="C36" i="3"/>
  <c r="AB34" i="3"/>
  <c r="Z34" i="3"/>
  <c r="Y34" i="3"/>
  <c r="X34" i="3"/>
  <c r="W34" i="3"/>
  <c r="V34" i="3"/>
  <c r="U34" i="3"/>
  <c r="S34" i="3"/>
  <c r="R34" i="3"/>
  <c r="Q34" i="3"/>
  <c r="P34" i="3"/>
  <c r="O34" i="3"/>
  <c r="L34" i="3"/>
  <c r="K34" i="3"/>
  <c r="J34" i="3"/>
  <c r="E34" i="3"/>
  <c r="D34" i="3"/>
  <c r="AC33" i="3"/>
  <c r="AA33" i="3"/>
  <c r="T33" i="3"/>
  <c r="N33" i="3"/>
  <c r="F33" i="3"/>
  <c r="C33" i="3"/>
  <c r="C32" i="3"/>
  <c r="AC31" i="3"/>
  <c r="AA31" i="3"/>
  <c r="T31" i="3"/>
  <c r="N31" i="3"/>
  <c r="F31" i="3"/>
  <c r="C31" i="3"/>
  <c r="AC30" i="3"/>
  <c r="AA30" i="3"/>
  <c r="T30" i="3"/>
  <c r="N30" i="3"/>
  <c r="F30" i="3"/>
  <c r="C30" i="3"/>
  <c r="T29" i="3"/>
  <c r="AB28" i="3"/>
  <c r="Z28" i="3"/>
  <c r="Y28" i="3"/>
  <c r="X28" i="3"/>
  <c r="W28" i="3"/>
  <c r="V28" i="3"/>
  <c r="U28" i="3"/>
  <c r="S28" i="3"/>
  <c r="R28" i="3"/>
  <c r="Q28" i="3"/>
  <c r="P28" i="3"/>
  <c r="O28" i="3"/>
  <c r="M28" i="3"/>
  <c r="L28" i="3"/>
  <c r="K28" i="3"/>
  <c r="J28" i="3"/>
  <c r="E28" i="3"/>
  <c r="D28" i="3"/>
  <c r="AA27" i="3"/>
  <c r="T27" i="3"/>
  <c r="N27" i="3"/>
  <c r="C27" i="3"/>
  <c r="T26" i="3"/>
  <c r="N26" i="3"/>
  <c r="F26" i="3"/>
  <c r="C26" i="3"/>
  <c r="AC25" i="3"/>
  <c r="AA25" i="3"/>
  <c r="T25" i="3"/>
  <c r="N25" i="3"/>
  <c r="F25" i="3"/>
  <c r="C25" i="3"/>
  <c r="AC24" i="3"/>
  <c r="AA24" i="3"/>
  <c r="T24" i="3"/>
  <c r="N24" i="3"/>
  <c r="F24" i="3"/>
  <c r="C24" i="3"/>
  <c r="AA23" i="3"/>
  <c r="T23" i="3"/>
  <c r="N23" i="3"/>
  <c r="F23" i="3"/>
  <c r="C23" i="3"/>
  <c r="AC22" i="3"/>
  <c r="AA22" i="3"/>
  <c r="T22" i="3"/>
  <c r="N22" i="3"/>
  <c r="F22" i="3"/>
  <c r="C22" i="3"/>
  <c r="AA21" i="3"/>
  <c r="T21" i="3"/>
  <c r="N21" i="3"/>
  <c r="F21" i="3"/>
  <c r="C21" i="3"/>
  <c r="AA20" i="3"/>
  <c r="T20" i="3"/>
  <c r="N20" i="3"/>
  <c r="F20" i="3"/>
  <c r="C20" i="3"/>
  <c r="AB18" i="3"/>
  <c r="Z18" i="3"/>
  <c r="Y18" i="3"/>
  <c r="X18" i="3"/>
  <c r="W18" i="3"/>
  <c r="V18" i="3"/>
  <c r="U18" i="3"/>
  <c r="S18" i="3"/>
  <c r="R18" i="3"/>
  <c r="Q18" i="3"/>
  <c r="P18" i="3"/>
  <c r="O18" i="3"/>
  <c r="M18" i="3"/>
  <c r="L18" i="3"/>
  <c r="K18" i="3"/>
  <c r="J18" i="3"/>
  <c r="E18" i="3"/>
  <c r="D18" i="3"/>
  <c r="AC17" i="3"/>
  <c r="AA17" i="3"/>
  <c r="T17" i="3"/>
  <c r="N17" i="3"/>
  <c r="F17" i="3"/>
  <c r="C17" i="3"/>
  <c r="AC16" i="3"/>
  <c r="AA16" i="3"/>
  <c r="N16" i="3"/>
  <c r="F16" i="3"/>
  <c r="C16" i="3"/>
  <c r="AC15" i="3"/>
  <c r="T15" i="3"/>
  <c r="N15" i="3"/>
  <c r="C15" i="3"/>
  <c r="AC14" i="3"/>
  <c r="AA14" i="3"/>
  <c r="T14" i="3"/>
  <c r="N14" i="3"/>
  <c r="F14" i="3"/>
  <c r="C14" i="3"/>
  <c r="AC13" i="3"/>
  <c r="AA13" i="3"/>
  <c r="T13" i="3"/>
  <c r="N13" i="3"/>
  <c r="F13" i="3"/>
  <c r="C13" i="3"/>
  <c r="AC12" i="3"/>
  <c r="AA12" i="3"/>
  <c r="T12" i="3"/>
  <c r="N12" i="3"/>
  <c r="F12" i="3"/>
  <c r="C12" i="3"/>
  <c r="AC11" i="3"/>
  <c r="AA11" i="3"/>
  <c r="T11" i="3"/>
  <c r="N11" i="3"/>
  <c r="F11" i="3"/>
  <c r="C11" i="3"/>
  <c r="AC10" i="3"/>
  <c r="AA10" i="3"/>
  <c r="T10" i="3"/>
  <c r="N10" i="3"/>
  <c r="F10" i="3"/>
  <c r="C10" i="3"/>
  <c r="AC9" i="3"/>
  <c r="AA9" i="3"/>
  <c r="T9" i="3"/>
  <c r="N9" i="3"/>
  <c r="F9" i="3"/>
  <c r="C9" i="3"/>
  <c r="AA8" i="3"/>
  <c r="T8" i="3"/>
  <c r="N8" i="3"/>
  <c r="F8" i="3"/>
  <c r="C8" i="3"/>
  <c r="AE74" i="4"/>
  <c r="AC73" i="4"/>
  <c r="AB73" i="4"/>
  <c r="Z73" i="4"/>
  <c r="Y73" i="4"/>
  <c r="X73" i="4"/>
  <c r="W73" i="4"/>
  <c r="V73" i="4"/>
  <c r="U73" i="4"/>
  <c r="S73" i="4"/>
  <c r="R73" i="4"/>
  <c r="Q73" i="4"/>
  <c r="P73" i="4"/>
  <c r="O73" i="4"/>
  <c r="M73" i="4"/>
  <c r="L73" i="4"/>
  <c r="K73" i="4"/>
  <c r="J73" i="4"/>
  <c r="E73" i="4"/>
  <c r="D73" i="4"/>
  <c r="AA72" i="4"/>
  <c r="T72" i="4"/>
  <c r="N72" i="4"/>
  <c r="F72" i="4"/>
  <c r="C72" i="4"/>
  <c r="AA71" i="4"/>
  <c r="T71" i="4"/>
  <c r="N71" i="4"/>
  <c r="F71" i="4"/>
  <c r="C71" i="4"/>
  <c r="C70" i="4"/>
  <c r="AA69" i="4"/>
  <c r="T69" i="4"/>
  <c r="N69" i="4"/>
  <c r="F69" i="4"/>
  <c r="AA68" i="4"/>
  <c r="T68" i="4"/>
  <c r="N68" i="4"/>
  <c r="F68" i="4"/>
  <c r="C68" i="4"/>
  <c r="AA67" i="4"/>
  <c r="T67" i="4"/>
  <c r="N67" i="4"/>
  <c r="F67" i="4"/>
  <c r="C67" i="4"/>
  <c r="N66" i="4"/>
  <c r="AC65" i="4"/>
  <c r="AB65" i="4"/>
  <c r="Z65" i="4"/>
  <c r="Y65" i="4"/>
  <c r="X65" i="4"/>
  <c r="W65" i="4"/>
  <c r="V65" i="4"/>
  <c r="U65" i="4"/>
  <c r="S65" i="4"/>
  <c r="R65" i="4"/>
  <c r="Q65" i="4"/>
  <c r="P65" i="4"/>
  <c r="O65" i="4"/>
  <c r="M65" i="4"/>
  <c r="L65" i="4"/>
  <c r="K65" i="4"/>
  <c r="J65" i="4"/>
  <c r="E65" i="4"/>
  <c r="D65" i="4"/>
  <c r="AA64" i="4"/>
  <c r="T64" i="4"/>
  <c r="N64" i="4"/>
  <c r="AA63" i="4"/>
  <c r="T63" i="4"/>
  <c r="N63" i="4"/>
  <c r="F63" i="4"/>
  <c r="C63" i="4"/>
  <c r="AA62" i="4"/>
  <c r="T62" i="4"/>
  <c r="N62" i="4"/>
  <c r="F62" i="4"/>
  <c r="C62" i="4"/>
  <c r="AA61" i="4"/>
  <c r="T61" i="4"/>
  <c r="N61" i="4"/>
  <c r="F61" i="4"/>
  <c r="C61" i="4"/>
  <c r="AA60" i="4"/>
  <c r="T60" i="4"/>
  <c r="N60" i="4"/>
  <c r="F60" i="4"/>
  <c r="C60" i="4"/>
  <c r="AA59" i="4"/>
  <c r="T59" i="4"/>
  <c r="N59" i="4"/>
  <c r="F59" i="4"/>
  <c r="C59" i="4"/>
  <c r="AA58" i="4"/>
  <c r="T58" i="4"/>
  <c r="N58" i="4"/>
  <c r="F58" i="4"/>
  <c r="C58" i="4"/>
  <c r="AB56" i="4"/>
  <c r="Z56" i="4"/>
  <c r="Y56" i="4"/>
  <c r="X56" i="4"/>
  <c r="W56" i="4"/>
  <c r="V56" i="4"/>
  <c r="U56" i="4"/>
  <c r="S56" i="4"/>
  <c r="R56" i="4"/>
  <c r="Q56" i="4"/>
  <c r="P56" i="4"/>
  <c r="O56" i="4"/>
  <c r="M56" i="4"/>
  <c r="L56" i="4"/>
  <c r="K56" i="4"/>
  <c r="J56" i="4"/>
  <c r="E56" i="4"/>
  <c r="D56" i="4"/>
  <c r="AA55" i="4"/>
  <c r="T55" i="4"/>
  <c r="N55" i="4"/>
  <c r="F55" i="4"/>
  <c r="C55" i="4"/>
  <c r="AC54" i="4"/>
  <c r="AA54" i="4"/>
  <c r="N54" i="4"/>
  <c r="F54" i="4"/>
  <c r="C54" i="4"/>
  <c r="AC53" i="4"/>
  <c r="AA53" i="4"/>
  <c r="T53" i="4"/>
  <c r="N53" i="4"/>
  <c r="F53" i="4"/>
  <c r="C53" i="4"/>
  <c r="AC52" i="4"/>
  <c r="AA52" i="4"/>
  <c r="T52" i="4"/>
  <c r="N52" i="4"/>
  <c r="F52" i="4"/>
  <c r="C52" i="4"/>
  <c r="AC51" i="4"/>
  <c r="AA51" i="4"/>
  <c r="T51" i="4"/>
  <c r="N51" i="4"/>
  <c r="F51" i="4"/>
  <c r="C51" i="4"/>
  <c r="AC50" i="4"/>
  <c r="AA50" i="4"/>
  <c r="T50" i="4"/>
  <c r="N50" i="4"/>
  <c r="F50" i="4"/>
  <c r="C50" i="4"/>
  <c r="AC49" i="4"/>
  <c r="AA49" i="4"/>
  <c r="T49" i="4"/>
  <c r="N49" i="4"/>
  <c r="F49" i="4"/>
  <c r="C49" i="4"/>
  <c r="AC48" i="4"/>
  <c r="AA48" i="4"/>
  <c r="T48" i="4"/>
  <c r="N48" i="4"/>
  <c r="F48" i="4"/>
  <c r="C48" i="4"/>
  <c r="AC47" i="4"/>
  <c r="AA47" i="4"/>
  <c r="T47" i="4"/>
  <c r="N47" i="4"/>
  <c r="F47" i="4"/>
  <c r="C47" i="4"/>
  <c r="AA44" i="4"/>
  <c r="T44" i="4"/>
  <c r="N44" i="4"/>
  <c r="C44" i="4"/>
  <c r="AA43" i="4"/>
  <c r="T43" i="4"/>
  <c r="N43" i="4"/>
  <c r="AA42" i="4"/>
  <c r="T42" i="4"/>
  <c r="C42" i="4"/>
  <c r="AA41" i="4"/>
  <c r="N41" i="4"/>
  <c r="AD41" i="4" s="1"/>
  <c r="AB40" i="4"/>
  <c r="Z40" i="4"/>
  <c r="Y40" i="4"/>
  <c r="X40" i="4"/>
  <c r="W40" i="4"/>
  <c r="V40" i="4"/>
  <c r="U40" i="4"/>
  <c r="S40" i="4"/>
  <c r="R40" i="4"/>
  <c r="Q40" i="4"/>
  <c r="P40" i="4"/>
  <c r="O40" i="4"/>
  <c r="M40" i="4"/>
  <c r="L40" i="4"/>
  <c r="K40" i="4"/>
  <c r="J40" i="4"/>
  <c r="E40" i="4"/>
  <c r="D40" i="4"/>
  <c r="AC39" i="4"/>
  <c r="AA39" i="4"/>
  <c r="N39" i="4"/>
  <c r="F39" i="4"/>
  <c r="C39" i="4"/>
  <c r="AC38" i="4"/>
  <c r="AA38" i="4"/>
  <c r="T38" i="4"/>
  <c r="N38" i="4"/>
  <c r="AC37" i="4"/>
  <c r="AA37" i="4"/>
  <c r="T37" i="4"/>
  <c r="N37" i="4"/>
  <c r="F37" i="4"/>
  <c r="C37" i="4"/>
  <c r="AC36" i="4"/>
  <c r="AA36" i="4"/>
  <c r="T36" i="4"/>
  <c r="N36" i="4"/>
  <c r="F36" i="4"/>
  <c r="C36" i="4"/>
  <c r="AB34" i="4"/>
  <c r="Z34" i="4"/>
  <c r="Y34" i="4"/>
  <c r="X34" i="4"/>
  <c r="W34" i="4"/>
  <c r="V34" i="4"/>
  <c r="U34" i="4"/>
  <c r="S34" i="4"/>
  <c r="R34" i="4"/>
  <c r="Q34" i="4"/>
  <c r="P34" i="4"/>
  <c r="O34" i="4"/>
  <c r="M34" i="4"/>
  <c r="L34" i="4"/>
  <c r="K34" i="4"/>
  <c r="J34" i="4"/>
  <c r="E34" i="4"/>
  <c r="D34" i="4"/>
  <c r="AC33" i="4"/>
  <c r="T33" i="4"/>
  <c r="N33" i="4"/>
  <c r="F33" i="4"/>
  <c r="C33" i="4"/>
  <c r="C32" i="4"/>
  <c r="AC31" i="4"/>
  <c r="AA31" i="4"/>
  <c r="T31" i="4"/>
  <c r="N31" i="4"/>
  <c r="F31" i="4"/>
  <c r="C31" i="4"/>
  <c r="AC30" i="4"/>
  <c r="AA30" i="4"/>
  <c r="T30" i="4"/>
  <c r="N30" i="4"/>
  <c r="F30" i="4"/>
  <c r="C30" i="4"/>
  <c r="T29" i="4"/>
  <c r="AB28" i="4"/>
  <c r="Z28" i="4"/>
  <c r="Y28" i="4"/>
  <c r="X28" i="4"/>
  <c r="W28" i="4"/>
  <c r="V28" i="4"/>
  <c r="U28" i="4"/>
  <c r="S28" i="4"/>
  <c r="R28" i="4"/>
  <c r="Q28" i="4"/>
  <c r="P28" i="4"/>
  <c r="O28" i="4"/>
  <c r="M28" i="4"/>
  <c r="L28" i="4"/>
  <c r="K28" i="4"/>
  <c r="J28" i="4"/>
  <c r="E28" i="4"/>
  <c r="D28" i="4"/>
  <c r="AA27" i="4"/>
  <c r="T27" i="4"/>
  <c r="N27" i="4"/>
  <c r="F27" i="4"/>
  <c r="C27" i="4"/>
  <c r="AA26" i="4"/>
  <c r="T26" i="4"/>
  <c r="N26" i="4"/>
  <c r="F26" i="4"/>
  <c r="C26" i="4"/>
  <c r="AC25" i="4"/>
  <c r="AA25" i="4"/>
  <c r="T25" i="4"/>
  <c r="N25" i="4"/>
  <c r="F25" i="4"/>
  <c r="C25" i="4"/>
  <c r="AC24" i="4"/>
  <c r="AA24" i="4"/>
  <c r="T24" i="4"/>
  <c r="N24" i="4"/>
  <c r="F24" i="4"/>
  <c r="C24" i="4"/>
  <c r="AA23" i="4"/>
  <c r="T23" i="4"/>
  <c r="N23" i="4"/>
  <c r="F23" i="4"/>
  <c r="C23" i="4"/>
  <c r="AC22" i="4"/>
  <c r="AA22" i="4"/>
  <c r="T22" i="4"/>
  <c r="N22" i="4"/>
  <c r="F22" i="4"/>
  <c r="C22" i="4"/>
  <c r="AA21" i="4"/>
  <c r="T21" i="4"/>
  <c r="N21" i="4"/>
  <c r="F21" i="4"/>
  <c r="C21" i="4"/>
  <c r="AA20" i="4"/>
  <c r="T20" i="4"/>
  <c r="N20" i="4"/>
  <c r="F20" i="4"/>
  <c r="C20" i="4"/>
  <c r="AB18" i="4"/>
  <c r="Z18" i="4"/>
  <c r="Y18" i="4"/>
  <c r="X18" i="4"/>
  <c r="W18" i="4"/>
  <c r="V18" i="4"/>
  <c r="U18" i="4"/>
  <c r="S18" i="4"/>
  <c r="R18" i="4"/>
  <c r="Q18" i="4"/>
  <c r="P18" i="4"/>
  <c r="O18" i="4"/>
  <c r="M18" i="4"/>
  <c r="L18" i="4"/>
  <c r="K18" i="4"/>
  <c r="J18" i="4"/>
  <c r="E18" i="4"/>
  <c r="D18" i="4"/>
  <c r="AC17" i="4"/>
  <c r="AA17" i="4"/>
  <c r="T17" i="4"/>
  <c r="N17" i="4"/>
  <c r="F17" i="4"/>
  <c r="C17" i="4"/>
  <c r="AC16" i="4"/>
  <c r="AA16" i="4"/>
  <c r="T16" i="4"/>
  <c r="N16" i="4"/>
  <c r="F16" i="4"/>
  <c r="C16" i="4"/>
  <c r="AC15" i="4"/>
  <c r="AA15" i="4"/>
  <c r="T15" i="4"/>
  <c r="F15" i="4"/>
  <c r="C15" i="4"/>
  <c r="AC14" i="4"/>
  <c r="AA14" i="4"/>
  <c r="T14" i="4"/>
  <c r="F14" i="4"/>
  <c r="C14" i="4"/>
  <c r="AC13" i="4"/>
  <c r="AA13" i="4"/>
  <c r="T13" i="4"/>
  <c r="N13" i="4"/>
  <c r="F13" i="4"/>
  <c r="C13" i="4"/>
  <c r="AC12" i="4"/>
  <c r="AA12" i="4"/>
  <c r="T12" i="4"/>
  <c r="N12" i="4"/>
  <c r="F12" i="4"/>
  <c r="C12" i="4"/>
  <c r="AC11" i="4"/>
  <c r="AA11" i="4"/>
  <c r="T11" i="4"/>
  <c r="N11" i="4"/>
  <c r="C11" i="4"/>
  <c r="AC10" i="4"/>
  <c r="AA10" i="4"/>
  <c r="T10" i="4"/>
  <c r="N10" i="4"/>
  <c r="F10" i="4"/>
  <c r="C10" i="4"/>
  <c r="AC9" i="4"/>
  <c r="AA9" i="4"/>
  <c r="N9" i="4"/>
  <c r="F9" i="4"/>
  <c r="AA8" i="4"/>
  <c r="T8" i="4"/>
  <c r="N8" i="4"/>
  <c r="F8" i="4"/>
  <c r="C8" i="4"/>
  <c r="AE74" i="2"/>
  <c r="AC73" i="2"/>
  <c r="AB73" i="2"/>
  <c r="Z73" i="2"/>
  <c r="Y73" i="2"/>
  <c r="X73" i="2"/>
  <c r="W73" i="2"/>
  <c r="V73" i="2"/>
  <c r="U73" i="2"/>
  <c r="S73" i="2"/>
  <c r="R73" i="2"/>
  <c r="Q73" i="2"/>
  <c r="P73" i="2"/>
  <c r="O73" i="2"/>
  <c r="M73" i="2"/>
  <c r="L73" i="2"/>
  <c r="K73" i="2"/>
  <c r="J73" i="2"/>
  <c r="E73" i="2"/>
  <c r="D73" i="2"/>
  <c r="AA72" i="2"/>
  <c r="T72" i="2"/>
  <c r="N72" i="2"/>
  <c r="F72" i="2"/>
  <c r="C72" i="2"/>
  <c r="AA71" i="2"/>
  <c r="T71" i="2"/>
  <c r="N71" i="2"/>
  <c r="F71" i="2"/>
  <c r="C71" i="2"/>
  <c r="AA70" i="2"/>
  <c r="T70" i="2"/>
  <c r="N70" i="2"/>
  <c r="F70" i="2"/>
  <c r="C70" i="2"/>
  <c r="AA69" i="2"/>
  <c r="T69" i="2"/>
  <c r="N69" i="2"/>
  <c r="F69" i="2"/>
  <c r="AA68" i="2"/>
  <c r="T68" i="2"/>
  <c r="N68" i="2"/>
  <c r="F68" i="2"/>
  <c r="C68" i="2"/>
  <c r="AA67" i="2"/>
  <c r="T67" i="2"/>
  <c r="N67" i="2"/>
  <c r="F67" i="2"/>
  <c r="C67" i="2"/>
  <c r="N66" i="2"/>
  <c r="AC65" i="2"/>
  <c r="AB65" i="2"/>
  <c r="Z65" i="2"/>
  <c r="Y65" i="2"/>
  <c r="X65" i="2"/>
  <c r="W65" i="2"/>
  <c r="V65" i="2"/>
  <c r="U65" i="2"/>
  <c r="S65" i="2"/>
  <c r="R65" i="2"/>
  <c r="Q65" i="2"/>
  <c r="P65" i="2"/>
  <c r="O65" i="2"/>
  <c r="M65" i="2"/>
  <c r="L65" i="2"/>
  <c r="K65" i="2"/>
  <c r="J65" i="2"/>
  <c r="E65" i="2"/>
  <c r="D65" i="2"/>
  <c r="AA64" i="2"/>
  <c r="T64" i="2"/>
  <c r="N64" i="2"/>
  <c r="F64" i="2"/>
  <c r="AA63" i="2"/>
  <c r="T63" i="2"/>
  <c r="N63" i="2"/>
  <c r="F63" i="2"/>
  <c r="C63" i="2"/>
  <c r="AA62" i="2"/>
  <c r="T62" i="2"/>
  <c r="N62" i="2"/>
  <c r="F62" i="2"/>
  <c r="C62" i="2"/>
  <c r="AA61" i="2"/>
  <c r="T61" i="2"/>
  <c r="N61" i="2"/>
  <c r="F61" i="2"/>
  <c r="C61" i="2"/>
  <c r="AA60" i="2"/>
  <c r="T60" i="2"/>
  <c r="N60" i="2"/>
  <c r="F60" i="2"/>
  <c r="C60" i="2"/>
  <c r="AA59" i="2"/>
  <c r="T59" i="2"/>
  <c r="N59" i="2"/>
  <c r="F59" i="2"/>
  <c r="C59" i="2"/>
  <c r="AA58" i="2"/>
  <c r="T58" i="2"/>
  <c r="N58" i="2"/>
  <c r="F58" i="2"/>
  <c r="C58" i="2"/>
  <c r="AB56" i="2"/>
  <c r="Z56" i="2"/>
  <c r="Y56" i="2"/>
  <c r="X56" i="2"/>
  <c r="W56" i="2"/>
  <c r="V56" i="2"/>
  <c r="U56" i="2"/>
  <c r="S56" i="2"/>
  <c r="R56" i="2"/>
  <c r="Q56" i="2"/>
  <c r="P56" i="2"/>
  <c r="O56" i="2"/>
  <c r="M56" i="2"/>
  <c r="L56" i="2"/>
  <c r="K56" i="2"/>
  <c r="J56" i="2"/>
  <c r="E56" i="2"/>
  <c r="D56" i="2"/>
  <c r="AA55" i="2"/>
  <c r="T55" i="2"/>
  <c r="N55" i="2"/>
  <c r="F55" i="2"/>
  <c r="C55" i="2"/>
  <c r="AC54" i="2"/>
  <c r="AA54" i="2"/>
  <c r="T54" i="2"/>
  <c r="N54" i="2"/>
  <c r="F54" i="2"/>
  <c r="C54" i="2"/>
  <c r="AC53" i="2"/>
  <c r="AA53" i="2"/>
  <c r="T53" i="2"/>
  <c r="N53" i="2"/>
  <c r="F53" i="2"/>
  <c r="C53" i="2"/>
  <c r="AC52" i="2"/>
  <c r="AA52" i="2"/>
  <c r="T52" i="2"/>
  <c r="N52" i="2"/>
  <c r="F52" i="2"/>
  <c r="C52" i="2"/>
  <c r="AC51" i="2"/>
  <c r="AA51" i="2"/>
  <c r="T51" i="2"/>
  <c r="N51" i="2"/>
  <c r="F51" i="2"/>
  <c r="C51" i="2"/>
  <c r="AC50" i="2"/>
  <c r="AA50" i="2"/>
  <c r="T50" i="2"/>
  <c r="N50" i="2"/>
  <c r="AD50" i="2" s="1"/>
  <c r="F50" i="2"/>
  <c r="C50" i="2"/>
  <c r="AC49" i="2"/>
  <c r="AA49" i="2"/>
  <c r="N49" i="2"/>
  <c r="F49" i="2"/>
  <c r="C49" i="2"/>
  <c r="AC48" i="2"/>
  <c r="AA48" i="2"/>
  <c r="T48" i="2"/>
  <c r="N48" i="2"/>
  <c r="F48" i="2"/>
  <c r="C48" i="2"/>
  <c r="AC47" i="2"/>
  <c r="AA47" i="2"/>
  <c r="T47" i="2"/>
  <c r="F47" i="2"/>
  <c r="C47" i="2"/>
  <c r="AC45" i="2"/>
  <c r="AB45" i="2"/>
  <c r="Z45" i="2"/>
  <c r="Y45" i="2"/>
  <c r="X45" i="2"/>
  <c r="W45" i="2"/>
  <c r="V45" i="2"/>
  <c r="U45" i="2"/>
  <c r="S45" i="2"/>
  <c r="R45" i="2"/>
  <c r="Q45" i="2"/>
  <c r="P45" i="2"/>
  <c r="O45" i="2"/>
  <c r="M45" i="2"/>
  <c r="L45" i="2"/>
  <c r="K45" i="2"/>
  <c r="J45" i="2"/>
  <c r="E45" i="2"/>
  <c r="D45" i="2"/>
  <c r="AA44" i="2"/>
  <c r="T44" i="2"/>
  <c r="N44" i="2"/>
  <c r="F44" i="2"/>
  <c r="C44" i="2"/>
  <c r="AA43" i="2"/>
  <c r="T43" i="2"/>
  <c r="N43" i="2"/>
  <c r="AA42" i="2"/>
  <c r="T42" i="2"/>
  <c r="N42" i="2"/>
  <c r="C42" i="2"/>
  <c r="AA41" i="2"/>
  <c r="N41" i="2"/>
  <c r="AB40" i="2"/>
  <c r="Z40" i="2"/>
  <c r="Y40" i="2"/>
  <c r="X40" i="2"/>
  <c r="W40" i="2"/>
  <c r="U40" i="2"/>
  <c r="S40" i="2"/>
  <c r="R40" i="2"/>
  <c r="Q40" i="2"/>
  <c r="P40" i="2"/>
  <c r="O40" i="2"/>
  <c r="M40" i="2"/>
  <c r="L40" i="2"/>
  <c r="K40" i="2"/>
  <c r="J40" i="2"/>
  <c r="E40" i="2"/>
  <c r="D40" i="2"/>
  <c r="AC39" i="2"/>
  <c r="AA39" i="2"/>
  <c r="T39" i="2"/>
  <c r="N39" i="2"/>
  <c r="F39" i="2"/>
  <c r="C39" i="2"/>
  <c r="AC38" i="2"/>
  <c r="AA38" i="2"/>
  <c r="T38" i="2"/>
  <c r="N38" i="2"/>
  <c r="F38" i="2"/>
  <c r="C38" i="2"/>
  <c r="AC37" i="2"/>
  <c r="AA37" i="2"/>
  <c r="N37" i="2"/>
  <c r="F37" i="2"/>
  <c r="C37" i="2"/>
  <c r="AC36" i="2"/>
  <c r="AA36" i="2"/>
  <c r="T36" i="2"/>
  <c r="N36" i="2"/>
  <c r="F36" i="2"/>
  <c r="C36" i="2"/>
  <c r="AB34" i="2"/>
  <c r="Z34" i="2"/>
  <c r="Y34" i="2"/>
  <c r="X34" i="2"/>
  <c r="W34" i="2"/>
  <c r="V34" i="2"/>
  <c r="U34" i="2"/>
  <c r="S34" i="2"/>
  <c r="R34" i="2"/>
  <c r="Q34" i="2"/>
  <c r="P34" i="2"/>
  <c r="O34" i="2"/>
  <c r="M34" i="2"/>
  <c r="L34" i="2"/>
  <c r="K34" i="2"/>
  <c r="J34" i="2"/>
  <c r="E34" i="2"/>
  <c r="D34" i="2"/>
  <c r="AC33" i="2"/>
  <c r="AA33" i="2"/>
  <c r="T33" i="2"/>
  <c r="N33" i="2"/>
  <c r="F33" i="2"/>
  <c r="C33" i="2"/>
  <c r="C32" i="2"/>
  <c r="AA31" i="2"/>
  <c r="T31" i="2"/>
  <c r="N31" i="2"/>
  <c r="F31" i="2"/>
  <c r="C31" i="2"/>
  <c r="AC30" i="2"/>
  <c r="AA30" i="2"/>
  <c r="T30" i="2"/>
  <c r="N30" i="2"/>
  <c r="F30" i="2"/>
  <c r="C30" i="2"/>
  <c r="T29" i="2"/>
  <c r="AB28" i="2"/>
  <c r="Z28" i="2"/>
  <c r="Y28" i="2"/>
  <c r="X28" i="2"/>
  <c r="W28" i="2"/>
  <c r="V28" i="2"/>
  <c r="U28" i="2"/>
  <c r="S28" i="2"/>
  <c r="R28" i="2"/>
  <c r="Q28" i="2"/>
  <c r="P28" i="2"/>
  <c r="O28" i="2"/>
  <c r="M28" i="2"/>
  <c r="L28" i="2"/>
  <c r="K28" i="2"/>
  <c r="J28" i="2"/>
  <c r="E28" i="2"/>
  <c r="D28" i="2"/>
  <c r="AA27" i="2"/>
  <c r="T27" i="2"/>
  <c r="N27" i="2"/>
  <c r="F27" i="2"/>
  <c r="AA26" i="2"/>
  <c r="T26" i="2"/>
  <c r="N26" i="2"/>
  <c r="F26" i="2"/>
  <c r="C26" i="2"/>
  <c r="AC25" i="2"/>
  <c r="AA25" i="2"/>
  <c r="T25" i="2"/>
  <c r="N25" i="2"/>
  <c r="F25" i="2"/>
  <c r="C25" i="2"/>
  <c r="AC24" i="2"/>
  <c r="AA24" i="2"/>
  <c r="T24" i="2"/>
  <c r="N24" i="2"/>
  <c r="F24" i="2"/>
  <c r="C24" i="2"/>
  <c r="AA23" i="2"/>
  <c r="T23" i="2"/>
  <c r="N23" i="2"/>
  <c r="F23" i="2"/>
  <c r="C23" i="2"/>
  <c r="AA22" i="2"/>
  <c r="T22" i="2"/>
  <c r="N22" i="2"/>
  <c r="F22" i="2"/>
  <c r="C22" i="2"/>
  <c r="AA21" i="2"/>
  <c r="T21" i="2"/>
  <c r="N21" i="2"/>
  <c r="F21" i="2"/>
  <c r="C21" i="2"/>
  <c r="AA20" i="2"/>
  <c r="N20" i="2"/>
  <c r="F20" i="2"/>
  <c r="C20" i="2"/>
  <c r="AB18" i="2"/>
  <c r="Y18" i="2"/>
  <c r="X18" i="2"/>
  <c r="W18" i="2"/>
  <c r="V18" i="2"/>
  <c r="U18" i="2"/>
  <c r="S18" i="2"/>
  <c r="R18" i="2"/>
  <c r="Q18" i="2"/>
  <c r="P18" i="2"/>
  <c r="O18" i="2"/>
  <c r="M18" i="2"/>
  <c r="L18" i="2"/>
  <c r="K18" i="2"/>
  <c r="J18" i="2"/>
  <c r="E18" i="2"/>
  <c r="D18" i="2"/>
  <c r="AC17" i="2"/>
  <c r="AA17" i="2"/>
  <c r="T17" i="2"/>
  <c r="N17" i="2"/>
  <c r="F17" i="2"/>
  <c r="C17" i="2"/>
  <c r="AC16" i="2"/>
  <c r="AA16" i="2"/>
  <c r="T16" i="2"/>
  <c r="N16" i="2"/>
  <c r="F16" i="2"/>
  <c r="C16" i="2"/>
  <c r="AC15" i="2"/>
  <c r="AA15" i="2"/>
  <c r="T15" i="2"/>
  <c r="N15" i="2"/>
  <c r="F15" i="2"/>
  <c r="C15" i="2"/>
  <c r="AC14" i="2"/>
  <c r="AA14" i="2"/>
  <c r="T14" i="2"/>
  <c r="N14" i="2"/>
  <c r="F14" i="2"/>
  <c r="C14" i="2"/>
  <c r="AC13" i="2"/>
  <c r="AA13" i="2"/>
  <c r="T13" i="2"/>
  <c r="N13" i="2"/>
  <c r="F13" i="2"/>
  <c r="C13" i="2"/>
  <c r="AC12" i="2"/>
  <c r="AA12" i="2"/>
  <c r="T12" i="2"/>
  <c r="N12" i="2"/>
  <c r="F12" i="2"/>
  <c r="C12" i="2"/>
  <c r="AC11" i="2"/>
  <c r="AA11" i="2"/>
  <c r="N11" i="2"/>
  <c r="F11" i="2"/>
  <c r="C11" i="2"/>
  <c r="AC10" i="2"/>
  <c r="AA10" i="2"/>
  <c r="T10" i="2"/>
  <c r="N10" i="2"/>
  <c r="F10" i="2"/>
  <c r="C10" i="2"/>
  <c r="AC9" i="2"/>
  <c r="AA9" i="2"/>
  <c r="T9" i="2"/>
  <c r="N9" i="2"/>
  <c r="F9" i="2"/>
  <c r="C9" i="2"/>
  <c r="AA8" i="2"/>
  <c r="T8" i="2"/>
  <c r="N8" i="2"/>
  <c r="C8" i="2"/>
  <c r="C55" i="1"/>
  <c r="C72" i="1"/>
  <c r="C71" i="1"/>
  <c r="C70" i="1"/>
  <c r="C68" i="1"/>
  <c r="C67" i="1"/>
  <c r="C63" i="1"/>
  <c r="C62" i="1"/>
  <c r="C61" i="1"/>
  <c r="C60" i="1"/>
  <c r="C59" i="1"/>
  <c r="C58" i="1"/>
  <c r="C53" i="1"/>
  <c r="C54" i="1"/>
  <c r="C52" i="1"/>
  <c r="C51" i="1"/>
  <c r="C50" i="1"/>
  <c r="C49" i="1"/>
  <c r="C48" i="1"/>
  <c r="C47" i="1"/>
  <c r="C44" i="1"/>
  <c r="C42" i="1"/>
  <c r="C39" i="1"/>
  <c r="C37" i="1"/>
  <c r="C36" i="1"/>
  <c r="C33" i="1"/>
  <c r="C32" i="1"/>
  <c r="C31" i="1"/>
  <c r="C30" i="1"/>
  <c r="C27" i="1"/>
  <c r="C26" i="1"/>
  <c r="C25" i="1"/>
  <c r="C24" i="1"/>
  <c r="C23" i="1"/>
  <c r="C22" i="1"/>
  <c r="C21" i="1"/>
  <c r="C20" i="1"/>
  <c r="C17" i="1"/>
  <c r="C16" i="1"/>
  <c r="C15" i="1"/>
  <c r="C14" i="1"/>
  <c r="C13" i="1"/>
  <c r="C12" i="1"/>
  <c r="C11" i="1"/>
  <c r="C10" i="1"/>
  <c r="C9" i="1"/>
  <c r="C8" i="1"/>
  <c r="F63" i="1"/>
  <c r="N63" i="1"/>
  <c r="T63" i="1"/>
  <c r="Q63" i="9" s="1"/>
  <c r="AA63" i="1"/>
  <c r="F53" i="1"/>
  <c r="N53" i="1"/>
  <c r="K53" i="9" s="1"/>
  <c r="T53" i="1"/>
  <c r="AA53" i="1"/>
  <c r="X53" i="9" s="1"/>
  <c r="AC53" i="1"/>
  <c r="Z53" i="9" s="1"/>
  <c r="K75" i="8"/>
  <c r="J75" i="8"/>
  <c r="I75" i="8"/>
  <c r="H75" i="8"/>
  <c r="G75" i="8"/>
  <c r="F75" i="8"/>
  <c r="E75" i="8"/>
  <c r="D75" i="8"/>
  <c r="M74" i="8"/>
  <c r="L74" i="8"/>
  <c r="M73" i="8"/>
  <c r="L73" i="8"/>
  <c r="M72" i="8"/>
  <c r="L72" i="8"/>
  <c r="M71" i="8"/>
  <c r="L71" i="8"/>
  <c r="M70" i="8"/>
  <c r="L70" i="8"/>
  <c r="M69" i="8"/>
  <c r="M75" i="8" s="1"/>
  <c r="L69" i="8"/>
  <c r="L75" i="8" s="1"/>
  <c r="L68" i="8"/>
  <c r="K68" i="8"/>
  <c r="I68" i="8"/>
  <c r="G68" i="8"/>
  <c r="E68" i="8"/>
  <c r="K67" i="8"/>
  <c r="J67" i="8"/>
  <c r="I67" i="8"/>
  <c r="H67" i="8"/>
  <c r="G67" i="8"/>
  <c r="F67" i="8"/>
  <c r="E67" i="8"/>
  <c r="M67" i="8" s="1"/>
  <c r="D67" i="8"/>
  <c r="L67" i="8" s="1"/>
  <c r="M66" i="8"/>
  <c r="L66" i="8"/>
  <c r="M65" i="8"/>
  <c r="L65" i="8"/>
  <c r="M64" i="8"/>
  <c r="L64" i="8"/>
  <c r="L63" i="8"/>
  <c r="N63" i="8" s="1"/>
  <c r="M62" i="8"/>
  <c r="L62" i="8"/>
  <c r="M61" i="8"/>
  <c r="L61" i="8"/>
  <c r="M60" i="8"/>
  <c r="L60" i="8"/>
  <c r="M59" i="8"/>
  <c r="L59" i="8"/>
  <c r="K58" i="8"/>
  <c r="J58" i="8"/>
  <c r="I58" i="8"/>
  <c r="H58" i="8"/>
  <c r="G58" i="8"/>
  <c r="F58" i="8"/>
  <c r="E58" i="8"/>
  <c r="M58" i="8" s="1"/>
  <c r="D58" i="8"/>
  <c r="L58" i="8" s="1"/>
  <c r="M57" i="8"/>
  <c r="L57" i="8"/>
  <c r="M56" i="8"/>
  <c r="L56" i="8"/>
  <c r="M55" i="8"/>
  <c r="L55" i="8"/>
  <c r="M54" i="8"/>
  <c r="L54" i="8"/>
  <c r="M52" i="8"/>
  <c r="L52" i="8"/>
  <c r="M51" i="8"/>
  <c r="L51" i="8"/>
  <c r="M50" i="8"/>
  <c r="L50" i="8"/>
  <c r="M49" i="8"/>
  <c r="L49" i="8"/>
  <c r="M48" i="8"/>
  <c r="L48" i="8"/>
  <c r="K47" i="8"/>
  <c r="J47" i="8"/>
  <c r="I47" i="8"/>
  <c r="H47" i="8"/>
  <c r="G47" i="8"/>
  <c r="F47" i="8"/>
  <c r="E47" i="8"/>
  <c r="M47" i="8" s="1"/>
  <c r="D47" i="8"/>
  <c r="L47" i="8" s="1"/>
  <c r="M46" i="8"/>
  <c r="L46" i="8"/>
  <c r="M45" i="8"/>
  <c r="L45" i="8"/>
  <c r="M44" i="8"/>
  <c r="L44" i="8"/>
  <c r="M43" i="8"/>
  <c r="L43" i="8"/>
  <c r="K42" i="8"/>
  <c r="J42" i="8"/>
  <c r="I42" i="8"/>
  <c r="H42" i="8"/>
  <c r="G42" i="8"/>
  <c r="F42" i="8"/>
  <c r="E42" i="8"/>
  <c r="M42" i="8" s="1"/>
  <c r="D42" i="8"/>
  <c r="M41" i="8"/>
  <c r="L41" i="8"/>
  <c r="M40" i="8"/>
  <c r="L40" i="8"/>
  <c r="M39" i="8"/>
  <c r="L39" i="8"/>
  <c r="M38" i="8"/>
  <c r="L38" i="8"/>
  <c r="M37" i="8"/>
  <c r="L37" i="8"/>
  <c r="K36" i="8"/>
  <c r="J36" i="8"/>
  <c r="I36" i="8"/>
  <c r="H36" i="8"/>
  <c r="G36" i="8"/>
  <c r="F36" i="8"/>
  <c r="E36" i="8"/>
  <c r="M36" i="8" s="1"/>
  <c r="D36" i="8"/>
  <c r="L36" i="8" s="1"/>
  <c r="M35" i="8"/>
  <c r="L35" i="8"/>
  <c r="M34" i="8"/>
  <c r="L34" i="8"/>
  <c r="M33" i="8"/>
  <c r="L33" i="8"/>
  <c r="M32" i="8"/>
  <c r="L32" i="8"/>
  <c r="M31" i="8"/>
  <c r="F31" i="8"/>
  <c r="L31" i="8" s="1"/>
  <c r="K30" i="8"/>
  <c r="J30" i="8"/>
  <c r="I30" i="8"/>
  <c r="H30" i="8"/>
  <c r="G30" i="8"/>
  <c r="F30" i="8"/>
  <c r="E30" i="8"/>
  <c r="M30" i="8" s="1"/>
  <c r="D30" i="8"/>
  <c r="L30" i="8" s="1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K20" i="8"/>
  <c r="J20" i="8"/>
  <c r="I20" i="8"/>
  <c r="H20" i="8"/>
  <c r="G20" i="8"/>
  <c r="F20" i="8"/>
  <c r="E20" i="8"/>
  <c r="M20" i="8" s="1"/>
  <c r="D20" i="8"/>
  <c r="M19" i="8"/>
  <c r="L19" i="8"/>
  <c r="M18" i="8"/>
  <c r="L18" i="8"/>
  <c r="M17" i="8"/>
  <c r="L17" i="8"/>
  <c r="M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K74" i="7"/>
  <c r="J74" i="7"/>
  <c r="I74" i="7"/>
  <c r="H74" i="7"/>
  <c r="G74" i="7"/>
  <c r="F74" i="7"/>
  <c r="E74" i="7"/>
  <c r="D74" i="7"/>
  <c r="M73" i="7"/>
  <c r="L73" i="7"/>
  <c r="M72" i="7"/>
  <c r="L72" i="7"/>
  <c r="M71" i="7"/>
  <c r="L71" i="7"/>
  <c r="M70" i="7"/>
  <c r="L70" i="7"/>
  <c r="M69" i="7"/>
  <c r="L69" i="7"/>
  <c r="M68" i="7"/>
  <c r="M74" i="7" s="1"/>
  <c r="L68" i="7"/>
  <c r="L74" i="7" s="1"/>
  <c r="L67" i="7"/>
  <c r="K67" i="7"/>
  <c r="I67" i="7"/>
  <c r="E67" i="7"/>
  <c r="K66" i="7"/>
  <c r="J66" i="7"/>
  <c r="I66" i="7"/>
  <c r="H66" i="7"/>
  <c r="G66" i="7"/>
  <c r="F66" i="7"/>
  <c r="E66" i="7"/>
  <c r="M66" i="7" s="1"/>
  <c r="D66" i="7"/>
  <c r="L66" i="7" s="1"/>
  <c r="M65" i="7"/>
  <c r="L65" i="7"/>
  <c r="M64" i="7"/>
  <c r="M63" i="7"/>
  <c r="N63" i="7" s="1"/>
  <c r="M61" i="7"/>
  <c r="L61" i="7"/>
  <c r="M60" i="7"/>
  <c r="L60" i="7"/>
  <c r="M59" i="7"/>
  <c r="L59" i="7"/>
  <c r="M58" i="7"/>
  <c r="L58" i="7"/>
  <c r="K57" i="7"/>
  <c r="J57" i="7"/>
  <c r="I57" i="7"/>
  <c r="H57" i="7"/>
  <c r="G57" i="7"/>
  <c r="F57" i="7"/>
  <c r="E57" i="7"/>
  <c r="M57" i="7" s="1"/>
  <c r="D57" i="7"/>
  <c r="L57" i="7" s="1"/>
  <c r="M56" i="7"/>
  <c r="L56" i="7"/>
  <c r="M55" i="7"/>
  <c r="L55" i="7"/>
  <c r="M54" i="7"/>
  <c r="L54" i="7"/>
  <c r="M53" i="7"/>
  <c r="L53" i="7"/>
  <c r="M51" i="7"/>
  <c r="L51" i="7"/>
  <c r="M50" i="7"/>
  <c r="L50" i="7"/>
  <c r="M49" i="7"/>
  <c r="L49" i="7"/>
  <c r="M48" i="7"/>
  <c r="L48" i="7"/>
  <c r="M47" i="7"/>
  <c r="L47" i="7"/>
  <c r="K46" i="7"/>
  <c r="J46" i="7"/>
  <c r="I46" i="7"/>
  <c r="H46" i="7"/>
  <c r="G46" i="7"/>
  <c r="F46" i="7"/>
  <c r="E46" i="7"/>
  <c r="M46" i="7" s="1"/>
  <c r="D46" i="7"/>
  <c r="L46" i="7" s="1"/>
  <c r="M45" i="7"/>
  <c r="L45" i="7"/>
  <c r="M44" i="7"/>
  <c r="L44" i="7"/>
  <c r="M43" i="7"/>
  <c r="L43" i="7"/>
  <c r="M42" i="7"/>
  <c r="L42" i="7"/>
  <c r="K41" i="7"/>
  <c r="J41" i="7"/>
  <c r="I41" i="7"/>
  <c r="H41" i="7"/>
  <c r="G41" i="7"/>
  <c r="F41" i="7"/>
  <c r="E41" i="7"/>
  <c r="M41" i="7" s="1"/>
  <c r="D41" i="7"/>
  <c r="L41" i="7" s="1"/>
  <c r="M40" i="7"/>
  <c r="L40" i="7"/>
  <c r="M39" i="7"/>
  <c r="L39" i="7"/>
  <c r="M38" i="7"/>
  <c r="L38" i="7"/>
  <c r="M37" i="7"/>
  <c r="L37" i="7"/>
  <c r="L36" i="7"/>
  <c r="K35" i="7"/>
  <c r="J35" i="7"/>
  <c r="I35" i="7"/>
  <c r="H35" i="7"/>
  <c r="G35" i="7"/>
  <c r="F35" i="7"/>
  <c r="E35" i="7"/>
  <c r="M35" i="7" s="1"/>
  <c r="D35" i="7"/>
  <c r="L35" i="7" s="1"/>
  <c r="L34" i="7"/>
  <c r="L33" i="7"/>
  <c r="N33" i="7" s="1"/>
  <c r="M31" i="7"/>
  <c r="L31" i="7"/>
  <c r="M30" i="7"/>
  <c r="F30" i="7"/>
  <c r="L30" i="7" s="1"/>
  <c r="K29" i="7"/>
  <c r="J29" i="7"/>
  <c r="I29" i="7"/>
  <c r="H29" i="7"/>
  <c r="G29" i="7"/>
  <c r="F29" i="7"/>
  <c r="E29" i="7"/>
  <c r="M29" i="7" s="1"/>
  <c r="D29" i="7"/>
  <c r="L29" i="7" s="1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K19" i="7"/>
  <c r="J19" i="7"/>
  <c r="I19" i="7"/>
  <c r="H19" i="7"/>
  <c r="G19" i="7"/>
  <c r="F19" i="7"/>
  <c r="E19" i="7"/>
  <c r="M19" i="7" s="1"/>
  <c r="D19" i="7"/>
  <c r="L19" i="7" s="1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K74" i="6"/>
  <c r="J74" i="6"/>
  <c r="I74" i="6"/>
  <c r="H74" i="6"/>
  <c r="G74" i="6"/>
  <c r="F74" i="6"/>
  <c r="E74" i="6"/>
  <c r="D74" i="6"/>
  <c r="M73" i="6"/>
  <c r="L73" i="6"/>
  <c r="M72" i="6"/>
  <c r="L72" i="6"/>
  <c r="M71" i="6"/>
  <c r="L71" i="6"/>
  <c r="M70" i="6"/>
  <c r="L70" i="6"/>
  <c r="M69" i="6"/>
  <c r="L69" i="6"/>
  <c r="M68" i="6"/>
  <c r="M74" i="6" s="1"/>
  <c r="L68" i="6"/>
  <c r="L74" i="6" s="1"/>
  <c r="L67" i="6"/>
  <c r="K67" i="6"/>
  <c r="I67" i="6"/>
  <c r="G67" i="6"/>
  <c r="E67" i="6"/>
  <c r="K66" i="6"/>
  <c r="J66" i="6"/>
  <c r="I66" i="6"/>
  <c r="H66" i="6"/>
  <c r="G66" i="6"/>
  <c r="F66" i="6"/>
  <c r="E66" i="6"/>
  <c r="M66" i="6" s="1"/>
  <c r="D66" i="6"/>
  <c r="L66" i="6" s="1"/>
  <c r="M65" i="6"/>
  <c r="L65" i="6"/>
  <c r="M64" i="6"/>
  <c r="L64" i="6"/>
  <c r="M63" i="6"/>
  <c r="L63" i="6"/>
  <c r="M62" i="6"/>
  <c r="L62" i="6"/>
  <c r="M60" i="6"/>
  <c r="L60" i="6"/>
  <c r="M59" i="6"/>
  <c r="L59" i="6"/>
  <c r="M58" i="6"/>
  <c r="L58" i="6"/>
  <c r="K57" i="6"/>
  <c r="J57" i="6"/>
  <c r="I57" i="6"/>
  <c r="H57" i="6"/>
  <c r="G57" i="6"/>
  <c r="F57" i="6"/>
  <c r="E57" i="6"/>
  <c r="M57" i="6" s="1"/>
  <c r="D57" i="6"/>
  <c r="L57" i="6" s="1"/>
  <c r="M56" i="6"/>
  <c r="L56" i="6"/>
  <c r="M55" i="6"/>
  <c r="L55" i="6"/>
  <c r="M54" i="6"/>
  <c r="L54" i="6"/>
  <c r="M52" i="6"/>
  <c r="L52" i="6"/>
  <c r="M51" i="6"/>
  <c r="L51" i="6"/>
  <c r="M50" i="6"/>
  <c r="L50" i="6"/>
  <c r="M49" i="6"/>
  <c r="L49" i="6"/>
  <c r="M48" i="6"/>
  <c r="L48" i="6"/>
  <c r="M47" i="6"/>
  <c r="L47" i="6"/>
  <c r="K46" i="6"/>
  <c r="J46" i="6"/>
  <c r="I46" i="6"/>
  <c r="H46" i="6"/>
  <c r="G46" i="6"/>
  <c r="F46" i="6"/>
  <c r="E46" i="6"/>
  <c r="M46" i="6" s="1"/>
  <c r="D46" i="6"/>
  <c r="L46" i="6" s="1"/>
  <c r="M45" i="6"/>
  <c r="L45" i="6"/>
  <c r="M44" i="6"/>
  <c r="L44" i="6"/>
  <c r="M43" i="6"/>
  <c r="M42" i="6"/>
  <c r="L42" i="6"/>
  <c r="K41" i="6"/>
  <c r="J41" i="6"/>
  <c r="H41" i="6"/>
  <c r="G41" i="6"/>
  <c r="E41" i="6"/>
  <c r="D41" i="6"/>
  <c r="M40" i="6"/>
  <c r="L40" i="6"/>
  <c r="M39" i="6"/>
  <c r="L39" i="6"/>
  <c r="M38" i="6"/>
  <c r="F41" i="6"/>
  <c r="M37" i="6"/>
  <c r="L37" i="6"/>
  <c r="M36" i="6"/>
  <c r="L36" i="6"/>
  <c r="K35" i="6"/>
  <c r="J35" i="6"/>
  <c r="I35" i="6"/>
  <c r="H35" i="6"/>
  <c r="G35" i="6"/>
  <c r="F35" i="6"/>
  <c r="E35" i="6"/>
  <c r="M35" i="6" s="1"/>
  <c r="D35" i="6"/>
  <c r="L35" i="6" s="1"/>
  <c r="M34" i="6"/>
  <c r="L34" i="6"/>
  <c r="M33" i="6"/>
  <c r="L33" i="6"/>
  <c r="L32" i="6"/>
  <c r="M31" i="6"/>
  <c r="L31" i="6"/>
  <c r="M30" i="6"/>
  <c r="F30" i="6"/>
  <c r="L30" i="6" s="1"/>
  <c r="K29" i="6"/>
  <c r="J29" i="6"/>
  <c r="I29" i="6"/>
  <c r="H29" i="6"/>
  <c r="G29" i="6"/>
  <c r="F29" i="6"/>
  <c r="E29" i="6"/>
  <c r="M29" i="6" s="1"/>
  <c r="D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K19" i="6"/>
  <c r="J19" i="6"/>
  <c r="I19" i="6"/>
  <c r="H19" i="6"/>
  <c r="G19" i="6"/>
  <c r="F19" i="6"/>
  <c r="E19" i="6"/>
  <c r="M19" i="6" s="1"/>
  <c r="D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K75" i="5"/>
  <c r="J75" i="5"/>
  <c r="I75" i="5"/>
  <c r="H75" i="5"/>
  <c r="F75" i="5"/>
  <c r="E75" i="5"/>
  <c r="D75" i="5"/>
  <c r="M74" i="5"/>
  <c r="L74" i="5"/>
  <c r="M73" i="5"/>
  <c r="L73" i="5"/>
  <c r="M72" i="5"/>
  <c r="L72" i="5"/>
  <c r="M71" i="5"/>
  <c r="L71" i="5"/>
  <c r="M70" i="5"/>
  <c r="L70" i="5"/>
  <c r="M69" i="5"/>
  <c r="M75" i="5" s="1"/>
  <c r="L69" i="5"/>
  <c r="L68" i="5"/>
  <c r="K68" i="5"/>
  <c r="I68" i="5"/>
  <c r="G68" i="5"/>
  <c r="E68" i="5"/>
  <c r="K67" i="5"/>
  <c r="J67" i="5"/>
  <c r="I67" i="5"/>
  <c r="H67" i="5"/>
  <c r="G67" i="5"/>
  <c r="F67" i="5"/>
  <c r="E67" i="5"/>
  <c r="L67" i="5"/>
  <c r="M66" i="5"/>
  <c r="L66" i="5"/>
  <c r="M65" i="5"/>
  <c r="L65" i="5"/>
  <c r="M63" i="5"/>
  <c r="L63" i="5"/>
  <c r="M62" i="5"/>
  <c r="L62" i="5"/>
  <c r="M61" i="5"/>
  <c r="L61" i="5"/>
  <c r="M60" i="5"/>
  <c r="L60" i="5"/>
  <c r="M59" i="5"/>
  <c r="L59" i="5"/>
  <c r="K58" i="5"/>
  <c r="J58" i="5"/>
  <c r="I58" i="5"/>
  <c r="H58" i="5"/>
  <c r="G58" i="5"/>
  <c r="F58" i="5"/>
  <c r="E58" i="5"/>
  <c r="M58" i="5" s="1"/>
  <c r="D58" i="5"/>
  <c r="L58" i="5" s="1"/>
  <c r="M57" i="5"/>
  <c r="L57" i="5"/>
  <c r="M56" i="5"/>
  <c r="L56" i="5"/>
  <c r="M55" i="5"/>
  <c r="L55" i="5"/>
  <c r="M53" i="5"/>
  <c r="L53" i="5"/>
  <c r="M52" i="5"/>
  <c r="L52" i="5"/>
  <c r="M51" i="5"/>
  <c r="L51" i="5"/>
  <c r="M50" i="5"/>
  <c r="L50" i="5"/>
  <c r="M49" i="5"/>
  <c r="L49" i="5"/>
  <c r="M48" i="5"/>
  <c r="L48" i="5"/>
  <c r="K47" i="5"/>
  <c r="J47" i="5"/>
  <c r="I47" i="5"/>
  <c r="H47" i="5"/>
  <c r="G47" i="5"/>
  <c r="F47" i="5"/>
  <c r="E47" i="5"/>
  <c r="M47" i="5" s="1"/>
  <c r="D47" i="5"/>
  <c r="L47" i="5" s="1"/>
  <c r="M46" i="5"/>
  <c r="L46" i="5"/>
  <c r="M45" i="5"/>
  <c r="L45" i="5"/>
  <c r="M44" i="5"/>
  <c r="L44" i="5"/>
  <c r="M43" i="5"/>
  <c r="L43" i="5"/>
  <c r="K42" i="5"/>
  <c r="J42" i="5"/>
  <c r="I42" i="5"/>
  <c r="H42" i="5"/>
  <c r="G42" i="5"/>
  <c r="F42" i="5"/>
  <c r="E42" i="5"/>
  <c r="M42" i="5" s="1"/>
  <c r="D42" i="5"/>
  <c r="M41" i="5"/>
  <c r="L41" i="5"/>
  <c r="M40" i="5"/>
  <c r="L40" i="5"/>
  <c r="M39" i="5"/>
  <c r="L39" i="5"/>
  <c r="M38" i="5"/>
  <c r="L38" i="5"/>
  <c r="M37" i="5"/>
  <c r="L37" i="5"/>
  <c r="K36" i="5"/>
  <c r="J36" i="5"/>
  <c r="I36" i="5"/>
  <c r="H36" i="5"/>
  <c r="G36" i="5"/>
  <c r="F36" i="5"/>
  <c r="E36" i="5"/>
  <c r="D36" i="5"/>
  <c r="M35" i="5"/>
  <c r="L35" i="5"/>
  <c r="M33" i="5"/>
  <c r="L33" i="5"/>
  <c r="M32" i="5"/>
  <c r="L32" i="5"/>
  <c r="M31" i="5"/>
  <c r="F31" i="5"/>
  <c r="L31" i="5" s="1"/>
  <c r="K30" i="5"/>
  <c r="J30" i="5"/>
  <c r="I30" i="5"/>
  <c r="H30" i="5"/>
  <c r="G30" i="5"/>
  <c r="F30" i="5"/>
  <c r="E30" i="5"/>
  <c r="D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K20" i="5"/>
  <c r="J20" i="5"/>
  <c r="I20" i="5"/>
  <c r="H20" i="5"/>
  <c r="G20" i="5"/>
  <c r="F20" i="5"/>
  <c r="E20" i="5"/>
  <c r="D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N33" i="5" l="1"/>
  <c r="N8" i="6"/>
  <c r="N60" i="7"/>
  <c r="N61" i="7"/>
  <c r="M67" i="7"/>
  <c r="AD41" i="2"/>
  <c r="AD58" i="3"/>
  <c r="AD22" i="4"/>
  <c r="X63" i="9"/>
  <c r="AD68" i="2"/>
  <c r="F42" i="9"/>
  <c r="AD64" i="3"/>
  <c r="AD36" i="2"/>
  <c r="T45" i="3"/>
  <c r="L75" i="5"/>
  <c r="AD68" i="3"/>
  <c r="AD72" i="3"/>
  <c r="AD44" i="3"/>
  <c r="AD14" i="3"/>
  <c r="AD12" i="3"/>
  <c r="AD11" i="3"/>
  <c r="AD9" i="3"/>
  <c r="F56" i="4"/>
  <c r="AD43" i="2"/>
  <c r="AD44" i="2"/>
  <c r="F44" i="9"/>
  <c r="AD25" i="3"/>
  <c r="AD8" i="3"/>
  <c r="N45" i="4"/>
  <c r="Q32" i="9"/>
  <c r="K32" i="9"/>
  <c r="L42" i="8"/>
  <c r="N71" i="7"/>
  <c r="N16" i="6"/>
  <c r="M67" i="5"/>
  <c r="L42" i="5"/>
  <c r="AD70" i="3"/>
  <c r="AD71" i="3"/>
  <c r="AD69" i="3"/>
  <c r="AD67" i="3"/>
  <c r="AD63" i="3"/>
  <c r="AD62" i="3"/>
  <c r="AD59" i="3"/>
  <c r="AD60" i="3"/>
  <c r="AD27" i="3"/>
  <c r="AD61" i="3"/>
  <c r="AD54" i="3"/>
  <c r="AD52" i="3"/>
  <c r="AD51" i="3"/>
  <c r="AD50" i="3"/>
  <c r="AD55" i="3"/>
  <c r="AD53" i="3"/>
  <c r="AD49" i="3"/>
  <c r="AD48" i="3"/>
  <c r="AD47" i="3"/>
  <c r="AD43" i="3"/>
  <c r="AD42" i="3"/>
  <c r="AD26" i="3"/>
  <c r="AD24" i="3"/>
  <c r="AD23" i="3"/>
  <c r="AD22" i="3"/>
  <c r="AD21" i="3"/>
  <c r="AD20" i="3"/>
  <c r="AD31" i="3"/>
  <c r="T40" i="3"/>
  <c r="N40" i="3"/>
  <c r="AD38" i="3"/>
  <c r="AA40" i="3"/>
  <c r="AD37" i="3"/>
  <c r="AD33" i="3"/>
  <c r="AD39" i="3"/>
  <c r="AD30" i="3"/>
  <c r="F40" i="3"/>
  <c r="AD36" i="3"/>
  <c r="AD13" i="3"/>
  <c r="AD10" i="3"/>
  <c r="AD17" i="3"/>
  <c r="AD16" i="3"/>
  <c r="AD15" i="3"/>
  <c r="Q53" i="9"/>
  <c r="AD68" i="4"/>
  <c r="AD71" i="4"/>
  <c r="AD67" i="4"/>
  <c r="AC18" i="4"/>
  <c r="K63" i="9"/>
  <c r="AD63" i="4"/>
  <c r="AD59" i="4"/>
  <c r="AD61" i="4"/>
  <c r="AD54" i="4"/>
  <c r="AD55" i="4"/>
  <c r="AD42" i="4"/>
  <c r="AD25" i="4"/>
  <c r="AD24" i="4"/>
  <c r="AD21" i="4"/>
  <c r="AD32" i="4"/>
  <c r="AD36" i="4"/>
  <c r="AD16" i="4"/>
  <c r="AD15" i="4"/>
  <c r="AD72" i="4"/>
  <c r="AD69" i="4"/>
  <c r="AD64" i="4"/>
  <c r="AD58" i="4"/>
  <c r="AD60" i="4"/>
  <c r="AD62" i="4"/>
  <c r="AD48" i="4"/>
  <c r="AD49" i="4"/>
  <c r="AD50" i="4"/>
  <c r="AD51" i="4"/>
  <c r="AD52" i="4"/>
  <c r="AD53" i="4"/>
  <c r="AD43" i="4"/>
  <c r="AD44" i="4"/>
  <c r="AD38" i="4"/>
  <c r="AD39" i="4"/>
  <c r="AD37" i="4"/>
  <c r="AD30" i="4"/>
  <c r="AD31" i="4"/>
  <c r="X32" i="9"/>
  <c r="AD33" i="4"/>
  <c r="AD20" i="4"/>
  <c r="AD23" i="4"/>
  <c r="AD27" i="4"/>
  <c r="AD26" i="4"/>
  <c r="AD17" i="4"/>
  <c r="AD8" i="4"/>
  <c r="AD9" i="4"/>
  <c r="AD10" i="4"/>
  <c r="AD11" i="4"/>
  <c r="AD12" i="4"/>
  <c r="AD13" i="4"/>
  <c r="AD14" i="4"/>
  <c r="T56" i="4"/>
  <c r="AD47" i="4"/>
  <c r="AD70" i="2"/>
  <c r="AD71" i="2"/>
  <c r="AD72" i="2"/>
  <c r="AD69" i="2"/>
  <c r="AD67" i="2"/>
  <c r="AD63" i="2"/>
  <c r="AD58" i="2"/>
  <c r="AD62" i="2"/>
  <c r="AD59" i="2"/>
  <c r="AD64" i="2"/>
  <c r="AD60" i="2"/>
  <c r="AD13" i="2"/>
  <c r="AD27" i="2"/>
  <c r="AD61" i="2"/>
  <c r="AD54" i="2"/>
  <c r="AD52" i="2"/>
  <c r="AD51" i="2"/>
  <c r="AD55" i="2"/>
  <c r="AD53" i="2"/>
  <c r="AD49" i="2"/>
  <c r="AD48" i="2"/>
  <c r="AD47" i="2"/>
  <c r="AD42" i="2"/>
  <c r="AD26" i="2"/>
  <c r="AD25" i="2"/>
  <c r="AD24" i="2"/>
  <c r="AD23" i="2"/>
  <c r="AD22" i="2"/>
  <c r="AD21" i="2"/>
  <c r="AD20" i="2"/>
  <c r="F32" i="9"/>
  <c r="AD32" i="2"/>
  <c r="AD31" i="2"/>
  <c r="AD38" i="2"/>
  <c r="AD37" i="2"/>
  <c r="AD33" i="2"/>
  <c r="AD39" i="2"/>
  <c r="AD10" i="2"/>
  <c r="AD17" i="2"/>
  <c r="AD16" i="2"/>
  <c r="AD15" i="2"/>
  <c r="AD14" i="2"/>
  <c r="AD12" i="2"/>
  <c r="AD11" i="2"/>
  <c r="AD9" i="2"/>
  <c r="AD8" i="2"/>
  <c r="AD30" i="2"/>
  <c r="D34" i="9"/>
  <c r="Q42" i="9"/>
  <c r="D40" i="9"/>
  <c r="F63" i="9"/>
  <c r="AD63" i="1"/>
  <c r="F53" i="9"/>
  <c r="AD53" i="1"/>
  <c r="AD32" i="1"/>
  <c r="F28" i="3"/>
  <c r="AC28" i="3"/>
  <c r="AC45" i="4"/>
  <c r="F18" i="2"/>
  <c r="AC28" i="2"/>
  <c r="F40" i="2"/>
  <c r="T40" i="2"/>
  <c r="AC40" i="2"/>
  <c r="T45" i="2"/>
  <c r="F56" i="2"/>
  <c r="AA56" i="2"/>
  <c r="N40" i="2"/>
  <c r="AA40" i="2"/>
  <c r="T56" i="2"/>
  <c r="AC56" i="2"/>
  <c r="N64" i="8"/>
  <c r="L20" i="8"/>
  <c r="D76" i="8"/>
  <c r="N69" i="7"/>
  <c r="N72" i="7"/>
  <c r="N73" i="7"/>
  <c r="N70" i="7"/>
  <c r="D75" i="7"/>
  <c r="F75" i="7"/>
  <c r="H75" i="7"/>
  <c r="J75" i="7"/>
  <c r="N13" i="6"/>
  <c r="N45" i="6"/>
  <c r="N44" i="6"/>
  <c r="N27" i="6"/>
  <c r="N69" i="6"/>
  <c r="N71" i="6"/>
  <c r="N72" i="6"/>
  <c r="N73" i="6"/>
  <c r="N70" i="6"/>
  <c r="N28" i="6"/>
  <c r="N55" i="6"/>
  <c r="N52" i="6"/>
  <c r="N51" i="6"/>
  <c r="N54" i="6"/>
  <c r="N50" i="6"/>
  <c r="N49" i="6"/>
  <c r="N48" i="6"/>
  <c r="N43" i="6"/>
  <c r="N26" i="6"/>
  <c r="N25" i="6"/>
  <c r="N24" i="6"/>
  <c r="N23" i="6"/>
  <c r="N22" i="6"/>
  <c r="N21" i="6"/>
  <c r="N33" i="6"/>
  <c r="N32" i="6"/>
  <c r="N39" i="6"/>
  <c r="N40" i="6"/>
  <c r="N34" i="6"/>
  <c r="N31" i="6"/>
  <c r="N37" i="6"/>
  <c r="N14" i="6"/>
  <c r="N11" i="6"/>
  <c r="N18" i="6"/>
  <c r="N17" i="6"/>
  <c r="N15" i="6"/>
  <c r="N12" i="6"/>
  <c r="N10" i="6"/>
  <c r="L19" i="6"/>
  <c r="N9" i="6"/>
  <c r="L29" i="6"/>
  <c r="N70" i="5"/>
  <c r="M30" i="5"/>
  <c r="M36" i="5"/>
  <c r="L36" i="5"/>
  <c r="M20" i="5"/>
  <c r="N9" i="5"/>
  <c r="N71" i="5"/>
  <c r="N72" i="5"/>
  <c r="N73" i="5"/>
  <c r="N74" i="5"/>
  <c r="L30" i="5"/>
  <c r="D76" i="5"/>
  <c r="L20" i="5"/>
  <c r="AA45" i="2"/>
  <c r="F45" i="2"/>
  <c r="F45" i="1"/>
  <c r="N56" i="2"/>
  <c r="AC34" i="3"/>
  <c r="F34" i="4"/>
  <c r="AA45" i="4"/>
  <c r="T45" i="4"/>
  <c r="T56" i="3"/>
  <c r="T73" i="3"/>
  <c r="F73" i="3"/>
  <c r="N73" i="3"/>
  <c r="AA65" i="3"/>
  <c r="N65" i="3"/>
  <c r="AA56" i="3"/>
  <c r="N56" i="3"/>
  <c r="F56" i="3"/>
  <c r="N45" i="3"/>
  <c r="T34" i="3"/>
  <c r="F34" i="3"/>
  <c r="T18" i="3"/>
  <c r="F18" i="3"/>
  <c r="N34" i="3"/>
  <c r="AA34" i="3"/>
  <c r="AA73" i="3"/>
  <c r="D75" i="3"/>
  <c r="N18" i="3"/>
  <c r="AA18" i="3"/>
  <c r="N28" i="3"/>
  <c r="AA28" i="3"/>
  <c r="AA45" i="3"/>
  <c r="F65" i="3"/>
  <c r="T65" i="3"/>
  <c r="J75" i="3"/>
  <c r="L75" i="3"/>
  <c r="O75" i="3"/>
  <c r="Q75" i="3"/>
  <c r="S75" i="3"/>
  <c r="V75" i="3"/>
  <c r="X75" i="3"/>
  <c r="Z75" i="3"/>
  <c r="E75" i="3"/>
  <c r="K75" i="3"/>
  <c r="M75" i="3"/>
  <c r="P75" i="3"/>
  <c r="R75" i="3"/>
  <c r="U75" i="3"/>
  <c r="W75" i="3"/>
  <c r="Y75" i="3"/>
  <c r="AB75" i="3"/>
  <c r="T73" i="4"/>
  <c r="F73" i="4"/>
  <c r="N73" i="4"/>
  <c r="F65" i="4"/>
  <c r="AA65" i="4"/>
  <c r="T65" i="4"/>
  <c r="N65" i="4"/>
  <c r="T28" i="4"/>
  <c r="F28" i="4"/>
  <c r="AC40" i="4"/>
  <c r="T40" i="4"/>
  <c r="AA34" i="4"/>
  <c r="T34" i="4"/>
  <c r="N34" i="4"/>
  <c r="N40" i="4"/>
  <c r="T18" i="4"/>
  <c r="N18" i="4"/>
  <c r="AA73" i="2"/>
  <c r="T73" i="2"/>
  <c r="F73" i="2"/>
  <c r="N73" i="2"/>
  <c r="AA65" i="2"/>
  <c r="T65" i="2"/>
  <c r="N65" i="2"/>
  <c r="F65" i="2"/>
  <c r="N45" i="2"/>
  <c r="AA28" i="2"/>
  <c r="N28" i="2"/>
  <c r="F28" i="2"/>
  <c r="AC34" i="2"/>
  <c r="AA34" i="2"/>
  <c r="T34" i="2"/>
  <c r="N34" i="2"/>
  <c r="F34" i="2"/>
  <c r="AB75" i="2"/>
  <c r="AA18" i="2"/>
  <c r="T18" i="2"/>
  <c r="N18" i="2"/>
  <c r="Z75" i="2"/>
  <c r="Y75" i="2"/>
  <c r="X75" i="2"/>
  <c r="W75" i="2"/>
  <c r="V75" i="2"/>
  <c r="U75" i="2"/>
  <c r="S75" i="2"/>
  <c r="R75" i="2"/>
  <c r="Q75" i="2"/>
  <c r="P75" i="2"/>
  <c r="O75" i="2"/>
  <c r="M75" i="2"/>
  <c r="L75" i="2"/>
  <c r="K75" i="2"/>
  <c r="J75" i="2"/>
  <c r="E75" i="2"/>
  <c r="D75" i="2"/>
  <c r="N56" i="6"/>
  <c r="N59" i="6"/>
  <c r="N60" i="6"/>
  <c r="N62" i="6"/>
  <c r="N10" i="5"/>
  <c r="N11" i="5"/>
  <c r="N12" i="5"/>
  <c r="N13" i="5"/>
  <c r="N14" i="5"/>
  <c r="N15" i="5"/>
  <c r="N16" i="5"/>
  <c r="N17" i="5"/>
  <c r="N18" i="5"/>
  <c r="N19" i="5"/>
  <c r="N22" i="5"/>
  <c r="N23" i="5"/>
  <c r="N24" i="5"/>
  <c r="N25" i="5"/>
  <c r="N26" i="5"/>
  <c r="N27" i="5"/>
  <c r="N28" i="5"/>
  <c r="N29" i="5"/>
  <c r="N32" i="5"/>
  <c r="N35" i="5"/>
  <c r="N38" i="5"/>
  <c r="N39" i="5"/>
  <c r="N40" i="5"/>
  <c r="N41" i="5"/>
  <c r="N44" i="5"/>
  <c r="N45" i="5"/>
  <c r="N46" i="5"/>
  <c r="N49" i="5"/>
  <c r="N50" i="5"/>
  <c r="N51" i="5"/>
  <c r="N52" i="5"/>
  <c r="N53" i="5"/>
  <c r="N55" i="5"/>
  <c r="N56" i="5"/>
  <c r="N57" i="5"/>
  <c r="N60" i="5"/>
  <c r="N61" i="5"/>
  <c r="N62" i="5"/>
  <c r="AC18" i="3"/>
  <c r="T28" i="3"/>
  <c r="AD41" i="3"/>
  <c r="AA18" i="4"/>
  <c r="AC34" i="4"/>
  <c r="F40" i="4"/>
  <c r="AC56" i="4"/>
  <c r="J75" i="4"/>
  <c r="L75" i="4"/>
  <c r="P75" i="4"/>
  <c r="R75" i="4"/>
  <c r="AB75" i="4"/>
  <c r="O75" i="4"/>
  <c r="Q75" i="4"/>
  <c r="S75" i="4"/>
  <c r="F18" i="4"/>
  <c r="N28" i="4"/>
  <c r="AA28" i="4"/>
  <c r="AC28" i="4"/>
  <c r="AA40" i="4"/>
  <c r="AA56" i="4"/>
  <c r="N56" i="4"/>
  <c r="E75" i="4"/>
  <c r="V75" i="4"/>
  <c r="X75" i="4"/>
  <c r="Z75" i="4"/>
  <c r="D75" i="4"/>
  <c r="K75" i="4"/>
  <c r="M75" i="4"/>
  <c r="U75" i="4"/>
  <c r="W75" i="4"/>
  <c r="Y75" i="4"/>
  <c r="AA73" i="4"/>
  <c r="AC18" i="2"/>
  <c r="T28" i="2"/>
  <c r="N9" i="8"/>
  <c r="N10" i="8"/>
  <c r="N11" i="8"/>
  <c r="N12" i="8"/>
  <c r="N13" i="8"/>
  <c r="N14" i="8"/>
  <c r="N15" i="8"/>
  <c r="N16" i="8"/>
  <c r="N17" i="8"/>
  <c r="N18" i="8"/>
  <c r="N19" i="8"/>
  <c r="N22" i="8"/>
  <c r="N23" i="8"/>
  <c r="N24" i="8"/>
  <c r="N25" i="8"/>
  <c r="N26" i="8"/>
  <c r="N27" i="8"/>
  <c r="N28" i="8"/>
  <c r="N29" i="8"/>
  <c r="N32" i="8"/>
  <c r="N33" i="8"/>
  <c r="N34" i="8"/>
  <c r="N35" i="8"/>
  <c r="N38" i="8"/>
  <c r="N39" i="8"/>
  <c r="N40" i="8"/>
  <c r="N41" i="8"/>
  <c r="N44" i="8"/>
  <c r="N45" i="8"/>
  <c r="N46" i="8"/>
  <c r="N49" i="8"/>
  <c r="N50" i="8"/>
  <c r="N51" i="8"/>
  <c r="N52" i="8"/>
  <c r="N54" i="8"/>
  <c r="N55" i="8"/>
  <c r="N56" i="8"/>
  <c r="N57" i="8"/>
  <c r="N60" i="8"/>
  <c r="N61" i="8"/>
  <c r="N62" i="8"/>
  <c r="N70" i="8"/>
  <c r="N71" i="8"/>
  <c r="N72" i="8"/>
  <c r="N73" i="8"/>
  <c r="N74" i="8"/>
  <c r="N65" i="8"/>
  <c r="N66" i="8"/>
  <c r="M68" i="8"/>
  <c r="E76" i="8"/>
  <c r="G76" i="8"/>
  <c r="I76" i="8"/>
  <c r="K76" i="8"/>
  <c r="F76" i="8"/>
  <c r="H76" i="8"/>
  <c r="J76" i="8"/>
  <c r="N69" i="8"/>
  <c r="N8" i="7"/>
  <c r="N9" i="7"/>
  <c r="N10" i="7"/>
  <c r="N11" i="7"/>
  <c r="N12" i="7"/>
  <c r="N13" i="7"/>
  <c r="N14" i="7"/>
  <c r="N15" i="7"/>
  <c r="N16" i="7"/>
  <c r="N17" i="7"/>
  <c r="N18" i="7"/>
  <c r="N21" i="7"/>
  <c r="N22" i="7"/>
  <c r="N23" i="7"/>
  <c r="N24" i="7"/>
  <c r="N25" i="7"/>
  <c r="N26" i="7"/>
  <c r="N27" i="7"/>
  <c r="N28" i="7"/>
  <c r="N31" i="7"/>
  <c r="N34" i="7"/>
  <c r="N37" i="7"/>
  <c r="N38" i="7"/>
  <c r="N39" i="7"/>
  <c r="N40" i="7"/>
  <c r="N43" i="7"/>
  <c r="N44" i="7"/>
  <c r="N45" i="7"/>
  <c r="P46" i="8" s="1"/>
  <c r="N48" i="7"/>
  <c r="N49" i="7"/>
  <c r="N50" i="7"/>
  <c r="N51" i="7"/>
  <c r="N53" i="7"/>
  <c r="N54" i="7"/>
  <c r="N55" i="7"/>
  <c r="N56" i="7"/>
  <c r="N59" i="7"/>
  <c r="N64" i="7"/>
  <c r="N65" i="7"/>
  <c r="E75" i="7"/>
  <c r="G75" i="7"/>
  <c r="I75" i="7"/>
  <c r="K75" i="7"/>
  <c r="N68" i="7"/>
  <c r="D75" i="6"/>
  <c r="H75" i="6"/>
  <c r="J75" i="6"/>
  <c r="N63" i="6"/>
  <c r="N64" i="6"/>
  <c r="N65" i="6"/>
  <c r="M67" i="6"/>
  <c r="E75" i="6"/>
  <c r="G75" i="6"/>
  <c r="K75" i="6"/>
  <c r="F75" i="6"/>
  <c r="L41" i="6"/>
  <c r="L38" i="6"/>
  <c r="N38" i="6" s="1"/>
  <c r="I41" i="6"/>
  <c r="I75" i="6" s="1"/>
  <c r="N68" i="6"/>
  <c r="F76" i="5"/>
  <c r="H76" i="5"/>
  <c r="J76" i="5"/>
  <c r="N63" i="5"/>
  <c r="N65" i="5"/>
  <c r="N66" i="5"/>
  <c r="M68" i="5"/>
  <c r="E76" i="5"/>
  <c r="G76" i="5"/>
  <c r="I76" i="5"/>
  <c r="K76" i="5"/>
  <c r="N69" i="5"/>
  <c r="P66" i="8" l="1"/>
  <c r="F45" i="9"/>
  <c r="AD18" i="2"/>
  <c r="AD73" i="2"/>
  <c r="P54" i="8"/>
  <c r="AA53" i="9"/>
  <c r="AD45" i="2"/>
  <c r="P63" i="8"/>
  <c r="N74" i="7"/>
  <c r="AC75" i="4"/>
  <c r="AA63" i="9"/>
  <c r="AF32" i="3"/>
  <c r="P62" i="8"/>
  <c r="P61" i="8"/>
  <c r="AF63" i="3"/>
  <c r="AF53" i="3"/>
  <c r="P72" i="8"/>
  <c r="P74" i="8"/>
  <c r="P64" i="8"/>
  <c r="P55" i="8"/>
  <c r="P51" i="8"/>
  <c r="P52" i="8"/>
  <c r="P23" i="8"/>
  <c r="P29" i="8"/>
  <c r="P13" i="8"/>
  <c r="P10" i="8"/>
  <c r="P17" i="8"/>
  <c r="P69" i="8"/>
  <c r="P60" i="8"/>
  <c r="P56" i="8"/>
  <c r="P53" i="8"/>
  <c r="P57" i="8"/>
  <c r="P49" i="8"/>
  <c r="P45" i="8"/>
  <c r="P40" i="8"/>
  <c r="P41" i="8"/>
  <c r="P12" i="8"/>
  <c r="P19" i="8"/>
  <c r="P18" i="8"/>
  <c r="P14" i="8"/>
  <c r="P50" i="8"/>
  <c r="P33" i="8"/>
  <c r="P25" i="8"/>
  <c r="P28" i="8"/>
  <c r="P27" i="8"/>
  <c r="P26" i="8"/>
  <c r="P24" i="8"/>
  <c r="P16" i="8"/>
  <c r="AD73" i="4"/>
  <c r="AD65" i="4"/>
  <c r="AD56" i="4"/>
  <c r="AA32" i="9"/>
  <c r="AD40" i="4"/>
  <c r="AD45" i="4"/>
  <c r="AD34" i="4"/>
  <c r="AD28" i="4"/>
  <c r="AD18" i="4"/>
  <c r="AD65" i="2"/>
  <c r="AD56" i="2"/>
  <c r="AD28" i="2"/>
  <c r="AD34" i="2"/>
  <c r="AD40" i="2"/>
  <c r="AC75" i="2"/>
  <c r="P39" i="8"/>
  <c r="P65" i="8"/>
  <c r="N19" i="6"/>
  <c r="P11" i="8"/>
  <c r="P38" i="8"/>
  <c r="P34" i="8"/>
  <c r="P32" i="8"/>
  <c r="P22" i="8"/>
  <c r="P15" i="8"/>
  <c r="N74" i="6"/>
  <c r="P35" i="8"/>
  <c r="N57" i="6"/>
  <c r="P73" i="8"/>
  <c r="P71" i="8"/>
  <c r="P70" i="8"/>
  <c r="N46" i="6"/>
  <c r="P44" i="8"/>
  <c r="D78" i="8"/>
  <c r="N75" i="8"/>
  <c r="L75" i="7"/>
  <c r="K78" i="8"/>
  <c r="N41" i="6"/>
  <c r="N29" i="6"/>
  <c r="N35" i="6"/>
  <c r="J78" i="8"/>
  <c r="G78" i="8"/>
  <c r="F78" i="8"/>
  <c r="I78" i="8"/>
  <c r="E78" i="8"/>
  <c r="H78" i="8"/>
  <c r="L75" i="6"/>
  <c r="N75" i="5"/>
  <c r="AC75" i="3"/>
  <c r="AA75" i="3"/>
  <c r="N75" i="3"/>
  <c r="F75" i="4"/>
  <c r="F75" i="2"/>
  <c r="F75" i="3"/>
  <c r="T75" i="3"/>
  <c r="AD73" i="3"/>
  <c r="AD45" i="3"/>
  <c r="AD34" i="3"/>
  <c r="AD28" i="3"/>
  <c r="AD18" i="3"/>
  <c r="AD65" i="3"/>
  <c r="AD56" i="3"/>
  <c r="AD40" i="3"/>
  <c r="N75" i="4"/>
  <c r="T75" i="4"/>
  <c r="AA75" i="4"/>
  <c r="T75" i="2"/>
  <c r="N75" i="2"/>
  <c r="AA75" i="2"/>
  <c r="N66" i="6"/>
  <c r="N20" i="5"/>
  <c r="N67" i="5"/>
  <c r="N58" i="5"/>
  <c r="N36" i="5"/>
  <c r="N30" i="5"/>
  <c r="N47" i="5"/>
  <c r="N42" i="5"/>
  <c r="N47" i="8"/>
  <c r="N42" i="8"/>
  <c r="N36" i="8"/>
  <c r="N30" i="8"/>
  <c r="N67" i="8"/>
  <c r="N58" i="8"/>
  <c r="N20" i="8"/>
  <c r="L76" i="8"/>
  <c r="M76" i="8"/>
  <c r="N66" i="7"/>
  <c r="N57" i="7"/>
  <c r="N35" i="7"/>
  <c r="N29" i="7"/>
  <c r="M75" i="7"/>
  <c r="N46" i="7"/>
  <c r="N41" i="7"/>
  <c r="N19" i="7"/>
  <c r="M75" i="6"/>
  <c r="M41" i="6"/>
  <c r="M76" i="5"/>
  <c r="L76" i="5"/>
  <c r="AD75" i="2" l="1"/>
  <c r="AD75" i="4"/>
  <c r="P20" i="8"/>
  <c r="P67" i="8"/>
  <c r="P30" i="8"/>
  <c r="P75" i="8"/>
  <c r="N76" i="5"/>
  <c r="P36" i="8"/>
  <c r="P42" i="8"/>
  <c r="P47" i="8"/>
  <c r="P58" i="8"/>
  <c r="N75" i="7"/>
  <c r="L78" i="8"/>
  <c r="N75" i="6"/>
  <c r="M78" i="8"/>
  <c r="AD75" i="3"/>
  <c r="N76" i="8"/>
  <c r="P76" i="8" l="1"/>
  <c r="N78" i="8"/>
  <c r="P78" i="8" s="1"/>
  <c r="D18" i="1"/>
  <c r="D18" i="9" s="1"/>
  <c r="D56" i="1" l="1"/>
  <c r="D56" i="9" s="1"/>
  <c r="F8" i="1"/>
  <c r="F8" i="9" s="1"/>
  <c r="E73" i="1" l="1"/>
  <c r="E73" i="9" s="1"/>
  <c r="J73" i="1"/>
  <c r="G73" i="9" s="1"/>
  <c r="K73" i="1"/>
  <c r="H73" i="9" s="1"/>
  <c r="L73" i="1"/>
  <c r="I73" i="9" s="1"/>
  <c r="M73" i="1"/>
  <c r="J73" i="9" s="1"/>
  <c r="O73" i="1"/>
  <c r="L73" i="9" s="1"/>
  <c r="P73" i="1"/>
  <c r="M73" i="9" s="1"/>
  <c r="Q73" i="1"/>
  <c r="N73" i="9" s="1"/>
  <c r="R73" i="1"/>
  <c r="O73" i="9" s="1"/>
  <c r="S73" i="1"/>
  <c r="P73" i="9" s="1"/>
  <c r="U73" i="1"/>
  <c r="R73" i="9" s="1"/>
  <c r="V73" i="1"/>
  <c r="S73" i="9" s="1"/>
  <c r="W73" i="1"/>
  <c r="T73" i="9" s="1"/>
  <c r="X73" i="1"/>
  <c r="U73" i="9" s="1"/>
  <c r="Y73" i="1"/>
  <c r="V73" i="9" s="1"/>
  <c r="Z73" i="1"/>
  <c r="W73" i="9" s="1"/>
  <c r="AB73" i="1"/>
  <c r="Y73" i="9" s="1"/>
  <c r="AC73" i="1"/>
  <c r="Z73" i="9" s="1"/>
  <c r="AE73" i="1"/>
  <c r="D73" i="1"/>
  <c r="D73" i="9" s="1"/>
  <c r="F72" i="1"/>
  <c r="N72" i="1"/>
  <c r="K72" i="9" s="1"/>
  <c r="T72" i="1"/>
  <c r="Q72" i="9" s="1"/>
  <c r="AA72" i="1"/>
  <c r="X72" i="9" s="1"/>
  <c r="F58" i="1"/>
  <c r="AC30" i="1"/>
  <c r="Z30" i="9" s="1"/>
  <c r="AC31" i="1"/>
  <c r="Z31" i="9" s="1"/>
  <c r="AC13" i="1"/>
  <c r="Z13" i="9" s="1"/>
  <c r="AC14" i="1"/>
  <c r="Z14" i="9" s="1"/>
  <c r="AC15" i="1"/>
  <c r="Z15" i="9" s="1"/>
  <c r="AC16" i="1"/>
  <c r="Z16" i="9" s="1"/>
  <c r="AC17" i="1"/>
  <c r="Z17" i="9" s="1"/>
  <c r="AA12" i="1"/>
  <c r="AC12" i="1"/>
  <c r="Z12" i="9" s="1"/>
  <c r="T12" i="1"/>
  <c r="Q12" i="9" s="1"/>
  <c r="N12" i="1"/>
  <c r="K12" i="9" s="1"/>
  <c r="F12" i="1"/>
  <c r="F12" i="9" s="1"/>
  <c r="X12" i="9" l="1"/>
  <c r="AA12" i="9" s="1"/>
  <c r="AD12" i="1"/>
  <c r="AF12" i="3" s="1"/>
  <c r="F72" i="9"/>
  <c r="AA72" i="9" s="1"/>
  <c r="AD72" i="1"/>
  <c r="AF72" i="3" s="1"/>
  <c r="F58" i="9"/>
  <c r="P65" i="1" l="1"/>
  <c r="M65" i="9" s="1"/>
  <c r="Q65" i="1"/>
  <c r="N65" i="9" s="1"/>
  <c r="R65" i="1"/>
  <c r="O65" i="9" s="1"/>
  <c r="S65" i="1"/>
  <c r="P65" i="9" s="1"/>
  <c r="U65" i="1"/>
  <c r="R65" i="9" s="1"/>
  <c r="V65" i="1"/>
  <c r="S65" i="9" s="1"/>
  <c r="W65" i="1"/>
  <c r="T65" i="9" s="1"/>
  <c r="X65" i="1"/>
  <c r="U65" i="9" s="1"/>
  <c r="Y65" i="1"/>
  <c r="V65" i="9" s="1"/>
  <c r="Z65" i="1"/>
  <c r="W65" i="9" s="1"/>
  <c r="AB65" i="1"/>
  <c r="Y65" i="9" s="1"/>
  <c r="AC65" i="1"/>
  <c r="Z65" i="9" s="1"/>
  <c r="E65" i="1"/>
  <c r="E65" i="9" s="1"/>
  <c r="J65" i="1"/>
  <c r="G65" i="9" s="1"/>
  <c r="K65" i="1"/>
  <c r="H65" i="9" s="1"/>
  <c r="L65" i="1"/>
  <c r="I65" i="9" s="1"/>
  <c r="M65" i="1"/>
  <c r="J65" i="9" s="1"/>
  <c r="O65" i="1"/>
  <c r="L65" i="9" s="1"/>
  <c r="D65" i="1"/>
  <c r="D65" i="9" s="1"/>
  <c r="E40" i="1"/>
  <c r="E40" i="9" s="1"/>
  <c r="J40" i="1"/>
  <c r="G40" i="9" s="1"/>
  <c r="K40" i="1"/>
  <c r="H40" i="9" s="1"/>
  <c r="L40" i="1"/>
  <c r="I40" i="9" s="1"/>
  <c r="M40" i="1"/>
  <c r="J40" i="9" s="1"/>
  <c r="O40" i="1"/>
  <c r="L40" i="9" s="1"/>
  <c r="P40" i="1"/>
  <c r="M40" i="9" s="1"/>
  <c r="Q40" i="1"/>
  <c r="N40" i="9" s="1"/>
  <c r="R40" i="1"/>
  <c r="O40" i="9" s="1"/>
  <c r="S40" i="1"/>
  <c r="P40" i="9" s="1"/>
  <c r="U40" i="1"/>
  <c r="R40" i="9" s="1"/>
  <c r="V40" i="1"/>
  <c r="S40" i="9" s="1"/>
  <c r="W40" i="1"/>
  <c r="T40" i="9" s="1"/>
  <c r="X40" i="1"/>
  <c r="U40" i="9" s="1"/>
  <c r="Y40" i="1"/>
  <c r="V40" i="9" s="1"/>
  <c r="Z40" i="1"/>
  <c r="W40" i="9" s="1"/>
  <c r="AB40" i="1"/>
  <c r="Y40" i="9" s="1"/>
  <c r="E34" i="1"/>
  <c r="E34" i="9" s="1"/>
  <c r="J34" i="1"/>
  <c r="G34" i="9" s="1"/>
  <c r="K34" i="1"/>
  <c r="H34" i="9" s="1"/>
  <c r="L34" i="1"/>
  <c r="I34" i="9" s="1"/>
  <c r="M34" i="1"/>
  <c r="J34" i="9" s="1"/>
  <c r="O34" i="1"/>
  <c r="L34" i="9" s="1"/>
  <c r="P34" i="1"/>
  <c r="M34" i="9" s="1"/>
  <c r="Q34" i="1"/>
  <c r="N34" i="9" s="1"/>
  <c r="R34" i="1"/>
  <c r="O34" i="9" s="1"/>
  <c r="S34" i="1"/>
  <c r="P34" i="9" s="1"/>
  <c r="U34" i="1"/>
  <c r="R34" i="9" s="1"/>
  <c r="V34" i="1"/>
  <c r="S34" i="9" s="1"/>
  <c r="W34" i="1"/>
  <c r="T34" i="9" s="1"/>
  <c r="X34" i="1"/>
  <c r="U34" i="9" s="1"/>
  <c r="Y34" i="1"/>
  <c r="V34" i="9" s="1"/>
  <c r="Z34" i="1"/>
  <c r="W34" i="9" s="1"/>
  <c r="AB34" i="1"/>
  <c r="Y34" i="9" s="1"/>
  <c r="E28" i="1"/>
  <c r="E28" i="9" s="1"/>
  <c r="J28" i="1"/>
  <c r="G28" i="9" s="1"/>
  <c r="K28" i="1"/>
  <c r="H28" i="9" s="1"/>
  <c r="L28" i="1"/>
  <c r="I28" i="9" s="1"/>
  <c r="M28" i="1"/>
  <c r="J28" i="9" s="1"/>
  <c r="O28" i="1"/>
  <c r="L28" i="9" s="1"/>
  <c r="P28" i="1"/>
  <c r="M28" i="9" s="1"/>
  <c r="Q28" i="1"/>
  <c r="N28" i="9" s="1"/>
  <c r="O28" i="9"/>
  <c r="S28" i="1"/>
  <c r="P28" i="9" s="1"/>
  <c r="U28" i="1"/>
  <c r="R28" i="9" s="1"/>
  <c r="V28" i="1"/>
  <c r="S28" i="9" s="1"/>
  <c r="W28" i="1"/>
  <c r="T28" i="9" s="1"/>
  <c r="X28" i="1"/>
  <c r="U28" i="9" s="1"/>
  <c r="Y28" i="1"/>
  <c r="V28" i="9" s="1"/>
  <c r="Z28" i="1"/>
  <c r="W28" i="9" s="1"/>
  <c r="AB28" i="1"/>
  <c r="Y28" i="9" s="1"/>
  <c r="D28" i="1"/>
  <c r="D28" i="9" s="1"/>
  <c r="D75" i="9" s="1"/>
  <c r="E18" i="1"/>
  <c r="E18" i="9" s="1"/>
  <c r="J18" i="1"/>
  <c r="G18" i="9" s="1"/>
  <c r="K18" i="1"/>
  <c r="H18" i="9" s="1"/>
  <c r="L18" i="1"/>
  <c r="I18" i="9" s="1"/>
  <c r="M18" i="1"/>
  <c r="J18" i="9" s="1"/>
  <c r="O18" i="1"/>
  <c r="L18" i="9" s="1"/>
  <c r="P18" i="1"/>
  <c r="M18" i="9" s="1"/>
  <c r="Q18" i="1"/>
  <c r="N18" i="9" s="1"/>
  <c r="R18" i="1"/>
  <c r="O18" i="9" s="1"/>
  <c r="S18" i="1"/>
  <c r="P18" i="9" s="1"/>
  <c r="U18" i="1"/>
  <c r="R18" i="9" s="1"/>
  <c r="V18" i="1"/>
  <c r="S18" i="9" s="1"/>
  <c r="W18" i="1"/>
  <c r="T18" i="9" s="1"/>
  <c r="X18" i="1"/>
  <c r="U18" i="9" s="1"/>
  <c r="Y18" i="1"/>
  <c r="V18" i="9" s="1"/>
  <c r="Z18" i="1"/>
  <c r="W18" i="9" s="1"/>
  <c r="AB18" i="1"/>
  <c r="Y18" i="9" s="1"/>
  <c r="D75" i="1" l="1"/>
  <c r="D77" i="3" s="1"/>
  <c r="F71" i="1"/>
  <c r="N71" i="1"/>
  <c r="K71" i="9" s="1"/>
  <c r="T71" i="1"/>
  <c r="Q71" i="9" s="1"/>
  <c r="AA71" i="1"/>
  <c r="X71" i="9" s="1"/>
  <c r="F71" i="9" l="1"/>
  <c r="AD71" i="1"/>
  <c r="AF71" i="3" s="1"/>
  <c r="AA71" i="9"/>
  <c r="T47" i="1"/>
  <c r="Q47" i="9" s="1"/>
  <c r="N43" i="1"/>
  <c r="T43" i="1"/>
  <c r="Q43" i="9" s="1"/>
  <c r="AA43" i="1"/>
  <c r="X43" i="9" s="1"/>
  <c r="N44" i="1"/>
  <c r="K44" i="9" s="1"/>
  <c r="T44" i="1"/>
  <c r="AA44" i="1"/>
  <c r="AC22" i="1"/>
  <c r="Z22" i="9" s="1"/>
  <c r="AC33" i="1"/>
  <c r="Z33" i="9" s="1"/>
  <c r="N10" i="1"/>
  <c r="K10" i="9" s="1"/>
  <c r="AA10" i="1"/>
  <c r="X44" i="9" l="1"/>
  <c r="AD44" i="1"/>
  <c r="AF44" i="3" s="1"/>
  <c r="X10" i="9"/>
  <c r="K43" i="9"/>
  <c r="AA43" i="9" s="1"/>
  <c r="AD43" i="1"/>
  <c r="AF43" i="3" s="1"/>
  <c r="T45" i="1"/>
  <c r="Q44" i="9"/>
  <c r="AA44" i="9" s="1"/>
  <c r="Q45" i="9" l="1"/>
  <c r="F59" i="1"/>
  <c r="N59" i="1"/>
  <c r="K59" i="9" s="1"/>
  <c r="T59" i="1"/>
  <c r="Q59" i="9" s="1"/>
  <c r="T60" i="1"/>
  <c r="Q60" i="9" s="1"/>
  <c r="Q61" i="9"/>
  <c r="Q62" i="9"/>
  <c r="T64" i="1"/>
  <c r="Q64" i="9" s="1"/>
  <c r="T58" i="1"/>
  <c r="Q58" i="9" s="1"/>
  <c r="AA61" i="1"/>
  <c r="X61" i="9" s="1"/>
  <c r="AA62" i="1"/>
  <c r="X62" i="9" s="1"/>
  <c r="AA59" i="1"/>
  <c r="X59" i="9" s="1"/>
  <c r="F64" i="1"/>
  <c r="N64" i="1"/>
  <c r="K64" i="9" s="1"/>
  <c r="N66" i="1"/>
  <c r="K66" i="9" s="1"/>
  <c r="AA66" i="9" s="1"/>
  <c r="N67" i="1"/>
  <c r="K67" i="9" s="1"/>
  <c r="N68" i="1"/>
  <c r="K68" i="9" s="1"/>
  <c r="N69" i="1"/>
  <c r="K69" i="9" s="1"/>
  <c r="N70" i="1"/>
  <c r="K70" i="9" s="1"/>
  <c r="AA64" i="1"/>
  <c r="X64" i="9" s="1"/>
  <c r="F61" i="1"/>
  <c r="N61" i="1"/>
  <c r="K61" i="9" s="1"/>
  <c r="AC48" i="1"/>
  <c r="Z48" i="9" s="1"/>
  <c r="AC49" i="1"/>
  <c r="Z49" i="9" s="1"/>
  <c r="AC50" i="1"/>
  <c r="Z50" i="9" s="1"/>
  <c r="AC51" i="1"/>
  <c r="Z51" i="9" s="1"/>
  <c r="AC52" i="1"/>
  <c r="Z52" i="9" s="1"/>
  <c r="AC54" i="1"/>
  <c r="Z54" i="9" s="1"/>
  <c r="AC47" i="1"/>
  <c r="Z47" i="9" s="1"/>
  <c r="T55" i="1"/>
  <c r="Q55" i="9" s="1"/>
  <c r="AC38" i="1"/>
  <c r="Z38" i="9" s="1"/>
  <c r="F59" i="9" l="1"/>
  <c r="AA59" i="9" s="1"/>
  <c r="AD59" i="1"/>
  <c r="AF59" i="3" s="1"/>
  <c r="F64" i="9"/>
  <c r="AA64" i="9" s="1"/>
  <c r="AD64" i="1"/>
  <c r="AF64" i="3" s="1"/>
  <c r="F61" i="9"/>
  <c r="AD61" i="1"/>
  <c r="AF61" i="3" s="1"/>
  <c r="AA61" i="9"/>
  <c r="N73" i="1"/>
  <c r="K73" i="9" s="1"/>
  <c r="T65" i="1"/>
  <c r="Q65" i="9" s="1"/>
  <c r="N15" i="1"/>
  <c r="K15" i="9" s="1"/>
  <c r="AC10" i="1"/>
  <c r="Z10" i="9" s="1"/>
  <c r="AC11" i="1"/>
  <c r="Z11" i="9" s="1"/>
  <c r="AC9" i="1"/>
  <c r="Z9" i="9" l="1"/>
  <c r="AC18" i="1"/>
  <c r="Z18" i="9" s="1"/>
  <c r="AA67" i="1" l="1"/>
  <c r="X67" i="9" s="1"/>
  <c r="AA68" i="1"/>
  <c r="X68" i="9" s="1"/>
  <c r="AA69" i="1"/>
  <c r="X69" i="9" s="1"/>
  <c r="F49" i="1"/>
  <c r="T48" i="1"/>
  <c r="Q48" i="9" s="1"/>
  <c r="F23" i="1"/>
  <c r="F24" i="1"/>
  <c r="F49" i="9" l="1"/>
  <c r="F24" i="9"/>
  <c r="F23" i="9"/>
  <c r="AC34" i="1"/>
  <c r="Z34" i="9" s="1"/>
  <c r="AA13" i="1"/>
  <c r="AA14" i="1"/>
  <c r="N13" i="1"/>
  <c r="K13" i="9" s="1"/>
  <c r="F13" i="1"/>
  <c r="F13" i="9" s="1"/>
  <c r="Q9" i="9"/>
  <c r="T10" i="1"/>
  <c r="T11" i="1"/>
  <c r="Q11" i="9" s="1"/>
  <c r="T13" i="1"/>
  <c r="Q13" i="9" s="1"/>
  <c r="T14" i="1"/>
  <c r="Q14" i="9" s="1"/>
  <c r="T15" i="1"/>
  <c r="Q15" i="9" s="1"/>
  <c r="T16" i="1"/>
  <c r="Q16" i="9" s="1"/>
  <c r="X14" i="9" l="1"/>
  <c r="Q10" i="9"/>
  <c r="X13" i="9"/>
  <c r="AA13" i="9" s="1"/>
  <c r="AD13" i="1"/>
  <c r="AF13" i="3" s="1"/>
  <c r="T50" i="1" l="1"/>
  <c r="Q50" i="9" s="1"/>
  <c r="T51" i="1"/>
  <c r="Q51" i="9" s="1"/>
  <c r="F50" i="1"/>
  <c r="F51" i="1"/>
  <c r="F52" i="1"/>
  <c r="F54" i="1"/>
  <c r="F55" i="1"/>
  <c r="N42" i="1"/>
  <c r="Y56" i="1"/>
  <c r="V56" i="9" s="1"/>
  <c r="V75" i="9" s="1"/>
  <c r="F54" i="9" l="1"/>
  <c r="F52" i="9"/>
  <c r="F51" i="9"/>
  <c r="F50" i="9"/>
  <c r="F55" i="9"/>
  <c r="K42" i="9"/>
  <c r="Y75" i="1"/>
  <c r="Y77" i="3" s="1"/>
  <c r="AA50" i="1" l="1"/>
  <c r="X50" i="9" s="1"/>
  <c r="AA51" i="1"/>
  <c r="X51" i="9" s="1"/>
  <c r="AA52" i="1"/>
  <c r="X52" i="9" s="1"/>
  <c r="N55" i="1"/>
  <c r="AA54" i="1"/>
  <c r="X54" i="9" s="1"/>
  <c r="AA55" i="1"/>
  <c r="X55" i="9" s="1"/>
  <c r="E56" i="1"/>
  <c r="E56" i="9" s="1"/>
  <c r="E75" i="9" s="1"/>
  <c r="J56" i="1"/>
  <c r="G56" i="9" s="1"/>
  <c r="G75" i="9" s="1"/>
  <c r="K56" i="1"/>
  <c r="H56" i="9" s="1"/>
  <c r="H75" i="9" s="1"/>
  <c r="L56" i="1"/>
  <c r="I56" i="9" s="1"/>
  <c r="I75" i="9" s="1"/>
  <c r="M56" i="1"/>
  <c r="J56" i="9" s="1"/>
  <c r="J75" i="9" s="1"/>
  <c r="O56" i="1"/>
  <c r="P56" i="1"/>
  <c r="Q56" i="1"/>
  <c r="R56" i="1"/>
  <c r="S56" i="1"/>
  <c r="U56" i="1"/>
  <c r="V56" i="1"/>
  <c r="W56" i="1"/>
  <c r="X56" i="1"/>
  <c r="Z56" i="1"/>
  <c r="AB56" i="1"/>
  <c r="Y56" i="9" s="1"/>
  <c r="Y75" i="9" s="1"/>
  <c r="Y78" i="9" s="1"/>
  <c r="AC56" i="1"/>
  <c r="Z56" i="9" s="1"/>
  <c r="K55" i="9" l="1"/>
  <c r="AD55" i="1"/>
  <c r="AF55" i="3" s="1"/>
  <c r="Z75" i="1"/>
  <c r="Z77" i="3" s="1"/>
  <c r="W56" i="9"/>
  <c r="W75" i="9" s="1"/>
  <c r="W75" i="1"/>
  <c r="W77" i="3" s="1"/>
  <c r="T56" i="9"/>
  <c r="T75" i="9" s="1"/>
  <c r="U75" i="1"/>
  <c r="U77" i="3" s="1"/>
  <c r="R56" i="9"/>
  <c r="R75" i="9" s="1"/>
  <c r="X75" i="1"/>
  <c r="X77" i="3" s="1"/>
  <c r="U56" i="9"/>
  <c r="U75" i="9" s="1"/>
  <c r="V75" i="1"/>
  <c r="V77" i="3" s="1"/>
  <c r="S56" i="9"/>
  <c r="S75" i="9" s="1"/>
  <c r="AA55" i="9"/>
  <c r="S75" i="1"/>
  <c r="S77" i="3" s="1"/>
  <c r="P56" i="9"/>
  <c r="P75" i="9" s="1"/>
  <c r="R75" i="1"/>
  <c r="R77" i="3" s="1"/>
  <c r="O56" i="9"/>
  <c r="O75" i="9" s="1"/>
  <c r="P75" i="1"/>
  <c r="P77" i="3" s="1"/>
  <c r="M56" i="9"/>
  <c r="M75" i="9" s="1"/>
  <c r="Q75" i="1"/>
  <c r="Q77" i="3" s="1"/>
  <c r="N56" i="9"/>
  <c r="N75" i="9" s="1"/>
  <c r="O75" i="1"/>
  <c r="O77" i="3" s="1"/>
  <c r="L56" i="9"/>
  <c r="L75" i="9" s="1"/>
  <c r="E75" i="1"/>
  <c r="E77" i="3" s="1"/>
  <c r="F48" i="1"/>
  <c r="F47" i="1"/>
  <c r="N41" i="1"/>
  <c r="K75" i="1"/>
  <c r="K77" i="3" s="1"/>
  <c r="L75" i="1"/>
  <c r="L77" i="3" s="1"/>
  <c r="M45" i="1"/>
  <c r="M75" i="1" s="1"/>
  <c r="M77" i="3" s="1"/>
  <c r="J75" i="1"/>
  <c r="J77" i="3" s="1"/>
  <c r="AA41" i="1"/>
  <c r="X41" i="9" s="1"/>
  <c r="AA42" i="1"/>
  <c r="AD42" i="1" s="1"/>
  <c r="AF42" i="3" s="1"/>
  <c r="K41" i="9" l="1"/>
  <c r="K45" i="9" s="1"/>
  <c r="N45" i="1"/>
  <c r="F48" i="9"/>
  <c r="F47" i="9"/>
  <c r="X42" i="9"/>
  <c r="AA45" i="1"/>
  <c r="AD41" i="1"/>
  <c r="AF41" i="3" s="1"/>
  <c r="F56" i="1"/>
  <c r="F56" i="9" s="1"/>
  <c r="F10" i="1"/>
  <c r="AD10" i="1" s="1"/>
  <c r="AF10" i="3" s="1"/>
  <c r="N39" i="1"/>
  <c r="K39" i="9" s="1"/>
  <c r="F38" i="1"/>
  <c r="K38" i="9"/>
  <c r="T38" i="1"/>
  <c r="Q38" i="9" s="1"/>
  <c r="AA38" i="1"/>
  <c r="X38" i="9" s="1"/>
  <c r="T17" i="1"/>
  <c r="Q17" i="9" s="1"/>
  <c r="T68" i="1"/>
  <c r="Q68" i="9" s="1"/>
  <c r="Q69" i="9"/>
  <c r="F69" i="1"/>
  <c r="F68" i="1"/>
  <c r="AA41" i="9" l="1"/>
  <c r="AD68" i="1"/>
  <c r="F68" i="9"/>
  <c r="AA68" i="9" s="1"/>
  <c r="AF68" i="3"/>
  <c r="F69" i="9"/>
  <c r="AA69" i="9" s="1"/>
  <c r="AD69" i="1"/>
  <c r="AF69" i="3" s="1"/>
  <c r="F38" i="9"/>
  <c r="AA38" i="9" s="1"/>
  <c r="AD38" i="1"/>
  <c r="AF38" i="3" s="1"/>
  <c r="X45" i="9"/>
  <c r="AA42" i="9"/>
  <c r="AA45" i="9" s="1"/>
  <c r="F10" i="9"/>
  <c r="AA10" i="9" s="1"/>
  <c r="AD45" i="1"/>
  <c r="AF45" i="3" s="1"/>
  <c r="F62" i="1"/>
  <c r="F60" i="1"/>
  <c r="AA60" i="1"/>
  <c r="X60" i="9" s="1"/>
  <c r="T54" i="1"/>
  <c r="Q54" i="9" s="1"/>
  <c r="N54" i="1"/>
  <c r="F62" i="9" l="1"/>
  <c r="F60" i="9"/>
  <c r="K54" i="9"/>
  <c r="AA54" i="9" s="1"/>
  <c r="AD54" i="1"/>
  <c r="AF54" i="3" s="1"/>
  <c r="F65" i="1"/>
  <c r="F65" i="9" s="1"/>
  <c r="T49" i="1"/>
  <c r="Q49" i="9" s="1"/>
  <c r="T20" i="1"/>
  <c r="Q20" i="9" s="1"/>
  <c r="T21" i="1"/>
  <c r="Q21" i="9" s="1"/>
  <c r="T22" i="1"/>
  <c r="Q22" i="9" s="1"/>
  <c r="T23" i="1"/>
  <c r="Q23" i="9" s="1"/>
  <c r="T24" i="1"/>
  <c r="Q24" i="9" s="1"/>
  <c r="F37" i="1"/>
  <c r="N37" i="1"/>
  <c r="K37" i="9" s="1"/>
  <c r="T37" i="1"/>
  <c r="Q37" i="9" s="1"/>
  <c r="AA37" i="1"/>
  <c r="X37" i="9" s="1"/>
  <c r="AC37" i="1"/>
  <c r="Z37" i="9" s="1"/>
  <c r="AC39" i="1"/>
  <c r="Z39" i="9" s="1"/>
  <c r="F37" i="9" l="1"/>
  <c r="AA37" i="9" s="1"/>
  <c r="AD37" i="1"/>
  <c r="AF37" i="3" s="1"/>
  <c r="X33" i="9" l="1"/>
  <c r="T33" i="1"/>
  <c r="Q33" i="9" s="1"/>
  <c r="N33" i="1"/>
  <c r="K33" i="9" s="1"/>
  <c r="F33" i="1"/>
  <c r="F33" i="9" l="1"/>
  <c r="AA33" i="9" s="1"/>
  <c r="AD33" i="1"/>
  <c r="AF33" i="3" s="1"/>
  <c r="AA39" i="1"/>
  <c r="X39" i="9" s="1"/>
  <c r="T39" i="1"/>
  <c r="Q39" i="9" s="1"/>
  <c r="F39" i="1"/>
  <c r="F39" i="9" l="1"/>
  <c r="AA39" i="9" s="1"/>
  <c r="AD39" i="1"/>
  <c r="AF39" i="3" s="1"/>
  <c r="AC36" i="1"/>
  <c r="AA36" i="1"/>
  <c r="N36" i="1"/>
  <c r="F36" i="1"/>
  <c r="AD36" i="1" l="1"/>
  <c r="AF36" i="3" s="1"/>
  <c r="AC40" i="1"/>
  <c r="Z40" i="9" s="1"/>
  <c r="Z36" i="9"/>
  <c r="AA40" i="1"/>
  <c r="X40" i="9" s="1"/>
  <c r="X36" i="9"/>
  <c r="T40" i="1"/>
  <c r="Q40" i="9" s="1"/>
  <c r="Q36" i="9"/>
  <c r="N40" i="1"/>
  <c r="K40" i="9" s="1"/>
  <c r="K36" i="9"/>
  <c r="F40" i="1"/>
  <c r="F40" i="9" s="1"/>
  <c r="F36" i="9"/>
  <c r="AA17" i="1"/>
  <c r="F14" i="1"/>
  <c r="F14" i="9" s="1"/>
  <c r="X17" i="9" l="1"/>
  <c r="AA40" i="9"/>
  <c r="AA36" i="9"/>
  <c r="AD40" i="1"/>
  <c r="AF40" i="3" s="1"/>
  <c r="AB75" i="1"/>
  <c r="AB77" i="3" s="1"/>
  <c r="N27" i="1"/>
  <c r="K27" i="9" s="1"/>
  <c r="N20" i="1"/>
  <c r="K20" i="9" s="1"/>
  <c r="N17" i="1"/>
  <c r="K17" i="9" s="1"/>
  <c r="N8" i="1"/>
  <c r="K8" i="9" s="1"/>
  <c r="T8" i="1"/>
  <c r="F27" i="1"/>
  <c r="N52" i="1"/>
  <c r="T70" i="1"/>
  <c r="Q70" i="9" s="1"/>
  <c r="T52" i="1"/>
  <c r="Q52" i="9" s="1"/>
  <c r="T30" i="1"/>
  <c r="Q30" i="9" s="1"/>
  <c r="T25" i="1"/>
  <c r="Q25" i="9" s="1"/>
  <c r="AA27" i="1"/>
  <c r="X27" i="9" s="1"/>
  <c r="F70" i="1"/>
  <c r="T67" i="1"/>
  <c r="Q67" i="9" s="1"/>
  <c r="F67" i="1"/>
  <c r="N62" i="1"/>
  <c r="AD62" i="1" s="1"/>
  <c r="AF62" i="3" s="1"/>
  <c r="N60" i="1"/>
  <c r="AD60" i="1" s="1"/>
  <c r="AF60" i="3" s="1"/>
  <c r="AA58" i="1"/>
  <c r="X58" i="9" s="1"/>
  <c r="N58" i="1"/>
  <c r="N51" i="1"/>
  <c r="N50" i="1"/>
  <c r="N49" i="1"/>
  <c r="AA49" i="1"/>
  <c r="X49" i="9" s="1"/>
  <c r="N48" i="1"/>
  <c r="N47" i="1"/>
  <c r="AA47" i="1"/>
  <c r="X47" i="9" s="1"/>
  <c r="AA48" i="1"/>
  <c r="X48" i="9" s="1"/>
  <c r="AC24" i="1"/>
  <c r="Z24" i="9" s="1"/>
  <c r="AC25" i="1"/>
  <c r="Z25" i="9" s="1"/>
  <c r="F70" i="9" l="1"/>
  <c r="AD70" i="1"/>
  <c r="AF70" i="3" s="1"/>
  <c r="F67" i="9"/>
  <c r="AA67" i="9" s="1"/>
  <c r="AD67" i="1"/>
  <c r="AF67" i="3" s="1"/>
  <c r="K58" i="9"/>
  <c r="AA58" i="9" s="1"/>
  <c r="AD58" i="1"/>
  <c r="AF58" i="3" s="1"/>
  <c r="F27" i="9"/>
  <c r="K52" i="9"/>
  <c r="AA52" i="9" s="1"/>
  <c r="AD52" i="1"/>
  <c r="AF52" i="3" s="1"/>
  <c r="K51" i="9"/>
  <c r="AA51" i="9" s="1"/>
  <c r="AD51" i="1"/>
  <c r="AF51" i="3" s="1"/>
  <c r="K50" i="9"/>
  <c r="AA50" i="9" s="1"/>
  <c r="AD50" i="1"/>
  <c r="AF50" i="3" s="1"/>
  <c r="K49" i="9"/>
  <c r="AA49" i="9" s="1"/>
  <c r="AD49" i="1"/>
  <c r="AF49" i="3" s="1"/>
  <c r="K48" i="9"/>
  <c r="AA48" i="9" s="1"/>
  <c r="AD48" i="1"/>
  <c r="AF48" i="3" s="1"/>
  <c r="K47" i="9"/>
  <c r="AA47" i="9" s="1"/>
  <c r="AD47" i="1"/>
  <c r="AF47" i="3" s="1"/>
  <c r="AA73" i="1"/>
  <c r="X73" i="9" s="1"/>
  <c r="X70" i="9"/>
  <c r="K62" i="9"/>
  <c r="AA62" i="9" s="1"/>
  <c r="K60" i="9"/>
  <c r="AA60" i="9" s="1"/>
  <c r="T18" i="1"/>
  <c r="Q18" i="9" s="1"/>
  <c r="Q8" i="9"/>
  <c r="AA65" i="1"/>
  <c r="X65" i="9" s="1"/>
  <c r="T73" i="1"/>
  <c r="Q73" i="9" s="1"/>
  <c r="F73" i="1"/>
  <c r="F73" i="9" s="1"/>
  <c r="N65" i="1"/>
  <c r="K65" i="9" s="1"/>
  <c r="AC28" i="1"/>
  <c r="AA56" i="1"/>
  <c r="X56" i="9" s="1"/>
  <c r="T56" i="1"/>
  <c r="Q56" i="9" s="1"/>
  <c r="N56" i="1"/>
  <c r="K56" i="9" s="1"/>
  <c r="AA22" i="1"/>
  <c r="X22" i="9" s="1"/>
  <c r="AA23" i="1"/>
  <c r="X23" i="9" s="1"/>
  <c r="AA24" i="1"/>
  <c r="X24" i="9" s="1"/>
  <c r="AA25" i="1"/>
  <c r="X25" i="9" s="1"/>
  <c r="AA26" i="1"/>
  <c r="X26" i="9" s="1"/>
  <c r="T26" i="1"/>
  <c r="Q26" i="9" s="1"/>
  <c r="T27" i="1"/>
  <c r="AD27" i="1" s="1"/>
  <c r="AF27" i="3" s="1"/>
  <c r="N22" i="1"/>
  <c r="K22" i="9" s="1"/>
  <c r="N23" i="1"/>
  <c r="N24" i="1"/>
  <c r="N25" i="1"/>
  <c r="K25" i="9" s="1"/>
  <c r="N26" i="1"/>
  <c r="K26" i="9" s="1"/>
  <c r="F25" i="1"/>
  <c r="F26" i="1"/>
  <c r="F21" i="1"/>
  <c r="AA21" i="1"/>
  <c r="X21" i="9" s="1"/>
  <c r="N21" i="1"/>
  <c r="K21" i="9" s="1"/>
  <c r="AA20" i="1"/>
  <c r="X20" i="9" s="1"/>
  <c r="F20" i="1"/>
  <c r="AA30" i="1"/>
  <c r="X30" i="9" s="1"/>
  <c r="AA31" i="1"/>
  <c r="X31" i="9" s="1"/>
  <c r="T31" i="1"/>
  <c r="N30" i="1"/>
  <c r="K30" i="9" s="1"/>
  <c r="N31" i="1"/>
  <c r="K31" i="9" s="1"/>
  <c r="F30" i="1"/>
  <c r="F31" i="1"/>
  <c r="AA8" i="1"/>
  <c r="AA9" i="1"/>
  <c r="AA11" i="1"/>
  <c r="AA15" i="1"/>
  <c r="AA16" i="1"/>
  <c r="N9" i="1"/>
  <c r="K9" i="9" s="1"/>
  <c r="N11" i="1"/>
  <c r="K11" i="9" s="1"/>
  <c r="N14" i="1"/>
  <c r="N16" i="1"/>
  <c r="K16" i="9" s="1"/>
  <c r="F9" i="1"/>
  <c r="F9" i="9" s="1"/>
  <c r="F11" i="1"/>
  <c r="F11" i="9" s="1"/>
  <c r="F15" i="1"/>
  <c r="F15" i="9" s="1"/>
  <c r="F16" i="1"/>
  <c r="F16" i="9" s="1"/>
  <c r="F17" i="1"/>
  <c r="F17" i="9" s="1"/>
  <c r="AA17" i="9" s="1"/>
  <c r="AA70" i="9" l="1"/>
  <c r="X15" i="9"/>
  <c r="AA15" i="9" s="1"/>
  <c r="AD15" i="1"/>
  <c r="AF15" i="3" s="1"/>
  <c r="X9" i="9"/>
  <c r="AA9" i="9" s="1"/>
  <c r="AD9" i="1"/>
  <c r="AF9" i="3" s="1"/>
  <c r="K14" i="9"/>
  <c r="AA14" i="9" s="1"/>
  <c r="AD14" i="1"/>
  <c r="AF14" i="3" s="1"/>
  <c r="X16" i="9"/>
  <c r="AA16" i="9" s="1"/>
  <c r="AD16" i="1"/>
  <c r="AF16" i="3" s="1"/>
  <c r="X11" i="9"/>
  <c r="AA11" i="9" s="1"/>
  <c r="AD11" i="1"/>
  <c r="AF11" i="3" s="1"/>
  <c r="X8" i="9"/>
  <c r="AA8" i="9" s="1"/>
  <c r="AD8" i="1"/>
  <c r="AF8" i="3" s="1"/>
  <c r="AD17" i="1"/>
  <c r="AF17" i="3" s="1"/>
  <c r="F26" i="9"/>
  <c r="AA26" i="9" s="1"/>
  <c r="AD26" i="1"/>
  <c r="AF26" i="3" s="1"/>
  <c r="F25" i="9"/>
  <c r="AA25" i="9" s="1"/>
  <c r="AD25" i="1"/>
  <c r="AF25" i="3" s="1"/>
  <c r="K24" i="9"/>
  <c r="AA24" i="9" s="1"/>
  <c r="AD24" i="1"/>
  <c r="AF24" i="3" s="1"/>
  <c r="K23" i="9"/>
  <c r="AA23" i="9" s="1"/>
  <c r="AD23" i="1"/>
  <c r="AF23" i="3" s="1"/>
  <c r="F22" i="9"/>
  <c r="AA22" i="9" s="1"/>
  <c r="AD22" i="1"/>
  <c r="AF22" i="3" s="1"/>
  <c r="F21" i="9"/>
  <c r="AA21" i="9" s="1"/>
  <c r="AD21" i="1"/>
  <c r="AF21" i="3" s="1"/>
  <c r="F20" i="9"/>
  <c r="AA20" i="9" s="1"/>
  <c r="AD20" i="1"/>
  <c r="AF20" i="3" s="1"/>
  <c r="F31" i="9"/>
  <c r="AD31" i="1"/>
  <c r="AF31" i="3" s="1"/>
  <c r="F30" i="9"/>
  <c r="AA30" i="9" s="1"/>
  <c r="AD30" i="1"/>
  <c r="AF30" i="3" s="1"/>
  <c r="AA73" i="9"/>
  <c r="AA65" i="9"/>
  <c r="AA56" i="9"/>
  <c r="T34" i="1"/>
  <c r="Q34" i="9" s="1"/>
  <c r="Q31" i="9"/>
  <c r="AA31" i="9" s="1"/>
  <c r="AC75" i="1"/>
  <c r="AC77" i="3" s="1"/>
  <c r="Z28" i="9"/>
  <c r="Z75" i="9" s="1"/>
  <c r="Q27" i="9"/>
  <c r="AA27" i="9" s="1"/>
  <c r="AD65" i="1"/>
  <c r="AF65" i="3" s="1"/>
  <c r="AD73" i="1"/>
  <c r="AF73" i="3" s="1"/>
  <c r="AD56" i="1"/>
  <c r="AF56" i="3" s="1"/>
  <c r="AA28" i="1"/>
  <c r="X28" i="9" s="1"/>
  <c r="AA34" i="1"/>
  <c r="X34" i="9" s="1"/>
  <c r="F28" i="1"/>
  <c r="F28" i="9" s="1"/>
  <c r="F18" i="1"/>
  <c r="F18" i="9" s="1"/>
  <c r="N18" i="1"/>
  <c r="K18" i="9" s="1"/>
  <c r="AA18" i="1"/>
  <c r="X18" i="9" s="1"/>
  <c r="F34" i="1"/>
  <c r="F34" i="9" s="1"/>
  <c r="N34" i="1"/>
  <c r="K34" i="9" s="1"/>
  <c r="N28" i="1"/>
  <c r="K28" i="9" s="1"/>
  <c r="T28" i="1"/>
  <c r="T29" i="1"/>
  <c r="Q29" i="9" s="1"/>
  <c r="AA29" i="9" s="1"/>
  <c r="AA34" i="9" l="1"/>
  <c r="X75" i="9"/>
  <c r="X78" i="9" s="1"/>
  <c r="T75" i="1"/>
  <c r="T77" i="3" s="1"/>
  <c r="Q28" i="9"/>
  <c r="Q75" i="9" s="1"/>
  <c r="Q78" i="9" s="1"/>
  <c r="K75" i="9"/>
  <c r="K78" i="9" s="1"/>
  <c r="AA18" i="9"/>
  <c r="F75" i="9"/>
  <c r="F78" i="9" s="1"/>
  <c r="F75" i="1"/>
  <c r="F77" i="3" s="1"/>
  <c r="AD34" i="1"/>
  <c r="AD28" i="1"/>
  <c r="AF28" i="3" s="1"/>
  <c r="AD18" i="1"/>
  <c r="AF18" i="3" s="1"/>
  <c r="AA75" i="1"/>
  <c r="AA77" i="3" s="1"/>
  <c r="N75" i="1"/>
  <c r="N77" i="3" s="1"/>
  <c r="AD75" i="1" l="1"/>
  <c r="AF75" i="3" s="1"/>
  <c r="AF34" i="3"/>
  <c r="AA28" i="9"/>
  <c r="AA75" i="9" s="1"/>
  <c r="AA78" i="9"/>
  <c r="AD77" i="3" l="1"/>
</calcChain>
</file>

<file path=xl/sharedStrings.xml><?xml version="1.0" encoding="utf-8"?>
<sst xmlns="http://schemas.openxmlformats.org/spreadsheetml/2006/main" count="987" uniqueCount="98">
  <si>
    <t>2000ML</t>
  </si>
  <si>
    <t>500ML</t>
  </si>
  <si>
    <t>330ML</t>
  </si>
  <si>
    <t>1500 ML</t>
  </si>
  <si>
    <t>1000 ML</t>
  </si>
  <si>
    <t>TOTAL</t>
  </si>
  <si>
    <t>WATER</t>
  </si>
  <si>
    <t>5000ML</t>
  </si>
  <si>
    <t xml:space="preserve">GRAND TOTAL </t>
  </si>
  <si>
    <t>•</t>
  </si>
  <si>
    <t>PET PACKAGING  (PVT) LTD</t>
  </si>
  <si>
    <t>GRAND TOTAL</t>
  </si>
  <si>
    <t>LIFE</t>
  </si>
  <si>
    <t>CRISTAL</t>
  </si>
  <si>
    <t>Water Total</t>
  </si>
  <si>
    <t>MONTHLY FLAVOUR WISE AREA SALES REPORT- PRIMARY SALE WATER</t>
  </si>
  <si>
    <t>MONTHLY FLAVOURWISE AREA SALES REPORT- PRIMARY SALE-BEVARAGE</t>
  </si>
  <si>
    <t>Akuressa</t>
  </si>
  <si>
    <t>Aluthgama</t>
  </si>
  <si>
    <t>Galle</t>
  </si>
  <si>
    <t>Matara</t>
  </si>
  <si>
    <t>Monaragala -01</t>
  </si>
  <si>
    <t>Monaragala -02</t>
  </si>
  <si>
    <t>Mathugama</t>
  </si>
  <si>
    <t>Tissa</t>
  </si>
  <si>
    <t>Embilipitiya</t>
  </si>
  <si>
    <t>Ambalangoda</t>
  </si>
  <si>
    <t>Territory</t>
  </si>
  <si>
    <t>Batticaloa</t>
  </si>
  <si>
    <t>Muttur</t>
  </si>
  <si>
    <t>Oddamavady</t>
  </si>
  <si>
    <t>Trinco</t>
  </si>
  <si>
    <t>Chenkalady</t>
  </si>
  <si>
    <t>Ampara</t>
  </si>
  <si>
    <t>Akkareipattu</t>
  </si>
  <si>
    <t>Polonnaruwa</t>
  </si>
  <si>
    <t>Pettah</t>
  </si>
  <si>
    <t>Kaduwela</t>
  </si>
  <si>
    <t>Homagama</t>
  </si>
  <si>
    <t>Kalubowila</t>
  </si>
  <si>
    <t>Negombo</t>
  </si>
  <si>
    <t>Gampaha</t>
  </si>
  <si>
    <t>Wattala</t>
  </si>
  <si>
    <t>Warakapola</t>
  </si>
  <si>
    <t>Jaffna</t>
  </si>
  <si>
    <t>Kodikamam</t>
  </si>
  <si>
    <t>Vavuniya</t>
  </si>
  <si>
    <t>Avissawella</t>
  </si>
  <si>
    <t>Rathnapura</t>
  </si>
  <si>
    <t>Ruwanwella</t>
  </si>
  <si>
    <t>Badulla</t>
  </si>
  <si>
    <t>Hatton</t>
  </si>
  <si>
    <t>Bandarawela</t>
  </si>
  <si>
    <t>N-Eliya</t>
  </si>
  <si>
    <t>Pelmaulla</t>
  </si>
  <si>
    <t>Nivithigala</t>
  </si>
  <si>
    <t>A'pura</t>
  </si>
  <si>
    <t>Medawachchiya</t>
  </si>
  <si>
    <t>Dambulla</t>
  </si>
  <si>
    <t>Maho</t>
  </si>
  <si>
    <t>Kurunegala</t>
  </si>
  <si>
    <t>Kuliyapitiya</t>
  </si>
  <si>
    <t>Puttalam</t>
  </si>
  <si>
    <t>Gampola</t>
  </si>
  <si>
    <t>Mahiyanganaya</t>
  </si>
  <si>
    <t>Katugasthota</t>
  </si>
  <si>
    <t>Matale</t>
  </si>
  <si>
    <t>Kegalle</t>
  </si>
  <si>
    <t>Medawmahanuwara</t>
  </si>
  <si>
    <t>My Cream</t>
  </si>
  <si>
    <t>My Orange</t>
  </si>
  <si>
    <t>My Cola</t>
  </si>
  <si>
    <t>My Soda</t>
  </si>
  <si>
    <t>My Lemon</t>
  </si>
  <si>
    <t>My Ginger</t>
  </si>
  <si>
    <t>250ML My Power</t>
  </si>
  <si>
    <t>Mr.R.A.U.A.Perera(Colombo South)</t>
  </si>
  <si>
    <t>Mr.V.Vasantha Kumar(East)</t>
  </si>
  <si>
    <t>Mr.L.W.A.Galappaththi(South)</t>
  </si>
  <si>
    <t>Mr.M.S.M.W.Akram(Colombo North)</t>
  </si>
  <si>
    <t>Mr.L.Kathirgamanathan(North)</t>
  </si>
  <si>
    <t>Mr.D.S.Lokuge(Uva &amp; Sabaragamuwa)</t>
  </si>
  <si>
    <t>Mr.H.M.Y.K.Herath(N/Western)</t>
  </si>
  <si>
    <t>Mr.E.P.P.Athapattu(Central)</t>
  </si>
  <si>
    <t>BDM &amp; ASM &amp; Distributor Name</t>
  </si>
  <si>
    <t>Medamahanuwara</t>
  </si>
  <si>
    <t>MONTHLY FLAVOURWISE AREA SALES REPORT- PRIMARY SALE-BEVARAGE(BOTTLES)</t>
  </si>
  <si>
    <t>Chavakachcheri</t>
  </si>
  <si>
    <t>Alex Distributor</t>
  </si>
  <si>
    <t>1500ML</t>
  </si>
  <si>
    <t>H.S.Enterprises</t>
  </si>
  <si>
    <t>Mr.D.G.Jayasinghe</t>
  </si>
  <si>
    <t>FROM 01.01.2016 TO 08.01.2016 (WEEK 01)</t>
  </si>
  <si>
    <t>FROM 09.01.2016 TO 15.01.2016 (WEEK 02)</t>
  </si>
  <si>
    <t>FROM 16.01.2016 TO 22.01.2016 (WEEK 03)</t>
  </si>
  <si>
    <t>FROM 23.01.2016 TO 31.01.2016 (WEEK 04)</t>
  </si>
  <si>
    <t>FROM 01.01.2016 TO 31.01.2016</t>
  </si>
  <si>
    <t>T.R.Distributor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</si>
</sst>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indexed="8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0">
    <xf numFmtId="0" fontId="0" fillId="0" borderId="0" xfId="0"/>
    <xf numFmtId="164" fontId="3" fillId="0" borderId="0" xfId="1" applyNumberFormat="1" applyFont="1" applyFill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Alignment="1">
      <alignment horizontal="left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 textRotation="90"/>
    </xf>
    <xf numFmtId="164" fontId="5" fillId="0" borderId="0" xfId="1" applyNumberFormat="1" applyFont="1" applyFill="1" applyAlignment="1">
      <alignment horizontal="center"/>
    </xf>
    <xf numFmtId="164" fontId="5" fillId="2" borderId="19" xfId="1" applyNumberFormat="1" applyFont="1" applyFill="1" applyBorder="1" applyAlignment="1">
      <alignment horizontal="center"/>
    </xf>
    <xf numFmtId="164" fontId="5" fillId="2" borderId="10" xfId="1" applyNumberFormat="1" applyFont="1" applyFill="1" applyBorder="1" applyAlignment="1">
      <alignment horizontal="center"/>
    </xf>
    <xf numFmtId="164" fontId="9" fillId="0" borderId="0" xfId="1" applyNumberFormat="1" applyFont="1" applyFill="1" applyAlignment="1">
      <alignment horizontal="center"/>
    </xf>
    <xf numFmtId="164" fontId="9" fillId="2" borderId="10" xfId="1" applyNumberFormat="1" applyFont="1" applyFill="1" applyBorder="1" applyAlignment="1">
      <alignment horizontal="center"/>
    </xf>
    <xf numFmtId="164" fontId="9" fillId="2" borderId="19" xfId="1" applyNumberFormat="1" applyFont="1" applyFill="1" applyBorder="1" applyAlignment="1">
      <alignment horizontal="center"/>
    </xf>
    <xf numFmtId="164" fontId="9" fillId="2" borderId="2" xfId="1" applyNumberFormat="1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9" fillId="2" borderId="23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left"/>
    </xf>
    <xf numFmtId="164" fontId="9" fillId="2" borderId="32" xfId="1" applyNumberFormat="1" applyFont="1" applyFill="1" applyBorder="1" applyAlignment="1">
      <alignment horizontal="center"/>
    </xf>
    <xf numFmtId="164" fontId="4" fillId="0" borderId="0" xfId="1" applyNumberFormat="1" applyFont="1" applyFill="1" applyAlignment="1">
      <alignment horizontal="center"/>
    </xf>
    <xf numFmtId="164" fontId="2" fillId="0" borderId="19" xfId="1" applyNumberFormat="1" applyFont="1" applyFill="1" applyBorder="1" applyAlignment="1">
      <alignment horizontal="center" vertical="center"/>
    </xf>
    <xf numFmtId="164" fontId="2" fillId="0" borderId="57" xfId="1" applyNumberFormat="1" applyFont="1" applyFill="1" applyBorder="1" applyAlignment="1">
      <alignment horizontal="center" vertical="center"/>
    </xf>
    <xf numFmtId="164" fontId="2" fillId="0" borderId="1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/>
    </xf>
    <xf numFmtId="164" fontId="2" fillId="0" borderId="28" xfId="1" applyNumberFormat="1" applyFont="1" applyFill="1" applyBorder="1" applyAlignment="1">
      <alignment horizontal="center"/>
    </xf>
    <xf numFmtId="164" fontId="5" fillId="2" borderId="57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164" fontId="5" fillId="2" borderId="66" xfId="1" applyNumberFormat="1" applyFont="1" applyFill="1" applyBorder="1" applyAlignment="1">
      <alignment horizontal="center"/>
    </xf>
    <xf numFmtId="164" fontId="5" fillId="2" borderId="15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164" fontId="9" fillId="2" borderId="57" xfId="1" applyNumberFormat="1" applyFont="1" applyFill="1" applyBorder="1" applyAlignment="1">
      <alignment horizontal="center"/>
    </xf>
    <xf numFmtId="164" fontId="9" fillId="2" borderId="8" xfId="1" applyNumberFormat="1" applyFont="1" applyFill="1" applyBorder="1" applyAlignment="1">
      <alignment horizontal="center"/>
    </xf>
    <xf numFmtId="164" fontId="9" fillId="2" borderId="66" xfId="1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164" fontId="13" fillId="0" borderId="0" xfId="1" applyNumberFormat="1" applyFont="1" applyFill="1" applyAlignment="1">
      <alignment horizontal="center"/>
    </xf>
    <xf numFmtId="164" fontId="13" fillId="0" borderId="36" xfId="1" applyNumberFormat="1" applyFont="1" applyFill="1" applyBorder="1" applyAlignment="1">
      <alignment horizontal="left"/>
    </xf>
    <xf numFmtId="164" fontId="14" fillId="0" borderId="36" xfId="1" applyNumberFormat="1" applyFont="1" applyFill="1" applyBorder="1" applyAlignment="1">
      <alignment horizontal="left"/>
    </xf>
    <xf numFmtId="164" fontId="13" fillId="0" borderId="37" xfId="1" applyNumberFormat="1" applyFont="1" applyFill="1" applyBorder="1" applyAlignment="1">
      <alignment horizontal="center"/>
    </xf>
    <xf numFmtId="164" fontId="13" fillId="0" borderId="38" xfId="1" applyNumberFormat="1" applyFont="1" applyFill="1" applyBorder="1" applyAlignment="1">
      <alignment horizontal="center"/>
    </xf>
    <xf numFmtId="164" fontId="12" fillId="0" borderId="36" xfId="1" applyNumberFormat="1" applyFont="1" applyFill="1" applyBorder="1" applyAlignment="1">
      <alignment horizontal="center"/>
    </xf>
    <xf numFmtId="164" fontId="13" fillId="0" borderId="39" xfId="1" applyNumberFormat="1" applyFont="1" applyFill="1" applyBorder="1" applyAlignment="1">
      <alignment horizontal="center"/>
    </xf>
    <xf numFmtId="164" fontId="13" fillId="0" borderId="40" xfId="1" applyNumberFormat="1" applyFont="1" applyFill="1" applyBorder="1" applyAlignment="1">
      <alignment horizontal="center"/>
    </xf>
    <xf numFmtId="164" fontId="12" fillId="0" borderId="40" xfId="1" applyNumberFormat="1" applyFont="1" applyFill="1" applyBorder="1" applyAlignment="1">
      <alignment horizontal="center"/>
    </xf>
    <xf numFmtId="164" fontId="12" fillId="0" borderId="38" xfId="1" applyNumberFormat="1" applyFont="1" applyFill="1" applyBorder="1" applyAlignment="1">
      <alignment horizontal="center"/>
    </xf>
    <xf numFmtId="164" fontId="13" fillId="0" borderId="41" xfId="1" applyNumberFormat="1" applyFont="1" applyFill="1" applyBorder="1" applyAlignment="1">
      <alignment horizontal="left"/>
    </xf>
    <xf numFmtId="164" fontId="14" fillId="0" borderId="41" xfId="1" applyNumberFormat="1" applyFont="1" applyFill="1" applyBorder="1" applyAlignment="1">
      <alignment horizontal="left"/>
    </xf>
    <xf numFmtId="164" fontId="13" fillId="0" borderId="18" xfId="1" applyNumberFormat="1" applyFont="1" applyFill="1" applyBorder="1" applyAlignment="1">
      <alignment horizontal="center"/>
    </xf>
    <xf numFmtId="164" fontId="13" fillId="0" borderId="21" xfId="1" applyNumberFormat="1" applyFont="1" applyFill="1" applyBorder="1" applyAlignment="1">
      <alignment horizontal="center"/>
    </xf>
    <xf numFmtId="164" fontId="12" fillId="0" borderId="7" xfId="1" applyNumberFormat="1" applyFont="1" applyFill="1" applyBorder="1" applyAlignment="1">
      <alignment horizontal="center"/>
    </xf>
    <xf numFmtId="164" fontId="13" fillId="0" borderId="20" xfId="1" applyNumberFormat="1" applyFont="1" applyFill="1" applyBorder="1" applyAlignment="1">
      <alignment horizontal="center"/>
    </xf>
    <xf numFmtId="164" fontId="12" fillId="0" borderId="3" xfId="1" applyNumberFormat="1" applyFont="1" applyFill="1" applyBorder="1" applyAlignment="1">
      <alignment horizontal="center"/>
    </xf>
    <xf numFmtId="164" fontId="13" fillId="0" borderId="51" xfId="1" applyNumberFormat="1" applyFont="1" applyFill="1" applyBorder="1" applyAlignment="1">
      <alignment horizontal="center"/>
    </xf>
    <xf numFmtId="164" fontId="12" fillId="0" borderId="22" xfId="1" applyNumberFormat="1" applyFont="1" applyFill="1" applyBorder="1" applyAlignment="1">
      <alignment horizontal="center"/>
    </xf>
    <xf numFmtId="164" fontId="12" fillId="0" borderId="21" xfId="1" applyNumberFormat="1" applyFont="1" applyFill="1" applyBorder="1" applyAlignment="1">
      <alignment horizontal="center"/>
    </xf>
    <xf numFmtId="164" fontId="13" fillId="0" borderId="43" xfId="1" applyNumberFormat="1" applyFont="1" applyFill="1" applyBorder="1" applyAlignment="1">
      <alignment horizontal="center"/>
    </xf>
    <xf numFmtId="164" fontId="13" fillId="0" borderId="44" xfId="1" applyNumberFormat="1" applyFont="1" applyFill="1" applyBorder="1" applyAlignment="1">
      <alignment horizontal="center"/>
    </xf>
    <xf numFmtId="164" fontId="12" fillId="0" borderId="42" xfId="1" applyNumberFormat="1" applyFont="1" applyFill="1" applyBorder="1" applyAlignment="1">
      <alignment horizontal="center"/>
    </xf>
    <xf numFmtId="164" fontId="13" fillId="0" borderId="45" xfId="1" applyNumberFormat="1" applyFont="1" applyFill="1" applyBorder="1" applyAlignment="1">
      <alignment horizontal="center"/>
    </xf>
    <xf numFmtId="164" fontId="13" fillId="0" borderId="46" xfId="1" applyNumberFormat="1" applyFont="1" applyFill="1" applyBorder="1" applyAlignment="1">
      <alignment horizontal="center"/>
    </xf>
    <xf numFmtId="164" fontId="12" fillId="0" borderId="46" xfId="1" applyNumberFormat="1" applyFont="1" applyFill="1" applyBorder="1" applyAlignment="1">
      <alignment horizontal="center"/>
    </xf>
    <xf numFmtId="164" fontId="12" fillId="0" borderId="44" xfId="1" applyNumberFormat="1" applyFont="1" applyFill="1" applyBorder="1" applyAlignment="1">
      <alignment horizontal="center"/>
    </xf>
    <xf numFmtId="164" fontId="13" fillId="0" borderId="47" xfId="1" applyNumberFormat="1" applyFont="1" applyFill="1" applyBorder="1" applyAlignment="1">
      <alignment horizontal="center"/>
    </xf>
    <xf numFmtId="164" fontId="13" fillId="0" borderId="48" xfId="1" applyNumberFormat="1" applyFont="1" applyFill="1" applyBorder="1" applyAlignment="1">
      <alignment horizontal="center"/>
    </xf>
    <xf numFmtId="164" fontId="12" fillId="0" borderId="41" xfId="1" applyNumberFormat="1" applyFont="1" applyFill="1" applyBorder="1" applyAlignment="1">
      <alignment horizontal="center"/>
    </xf>
    <xf numFmtId="164" fontId="13" fillId="0" borderId="49" xfId="1" applyNumberFormat="1" applyFont="1" applyFill="1" applyBorder="1" applyAlignment="1">
      <alignment horizontal="center"/>
    </xf>
    <xf numFmtId="164" fontId="13" fillId="0" borderId="50" xfId="1" applyNumberFormat="1" applyFont="1" applyFill="1" applyBorder="1" applyAlignment="1">
      <alignment horizontal="center"/>
    </xf>
    <xf numFmtId="164" fontId="12" fillId="0" borderId="50" xfId="1" applyNumberFormat="1" applyFont="1" applyFill="1" applyBorder="1" applyAlignment="1">
      <alignment horizontal="center"/>
    </xf>
    <xf numFmtId="164" fontId="12" fillId="0" borderId="48" xfId="1" applyNumberFormat="1" applyFont="1" applyFill="1" applyBorder="1" applyAlignment="1">
      <alignment horizontal="center"/>
    </xf>
    <xf numFmtId="164" fontId="14" fillId="0" borderId="69" xfId="1" applyNumberFormat="1" applyFont="1" applyFill="1" applyBorder="1" applyAlignment="1">
      <alignment horizontal="left"/>
    </xf>
    <xf numFmtId="164" fontId="14" fillId="0" borderId="55" xfId="1" applyNumberFormat="1" applyFont="1" applyFill="1" applyBorder="1" applyAlignment="1">
      <alignment horizontal="left"/>
    </xf>
    <xf numFmtId="164" fontId="15" fillId="0" borderId="38" xfId="1" applyNumberFormat="1" applyFont="1" applyFill="1" applyBorder="1" applyAlignment="1">
      <alignment horizontal="center"/>
    </xf>
    <xf numFmtId="164" fontId="13" fillId="0" borderId="52" xfId="1" applyNumberFormat="1" applyFont="1" applyFill="1" applyBorder="1" applyAlignment="1">
      <alignment horizontal="center"/>
    </xf>
    <xf numFmtId="164" fontId="14" fillId="0" borderId="29" xfId="1" applyNumberFormat="1" applyFont="1" applyFill="1" applyBorder="1" applyAlignment="1">
      <alignment horizontal="left"/>
    </xf>
    <xf numFmtId="164" fontId="15" fillId="0" borderId="21" xfId="1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/>
    </xf>
    <xf numFmtId="164" fontId="13" fillId="0" borderId="0" xfId="1" applyNumberFormat="1" applyFont="1" applyFill="1" applyBorder="1" applyAlignment="1">
      <alignment horizontal="center"/>
    </xf>
    <xf numFmtId="164" fontId="13" fillId="0" borderId="69" xfId="1" applyNumberFormat="1" applyFont="1" applyFill="1" applyBorder="1" applyAlignment="1">
      <alignment horizontal="left"/>
    </xf>
    <xf numFmtId="164" fontId="13" fillId="0" borderId="55" xfId="1" applyNumberFormat="1" applyFont="1" applyFill="1" applyBorder="1" applyAlignment="1">
      <alignment horizontal="left"/>
    </xf>
    <xf numFmtId="164" fontId="13" fillId="0" borderId="14" xfId="1" applyNumberFormat="1" applyFont="1" applyFill="1" applyBorder="1" applyAlignment="1">
      <alignment horizontal="center"/>
    </xf>
    <xf numFmtId="164" fontId="13" fillId="0" borderId="13" xfId="1" applyNumberFormat="1" applyFont="1" applyFill="1" applyBorder="1" applyAlignment="1">
      <alignment horizontal="center"/>
    </xf>
    <xf numFmtId="164" fontId="13" fillId="0" borderId="9" xfId="1" applyNumberFormat="1" applyFont="1" applyFill="1" applyBorder="1" applyAlignment="1">
      <alignment horizontal="center"/>
    </xf>
    <xf numFmtId="164" fontId="13" fillId="0" borderId="22" xfId="1" applyNumberFormat="1" applyFont="1" applyFill="1" applyBorder="1" applyAlignment="1">
      <alignment horizontal="center"/>
    </xf>
    <xf numFmtId="164" fontId="12" fillId="0" borderId="13" xfId="1" applyNumberFormat="1" applyFont="1" applyFill="1" applyBorder="1" applyAlignment="1">
      <alignment horizontal="center"/>
    </xf>
    <xf numFmtId="164" fontId="13" fillId="0" borderId="36" xfId="1" applyNumberFormat="1" applyFont="1" applyFill="1" applyBorder="1" applyAlignment="1">
      <alignment horizontal="center"/>
    </xf>
    <xf numFmtId="164" fontId="13" fillId="0" borderId="4" xfId="1" applyNumberFormat="1" applyFont="1" applyFill="1" applyBorder="1" applyAlignment="1">
      <alignment horizontal="center"/>
    </xf>
    <xf numFmtId="164" fontId="13" fillId="0" borderId="53" xfId="1" applyNumberFormat="1" applyFont="1" applyFill="1" applyBorder="1" applyAlignment="1">
      <alignment horizontal="center"/>
    </xf>
    <xf numFmtId="164" fontId="13" fillId="0" borderId="54" xfId="1" applyNumberFormat="1" applyFont="1" applyFill="1" applyBorder="1" applyAlignment="1">
      <alignment horizontal="center"/>
    </xf>
    <xf numFmtId="164" fontId="13" fillId="0" borderId="31" xfId="1" applyNumberFormat="1" applyFont="1" applyFill="1" applyBorder="1" applyAlignment="1">
      <alignment horizontal="center"/>
    </xf>
    <xf numFmtId="164" fontId="13" fillId="0" borderId="12" xfId="1" applyNumberFormat="1" applyFont="1" applyFill="1" applyBorder="1" applyAlignment="1">
      <alignment horizontal="center"/>
    </xf>
    <xf numFmtId="164" fontId="13" fillId="0" borderId="55" xfId="1" applyNumberFormat="1" applyFont="1" applyFill="1" applyBorder="1" applyAlignment="1">
      <alignment horizontal="center"/>
    </xf>
    <xf numFmtId="164" fontId="12" fillId="0" borderId="55" xfId="1" applyNumberFormat="1" applyFont="1" applyFill="1" applyBorder="1" applyAlignment="1">
      <alignment horizontal="center"/>
    </xf>
    <xf numFmtId="164" fontId="12" fillId="0" borderId="29" xfId="1" applyNumberFormat="1" applyFont="1" applyFill="1" applyBorder="1" applyAlignment="1">
      <alignment horizontal="center"/>
    </xf>
    <xf numFmtId="164" fontId="13" fillId="0" borderId="29" xfId="1" applyNumberFormat="1" applyFont="1" applyFill="1" applyBorder="1" applyAlignment="1">
      <alignment horizontal="center"/>
    </xf>
    <xf numFmtId="164" fontId="12" fillId="0" borderId="17" xfId="1" applyNumberFormat="1" applyFont="1" applyFill="1" applyBorder="1" applyAlignment="1">
      <alignment horizontal="center"/>
    </xf>
    <xf numFmtId="164" fontId="12" fillId="0" borderId="0" xfId="1" applyNumberFormat="1" applyFont="1" applyFill="1" applyAlignment="1">
      <alignment horizontal="center"/>
    </xf>
    <xf numFmtId="164" fontId="12" fillId="0" borderId="0" xfId="1" applyNumberFormat="1" applyFont="1" applyFill="1" applyAlignment="1">
      <alignment horizontal="left"/>
    </xf>
    <xf numFmtId="164" fontId="12" fillId="0" borderId="0" xfId="1" applyNumberFormat="1" applyFont="1" applyFill="1" applyBorder="1" applyAlignment="1">
      <alignment horizontal="center" textRotation="90"/>
    </xf>
    <xf numFmtId="164" fontId="13" fillId="0" borderId="0" xfId="1" applyNumberFormat="1" applyFont="1" applyFill="1" applyAlignment="1">
      <alignment horizontal="center" textRotation="90"/>
    </xf>
    <xf numFmtId="164" fontId="13" fillId="0" borderId="26" xfId="1" applyNumberFormat="1" applyFont="1" applyFill="1" applyBorder="1" applyAlignment="1">
      <alignment horizontal="center" textRotation="90"/>
    </xf>
    <xf numFmtId="164" fontId="13" fillId="0" borderId="3" xfId="1" applyNumberFormat="1" applyFont="1" applyFill="1" applyBorder="1" applyAlignment="1">
      <alignment horizontal="left"/>
    </xf>
    <xf numFmtId="164" fontId="13" fillId="0" borderId="29" xfId="1" applyNumberFormat="1" applyFont="1" applyFill="1" applyBorder="1" applyAlignment="1">
      <alignment horizontal="left"/>
    </xf>
    <xf numFmtId="164" fontId="13" fillId="0" borderId="42" xfId="1" applyNumberFormat="1" applyFont="1" applyFill="1" applyBorder="1" applyAlignment="1">
      <alignment horizontal="left"/>
    </xf>
    <xf numFmtId="164" fontId="13" fillId="0" borderId="68" xfId="1" applyNumberFormat="1" applyFont="1" applyFill="1" applyBorder="1" applyAlignment="1">
      <alignment horizontal="left"/>
    </xf>
    <xf numFmtId="164" fontId="13" fillId="0" borderId="65" xfId="1" applyNumberFormat="1" applyFont="1" applyFill="1" applyBorder="1" applyAlignment="1">
      <alignment horizontal="center"/>
    </xf>
    <xf numFmtId="164" fontId="13" fillId="0" borderId="71" xfId="1" applyNumberFormat="1" applyFont="1" applyFill="1" applyBorder="1" applyAlignment="1">
      <alignment horizontal="center"/>
    </xf>
    <xf numFmtId="164" fontId="12" fillId="0" borderId="68" xfId="1" applyNumberFormat="1" applyFont="1" applyFill="1" applyBorder="1" applyAlignment="1">
      <alignment horizontal="center"/>
    </xf>
    <xf numFmtId="164" fontId="13" fillId="0" borderId="72" xfId="1" applyNumberFormat="1" applyFont="1" applyFill="1" applyBorder="1" applyAlignment="1">
      <alignment horizontal="center"/>
    </xf>
    <xf numFmtId="164" fontId="13" fillId="0" borderId="73" xfId="1" applyNumberFormat="1" applyFont="1" applyFill="1" applyBorder="1" applyAlignment="1">
      <alignment horizontal="center"/>
    </xf>
    <xf numFmtId="164" fontId="13" fillId="0" borderId="64" xfId="1" applyNumberFormat="1" applyFont="1" applyFill="1" applyBorder="1" applyAlignment="1">
      <alignment horizontal="center"/>
    </xf>
    <xf numFmtId="164" fontId="13" fillId="0" borderId="69" xfId="1" applyNumberFormat="1" applyFont="1" applyFill="1" applyBorder="1" applyAlignment="1">
      <alignment horizontal="center"/>
    </xf>
    <xf numFmtId="164" fontId="12" fillId="0" borderId="69" xfId="1" applyNumberFormat="1" applyFont="1" applyFill="1" applyBorder="1" applyAlignment="1">
      <alignment horizontal="center"/>
    </xf>
    <xf numFmtId="164" fontId="3" fillId="0" borderId="10" xfId="1" applyNumberFormat="1" applyFont="1" applyFill="1" applyBorder="1" applyAlignment="1">
      <alignment horizontal="center"/>
    </xf>
    <xf numFmtId="164" fontId="3" fillId="0" borderId="15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164" fontId="3" fillId="0" borderId="66" xfId="1" applyNumberFormat="1" applyFont="1" applyFill="1" applyBorder="1" applyAlignment="1">
      <alignment horizontal="center"/>
    </xf>
    <xf numFmtId="164" fontId="3" fillId="0" borderId="11" xfId="1" applyNumberFormat="1" applyFont="1" applyFill="1" applyBorder="1" applyAlignment="1">
      <alignment horizontal="center"/>
    </xf>
    <xf numFmtId="164" fontId="3" fillId="0" borderId="57" xfId="1" applyNumberFormat="1" applyFont="1" applyFill="1" applyBorder="1" applyAlignment="1">
      <alignment horizontal="center"/>
    </xf>
    <xf numFmtId="164" fontId="3" fillId="0" borderId="23" xfId="1" applyNumberFormat="1" applyFont="1" applyFill="1" applyBorder="1" applyAlignment="1">
      <alignment horizontal="center"/>
    </xf>
    <xf numFmtId="164" fontId="2" fillId="0" borderId="11" xfId="1" applyNumberFormat="1" applyFont="1" applyFill="1" applyBorder="1" applyAlignment="1">
      <alignment horizontal="center"/>
    </xf>
    <xf numFmtId="164" fontId="13" fillId="0" borderId="68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164" fontId="12" fillId="0" borderId="73" xfId="1" applyNumberFormat="1" applyFont="1" applyFill="1" applyBorder="1" applyAlignment="1">
      <alignment horizontal="center"/>
    </xf>
    <xf numFmtId="164" fontId="15" fillId="0" borderId="73" xfId="1" applyNumberFormat="1" applyFont="1" applyFill="1" applyBorder="1" applyAlignment="1">
      <alignment horizontal="center"/>
    </xf>
    <xf numFmtId="164" fontId="7" fillId="0" borderId="11" xfId="1" applyNumberFormat="1" applyFont="1" applyFill="1" applyBorder="1" applyAlignment="1">
      <alignment horizontal="center"/>
    </xf>
    <xf numFmtId="164" fontId="14" fillId="0" borderId="68" xfId="1" applyNumberFormat="1" applyFont="1" applyFill="1" applyBorder="1" applyAlignment="1">
      <alignment horizontal="left"/>
    </xf>
    <xf numFmtId="164" fontId="12" fillId="0" borderId="64" xfId="1" applyNumberFormat="1" applyFont="1" applyFill="1" applyBorder="1" applyAlignment="1">
      <alignment horizontal="center"/>
    </xf>
    <xf numFmtId="164" fontId="2" fillId="0" borderId="57" xfId="1" applyNumberFormat="1" applyFont="1" applyFill="1" applyBorder="1" applyAlignment="1">
      <alignment horizontal="center"/>
    </xf>
    <xf numFmtId="164" fontId="10" fillId="0" borderId="0" xfId="1" applyNumberFormat="1" applyFont="1" applyFill="1" applyAlignment="1">
      <alignment horizontal="center" textRotation="90"/>
    </xf>
    <xf numFmtId="164" fontId="10" fillId="0" borderId="74" xfId="1" applyNumberFormat="1" applyFont="1" applyFill="1" applyBorder="1" applyAlignment="1">
      <alignment horizontal="center" vertical="center" textRotation="90"/>
    </xf>
    <xf numFmtId="164" fontId="10" fillId="0" borderId="75" xfId="1" applyNumberFormat="1" applyFont="1" applyFill="1" applyBorder="1" applyAlignment="1">
      <alignment horizontal="center" vertical="center" textRotation="90"/>
    </xf>
    <xf numFmtId="164" fontId="10" fillId="0" borderId="20" xfId="1" applyNumberFormat="1" applyFont="1" applyFill="1" applyBorder="1" applyAlignment="1">
      <alignment horizontal="center" vertical="center" textRotation="90"/>
    </xf>
    <xf numFmtId="164" fontId="10" fillId="0" borderId="21" xfId="1" applyNumberFormat="1" applyFont="1" applyFill="1" applyBorder="1" applyAlignment="1">
      <alignment horizontal="center" vertical="center" textRotation="90"/>
    </xf>
    <xf numFmtId="164" fontId="10" fillId="0" borderId="67" xfId="1" applyNumberFormat="1" applyFont="1" applyFill="1" applyBorder="1" applyAlignment="1">
      <alignment horizontal="center" vertical="center" textRotation="90"/>
    </xf>
    <xf numFmtId="164" fontId="16" fillId="0" borderId="0" xfId="1" applyNumberFormat="1" applyFont="1" applyFill="1" applyAlignment="1">
      <alignment horizontal="center"/>
    </xf>
    <xf numFmtId="164" fontId="10" fillId="0" borderId="0" xfId="1" applyNumberFormat="1" applyFont="1" applyFill="1" applyBorder="1" applyAlignment="1">
      <alignment horizontal="center" textRotation="90"/>
    </xf>
    <xf numFmtId="164" fontId="17" fillId="0" borderId="0" xfId="1" applyNumberFormat="1" applyFont="1" applyFill="1" applyAlignment="1">
      <alignment horizontal="center"/>
    </xf>
    <xf numFmtId="164" fontId="17" fillId="2" borderId="15" xfId="1" applyNumberFormat="1" applyFont="1" applyFill="1" applyBorder="1" applyAlignment="1">
      <alignment horizontal="center"/>
    </xf>
    <xf numFmtId="164" fontId="17" fillId="2" borderId="57" xfId="1" applyNumberFormat="1" applyFont="1" applyFill="1" applyBorder="1" applyAlignment="1">
      <alignment horizontal="center"/>
    </xf>
    <xf numFmtId="164" fontId="17" fillId="2" borderId="19" xfId="1" applyNumberFormat="1" applyFont="1" applyFill="1" applyBorder="1" applyAlignment="1">
      <alignment horizontal="center"/>
    </xf>
    <xf numFmtId="164" fontId="17" fillId="2" borderId="8" xfId="1" applyNumberFormat="1" applyFont="1" applyFill="1" applyBorder="1" applyAlignment="1">
      <alignment horizontal="center"/>
    </xf>
    <xf numFmtId="164" fontId="17" fillId="2" borderId="66" xfId="1" applyNumberFormat="1" applyFont="1" applyFill="1" applyBorder="1" applyAlignment="1">
      <alignment horizontal="center"/>
    </xf>
    <xf numFmtId="164" fontId="17" fillId="2" borderId="10" xfId="1" applyNumberFormat="1" applyFont="1" applyFill="1" applyBorder="1" applyAlignment="1">
      <alignment horizontal="center"/>
    </xf>
    <xf numFmtId="164" fontId="17" fillId="2" borderId="1" xfId="1" applyNumberFormat="1" applyFont="1" applyFill="1" applyBorder="1" applyAlignment="1">
      <alignment horizontal="center"/>
    </xf>
    <xf numFmtId="164" fontId="13" fillId="0" borderId="0" xfId="1" applyNumberFormat="1" applyFont="1" applyFill="1"/>
    <xf numFmtId="164" fontId="13" fillId="0" borderId="10" xfId="1" applyNumberFormat="1" applyFont="1" applyFill="1" applyBorder="1" applyAlignment="1">
      <alignment horizontal="center"/>
    </xf>
    <xf numFmtId="164" fontId="15" fillId="0" borderId="11" xfId="1" applyNumberFormat="1" applyFont="1" applyFill="1" applyBorder="1" applyAlignment="1">
      <alignment horizontal="center"/>
    </xf>
    <xf numFmtId="164" fontId="12" fillId="0" borderId="1" xfId="1" applyNumberFormat="1" applyFont="1" applyFill="1" applyBorder="1" applyAlignment="1">
      <alignment horizontal="center"/>
    </xf>
    <xf numFmtId="164" fontId="13" fillId="0" borderId="66" xfId="1" applyNumberFormat="1" applyFont="1" applyFill="1" applyBorder="1" applyAlignment="1">
      <alignment horizontal="center"/>
    </xf>
    <xf numFmtId="164" fontId="13" fillId="0" borderId="11" xfId="1" applyNumberFormat="1" applyFont="1" applyFill="1" applyBorder="1" applyAlignment="1">
      <alignment horizontal="center"/>
    </xf>
    <xf numFmtId="164" fontId="13" fillId="0" borderId="15" xfId="1" applyNumberFormat="1" applyFont="1" applyFill="1" applyBorder="1" applyAlignment="1">
      <alignment horizontal="center"/>
    </xf>
    <xf numFmtId="164" fontId="13" fillId="0" borderId="57" xfId="1" applyNumberFormat="1" applyFont="1" applyFill="1" applyBorder="1" applyAlignment="1">
      <alignment horizontal="center"/>
    </xf>
    <xf numFmtId="164" fontId="12" fillId="0" borderId="11" xfId="1" applyNumberFormat="1" applyFont="1" applyFill="1" applyBorder="1" applyAlignment="1">
      <alignment horizontal="center"/>
    </xf>
    <xf numFmtId="164" fontId="17" fillId="2" borderId="2" xfId="1" applyNumberFormat="1" applyFont="1" applyFill="1" applyBorder="1" applyAlignment="1">
      <alignment horizontal="center"/>
    </xf>
    <xf numFmtId="164" fontId="13" fillId="0" borderId="1" xfId="1" applyNumberFormat="1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12" fillId="2" borderId="57" xfId="1" applyNumberFormat="1" applyFont="1" applyFill="1" applyBorder="1" applyAlignment="1">
      <alignment horizontal="center"/>
    </xf>
    <xf numFmtId="164" fontId="12" fillId="2" borderId="19" xfId="1" applyNumberFormat="1" applyFont="1" applyFill="1" applyBorder="1" applyAlignment="1">
      <alignment horizontal="center"/>
    </xf>
    <xf numFmtId="164" fontId="12" fillId="2" borderId="8" xfId="1" applyNumberFormat="1" applyFont="1" applyFill="1" applyBorder="1" applyAlignment="1">
      <alignment horizontal="center"/>
    </xf>
    <xf numFmtId="164" fontId="12" fillId="2" borderId="66" xfId="1" applyNumberFormat="1" applyFont="1" applyFill="1" applyBorder="1" applyAlignment="1">
      <alignment horizontal="center"/>
    </xf>
    <xf numFmtId="164" fontId="12" fillId="2" borderId="10" xfId="1" applyNumberFormat="1" applyFont="1" applyFill="1" applyBorder="1" applyAlignment="1">
      <alignment horizontal="center"/>
    </xf>
    <xf numFmtId="164" fontId="12" fillId="2" borderId="1" xfId="1" applyNumberFormat="1" applyFont="1" applyFill="1" applyBorder="1" applyAlignment="1">
      <alignment horizontal="center"/>
    </xf>
    <xf numFmtId="164" fontId="12" fillId="2" borderId="23" xfId="1" applyNumberFormat="1" applyFont="1" applyFill="1" applyBorder="1" applyAlignment="1">
      <alignment horizontal="center"/>
    </xf>
    <xf numFmtId="164" fontId="13" fillId="0" borderId="23" xfId="1" applyNumberFormat="1" applyFont="1" applyFill="1" applyBorder="1" applyAlignment="1">
      <alignment horizontal="center"/>
    </xf>
    <xf numFmtId="164" fontId="12" fillId="0" borderId="28" xfId="1" applyNumberFormat="1" applyFont="1" applyFill="1" applyBorder="1" applyAlignment="1">
      <alignment horizontal="center"/>
    </xf>
    <xf numFmtId="164" fontId="19" fillId="0" borderId="0" xfId="1" applyNumberFormat="1" applyFont="1" applyFill="1" applyBorder="1" applyAlignment="1">
      <alignment horizontal="left"/>
    </xf>
    <xf numFmtId="164" fontId="12" fillId="2" borderId="32" xfId="1" applyNumberFormat="1" applyFont="1" applyFill="1" applyBorder="1" applyAlignment="1">
      <alignment horizontal="center"/>
    </xf>
    <xf numFmtId="164" fontId="12" fillId="2" borderId="33" xfId="1" applyNumberFormat="1" applyFont="1" applyFill="1" applyBorder="1" applyAlignment="1">
      <alignment horizontal="center"/>
    </xf>
    <xf numFmtId="164" fontId="12" fillId="0" borderId="23" xfId="1" applyNumberFormat="1" applyFont="1" applyFill="1" applyBorder="1" applyAlignment="1">
      <alignment horizontal="center"/>
    </xf>
    <xf numFmtId="164" fontId="12" fillId="0" borderId="23" xfId="1" applyNumberFormat="1" applyFont="1" applyFill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164" fontId="12" fillId="2" borderId="33" xfId="1" applyNumberFormat="1" applyFont="1" applyFill="1" applyBorder="1" applyAlignment="1">
      <alignment horizontal="center"/>
    </xf>
    <xf numFmtId="164" fontId="6" fillId="2" borderId="19" xfId="1" applyNumberFormat="1" applyFont="1" applyFill="1" applyBorder="1" applyAlignment="1">
      <alignment horizontal="center"/>
    </xf>
    <xf numFmtId="164" fontId="6" fillId="2" borderId="57" xfId="1" applyNumberFormat="1" applyFont="1" applyFill="1" applyBorder="1" applyAlignment="1">
      <alignment horizontal="center"/>
    </xf>
    <xf numFmtId="164" fontId="6" fillId="2" borderId="8" xfId="1" applyNumberFormat="1" applyFont="1" applyFill="1" applyBorder="1" applyAlignment="1">
      <alignment horizontal="center"/>
    </xf>
    <xf numFmtId="164" fontId="6" fillId="2" borderId="23" xfId="1" applyNumberFormat="1" applyFont="1" applyFill="1" applyBorder="1" applyAlignment="1">
      <alignment horizontal="center"/>
    </xf>
    <xf numFmtId="164" fontId="6" fillId="2" borderId="19" xfId="1" applyNumberFormat="1" applyFont="1" applyFill="1" applyBorder="1" applyAlignment="1">
      <alignment horizontal="left"/>
    </xf>
    <xf numFmtId="164" fontId="6" fillId="2" borderId="57" xfId="1" applyNumberFormat="1" applyFont="1" applyFill="1" applyBorder="1" applyAlignment="1">
      <alignment horizontal="left"/>
    </xf>
    <xf numFmtId="164" fontId="12" fillId="0" borderId="0" xfId="1" applyNumberFormat="1" applyFont="1" applyFill="1" applyBorder="1" applyAlignment="1">
      <alignment horizontal="center" vertical="center"/>
    </xf>
    <xf numFmtId="164" fontId="13" fillId="0" borderId="63" xfId="1" applyNumberFormat="1" applyFont="1" applyFill="1" applyBorder="1" applyAlignment="1">
      <alignment horizontal="center" vertical="center"/>
    </xf>
    <xf numFmtId="164" fontId="13" fillId="0" borderId="64" xfId="1" applyNumberFormat="1" applyFont="1" applyFill="1" applyBorder="1" applyAlignment="1">
      <alignment horizontal="center" vertical="center"/>
    </xf>
    <xf numFmtId="164" fontId="13" fillId="0" borderId="73" xfId="1" applyNumberFormat="1" applyFont="1" applyFill="1" applyBorder="1" applyAlignment="1">
      <alignment horizontal="center" vertical="center"/>
    </xf>
    <xf numFmtId="164" fontId="12" fillId="0" borderId="63" xfId="1" applyNumberFormat="1" applyFont="1" applyFill="1" applyBorder="1" applyAlignment="1">
      <alignment horizontal="center" vertical="center"/>
    </xf>
    <xf numFmtId="164" fontId="12" fillId="0" borderId="68" xfId="1" applyNumberFormat="1" applyFont="1" applyFill="1" applyBorder="1" applyAlignment="1">
      <alignment horizontal="center" vertical="center"/>
    </xf>
    <xf numFmtId="164" fontId="13" fillId="0" borderId="60" xfId="1" applyNumberFormat="1" applyFont="1" applyFill="1" applyBorder="1" applyAlignment="1">
      <alignment horizontal="center" vertical="center"/>
    </xf>
    <xf numFmtId="164" fontId="13" fillId="0" borderId="40" xfId="1" applyNumberFormat="1" applyFont="1" applyFill="1" applyBorder="1" applyAlignment="1">
      <alignment horizontal="center" vertical="center"/>
    </xf>
    <xf numFmtId="164" fontId="13" fillId="0" borderId="38" xfId="1" applyNumberFormat="1" applyFont="1" applyFill="1" applyBorder="1" applyAlignment="1">
      <alignment horizontal="center" vertical="center"/>
    </xf>
    <xf numFmtId="164" fontId="12" fillId="0" borderId="60" xfId="1" applyNumberFormat="1" applyFont="1" applyFill="1" applyBorder="1" applyAlignment="1">
      <alignment horizontal="center" vertical="center"/>
    </xf>
    <xf numFmtId="164" fontId="12" fillId="0" borderId="36" xfId="1" applyNumberFormat="1" applyFont="1" applyFill="1" applyBorder="1" applyAlignment="1">
      <alignment horizontal="center" vertical="center"/>
    </xf>
    <xf numFmtId="164" fontId="13" fillId="0" borderId="56" xfId="1" applyNumberFormat="1" applyFont="1" applyFill="1" applyBorder="1" applyAlignment="1">
      <alignment horizontal="center" vertical="center"/>
    </xf>
    <xf numFmtId="164" fontId="13" fillId="0" borderId="51" xfId="1" applyNumberFormat="1" applyFont="1" applyFill="1" applyBorder="1" applyAlignment="1">
      <alignment horizontal="center" vertical="center"/>
    </xf>
    <xf numFmtId="164" fontId="13" fillId="0" borderId="21" xfId="1" applyNumberFormat="1" applyFont="1" applyFill="1" applyBorder="1" applyAlignment="1">
      <alignment horizontal="center" vertical="center"/>
    </xf>
    <xf numFmtId="164" fontId="12" fillId="0" borderId="53" xfId="1" applyNumberFormat="1" applyFont="1" applyFill="1" applyBorder="1" applyAlignment="1">
      <alignment horizontal="center" vertical="center"/>
    </xf>
    <xf numFmtId="164" fontId="12" fillId="0" borderId="19" xfId="1" applyNumberFormat="1" applyFont="1" applyFill="1" applyBorder="1" applyAlignment="1">
      <alignment horizontal="center" vertical="center"/>
    </xf>
    <xf numFmtId="164" fontId="12" fillId="0" borderId="57" xfId="1" applyNumberFormat="1" applyFont="1" applyFill="1" applyBorder="1" applyAlignment="1">
      <alignment horizontal="center" vertical="center"/>
    </xf>
    <xf numFmtId="164" fontId="12" fillId="0" borderId="10" xfId="1" applyNumberFormat="1" applyFont="1" applyFill="1" applyBorder="1" applyAlignment="1">
      <alignment horizontal="center" vertical="center"/>
    </xf>
    <xf numFmtId="164" fontId="12" fillId="0" borderId="11" xfId="1" applyNumberFormat="1" applyFont="1" applyFill="1" applyBorder="1" applyAlignment="1">
      <alignment horizontal="center" vertical="center"/>
    </xf>
    <xf numFmtId="164" fontId="12" fillId="0" borderId="1" xfId="1" applyNumberFormat="1" applyFont="1" applyFill="1" applyBorder="1" applyAlignment="1">
      <alignment horizontal="center" vertical="center"/>
    </xf>
    <xf numFmtId="164" fontId="17" fillId="2" borderId="19" xfId="1" applyNumberFormat="1" applyFont="1" applyFill="1" applyBorder="1" applyAlignment="1">
      <alignment horizontal="center" vertical="center"/>
    </xf>
    <xf numFmtId="164" fontId="17" fillId="2" borderId="57" xfId="1" applyNumberFormat="1" applyFont="1" applyFill="1" applyBorder="1" applyAlignment="1">
      <alignment horizontal="center" vertical="center"/>
    </xf>
    <xf numFmtId="164" fontId="12" fillId="2" borderId="19" xfId="1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horizontal="center" vertical="center"/>
    </xf>
    <xf numFmtId="164" fontId="13" fillId="0" borderId="19" xfId="1" applyNumberFormat="1" applyFont="1" applyFill="1" applyBorder="1" applyAlignment="1">
      <alignment vertical="center"/>
    </xf>
    <xf numFmtId="164" fontId="13" fillId="0" borderId="57" xfId="1" applyNumberFormat="1" applyFont="1" applyFill="1" applyBorder="1" applyAlignment="1">
      <alignment vertical="center"/>
    </xf>
    <xf numFmtId="164" fontId="12" fillId="0" borderId="56" xfId="1" applyNumberFormat="1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13" fillId="0" borderId="10" xfId="1" applyNumberFormat="1" applyFont="1" applyFill="1" applyBorder="1" applyAlignment="1">
      <alignment vertical="center"/>
    </xf>
    <xf numFmtId="164" fontId="13" fillId="0" borderId="63" xfId="1" applyNumberFormat="1" applyFont="1" applyFill="1" applyBorder="1" applyAlignment="1">
      <alignment vertical="center"/>
    </xf>
    <xf numFmtId="164" fontId="13" fillId="0" borderId="65" xfId="1" applyNumberFormat="1" applyFont="1" applyFill="1" applyBorder="1" applyAlignment="1">
      <alignment horizontal="center" vertical="center"/>
    </xf>
    <xf numFmtId="164" fontId="13" fillId="0" borderId="60" xfId="1" applyNumberFormat="1" applyFont="1" applyFill="1" applyBorder="1" applyAlignment="1">
      <alignment vertical="center"/>
    </xf>
    <xf numFmtId="164" fontId="13" fillId="0" borderId="37" xfId="1" applyNumberFormat="1" applyFont="1" applyFill="1" applyBorder="1" applyAlignment="1">
      <alignment horizontal="center" vertical="center"/>
    </xf>
    <xf numFmtId="164" fontId="13" fillId="0" borderId="56" xfId="1" applyNumberFormat="1" applyFont="1" applyFill="1" applyBorder="1" applyAlignment="1">
      <alignment vertical="center"/>
    </xf>
    <xf numFmtId="164" fontId="13" fillId="0" borderId="18" xfId="1" applyNumberFormat="1" applyFont="1" applyFill="1" applyBorder="1" applyAlignment="1">
      <alignment horizontal="center" vertical="center"/>
    </xf>
    <xf numFmtId="164" fontId="13" fillId="0" borderId="77" xfId="1" applyNumberFormat="1" applyFont="1" applyFill="1" applyBorder="1" applyAlignment="1">
      <alignment horizontal="center" vertical="center"/>
    </xf>
    <xf numFmtId="164" fontId="13" fillId="0" borderId="50" xfId="1" applyNumberFormat="1" applyFont="1" applyFill="1" applyBorder="1" applyAlignment="1">
      <alignment horizontal="center" vertical="center"/>
    </xf>
    <xf numFmtId="164" fontId="13" fillId="0" borderId="77" xfId="1" applyNumberFormat="1" applyFont="1" applyFill="1" applyBorder="1" applyAlignment="1">
      <alignment vertical="center"/>
    </xf>
    <xf numFmtId="164" fontId="13" fillId="0" borderId="47" xfId="1" applyNumberFormat="1" applyFont="1" applyFill="1" applyBorder="1" applyAlignment="1">
      <alignment horizontal="center" vertical="center"/>
    </xf>
    <xf numFmtId="164" fontId="12" fillId="0" borderId="77" xfId="1" applyNumberFormat="1" applyFont="1" applyFill="1" applyBorder="1" applyAlignment="1">
      <alignment horizontal="center" vertical="center"/>
    </xf>
    <xf numFmtId="164" fontId="12" fillId="0" borderId="41" xfId="1" applyNumberFormat="1" applyFont="1" applyFill="1" applyBorder="1" applyAlignment="1">
      <alignment horizontal="center" vertical="center"/>
    </xf>
    <xf numFmtId="164" fontId="13" fillId="0" borderId="62" xfId="1" applyNumberFormat="1" applyFont="1" applyFill="1" applyBorder="1" applyAlignment="1">
      <alignment horizontal="center" vertical="center"/>
    </xf>
    <xf numFmtId="164" fontId="13" fillId="0" borderId="46" xfId="1" applyNumberFormat="1" applyFont="1" applyFill="1" applyBorder="1" applyAlignment="1">
      <alignment horizontal="center" vertical="center"/>
    </xf>
    <xf numFmtId="164" fontId="13" fillId="0" borderId="43" xfId="1" applyNumberFormat="1" applyFont="1" applyFill="1" applyBorder="1" applyAlignment="1">
      <alignment horizontal="center" vertical="center"/>
    </xf>
    <xf numFmtId="164" fontId="12" fillId="0" borderId="62" xfId="1" applyNumberFormat="1" applyFont="1" applyFill="1" applyBorder="1" applyAlignment="1">
      <alignment horizontal="center" vertical="center"/>
    </xf>
    <xf numFmtId="164" fontId="12" fillId="0" borderId="42" xfId="1" applyNumberFormat="1" applyFont="1" applyFill="1" applyBorder="1" applyAlignment="1">
      <alignment horizontal="center" vertical="center"/>
    </xf>
    <xf numFmtId="164" fontId="13" fillId="0" borderId="53" xfId="1" applyNumberFormat="1" applyFont="1" applyFill="1" applyBorder="1" applyAlignment="1">
      <alignment horizontal="center" vertical="center"/>
    </xf>
    <xf numFmtId="164" fontId="13" fillId="0" borderId="61" xfId="1" applyNumberFormat="1" applyFont="1" applyFill="1" applyBorder="1" applyAlignment="1">
      <alignment horizontal="center" vertical="center"/>
    </xf>
    <xf numFmtId="164" fontId="17" fillId="2" borderId="8" xfId="1" applyNumberFormat="1" applyFont="1" applyFill="1" applyBorder="1" applyAlignment="1">
      <alignment horizontal="center" vertical="center"/>
    </xf>
    <xf numFmtId="164" fontId="12" fillId="0" borderId="51" xfId="1" applyNumberFormat="1" applyFont="1" applyFill="1" applyBorder="1" applyAlignment="1">
      <alignment horizontal="center" vertical="center"/>
    </xf>
    <xf numFmtId="164" fontId="13" fillId="0" borderId="58" xfId="1" applyNumberFormat="1" applyFont="1" applyFill="1" applyBorder="1" applyAlignment="1">
      <alignment vertical="center"/>
    </xf>
    <xf numFmtId="164" fontId="13" fillId="0" borderId="35" xfId="1" applyNumberFormat="1" applyFont="1" applyFill="1" applyBorder="1" applyAlignment="1">
      <alignment vertical="center"/>
    </xf>
    <xf numFmtId="164" fontId="12" fillId="0" borderId="58" xfId="1" applyNumberFormat="1" applyFont="1" applyFill="1" applyBorder="1" applyAlignment="1">
      <alignment horizontal="center" vertical="center"/>
    </xf>
    <xf numFmtId="164" fontId="12" fillId="0" borderId="34" xfId="1" applyNumberFormat="1" applyFont="1" applyFill="1" applyBorder="1" applyAlignment="1">
      <alignment horizontal="center" vertical="center"/>
    </xf>
    <xf numFmtId="164" fontId="12" fillId="0" borderId="34" xfId="1" applyNumberFormat="1" applyFont="1" applyFill="1" applyBorder="1" applyAlignment="1">
      <alignment horizontal="center"/>
    </xf>
    <xf numFmtId="164" fontId="17" fillId="2" borderId="10" xfId="1" applyNumberFormat="1" applyFont="1" applyFill="1" applyBorder="1" applyAlignment="1">
      <alignment horizontal="center" vertical="center"/>
    </xf>
    <xf numFmtId="164" fontId="17" fillId="2" borderId="19" xfId="1" applyNumberFormat="1" applyFont="1" applyFill="1" applyBorder="1" applyAlignment="1">
      <alignment vertical="center"/>
    </xf>
    <xf numFmtId="164" fontId="12" fillId="2" borderId="4" xfId="1" applyNumberFormat="1" applyFont="1" applyFill="1" applyBorder="1" applyAlignment="1">
      <alignment horizontal="center"/>
    </xf>
    <xf numFmtId="164" fontId="15" fillId="0" borderId="60" xfId="1" applyNumberFormat="1" applyFont="1" applyFill="1" applyBorder="1" applyAlignment="1">
      <alignment horizontal="center" vertical="center"/>
    </xf>
    <xf numFmtId="164" fontId="15" fillId="0" borderId="40" xfId="1" applyNumberFormat="1" applyFont="1" applyFill="1" applyBorder="1" applyAlignment="1">
      <alignment horizontal="center" vertical="center"/>
    </xf>
    <xf numFmtId="164" fontId="15" fillId="0" borderId="38" xfId="1" applyNumberFormat="1" applyFont="1" applyFill="1" applyBorder="1" applyAlignment="1">
      <alignment horizontal="center" vertical="center"/>
    </xf>
    <xf numFmtId="164" fontId="22" fillId="0" borderId="60" xfId="1" applyNumberFormat="1" applyFont="1" applyFill="1" applyBorder="1" applyAlignment="1">
      <alignment horizontal="center" vertical="center"/>
    </xf>
    <xf numFmtId="164" fontId="13" fillId="0" borderId="24" xfId="1" applyNumberFormat="1" applyFont="1" applyFill="1" applyBorder="1" applyAlignment="1">
      <alignment vertical="center"/>
    </xf>
    <xf numFmtId="164" fontId="13" fillId="0" borderId="76" xfId="1" applyNumberFormat="1" applyFont="1" applyFill="1" applyBorder="1" applyAlignment="1">
      <alignment horizontal="center" vertical="center"/>
    </xf>
    <xf numFmtId="164" fontId="13" fillId="0" borderId="59" xfId="1" applyNumberFormat="1" applyFont="1" applyFill="1" applyBorder="1" applyAlignment="1">
      <alignment horizontal="center" vertical="center"/>
    </xf>
    <xf numFmtId="164" fontId="13" fillId="0" borderId="28" xfId="1" applyNumberFormat="1" applyFont="1" applyFill="1" applyBorder="1" applyAlignment="1">
      <alignment horizontal="center" vertical="center"/>
    </xf>
    <xf numFmtId="164" fontId="13" fillId="0" borderId="19" xfId="1" applyNumberFormat="1" applyFont="1" applyFill="1" applyBorder="1" applyAlignment="1">
      <alignment horizontal="center" vertical="center"/>
    </xf>
    <xf numFmtId="164" fontId="13" fillId="0" borderId="64" xfId="1" applyNumberFormat="1" applyFont="1" applyFill="1" applyBorder="1" applyAlignment="1">
      <alignment vertical="center"/>
    </xf>
    <xf numFmtId="164" fontId="22" fillId="0" borderId="36" xfId="1" applyNumberFormat="1" applyFont="1" applyFill="1" applyBorder="1" applyAlignment="1">
      <alignment horizontal="center"/>
    </xf>
    <xf numFmtId="164" fontId="12" fillId="2" borderId="0" xfId="1" applyNumberFormat="1" applyFont="1" applyFill="1" applyBorder="1" applyAlignment="1">
      <alignment horizontal="center" vertical="center"/>
    </xf>
    <xf numFmtId="164" fontId="12" fillId="2" borderId="0" xfId="1" applyNumberFormat="1" applyFont="1" applyFill="1" applyBorder="1" applyAlignment="1">
      <alignment horizontal="center"/>
    </xf>
    <xf numFmtId="164" fontId="17" fillId="2" borderId="0" xfId="1" applyNumberFormat="1" applyFont="1" applyFill="1" applyBorder="1" applyAlignment="1">
      <alignment vertical="center"/>
    </xf>
    <xf numFmtId="164" fontId="10" fillId="0" borderId="78" xfId="1" applyNumberFormat="1" applyFont="1" applyFill="1" applyBorder="1" applyAlignment="1">
      <alignment horizontal="center" vertical="center" textRotation="90"/>
    </xf>
    <xf numFmtId="164" fontId="3" fillId="0" borderId="78" xfId="1" applyNumberFormat="1" applyFont="1" applyFill="1" applyBorder="1" applyAlignment="1">
      <alignment horizontal="center"/>
    </xf>
    <xf numFmtId="164" fontId="2" fillId="0" borderId="78" xfId="1" applyNumberFormat="1" applyFont="1" applyFill="1" applyBorder="1" applyAlignment="1">
      <alignment horizontal="center"/>
    </xf>
    <xf numFmtId="164" fontId="13" fillId="0" borderId="78" xfId="1" applyNumberFormat="1" applyFont="1" applyFill="1" applyBorder="1" applyAlignment="1">
      <alignment horizontal="left"/>
    </xf>
    <xf numFmtId="164" fontId="14" fillId="0" borderId="78" xfId="1" applyNumberFormat="1" applyFont="1" applyFill="1" applyBorder="1" applyAlignment="1">
      <alignment horizontal="left"/>
    </xf>
    <xf numFmtId="164" fontId="11" fillId="0" borderId="0" xfId="1" applyNumberFormat="1" applyFont="1" applyFill="1" applyAlignment="1"/>
    <xf numFmtId="164" fontId="2" fillId="2" borderId="78" xfId="1" applyNumberFormat="1" applyFont="1" applyFill="1" applyBorder="1" applyAlignment="1">
      <alignment horizontal="center"/>
    </xf>
    <xf numFmtId="164" fontId="12" fillId="2" borderId="33" xfId="1" applyNumberFormat="1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 vertical="center" textRotation="90"/>
    </xf>
    <xf numFmtId="164" fontId="12" fillId="0" borderId="3" xfId="1" applyNumberFormat="1" applyFont="1" applyFill="1" applyBorder="1" applyAlignment="1">
      <alignment horizontal="center" vertical="center" textRotation="90"/>
    </xf>
    <xf numFmtId="164" fontId="12" fillId="0" borderId="23" xfId="1" applyNumberFormat="1" applyFont="1" applyFill="1" applyBorder="1" applyAlignment="1">
      <alignment horizontal="center"/>
    </xf>
    <xf numFmtId="164" fontId="9" fillId="2" borderId="70" xfId="1" applyNumberFormat="1" applyFont="1" applyFill="1" applyBorder="1" applyAlignment="1">
      <alignment horizontal="center"/>
    </xf>
    <xf numFmtId="164" fontId="9" fillId="2" borderId="33" xfId="1" applyNumberFormat="1" applyFont="1" applyFill="1" applyBorder="1" applyAlignment="1">
      <alignment horizontal="center"/>
    </xf>
    <xf numFmtId="164" fontId="12" fillId="0" borderId="27" xfId="1" applyNumberFormat="1" applyFont="1" applyFill="1" applyBorder="1" applyAlignment="1">
      <alignment horizontal="center" vertical="center"/>
    </xf>
    <xf numFmtId="164" fontId="12" fillId="0" borderId="16" xfId="1" applyNumberFormat="1" applyFont="1" applyFill="1" applyBorder="1" applyAlignment="1">
      <alignment horizontal="center" vertical="center"/>
    </xf>
    <xf numFmtId="164" fontId="2" fillId="0" borderId="61" xfId="1" applyNumberFormat="1" applyFont="1" applyFill="1" applyBorder="1" applyAlignment="1">
      <alignment horizontal="center"/>
    </xf>
    <xf numFmtId="164" fontId="3" fillId="0" borderId="61" xfId="1" applyNumberFormat="1" applyFont="1" applyFill="1" applyBorder="1" applyAlignment="1">
      <alignment horizontal="center"/>
    </xf>
    <xf numFmtId="164" fontId="2" fillId="0" borderId="79" xfId="1" applyNumberFormat="1" applyFont="1" applyFill="1" applyBorder="1" applyAlignment="1">
      <alignment horizontal="center"/>
    </xf>
    <xf numFmtId="164" fontId="12" fillId="0" borderId="23" xfId="1" applyNumberFormat="1" applyFont="1" applyFill="1" applyBorder="1" applyAlignment="1">
      <alignment horizontal="center" vertical="center"/>
    </xf>
    <xf numFmtId="164" fontId="12" fillId="0" borderId="26" xfId="1" applyNumberFormat="1" applyFont="1" applyFill="1" applyBorder="1" applyAlignment="1">
      <alignment horizontal="center" textRotation="90"/>
    </xf>
    <xf numFmtId="164" fontId="12" fillId="0" borderId="18" xfId="1" applyNumberFormat="1" applyFont="1" applyFill="1" applyBorder="1" applyAlignment="1">
      <alignment horizontal="center" vertical="center" textRotation="90"/>
    </xf>
    <xf numFmtId="164" fontId="12" fillId="0" borderId="21" xfId="1" applyNumberFormat="1" applyFont="1" applyFill="1" applyBorder="1" applyAlignment="1">
      <alignment horizontal="center" vertical="center" textRotation="90"/>
    </xf>
    <xf numFmtId="164" fontId="12" fillId="0" borderId="20" xfId="1" applyNumberFormat="1" applyFont="1" applyFill="1" applyBorder="1" applyAlignment="1">
      <alignment horizontal="center" vertical="center" textRotation="90"/>
    </xf>
    <xf numFmtId="164" fontId="9" fillId="0" borderId="0" xfId="1" applyNumberFormat="1" applyFont="1" applyFill="1" applyAlignment="1">
      <alignment horizontal="left"/>
    </xf>
    <xf numFmtId="164" fontId="13" fillId="3" borderId="39" xfId="1" applyNumberFormat="1" applyFont="1" applyFill="1" applyBorder="1" applyAlignment="1">
      <alignment horizontal="center"/>
    </xf>
    <xf numFmtId="164" fontId="18" fillId="2" borderId="19" xfId="1" applyNumberFormat="1" applyFont="1" applyFill="1" applyBorder="1" applyAlignment="1">
      <alignment horizontal="center"/>
    </xf>
    <xf numFmtId="164" fontId="18" fillId="2" borderId="57" xfId="1" applyNumberFormat="1" applyFont="1" applyFill="1" applyBorder="1" applyAlignment="1">
      <alignment horizontal="center"/>
    </xf>
    <xf numFmtId="164" fontId="18" fillId="2" borderId="8" xfId="1" applyNumberFormat="1" applyFont="1" applyFill="1" applyBorder="1" applyAlignment="1">
      <alignment horizontal="center"/>
    </xf>
    <xf numFmtId="164" fontId="18" fillId="2" borderId="23" xfId="1" applyNumberFormat="1" applyFont="1" applyFill="1" applyBorder="1" applyAlignment="1">
      <alignment horizontal="center"/>
    </xf>
    <xf numFmtId="164" fontId="12" fillId="2" borderId="70" xfId="1" applyNumberFormat="1" applyFont="1" applyFill="1" applyBorder="1" applyAlignment="1">
      <alignment horizontal="center"/>
    </xf>
    <xf numFmtId="164" fontId="12" fillId="2" borderId="33" xfId="1" applyNumberFormat="1" applyFont="1" applyFill="1" applyBorder="1" applyAlignment="1">
      <alignment horizontal="center"/>
    </xf>
    <xf numFmtId="164" fontId="12" fillId="0" borderId="19" xfId="1" applyNumberFormat="1" applyFont="1" applyFill="1" applyBorder="1" applyAlignment="1">
      <alignment horizontal="center"/>
    </xf>
    <xf numFmtId="164" fontId="12" fillId="0" borderId="57" xfId="1" applyNumberFormat="1" applyFont="1" applyFill="1" applyBorder="1" applyAlignment="1">
      <alignment horizontal="center"/>
    </xf>
    <xf numFmtId="164" fontId="12" fillId="0" borderId="8" xfId="1" applyNumberFormat="1" applyFont="1" applyFill="1" applyBorder="1" applyAlignment="1">
      <alignment horizontal="center"/>
    </xf>
    <xf numFmtId="164" fontId="12" fillId="0" borderId="23" xfId="1" applyNumberFormat="1" applyFont="1" applyFill="1" applyBorder="1" applyAlignment="1">
      <alignment horizontal="center"/>
    </xf>
    <xf numFmtId="164" fontId="10" fillId="0" borderId="27" xfId="1" applyNumberFormat="1" applyFont="1" applyFill="1" applyBorder="1" applyAlignment="1">
      <alignment horizontal="center" vertical="center"/>
    </xf>
    <xf numFmtId="164" fontId="10" fillId="0" borderId="16" xfId="1" applyNumberFormat="1" applyFont="1" applyFill="1" applyBorder="1" applyAlignment="1">
      <alignment horizontal="center" vertical="center"/>
    </xf>
    <xf numFmtId="164" fontId="12" fillId="0" borderId="0" xfId="1" applyNumberFormat="1" applyFont="1" applyFill="1" applyAlignment="1">
      <alignment horizontal="center" vertical="center"/>
    </xf>
    <xf numFmtId="164" fontId="12" fillId="0" borderId="2" xfId="1" applyNumberFormat="1" applyFont="1" applyFill="1" applyBorder="1" applyAlignment="1">
      <alignment horizontal="center" vertical="center" textRotation="90"/>
    </xf>
    <xf numFmtId="164" fontId="12" fillId="0" borderId="3" xfId="1" applyNumberFormat="1" applyFont="1" applyFill="1" applyBorder="1" applyAlignment="1">
      <alignment horizontal="center" vertical="center" textRotation="90"/>
    </xf>
    <xf numFmtId="164" fontId="10" fillId="0" borderId="5" xfId="1" applyNumberFormat="1" applyFont="1" applyFill="1" applyBorder="1" applyAlignment="1">
      <alignment horizontal="center" vertical="center"/>
    </xf>
    <xf numFmtId="164" fontId="10" fillId="0" borderId="6" xfId="1" applyNumberFormat="1" applyFont="1" applyFill="1" applyBorder="1" applyAlignment="1">
      <alignment horizontal="center" vertical="center"/>
    </xf>
    <xf numFmtId="164" fontId="10" fillId="0" borderId="8" xfId="1" applyNumberFormat="1" applyFont="1" applyFill="1" applyBorder="1" applyAlignment="1">
      <alignment horizontal="center" vertical="center"/>
    </xf>
    <xf numFmtId="164" fontId="10" fillId="0" borderId="15" xfId="1" applyNumberFormat="1" applyFont="1" applyFill="1" applyBorder="1" applyAlignment="1">
      <alignment horizontal="center" vertical="center"/>
    </xf>
    <xf numFmtId="164" fontId="10" fillId="0" borderId="23" xfId="1" applyNumberFormat="1" applyFont="1" applyFill="1" applyBorder="1" applyAlignment="1">
      <alignment horizontal="center" vertical="center"/>
    </xf>
    <xf numFmtId="164" fontId="11" fillId="0" borderId="30" xfId="1" applyNumberFormat="1" applyFont="1" applyFill="1" applyBorder="1" applyAlignment="1">
      <alignment horizontal="center"/>
    </xf>
    <xf numFmtId="164" fontId="10" fillId="0" borderId="2" xfId="1" applyNumberFormat="1" applyFont="1" applyFill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164" fontId="12" fillId="0" borderId="25" xfId="1" applyNumberFormat="1" applyFont="1" applyFill="1" applyBorder="1" applyAlignment="1">
      <alignment horizontal="center" vertical="center" textRotation="90"/>
    </xf>
    <xf numFmtId="164" fontId="12" fillId="0" borderId="26" xfId="1" applyNumberFormat="1" applyFont="1" applyFill="1" applyBorder="1" applyAlignment="1">
      <alignment horizontal="center" vertical="center" textRotation="90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15" xfId="1" applyNumberFormat="1" applyFont="1" applyFill="1" applyBorder="1" applyAlignment="1">
      <alignment horizontal="center" vertical="center"/>
    </xf>
    <xf numFmtId="164" fontId="12" fillId="0" borderId="23" xfId="1" applyNumberFormat="1" applyFont="1" applyFill="1" applyBorder="1" applyAlignment="1">
      <alignment horizontal="center" vertical="center"/>
    </xf>
    <xf numFmtId="164" fontId="9" fillId="2" borderId="70" xfId="1" applyNumberFormat="1" applyFont="1" applyFill="1" applyBorder="1" applyAlignment="1">
      <alignment horizontal="center"/>
    </xf>
    <xf numFmtId="164" fontId="9" fillId="2" borderId="33" xfId="1" applyNumberFormat="1" applyFont="1" applyFill="1" applyBorder="1" applyAlignment="1">
      <alignment horizontal="center"/>
    </xf>
    <xf numFmtId="164" fontId="12" fillId="0" borderId="4" xfId="1" applyNumberFormat="1" applyFont="1" applyFill="1" applyBorder="1" applyAlignment="1">
      <alignment horizontal="center" vertical="center" textRotation="90"/>
    </xf>
    <xf numFmtId="164" fontId="12" fillId="0" borderId="2" xfId="1" applyNumberFormat="1" applyFont="1" applyFill="1" applyBorder="1" applyAlignment="1">
      <alignment horizontal="center" vertical="center" textRotation="90" wrapText="1"/>
    </xf>
    <xf numFmtId="164" fontId="12" fillId="0" borderId="4" xfId="1" applyNumberFormat="1" applyFont="1" applyFill="1" applyBorder="1" applyAlignment="1">
      <alignment horizontal="center" vertical="center" textRotation="90" wrapText="1"/>
    </xf>
    <xf numFmtId="164" fontId="12" fillId="0" borderId="7" xfId="1" applyNumberFormat="1" applyFont="1" applyFill="1" applyBorder="1" applyAlignment="1">
      <alignment horizontal="center" vertical="center" textRotation="90"/>
    </xf>
    <xf numFmtId="164" fontId="12" fillId="0" borderId="2" xfId="1" applyNumberFormat="1" applyFont="1" applyFill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164" fontId="11" fillId="0" borderId="0" xfId="1" applyNumberFormat="1" applyFont="1" applyFill="1" applyBorder="1" applyAlignment="1">
      <alignment horizontal="center"/>
    </xf>
    <xf numFmtId="164" fontId="10" fillId="0" borderId="78" xfId="1" applyNumberFormat="1" applyFont="1" applyFill="1" applyBorder="1" applyAlignment="1">
      <alignment horizontal="center" vertical="center"/>
    </xf>
    <xf numFmtId="164" fontId="12" fillId="2" borderId="78" xfId="1" applyNumberFormat="1" applyFont="1" applyFill="1" applyBorder="1" applyAlignment="1">
      <alignment horizontal="center" vertical="center" textRotation="90"/>
    </xf>
    <xf numFmtId="164" fontId="12" fillId="0" borderId="78" xfId="1" applyNumberFormat="1" applyFont="1" applyFill="1" applyBorder="1" applyAlignment="1">
      <alignment horizontal="center" vertical="center" textRotation="90"/>
    </xf>
    <xf numFmtId="164" fontId="18" fillId="2" borderId="78" xfId="1" applyNumberFormat="1" applyFont="1" applyFill="1" applyBorder="1" applyAlignment="1">
      <alignment horizontal="center"/>
    </xf>
    <xf numFmtId="164" fontId="12" fillId="0" borderId="78" xfId="1" applyNumberFormat="1" applyFont="1" applyFill="1" applyBorder="1" applyAlignment="1">
      <alignment horizontal="center"/>
    </xf>
    <xf numFmtId="164" fontId="21" fillId="0" borderId="0" xfId="1" applyNumberFormat="1" applyFont="1" applyFill="1" applyAlignment="1">
      <alignment horizontal="center" vertical="center"/>
    </xf>
    <xf numFmtId="164" fontId="21" fillId="0" borderId="30" xfId="1" applyNumberFormat="1" applyFont="1" applyFill="1" applyBorder="1" applyAlignment="1">
      <alignment horizontal="center" vertical="center"/>
    </xf>
    <xf numFmtId="164" fontId="12" fillId="0" borderId="15" xfId="1" applyNumberFormat="1" applyFont="1" applyFill="1" applyBorder="1" applyAlignment="1">
      <alignment horizontal="center"/>
    </xf>
    <xf numFmtId="164" fontId="17" fillId="2" borderId="8" xfId="1" applyNumberFormat="1" applyFont="1" applyFill="1" applyBorder="1" applyAlignment="1">
      <alignment horizontal="center"/>
    </xf>
    <xf numFmtId="164" fontId="17" fillId="2" borderId="23" xfId="1" applyNumberFormat="1" applyFont="1" applyFill="1" applyBorder="1" applyAlignment="1">
      <alignment horizontal="center"/>
    </xf>
    <xf numFmtId="164" fontId="18" fillId="2" borderId="19" xfId="1" applyNumberFormat="1" applyFont="1" applyFill="1" applyBorder="1" applyAlignment="1">
      <alignment horizontal="left"/>
    </xf>
    <xf numFmtId="164" fontId="18" fillId="2" borderId="57" xfId="1" applyNumberFormat="1" applyFont="1" applyFill="1" applyBorder="1" applyAlignment="1">
      <alignment horizontal="left"/>
    </xf>
    <xf numFmtId="164" fontId="12" fillId="0" borderId="27" xfId="1" applyNumberFormat="1" applyFont="1" applyFill="1" applyBorder="1" applyAlignment="1">
      <alignment horizontal="center" vertical="center"/>
    </xf>
    <xf numFmtId="164" fontId="12" fillId="0" borderId="16" xfId="1" applyNumberFormat="1" applyFont="1" applyFill="1" applyBorder="1" applyAlignment="1">
      <alignment horizontal="center" vertical="center"/>
    </xf>
    <xf numFmtId="164" fontId="20" fillId="0" borderId="0" xfId="1" applyNumberFormat="1" applyFont="1" applyFill="1" applyAlignment="1">
      <alignment horizontal="center" vertical="center"/>
    </xf>
    <xf numFmtId="164" fontId="20" fillId="0" borderId="30" xfId="1" applyNumberFormat="1" applyFont="1" applyFill="1" applyBorder="1" applyAlignment="1">
      <alignment horizontal="center" vertical="center"/>
    </xf>
    <xf numFmtId="164" fontId="12" fillId="0" borderId="30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99CC"/>
      <color rgb="FF6600FF"/>
      <color rgb="FFAE3F02"/>
      <color rgb="FF993366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Other%20Document\2013%20Free\Others%2002\year%202013\ov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t%20January%202016\customerwise%20summary%20item%20wise%201%20week%20january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t%20January%202016\customerwise%20summary%20item%20wise%202%20week%20january%20201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t%20January%202016\customerwise%20summary%20item%20wise%203week%20january%20201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et%20January%202016\customerwise%20summary%20item%20wise%204%20week%20january%20201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ater%20January%202016\customerwise%20summary%20item%20wise%20%201%20week%20water%20january%20201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ater%20January%202016\customerwise%20summary%20item%20wise%20%202%20%20week%20water%20january%20201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ater%20January%202016\customerwise%20summary%20item%20wise%20%203%20%20week%20water%20january%20201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ater%20January%202016\customerwise%20summary%20item%20wise%20%204%20%20week%20water%20january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5">
          <cell r="C5" t="str">
            <v>Mr.I.P.Sriyananda</v>
          </cell>
        </row>
        <row r="6">
          <cell r="C6" t="str">
            <v>Mr.W.A.M.P.K.De Kosta</v>
          </cell>
        </row>
        <row r="7">
          <cell r="C7" t="str">
            <v>Mr.Don Anura Hallala</v>
          </cell>
        </row>
        <row r="8">
          <cell r="C8" t="str">
            <v>Mr.A.P.S.H.Dayarathna</v>
          </cell>
        </row>
        <row r="9">
          <cell r="C9" t="str">
            <v>Mr.S.A.M.S.Aththanayakage</v>
          </cell>
        </row>
        <row r="10">
          <cell r="C10" t="str">
            <v>Mr.U.L.Wijerathne</v>
          </cell>
        </row>
        <row r="11">
          <cell r="C11" t="str">
            <v>RD Distributor</v>
          </cell>
        </row>
        <row r="12">
          <cell r="C12" t="str">
            <v>Sameera Distributor</v>
          </cell>
        </row>
        <row r="13">
          <cell r="C13" t="str">
            <v>Mr.K.R.A.N.Kumara(A.N.K.Dis:)</v>
          </cell>
        </row>
        <row r="14">
          <cell r="C14" t="str">
            <v>Mr.R.I.B.Sameera Maduranga</v>
          </cell>
        </row>
        <row r="16">
          <cell r="C16" t="str">
            <v>Mr.L.R.N.J.Bandara</v>
          </cell>
        </row>
        <row r="17">
          <cell r="C17" t="str">
            <v>Mr.M.J.J.Udayakantha</v>
          </cell>
        </row>
        <row r="18">
          <cell r="C18" t="str">
            <v>Mrs.J.M.N.Manike</v>
          </cell>
        </row>
        <row r="19">
          <cell r="C19" t="str">
            <v>Mr.G.M.S.R.S.Kumara</v>
          </cell>
        </row>
        <row r="20">
          <cell r="C20" t="str">
            <v>Royal Dis:</v>
          </cell>
        </row>
        <row r="21">
          <cell r="C21" t="str">
            <v xml:space="preserve">Mr.Lathif </v>
          </cell>
        </row>
        <row r="22">
          <cell r="C22" t="str">
            <v>Mr.Franando</v>
          </cell>
        </row>
        <row r="23">
          <cell r="C23" t="str">
            <v>Mr.M.N.M.Nisfer</v>
          </cell>
        </row>
        <row r="24">
          <cell r="C24" t="str">
            <v>Mr.R.H.Lional</v>
          </cell>
        </row>
        <row r="25">
          <cell r="C25" t="str">
            <v>Mr.Y.S.A.Weerawardena</v>
          </cell>
        </row>
        <row r="26">
          <cell r="C26" t="str">
            <v>Mr.D.C.Priyantha Kumara</v>
          </cell>
        </row>
        <row r="27">
          <cell r="C27" t="str">
            <v>Mr.P.A.Neel</v>
          </cell>
        </row>
        <row r="28">
          <cell r="C28" t="str">
            <v>Mrs.P.W.N.Damayanthi</v>
          </cell>
        </row>
        <row r="29">
          <cell r="C29" t="str">
            <v>Mr.T.Sanjeewa</v>
          </cell>
        </row>
        <row r="30">
          <cell r="C30" t="str">
            <v>Mr.Mr.M.S.M.Shiyam</v>
          </cell>
        </row>
        <row r="31">
          <cell r="C31" t="str">
            <v>Ruby Distributor</v>
          </cell>
        </row>
        <row r="32">
          <cell r="C32" t="str">
            <v>Mr.W.B.P.Mendis</v>
          </cell>
        </row>
        <row r="33">
          <cell r="C33" t="str">
            <v>Mr.D.U.N.Rajapaksha</v>
          </cell>
        </row>
        <row r="34">
          <cell r="C34" t="str">
            <v>Mr.A.M.Amith Madushanka</v>
          </cell>
        </row>
        <row r="35">
          <cell r="C35" t="str">
            <v>Mr.A.G.A.Udaya Kumara</v>
          </cell>
        </row>
        <row r="36">
          <cell r="C36" t="str">
            <v>Mr.H.M.Indika Hasantha</v>
          </cell>
        </row>
        <row r="37">
          <cell r="C37" t="str">
            <v>Mr.L.G.T.Chandana</v>
          </cell>
        </row>
        <row r="38">
          <cell r="C38" t="str">
            <v>Ms.K.G.U.Chulamani</v>
          </cell>
        </row>
        <row r="39">
          <cell r="C39" t="str">
            <v xml:space="preserve">Mr.A.S.Wijethilaka </v>
          </cell>
        </row>
        <row r="41">
          <cell r="C41" t="str">
            <v>Manjula Distributor</v>
          </cell>
        </row>
        <row r="42">
          <cell r="C42" t="str">
            <v>H.S.Enterprises</v>
          </cell>
        </row>
        <row r="43">
          <cell r="C43" t="str">
            <v>Ms.W.M.P.Kumarihamy</v>
          </cell>
        </row>
        <row r="44">
          <cell r="C44" t="str">
            <v>Mr..M.R.M.M.R.Marikkar</v>
          </cell>
        </row>
        <row r="45">
          <cell r="C45" t="str">
            <v>Sri Rangan Enterprices</v>
          </cell>
        </row>
        <row r="46">
          <cell r="C46" t="str">
            <v>Mr.J.A.R.J.Arachchi(G.P.D.Group)</v>
          </cell>
        </row>
        <row r="47">
          <cell r="C47" t="str">
            <v>Mr.K.Ahilendirajah</v>
          </cell>
        </row>
        <row r="48">
          <cell r="C48" t="str">
            <v>Mr.Vasantha Kumar</v>
          </cell>
        </row>
        <row r="49">
          <cell r="C49" t="str">
            <v>Mr.Sampath Kumara(Sonwel Di:)</v>
          </cell>
        </row>
        <row r="50">
          <cell r="C50" t="str">
            <v>Ms.Prathanjani</v>
          </cell>
        </row>
        <row r="51">
          <cell r="C51" t="str">
            <v>COSCO Marketing(Mr.A.M.Irshath)</v>
          </cell>
        </row>
        <row r="52">
          <cell r="C52" t="str">
            <v>Sajath Distributors</v>
          </cell>
        </row>
        <row r="53">
          <cell r="C53" t="str">
            <v>Mr.I.H.M.Nadun Hasarindu</v>
          </cell>
        </row>
        <row r="54">
          <cell r="C54" t="str">
            <v>Mr.M.T.Muzamil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59</v>
          </cell>
        </row>
        <row r="11">
          <cell r="K11">
            <v>120</v>
          </cell>
        </row>
        <row r="12">
          <cell r="K12">
            <v>10</v>
          </cell>
        </row>
        <row r="13">
          <cell r="K13">
            <v>20</v>
          </cell>
        </row>
        <row r="14">
          <cell r="K14">
            <v>60</v>
          </cell>
        </row>
        <row r="15">
          <cell r="K15">
            <v>120</v>
          </cell>
        </row>
        <row r="16">
          <cell r="K16">
            <v>10</v>
          </cell>
        </row>
        <row r="17">
          <cell r="K17">
            <v>20</v>
          </cell>
        </row>
        <row r="25">
          <cell r="K25">
            <v>20</v>
          </cell>
        </row>
        <row r="26">
          <cell r="K26">
            <v>94</v>
          </cell>
        </row>
        <row r="27">
          <cell r="K27">
            <v>5</v>
          </cell>
        </row>
        <row r="28">
          <cell r="K28">
            <v>30</v>
          </cell>
        </row>
        <row r="29">
          <cell r="K29">
            <v>3</v>
          </cell>
        </row>
        <row r="30">
          <cell r="K30">
            <v>3</v>
          </cell>
        </row>
        <row r="31">
          <cell r="K31">
            <v>10</v>
          </cell>
        </row>
        <row r="32">
          <cell r="K32">
            <v>80</v>
          </cell>
        </row>
        <row r="33">
          <cell r="K33">
            <v>5</v>
          </cell>
        </row>
        <row r="41">
          <cell r="K41">
            <v>60</v>
          </cell>
        </row>
        <row r="42">
          <cell r="K42">
            <v>6</v>
          </cell>
        </row>
        <row r="43">
          <cell r="K43">
            <v>90</v>
          </cell>
        </row>
        <row r="44">
          <cell r="K44">
            <v>6</v>
          </cell>
        </row>
        <row r="45">
          <cell r="K45">
            <v>12</v>
          </cell>
        </row>
        <row r="46">
          <cell r="K46">
            <v>12</v>
          </cell>
        </row>
        <row r="47">
          <cell r="K47">
            <v>6</v>
          </cell>
        </row>
        <row r="48">
          <cell r="K48">
            <v>48</v>
          </cell>
        </row>
        <row r="49">
          <cell r="K49">
            <v>6</v>
          </cell>
        </row>
        <row r="50">
          <cell r="K50">
            <v>83</v>
          </cell>
        </row>
        <row r="51">
          <cell r="K51">
            <v>6</v>
          </cell>
        </row>
        <row r="52">
          <cell r="K52">
            <v>12</v>
          </cell>
        </row>
        <row r="53">
          <cell r="K53">
            <v>3</v>
          </cell>
        </row>
        <row r="61">
          <cell r="K61">
            <v>10</v>
          </cell>
        </row>
        <row r="62">
          <cell r="K62">
            <v>10</v>
          </cell>
        </row>
        <row r="63">
          <cell r="K63">
            <v>55</v>
          </cell>
        </row>
        <row r="64">
          <cell r="K64">
            <v>50</v>
          </cell>
        </row>
        <row r="65">
          <cell r="K65">
            <v>5</v>
          </cell>
        </row>
        <row r="66">
          <cell r="K66">
            <v>100</v>
          </cell>
        </row>
        <row r="67">
          <cell r="K67">
            <v>20</v>
          </cell>
        </row>
        <row r="68">
          <cell r="K68">
            <v>30</v>
          </cell>
        </row>
        <row r="69">
          <cell r="K69">
            <v>10</v>
          </cell>
        </row>
        <row r="70">
          <cell r="K70">
            <v>10</v>
          </cell>
        </row>
        <row r="82">
          <cell r="K82">
            <v>50</v>
          </cell>
        </row>
        <row r="83">
          <cell r="K83">
            <v>3</v>
          </cell>
        </row>
        <row r="84">
          <cell r="K84">
            <v>50</v>
          </cell>
        </row>
        <row r="85">
          <cell r="K85">
            <v>7</v>
          </cell>
        </row>
        <row r="86">
          <cell r="K86">
            <v>10</v>
          </cell>
        </row>
        <row r="87">
          <cell r="K87">
            <v>20</v>
          </cell>
        </row>
        <row r="88">
          <cell r="K88">
            <v>50</v>
          </cell>
        </row>
        <row r="89">
          <cell r="K89">
            <v>5</v>
          </cell>
        </row>
        <row r="90">
          <cell r="K90">
            <v>5</v>
          </cell>
        </row>
        <row r="104">
          <cell r="K104">
            <v>50</v>
          </cell>
        </row>
        <row r="105">
          <cell r="K105">
            <v>50</v>
          </cell>
        </row>
        <row r="109">
          <cell r="K109">
            <v>20</v>
          </cell>
        </row>
        <row r="110">
          <cell r="K110">
            <v>100</v>
          </cell>
        </row>
        <row r="111">
          <cell r="K111">
            <v>10</v>
          </cell>
        </row>
        <row r="112">
          <cell r="K112">
            <v>10</v>
          </cell>
        </row>
        <row r="113">
          <cell r="K113">
            <v>20</v>
          </cell>
        </row>
        <row r="114">
          <cell r="K114">
            <v>10</v>
          </cell>
        </row>
        <row r="115">
          <cell r="K115">
            <v>10</v>
          </cell>
        </row>
        <row r="116">
          <cell r="K116">
            <v>20</v>
          </cell>
        </row>
        <row r="117">
          <cell r="K117">
            <v>90</v>
          </cell>
        </row>
        <row r="118">
          <cell r="K118">
            <v>10</v>
          </cell>
        </row>
        <row r="126">
          <cell r="K126">
            <v>70</v>
          </cell>
        </row>
        <row r="127">
          <cell r="K127">
            <v>17</v>
          </cell>
        </row>
        <row r="128">
          <cell r="K128">
            <v>80</v>
          </cell>
        </row>
        <row r="129">
          <cell r="K129">
            <v>12</v>
          </cell>
        </row>
        <row r="130">
          <cell r="K130">
            <v>5</v>
          </cell>
        </row>
        <row r="131">
          <cell r="K131">
            <v>7</v>
          </cell>
        </row>
        <row r="132">
          <cell r="K132">
            <v>10</v>
          </cell>
        </row>
        <row r="133">
          <cell r="K133">
            <v>50</v>
          </cell>
        </row>
        <row r="134">
          <cell r="K134">
            <v>13</v>
          </cell>
        </row>
        <row r="135">
          <cell r="K135">
            <v>70</v>
          </cell>
        </row>
        <row r="136">
          <cell r="K136">
            <v>8</v>
          </cell>
        </row>
        <row r="137">
          <cell r="K137">
            <v>3</v>
          </cell>
        </row>
        <row r="138">
          <cell r="K138">
            <v>5</v>
          </cell>
        </row>
        <row r="146">
          <cell r="K146">
            <v>10</v>
          </cell>
        </row>
        <row r="147">
          <cell r="K147">
            <v>5</v>
          </cell>
        </row>
        <row r="148">
          <cell r="K148">
            <v>160</v>
          </cell>
        </row>
        <row r="149">
          <cell r="K149">
            <v>25</v>
          </cell>
        </row>
        <row r="150">
          <cell r="K150">
            <v>5</v>
          </cell>
        </row>
        <row r="151">
          <cell r="K151">
            <v>85</v>
          </cell>
        </row>
        <row r="152">
          <cell r="K152">
            <v>10</v>
          </cell>
        </row>
        <row r="153">
          <cell r="K153">
            <v>5</v>
          </cell>
        </row>
        <row r="154">
          <cell r="K154">
            <v>5</v>
          </cell>
        </row>
        <row r="155">
          <cell r="K155">
            <v>165</v>
          </cell>
        </row>
        <row r="156">
          <cell r="K156">
            <v>25</v>
          </cell>
        </row>
        <row r="160">
          <cell r="K160">
            <v>35</v>
          </cell>
        </row>
        <row r="161">
          <cell r="K161">
            <v>25</v>
          </cell>
        </row>
        <row r="162">
          <cell r="K162">
            <v>125</v>
          </cell>
        </row>
        <row r="163">
          <cell r="K163">
            <v>25</v>
          </cell>
        </row>
        <row r="164">
          <cell r="K164">
            <v>20</v>
          </cell>
        </row>
        <row r="165">
          <cell r="K165">
            <v>4</v>
          </cell>
        </row>
        <row r="166">
          <cell r="K166">
            <v>68</v>
          </cell>
        </row>
        <row r="167">
          <cell r="K167">
            <v>20</v>
          </cell>
        </row>
        <row r="168">
          <cell r="K168">
            <v>20</v>
          </cell>
        </row>
        <row r="169">
          <cell r="K169">
            <v>13</v>
          </cell>
        </row>
        <row r="170">
          <cell r="K170">
            <v>30</v>
          </cell>
        </row>
        <row r="171">
          <cell r="K171">
            <v>25</v>
          </cell>
        </row>
        <row r="172">
          <cell r="K172">
            <v>175</v>
          </cell>
        </row>
        <row r="173">
          <cell r="K173">
            <v>20</v>
          </cell>
        </row>
        <row r="174">
          <cell r="K174">
            <v>15</v>
          </cell>
        </row>
        <row r="175">
          <cell r="K175">
            <v>15</v>
          </cell>
        </row>
        <row r="176">
          <cell r="K176">
            <v>15</v>
          </cell>
        </row>
        <row r="180">
          <cell r="K180">
            <v>10</v>
          </cell>
        </row>
        <row r="181">
          <cell r="K181">
            <v>50</v>
          </cell>
        </row>
        <row r="182">
          <cell r="K182">
            <v>10</v>
          </cell>
        </row>
        <row r="183">
          <cell r="K183">
            <v>10</v>
          </cell>
        </row>
        <row r="184">
          <cell r="K184">
            <v>10</v>
          </cell>
        </row>
        <row r="185">
          <cell r="K185">
            <v>10</v>
          </cell>
        </row>
        <row r="186">
          <cell r="K186">
            <v>11</v>
          </cell>
        </row>
        <row r="187">
          <cell r="K187">
            <v>50</v>
          </cell>
        </row>
        <row r="188">
          <cell r="K188">
            <v>10</v>
          </cell>
        </row>
        <row r="189">
          <cell r="K189">
            <v>19</v>
          </cell>
        </row>
        <row r="190">
          <cell r="K190">
            <v>10</v>
          </cell>
        </row>
        <row r="194">
          <cell r="K194">
            <v>25</v>
          </cell>
        </row>
        <row r="195">
          <cell r="K195">
            <v>100</v>
          </cell>
        </row>
        <row r="196">
          <cell r="K196">
            <v>15</v>
          </cell>
        </row>
        <row r="197">
          <cell r="K197">
            <v>10</v>
          </cell>
        </row>
        <row r="198">
          <cell r="K198">
            <v>25</v>
          </cell>
        </row>
        <row r="199">
          <cell r="K199">
            <v>50</v>
          </cell>
        </row>
        <row r="200">
          <cell r="K200">
            <v>25</v>
          </cell>
        </row>
        <row r="201">
          <cell r="K201">
            <v>25</v>
          </cell>
        </row>
        <row r="202">
          <cell r="K202">
            <v>25</v>
          </cell>
        </row>
        <row r="203">
          <cell r="K203">
            <v>30</v>
          </cell>
        </row>
        <row r="204">
          <cell r="K204">
            <v>105</v>
          </cell>
        </row>
        <row r="205">
          <cell r="K205">
            <v>15</v>
          </cell>
        </row>
        <row r="209">
          <cell r="K209">
            <v>35</v>
          </cell>
        </row>
        <row r="210">
          <cell r="K210">
            <v>78</v>
          </cell>
        </row>
        <row r="211">
          <cell r="K211">
            <v>8</v>
          </cell>
        </row>
        <row r="212">
          <cell r="K212">
            <v>10</v>
          </cell>
        </row>
        <row r="213">
          <cell r="K213">
            <v>45</v>
          </cell>
        </row>
        <row r="214">
          <cell r="K214">
            <v>5</v>
          </cell>
        </row>
        <row r="215">
          <cell r="K215">
            <v>10</v>
          </cell>
        </row>
        <row r="216">
          <cell r="K216">
            <v>15</v>
          </cell>
        </row>
        <row r="217">
          <cell r="K217">
            <v>76</v>
          </cell>
        </row>
        <row r="218">
          <cell r="K218">
            <v>8</v>
          </cell>
        </row>
        <row r="219">
          <cell r="K219">
            <v>60</v>
          </cell>
        </row>
        <row r="220">
          <cell r="K220">
            <v>10</v>
          </cell>
        </row>
        <row r="221">
          <cell r="K221">
            <v>10</v>
          </cell>
        </row>
        <row r="225">
          <cell r="K225">
            <v>5</v>
          </cell>
        </row>
        <row r="226">
          <cell r="K226">
            <v>7</v>
          </cell>
        </row>
        <row r="227">
          <cell r="K227">
            <v>86</v>
          </cell>
        </row>
        <row r="228">
          <cell r="K228">
            <v>15</v>
          </cell>
        </row>
        <row r="229">
          <cell r="K229">
            <v>3</v>
          </cell>
        </row>
        <row r="230">
          <cell r="K230">
            <v>3</v>
          </cell>
        </row>
        <row r="231">
          <cell r="K231">
            <v>60</v>
          </cell>
        </row>
        <row r="232">
          <cell r="K232">
            <v>3</v>
          </cell>
        </row>
        <row r="233">
          <cell r="K233">
            <v>3</v>
          </cell>
        </row>
        <row r="234">
          <cell r="K234">
            <v>5</v>
          </cell>
        </row>
        <row r="235">
          <cell r="K235">
            <v>154</v>
          </cell>
        </row>
        <row r="236">
          <cell r="K236">
            <v>18</v>
          </cell>
        </row>
        <row r="237">
          <cell r="K237">
            <v>8</v>
          </cell>
        </row>
        <row r="238">
          <cell r="K238">
            <v>15</v>
          </cell>
        </row>
        <row r="239">
          <cell r="K239">
            <v>15</v>
          </cell>
        </row>
        <row r="243">
          <cell r="K243">
            <v>23</v>
          </cell>
        </row>
        <row r="244">
          <cell r="K244">
            <v>10</v>
          </cell>
        </row>
        <row r="245">
          <cell r="K245">
            <v>70</v>
          </cell>
        </row>
        <row r="246">
          <cell r="K246">
            <v>13</v>
          </cell>
        </row>
        <row r="247">
          <cell r="K247">
            <v>5</v>
          </cell>
        </row>
        <row r="248">
          <cell r="K248">
            <v>5</v>
          </cell>
        </row>
        <row r="249">
          <cell r="K249">
            <v>15</v>
          </cell>
        </row>
        <row r="250">
          <cell r="K250">
            <v>5</v>
          </cell>
        </row>
        <row r="251">
          <cell r="K251">
            <v>5</v>
          </cell>
        </row>
        <row r="252">
          <cell r="K252">
            <v>12</v>
          </cell>
        </row>
        <row r="253">
          <cell r="K253">
            <v>15</v>
          </cell>
        </row>
        <row r="254">
          <cell r="K254">
            <v>60</v>
          </cell>
        </row>
        <row r="255">
          <cell r="K255">
            <v>12</v>
          </cell>
        </row>
        <row r="259">
          <cell r="K259">
            <v>5</v>
          </cell>
        </row>
        <row r="260">
          <cell r="K260">
            <v>100</v>
          </cell>
        </row>
        <row r="261">
          <cell r="K261">
            <v>35</v>
          </cell>
        </row>
        <row r="262">
          <cell r="K262">
            <v>5</v>
          </cell>
        </row>
        <row r="263">
          <cell r="K263">
            <v>5</v>
          </cell>
        </row>
        <row r="264">
          <cell r="K264">
            <v>100</v>
          </cell>
        </row>
        <row r="268">
          <cell r="K268">
            <v>40</v>
          </cell>
        </row>
        <row r="269">
          <cell r="K269">
            <v>5</v>
          </cell>
        </row>
        <row r="270">
          <cell r="K270">
            <v>5</v>
          </cell>
        </row>
        <row r="271">
          <cell r="K271">
            <v>40</v>
          </cell>
        </row>
        <row r="272">
          <cell r="K272">
            <v>5</v>
          </cell>
        </row>
        <row r="273">
          <cell r="K273">
            <v>60</v>
          </cell>
        </row>
        <row r="274">
          <cell r="K274">
            <v>10</v>
          </cell>
        </row>
        <row r="275">
          <cell r="K275">
            <v>80</v>
          </cell>
        </row>
        <row r="276">
          <cell r="K276">
            <v>5</v>
          </cell>
        </row>
        <row r="280">
          <cell r="K280">
            <v>50</v>
          </cell>
        </row>
        <row r="281">
          <cell r="K281">
            <v>20</v>
          </cell>
        </row>
        <row r="282">
          <cell r="K282">
            <v>2</v>
          </cell>
        </row>
        <row r="283">
          <cell r="K283">
            <v>25</v>
          </cell>
        </row>
        <row r="284">
          <cell r="K284">
            <v>7</v>
          </cell>
        </row>
        <row r="285">
          <cell r="K285">
            <v>6</v>
          </cell>
        </row>
        <row r="286">
          <cell r="K286">
            <v>6</v>
          </cell>
        </row>
        <row r="287">
          <cell r="K287">
            <v>50</v>
          </cell>
        </row>
        <row r="288">
          <cell r="K288">
            <v>30</v>
          </cell>
        </row>
        <row r="289">
          <cell r="K289">
            <v>2</v>
          </cell>
        </row>
        <row r="290">
          <cell r="K290">
            <v>6</v>
          </cell>
        </row>
        <row r="302">
          <cell r="K302">
            <v>120</v>
          </cell>
        </row>
        <row r="303">
          <cell r="K303">
            <v>2</v>
          </cell>
        </row>
        <row r="304">
          <cell r="K304">
            <v>120</v>
          </cell>
        </row>
        <row r="305">
          <cell r="K305">
            <v>2</v>
          </cell>
        </row>
        <row r="306">
          <cell r="K306">
            <v>75</v>
          </cell>
        </row>
        <row r="307">
          <cell r="K307">
            <v>1</v>
          </cell>
        </row>
        <row r="308">
          <cell r="K308">
            <v>30</v>
          </cell>
        </row>
        <row r="309">
          <cell r="K309">
            <v>15</v>
          </cell>
        </row>
        <row r="310">
          <cell r="K310">
            <v>15</v>
          </cell>
        </row>
        <row r="311">
          <cell r="K311">
            <v>130</v>
          </cell>
        </row>
        <row r="312">
          <cell r="K312">
            <v>3</v>
          </cell>
        </row>
        <row r="313">
          <cell r="K313">
            <v>120</v>
          </cell>
        </row>
        <row r="314">
          <cell r="K314">
            <v>2</v>
          </cell>
        </row>
        <row r="315">
          <cell r="K315">
            <v>75</v>
          </cell>
        </row>
        <row r="316">
          <cell r="K316">
            <v>5</v>
          </cell>
        </row>
        <row r="317">
          <cell r="K317">
            <v>10</v>
          </cell>
        </row>
        <row r="329">
          <cell r="K329">
            <v>65</v>
          </cell>
        </row>
        <row r="330">
          <cell r="K330">
            <v>3</v>
          </cell>
        </row>
        <row r="331">
          <cell r="K331">
            <v>70</v>
          </cell>
        </row>
        <row r="332">
          <cell r="K332">
            <v>5</v>
          </cell>
        </row>
        <row r="333">
          <cell r="K333">
            <v>40</v>
          </cell>
        </row>
        <row r="334">
          <cell r="K334">
            <v>2</v>
          </cell>
        </row>
        <row r="335">
          <cell r="K335">
            <v>45</v>
          </cell>
        </row>
        <row r="336">
          <cell r="K336">
            <v>15</v>
          </cell>
        </row>
        <row r="337">
          <cell r="K337">
            <v>1</v>
          </cell>
        </row>
        <row r="338">
          <cell r="K338">
            <v>60</v>
          </cell>
        </row>
        <row r="339">
          <cell r="K339">
            <v>4</v>
          </cell>
        </row>
        <row r="340">
          <cell r="K340">
            <v>85</v>
          </cell>
        </row>
        <row r="341">
          <cell r="K341">
            <v>5</v>
          </cell>
        </row>
        <row r="342">
          <cell r="K342">
            <v>45</v>
          </cell>
        </row>
        <row r="343">
          <cell r="K343">
            <v>10</v>
          </cell>
        </row>
        <row r="355">
          <cell r="K355">
            <v>50</v>
          </cell>
        </row>
        <row r="356">
          <cell r="K356">
            <v>30</v>
          </cell>
        </row>
        <row r="357">
          <cell r="K357">
            <v>5</v>
          </cell>
        </row>
        <row r="358">
          <cell r="K358">
            <v>40</v>
          </cell>
        </row>
        <row r="359">
          <cell r="K359">
            <v>10</v>
          </cell>
        </row>
        <row r="360">
          <cell r="K360">
            <v>10</v>
          </cell>
        </row>
        <row r="361">
          <cell r="K361">
            <v>10</v>
          </cell>
        </row>
        <row r="362">
          <cell r="K362">
            <v>50</v>
          </cell>
        </row>
        <row r="363">
          <cell r="K363">
            <v>50</v>
          </cell>
        </row>
        <row r="364">
          <cell r="K364">
            <v>5</v>
          </cell>
        </row>
        <row r="365">
          <cell r="K365">
            <v>5</v>
          </cell>
        </row>
        <row r="366">
          <cell r="K366">
            <v>40</v>
          </cell>
        </row>
        <row r="367">
          <cell r="K367">
            <v>10</v>
          </cell>
        </row>
        <row r="368">
          <cell r="K368">
            <v>10</v>
          </cell>
        </row>
        <row r="381">
          <cell r="K381">
            <v>40</v>
          </cell>
        </row>
        <row r="382">
          <cell r="K382">
            <v>10</v>
          </cell>
        </row>
        <row r="383">
          <cell r="K383">
            <v>40</v>
          </cell>
        </row>
        <row r="384">
          <cell r="K384">
            <v>4</v>
          </cell>
        </row>
        <row r="385">
          <cell r="K385">
            <v>40</v>
          </cell>
        </row>
        <row r="386">
          <cell r="K386">
            <v>1</v>
          </cell>
        </row>
        <row r="387">
          <cell r="K387">
            <v>10</v>
          </cell>
        </row>
        <row r="388">
          <cell r="K388">
            <v>5</v>
          </cell>
        </row>
        <row r="389">
          <cell r="K389">
            <v>5</v>
          </cell>
        </row>
        <row r="390">
          <cell r="K390">
            <v>94</v>
          </cell>
        </row>
        <row r="391">
          <cell r="K391">
            <v>10</v>
          </cell>
        </row>
        <row r="392">
          <cell r="K392">
            <v>50</v>
          </cell>
        </row>
        <row r="393">
          <cell r="K393">
            <v>6</v>
          </cell>
        </row>
        <row r="394">
          <cell r="K394">
            <v>25</v>
          </cell>
        </row>
        <row r="395">
          <cell r="K395">
            <v>5</v>
          </cell>
        </row>
        <row r="396">
          <cell r="K396">
            <v>5</v>
          </cell>
        </row>
        <row r="408">
          <cell r="K408">
            <v>60</v>
          </cell>
        </row>
        <row r="409">
          <cell r="K409">
            <v>60</v>
          </cell>
        </row>
        <row r="410">
          <cell r="K410">
            <v>60</v>
          </cell>
        </row>
        <row r="412">
          <cell r="K412">
            <v>20</v>
          </cell>
        </row>
        <row r="413">
          <cell r="K413">
            <v>40</v>
          </cell>
        </row>
        <row r="414">
          <cell r="K414">
            <v>100</v>
          </cell>
        </row>
        <row r="415">
          <cell r="K415">
            <v>100</v>
          </cell>
        </row>
        <row r="419">
          <cell r="K419">
            <v>35</v>
          </cell>
        </row>
        <row r="420">
          <cell r="K420">
            <v>20</v>
          </cell>
        </row>
        <row r="421">
          <cell r="K421">
            <v>3</v>
          </cell>
        </row>
        <row r="422">
          <cell r="K422">
            <v>30</v>
          </cell>
        </row>
        <row r="423">
          <cell r="K423">
            <v>30</v>
          </cell>
        </row>
        <row r="424">
          <cell r="K424">
            <v>10</v>
          </cell>
        </row>
        <row r="425">
          <cell r="K425">
            <v>35</v>
          </cell>
        </row>
        <row r="427">
          <cell r="K427">
            <v>2</v>
          </cell>
        </row>
        <row r="428">
          <cell r="K428">
            <v>55</v>
          </cell>
        </row>
        <row r="429">
          <cell r="K429">
            <v>8</v>
          </cell>
        </row>
        <row r="430">
          <cell r="K430">
            <v>20</v>
          </cell>
        </row>
        <row r="431">
          <cell r="K431">
            <v>2</v>
          </cell>
        </row>
        <row r="432">
          <cell r="K432">
            <v>10</v>
          </cell>
        </row>
        <row r="440">
          <cell r="K440">
            <v>20</v>
          </cell>
        </row>
        <row r="441">
          <cell r="K441">
            <v>20</v>
          </cell>
        </row>
        <row r="442">
          <cell r="K442">
            <v>80</v>
          </cell>
        </row>
        <row r="443">
          <cell r="K443">
            <v>50</v>
          </cell>
        </row>
        <row r="444">
          <cell r="K444">
            <v>15</v>
          </cell>
        </row>
        <row r="445">
          <cell r="K445">
            <v>30</v>
          </cell>
        </row>
        <row r="446">
          <cell r="K446">
            <v>55</v>
          </cell>
        </row>
        <row r="447">
          <cell r="K447">
            <v>50</v>
          </cell>
        </row>
        <row r="448">
          <cell r="K448">
            <v>10</v>
          </cell>
        </row>
        <row r="449">
          <cell r="K449">
            <v>30</v>
          </cell>
        </row>
        <row r="450">
          <cell r="K450">
            <v>15</v>
          </cell>
        </row>
        <row r="454">
          <cell r="K454">
            <v>10</v>
          </cell>
        </row>
        <row r="455">
          <cell r="K455">
            <v>25</v>
          </cell>
        </row>
        <row r="456">
          <cell r="K456">
            <v>80</v>
          </cell>
        </row>
        <row r="457">
          <cell r="K457">
            <v>5</v>
          </cell>
        </row>
        <row r="458">
          <cell r="K458">
            <v>5</v>
          </cell>
        </row>
        <row r="462">
          <cell r="K462">
            <v>15</v>
          </cell>
        </row>
        <row r="463">
          <cell r="K463">
            <v>15</v>
          </cell>
        </row>
        <row r="464">
          <cell r="K464">
            <v>120</v>
          </cell>
        </row>
        <row r="465">
          <cell r="K465">
            <v>5</v>
          </cell>
        </row>
        <row r="466">
          <cell r="K466">
            <v>10</v>
          </cell>
        </row>
        <row r="467">
          <cell r="K467">
            <v>5</v>
          </cell>
        </row>
        <row r="468">
          <cell r="K468">
            <v>60</v>
          </cell>
        </row>
        <row r="469">
          <cell r="K469">
            <v>50</v>
          </cell>
        </row>
        <row r="470">
          <cell r="K470">
            <v>10</v>
          </cell>
        </row>
        <row r="471">
          <cell r="K471">
            <v>5</v>
          </cell>
        </row>
        <row r="472">
          <cell r="K472">
            <v>20</v>
          </cell>
        </row>
        <row r="473">
          <cell r="K473">
            <v>170</v>
          </cell>
        </row>
        <row r="474">
          <cell r="K474">
            <v>5</v>
          </cell>
        </row>
        <row r="475">
          <cell r="K475">
            <v>15</v>
          </cell>
        </row>
        <row r="484">
          <cell r="K484">
            <v>10</v>
          </cell>
        </row>
        <row r="485">
          <cell r="K485">
            <v>20</v>
          </cell>
        </row>
        <row r="486">
          <cell r="K486">
            <v>2</v>
          </cell>
        </row>
        <row r="487">
          <cell r="K487">
            <v>5</v>
          </cell>
        </row>
        <row r="488">
          <cell r="K488">
            <v>10</v>
          </cell>
        </row>
        <row r="489">
          <cell r="K489">
            <v>5</v>
          </cell>
        </row>
        <row r="490">
          <cell r="K490">
            <v>10</v>
          </cell>
        </row>
        <row r="491">
          <cell r="K491">
            <v>10</v>
          </cell>
        </row>
        <row r="492">
          <cell r="K492">
            <v>30</v>
          </cell>
        </row>
        <row r="493">
          <cell r="K493">
            <v>3</v>
          </cell>
        </row>
        <row r="494">
          <cell r="K494">
            <v>5</v>
          </cell>
        </row>
        <row r="498">
          <cell r="K498">
            <v>5</v>
          </cell>
        </row>
        <row r="499">
          <cell r="K499">
            <v>10</v>
          </cell>
        </row>
        <row r="501">
          <cell r="K501">
            <v>5</v>
          </cell>
        </row>
        <row r="502">
          <cell r="K502">
            <v>20</v>
          </cell>
        </row>
        <row r="503">
          <cell r="K503">
            <v>10</v>
          </cell>
        </row>
        <row r="504">
          <cell r="K504">
            <v>5</v>
          </cell>
        </row>
        <row r="506">
          <cell r="K506">
            <v>5</v>
          </cell>
        </row>
        <row r="508">
          <cell r="K508">
            <v>15</v>
          </cell>
        </row>
        <row r="509">
          <cell r="K509">
            <v>10</v>
          </cell>
        </row>
        <row r="510">
          <cell r="K510">
            <v>5</v>
          </cell>
        </row>
        <row r="514">
          <cell r="K514">
            <v>10</v>
          </cell>
        </row>
        <row r="515">
          <cell r="K515">
            <v>20</v>
          </cell>
        </row>
        <row r="516">
          <cell r="K516">
            <v>20</v>
          </cell>
        </row>
        <row r="517">
          <cell r="K517">
            <v>5</v>
          </cell>
        </row>
        <row r="518">
          <cell r="K518">
            <v>10</v>
          </cell>
        </row>
        <row r="519">
          <cell r="K519">
            <v>10</v>
          </cell>
        </row>
        <row r="520">
          <cell r="K520">
            <v>10</v>
          </cell>
        </row>
        <row r="521">
          <cell r="K521">
            <v>50</v>
          </cell>
        </row>
        <row r="522">
          <cell r="K522">
            <v>20</v>
          </cell>
        </row>
        <row r="523">
          <cell r="K523">
            <v>20</v>
          </cell>
        </row>
        <row r="524">
          <cell r="K524">
            <v>5</v>
          </cell>
        </row>
        <row r="525">
          <cell r="K525">
            <v>10</v>
          </cell>
        </row>
        <row r="529">
          <cell r="K529">
            <v>15</v>
          </cell>
        </row>
        <row r="530">
          <cell r="K530">
            <v>35</v>
          </cell>
        </row>
        <row r="531">
          <cell r="K531">
            <v>5</v>
          </cell>
        </row>
        <row r="532">
          <cell r="K532">
            <v>20</v>
          </cell>
        </row>
        <row r="533">
          <cell r="K533">
            <v>5</v>
          </cell>
        </row>
        <row r="534">
          <cell r="K534">
            <v>25</v>
          </cell>
        </row>
        <row r="535">
          <cell r="K535">
            <v>60</v>
          </cell>
        </row>
        <row r="536">
          <cell r="K536">
            <v>10</v>
          </cell>
        </row>
        <row r="540">
          <cell r="K540">
            <v>20</v>
          </cell>
        </row>
        <row r="541">
          <cell r="K541">
            <v>85</v>
          </cell>
        </row>
        <row r="542">
          <cell r="K542">
            <v>4</v>
          </cell>
        </row>
        <row r="543">
          <cell r="K543">
            <v>5</v>
          </cell>
        </row>
        <row r="544">
          <cell r="K544">
            <v>20</v>
          </cell>
        </row>
        <row r="545">
          <cell r="K545">
            <v>20</v>
          </cell>
        </row>
        <row r="546">
          <cell r="K546">
            <v>5</v>
          </cell>
        </row>
        <row r="547">
          <cell r="K547">
            <v>20</v>
          </cell>
        </row>
        <row r="548">
          <cell r="K548">
            <v>95</v>
          </cell>
        </row>
        <row r="549">
          <cell r="K549">
            <v>6</v>
          </cell>
        </row>
        <row r="550">
          <cell r="K550">
            <v>20</v>
          </cell>
        </row>
        <row r="554">
          <cell r="K554">
            <v>60</v>
          </cell>
        </row>
        <row r="555">
          <cell r="K555">
            <v>5</v>
          </cell>
        </row>
        <row r="556">
          <cell r="K556">
            <v>85</v>
          </cell>
        </row>
        <row r="557">
          <cell r="K557">
            <v>60</v>
          </cell>
        </row>
        <row r="558">
          <cell r="K558">
            <v>75</v>
          </cell>
        </row>
        <row r="559">
          <cell r="K559">
            <v>35</v>
          </cell>
        </row>
        <row r="560">
          <cell r="K560">
            <v>60</v>
          </cell>
        </row>
        <row r="561">
          <cell r="K561">
            <v>100</v>
          </cell>
        </row>
        <row r="562">
          <cell r="K562">
            <v>130</v>
          </cell>
        </row>
        <row r="563">
          <cell r="K563">
            <v>25</v>
          </cell>
        </row>
        <row r="564">
          <cell r="K564">
            <v>15</v>
          </cell>
        </row>
        <row r="572">
          <cell r="K572">
            <v>10</v>
          </cell>
        </row>
        <row r="573">
          <cell r="K573">
            <v>25</v>
          </cell>
        </row>
        <row r="574">
          <cell r="K574">
            <v>4</v>
          </cell>
        </row>
        <row r="575">
          <cell r="K575">
            <v>10</v>
          </cell>
        </row>
        <row r="576">
          <cell r="K576">
            <v>40</v>
          </cell>
        </row>
        <row r="577">
          <cell r="K577">
            <v>10</v>
          </cell>
        </row>
        <row r="578">
          <cell r="K578">
            <v>10</v>
          </cell>
        </row>
        <row r="579">
          <cell r="K579">
            <v>23</v>
          </cell>
        </row>
        <row r="580">
          <cell r="K580">
            <v>60</v>
          </cell>
        </row>
        <row r="581">
          <cell r="K581">
            <v>8</v>
          </cell>
        </row>
        <row r="596">
          <cell r="K596">
            <v>75</v>
          </cell>
        </row>
        <row r="597">
          <cell r="K597">
            <v>2</v>
          </cell>
        </row>
        <row r="598">
          <cell r="K598">
            <v>80</v>
          </cell>
        </row>
        <row r="599">
          <cell r="K599">
            <v>20</v>
          </cell>
        </row>
        <row r="600">
          <cell r="K600">
            <v>20</v>
          </cell>
        </row>
        <row r="601">
          <cell r="K601">
            <v>20</v>
          </cell>
        </row>
        <row r="602">
          <cell r="K602">
            <v>20</v>
          </cell>
        </row>
        <row r="603">
          <cell r="K603">
            <v>1</v>
          </cell>
        </row>
        <row r="604">
          <cell r="K604">
            <v>50</v>
          </cell>
        </row>
        <row r="605">
          <cell r="K605">
            <v>2</v>
          </cell>
        </row>
        <row r="606">
          <cell r="K606">
            <v>80</v>
          </cell>
        </row>
        <row r="607">
          <cell r="K607">
            <v>15</v>
          </cell>
        </row>
        <row r="608">
          <cell r="K608">
            <v>15</v>
          </cell>
        </row>
        <row r="616">
          <cell r="K616">
            <v>35</v>
          </cell>
        </row>
        <row r="617">
          <cell r="K617">
            <v>55</v>
          </cell>
        </row>
        <row r="618">
          <cell r="K618">
            <v>6</v>
          </cell>
        </row>
        <row r="619">
          <cell r="K619">
            <v>35</v>
          </cell>
        </row>
        <row r="620">
          <cell r="K620">
            <v>35</v>
          </cell>
        </row>
        <row r="621">
          <cell r="K621">
            <v>15</v>
          </cell>
        </row>
        <row r="622">
          <cell r="K622">
            <v>35</v>
          </cell>
        </row>
        <row r="623">
          <cell r="K623">
            <v>70</v>
          </cell>
        </row>
        <row r="624">
          <cell r="K624">
            <v>75</v>
          </cell>
        </row>
        <row r="625">
          <cell r="K625">
            <v>9</v>
          </cell>
        </row>
        <row r="626">
          <cell r="K626">
            <v>30</v>
          </cell>
        </row>
        <row r="630">
          <cell r="K630">
            <v>20</v>
          </cell>
        </row>
        <row r="631">
          <cell r="K631">
            <v>5</v>
          </cell>
        </row>
        <row r="632">
          <cell r="K632">
            <v>35</v>
          </cell>
        </row>
        <row r="633">
          <cell r="K633">
            <v>3</v>
          </cell>
        </row>
        <row r="634">
          <cell r="K634">
            <v>20</v>
          </cell>
        </row>
        <row r="635">
          <cell r="K635">
            <v>20</v>
          </cell>
        </row>
        <row r="636">
          <cell r="K636">
            <v>10</v>
          </cell>
        </row>
        <row r="637">
          <cell r="K637">
            <v>5</v>
          </cell>
        </row>
        <row r="638">
          <cell r="K638">
            <v>100</v>
          </cell>
        </row>
        <row r="639">
          <cell r="K639">
            <v>10</v>
          </cell>
        </row>
        <row r="640">
          <cell r="K640">
            <v>50</v>
          </cell>
        </row>
        <row r="641">
          <cell r="K641">
            <v>12</v>
          </cell>
        </row>
        <row r="642">
          <cell r="K642">
            <v>10</v>
          </cell>
        </row>
        <row r="643">
          <cell r="K643">
            <v>10</v>
          </cell>
        </row>
        <row r="659">
          <cell r="K659">
            <v>45</v>
          </cell>
        </row>
        <row r="660">
          <cell r="K660">
            <v>10</v>
          </cell>
        </row>
        <row r="661">
          <cell r="K661">
            <v>65</v>
          </cell>
        </row>
        <row r="662">
          <cell r="K662">
            <v>7</v>
          </cell>
        </row>
        <row r="663">
          <cell r="K663">
            <v>30</v>
          </cell>
        </row>
        <row r="664">
          <cell r="K664">
            <v>5</v>
          </cell>
        </row>
        <row r="665">
          <cell r="K665">
            <v>35</v>
          </cell>
        </row>
        <row r="666">
          <cell r="K666">
            <v>30</v>
          </cell>
        </row>
        <row r="667">
          <cell r="K667">
            <v>40</v>
          </cell>
        </row>
        <row r="668">
          <cell r="K668">
            <v>5</v>
          </cell>
        </row>
        <row r="669">
          <cell r="K669">
            <v>40</v>
          </cell>
        </row>
        <row r="670">
          <cell r="K670">
            <v>10</v>
          </cell>
        </row>
        <row r="671">
          <cell r="K671">
            <v>75</v>
          </cell>
        </row>
        <row r="672">
          <cell r="K672">
            <v>8</v>
          </cell>
        </row>
        <row r="673">
          <cell r="K673">
            <v>25</v>
          </cell>
        </row>
        <row r="674">
          <cell r="K674">
            <v>5</v>
          </cell>
        </row>
        <row r="675">
          <cell r="K675">
            <v>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85</v>
          </cell>
        </row>
        <row r="11">
          <cell r="K11">
            <v>10</v>
          </cell>
        </row>
        <row r="12">
          <cell r="K12">
            <v>110</v>
          </cell>
        </row>
        <row r="13">
          <cell r="K13">
            <v>20</v>
          </cell>
        </row>
        <row r="14">
          <cell r="K14">
            <v>5</v>
          </cell>
        </row>
        <row r="15">
          <cell r="K15">
            <v>5</v>
          </cell>
        </row>
        <row r="16">
          <cell r="K16">
            <v>25</v>
          </cell>
        </row>
        <row r="17">
          <cell r="K17">
            <v>5</v>
          </cell>
        </row>
        <row r="18">
          <cell r="K18">
            <v>65</v>
          </cell>
        </row>
        <row r="19">
          <cell r="K19">
            <v>10</v>
          </cell>
        </row>
        <row r="20">
          <cell r="K20">
            <v>110</v>
          </cell>
        </row>
        <row r="21">
          <cell r="K21">
            <v>20</v>
          </cell>
        </row>
        <row r="22">
          <cell r="K22">
            <v>30</v>
          </cell>
        </row>
        <row r="32">
          <cell r="K32">
            <v>35</v>
          </cell>
        </row>
        <row r="33">
          <cell r="K33">
            <v>182</v>
          </cell>
        </row>
        <row r="34">
          <cell r="K34">
            <v>3</v>
          </cell>
        </row>
        <row r="35">
          <cell r="K35">
            <v>5</v>
          </cell>
        </row>
        <row r="36">
          <cell r="K36">
            <v>50</v>
          </cell>
        </row>
        <row r="37">
          <cell r="K37">
            <v>7</v>
          </cell>
        </row>
        <row r="38">
          <cell r="K38">
            <v>5</v>
          </cell>
        </row>
        <row r="39">
          <cell r="K39">
            <v>150</v>
          </cell>
        </row>
        <row r="40">
          <cell r="K40">
            <v>3</v>
          </cell>
        </row>
        <row r="41">
          <cell r="K41">
            <v>6</v>
          </cell>
        </row>
        <row r="42">
          <cell r="K42">
            <v>4</v>
          </cell>
        </row>
        <row r="46">
          <cell r="K46">
            <v>96</v>
          </cell>
        </row>
        <row r="47">
          <cell r="K47">
            <v>18</v>
          </cell>
        </row>
        <row r="48">
          <cell r="K48">
            <v>90</v>
          </cell>
        </row>
        <row r="49">
          <cell r="K49">
            <v>12</v>
          </cell>
        </row>
        <row r="50">
          <cell r="K50">
            <v>3</v>
          </cell>
        </row>
        <row r="51">
          <cell r="K51">
            <v>24</v>
          </cell>
        </row>
        <row r="52">
          <cell r="K52">
            <v>36</v>
          </cell>
        </row>
        <row r="53">
          <cell r="K53">
            <v>16</v>
          </cell>
        </row>
        <row r="54">
          <cell r="K54">
            <v>90</v>
          </cell>
        </row>
        <row r="55">
          <cell r="K55">
            <v>12</v>
          </cell>
        </row>
        <row r="56">
          <cell r="K56">
            <v>1</v>
          </cell>
        </row>
        <row r="57">
          <cell r="K57">
            <v>48</v>
          </cell>
        </row>
        <row r="58">
          <cell r="K58">
            <v>6</v>
          </cell>
        </row>
        <row r="59">
          <cell r="K59">
            <v>3</v>
          </cell>
        </row>
        <row r="69">
          <cell r="K69">
            <v>120</v>
          </cell>
        </row>
        <row r="70">
          <cell r="K70">
            <v>5</v>
          </cell>
        </row>
        <row r="71">
          <cell r="K71">
            <v>30</v>
          </cell>
        </row>
        <row r="72">
          <cell r="K72">
            <v>5</v>
          </cell>
        </row>
        <row r="73">
          <cell r="K73">
            <v>120</v>
          </cell>
        </row>
        <row r="74">
          <cell r="K74">
            <v>5</v>
          </cell>
        </row>
        <row r="75">
          <cell r="K75">
            <v>15</v>
          </cell>
        </row>
        <row r="84">
          <cell r="K84">
            <v>20</v>
          </cell>
        </row>
        <row r="85">
          <cell r="K85">
            <v>5</v>
          </cell>
        </row>
        <row r="86">
          <cell r="K86">
            <v>85</v>
          </cell>
        </row>
        <row r="87">
          <cell r="K87">
            <v>15</v>
          </cell>
        </row>
        <row r="90">
          <cell r="K90">
            <v>5</v>
          </cell>
        </row>
        <row r="91">
          <cell r="K91">
            <v>5</v>
          </cell>
        </row>
        <row r="92">
          <cell r="K92">
            <v>2</v>
          </cell>
        </row>
        <row r="93">
          <cell r="K93">
            <v>2</v>
          </cell>
        </row>
        <row r="94">
          <cell r="K94">
            <v>20</v>
          </cell>
        </row>
        <row r="95">
          <cell r="K95">
            <v>5</v>
          </cell>
        </row>
        <row r="96">
          <cell r="K96">
            <v>85</v>
          </cell>
        </row>
        <row r="98">
          <cell r="K98">
            <v>15</v>
          </cell>
        </row>
        <row r="99">
          <cell r="K99">
            <v>1</v>
          </cell>
        </row>
        <row r="100">
          <cell r="K100">
            <v>5</v>
          </cell>
        </row>
        <row r="104">
          <cell r="K104">
            <v>15</v>
          </cell>
        </row>
        <row r="105">
          <cell r="K105">
            <v>140</v>
          </cell>
        </row>
        <row r="106">
          <cell r="K106">
            <v>30</v>
          </cell>
        </row>
        <row r="107">
          <cell r="K107">
            <v>115</v>
          </cell>
        </row>
        <row r="116">
          <cell r="K116">
            <v>60</v>
          </cell>
        </row>
        <row r="117">
          <cell r="K117">
            <v>13</v>
          </cell>
        </row>
        <row r="118">
          <cell r="K118">
            <v>150</v>
          </cell>
        </row>
        <row r="119">
          <cell r="K119">
            <v>15</v>
          </cell>
        </row>
        <row r="120">
          <cell r="K120">
            <v>5</v>
          </cell>
        </row>
        <row r="121">
          <cell r="K121">
            <v>5</v>
          </cell>
        </row>
        <row r="122">
          <cell r="K122">
            <v>10</v>
          </cell>
        </row>
        <row r="123">
          <cell r="K123">
            <v>30</v>
          </cell>
        </row>
        <row r="124">
          <cell r="K124">
            <v>7</v>
          </cell>
        </row>
        <row r="125">
          <cell r="K125">
            <v>120</v>
          </cell>
        </row>
        <row r="126">
          <cell r="K126">
            <v>15</v>
          </cell>
        </row>
        <row r="127">
          <cell r="K127">
            <v>5</v>
          </cell>
        </row>
        <row r="137">
          <cell r="K137">
            <v>10</v>
          </cell>
        </row>
        <row r="138">
          <cell r="K138">
            <v>25</v>
          </cell>
        </row>
        <row r="139">
          <cell r="K139">
            <v>50</v>
          </cell>
        </row>
        <row r="140">
          <cell r="K140">
            <v>15</v>
          </cell>
        </row>
        <row r="150">
          <cell r="K150">
            <v>5</v>
          </cell>
        </row>
        <row r="151">
          <cell r="K151">
            <v>130</v>
          </cell>
        </row>
        <row r="152">
          <cell r="K152">
            <v>15</v>
          </cell>
        </row>
        <row r="153">
          <cell r="K153">
            <v>5</v>
          </cell>
        </row>
        <row r="154">
          <cell r="K154">
            <v>10</v>
          </cell>
        </row>
        <row r="155">
          <cell r="K155">
            <v>10</v>
          </cell>
        </row>
        <row r="156">
          <cell r="K156">
            <v>5</v>
          </cell>
        </row>
        <row r="157">
          <cell r="K157">
            <v>10</v>
          </cell>
        </row>
        <row r="158">
          <cell r="K158">
            <v>10</v>
          </cell>
        </row>
        <row r="159">
          <cell r="K159">
            <v>5</v>
          </cell>
        </row>
        <row r="160">
          <cell r="K160">
            <v>130</v>
          </cell>
        </row>
        <row r="161">
          <cell r="K161">
            <v>15</v>
          </cell>
        </row>
        <row r="165">
          <cell r="K165">
            <v>20</v>
          </cell>
        </row>
        <row r="166">
          <cell r="K166">
            <v>15</v>
          </cell>
        </row>
        <row r="167">
          <cell r="K167">
            <v>125</v>
          </cell>
        </row>
        <row r="168">
          <cell r="K168">
            <v>5</v>
          </cell>
        </row>
        <row r="169">
          <cell r="K169">
            <v>50</v>
          </cell>
        </row>
        <row r="170">
          <cell r="K170">
            <v>15</v>
          </cell>
        </row>
        <row r="171">
          <cell r="K171">
            <v>5</v>
          </cell>
        </row>
        <row r="172">
          <cell r="K172">
            <v>15</v>
          </cell>
        </row>
        <row r="173">
          <cell r="K173">
            <v>170</v>
          </cell>
        </row>
        <row r="174">
          <cell r="K174">
            <v>10</v>
          </cell>
        </row>
        <row r="175">
          <cell r="K175">
            <v>10</v>
          </cell>
        </row>
        <row r="176">
          <cell r="K176">
            <v>10</v>
          </cell>
        </row>
        <row r="180">
          <cell r="K180">
            <v>25</v>
          </cell>
        </row>
        <row r="181">
          <cell r="K181">
            <v>30</v>
          </cell>
        </row>
        <row r="182">
          <cell r="K182">
            <v>25</v>
          </cell>
        </row>
        <row r="183">
          <cell r="K183">
            <v>20</v>
          </cell>
        </row>
        <row r="184">
          <cell r="K184">
            <v>20</v>
          </cell>
        </row>
        <row r="185">
          <cell r="K185">
            <v>20</v>
          </cell>
        </row>
        <row r="186">
          <cell r="K186">
            <v>30</v>
          </cell>
        </row>
        <row r="187">
          <cell r="K187">
            <v>30</v>
          </cell>
        </row>
        <row r="191">
          <cell r="K191">
            <v>20</v>
          </cell>
        </row>
        <row r="192">
          <cell r="K192">
            <v>15</v>
          </cell>
        </row>
        <row r="193">
          <cell r="K193">
            <v>5</v>
          </cell>
        </row>
        <row r="194">
          <cell r="K194">
            <v>20</v>
          </cell>
        </row>
        <row r="195">
          <cell r="K195">
            <v>30</v>
          </cell>
        </row>
        <row r="196">
          <cell r="K196">
            <v>5</v>
          </cell>
        </row>
        <row r="197">
          <cell r="K197">
            <v>15</v>
          </cell>
        </row>
        <row r="198">
          <cell r="K198">
            <v>15</v>
          </cell>
        </row>
        <row r="199">
          <cell r="K199">
            <v>5</v>
          </cell>
        </row>
        <row r="200">
          <cell r="K200">
            <v>60</v>
          </cell>
        </row>
        <row r="201">
          <cell r="K201">
            <v>10</v>
          </cell>
        </row>
        <row r="205">
          <cell r="K205">
            <v>5</v>
          </cell>
        </row>
        <row r="206">
          <cell r="K206">
            <v>60</v>
          </cell>
        </row>
        <row r="207">
          <cell r="K207">
            <v>30</v>
          </cell>
        </row>
        <row r="208">
          <cell r="K208">
            <v>3</v>
          </cell>
        </row>
        <row r="209">
          <cell r="K209">
            <v>2</v>
          </cell>
        </row>
        <row r="210">
          <cell r="K210">
            <v>40</v>
          </cell>
        </row>
        <row r="211">
          <cell r="K211">
            <v>60</v>
          </cell>
        </row>
        <row r="215">
          <cell r="K215">
            <v>5</v>
          </cell>
        </row>
        <row r="216">
          <cell r="K216">
            <v>5</v>
          </cell>
        </row>
        <row r="217">
          <cell r="K217">
            <v>20</v>
          </cell>
        </row>
        <row r="218">
          <cell r="K218">
            <v>10</v>
          </cell>
        </row>
        <row r="219">
          <cell r="K219">
            <v>5</v>
          </cell>
        </row>
        <row r="220">
          <cell r="K220">
            <v>20</v>
          </cell>
        </row>
        <row r="221">
          <cell r="K221">
            <v>10</v>
          </cell>
        </row>
        <row r="222">
          <cell r="K222">
            <v>5</v>
          </cell>
        </row>
        <row r="223">
          <cell r="K223">
            <v>10</v>
          </cell>
        </row>
        <row r="224">
          <cell r="K224">
            <v>10</v>
          </cell>
        </row>
        <row r="228">
          <cell r="K228">
            <v>6</v>
          </cell>
        </row>
        <row r="229">
          <cell r="K229">
            <v>60</v>
          </cell>
        </row>
        <row r="230">
          <cell r="K230">
            <v>5</v>
          </cell>
        </row>
        <row r="231">
          <cell r="K231">
            <v>30</v>
          </cell>
        </row>
        <row r="232">
          <cell r="K232">
            <v>3</v>
          </cell>
        </row>
        <row r="233">
          <cell r="K233">
            <v>6</v>
          </cell>
        </row>
        <row r="234">
          <cell r="K234">
            <v>60</v>
          </cell>
        </row>
        <row r="235">
          <cell r="K235">
            <v>5</v>
          </cell>
        </row>
        <row r="239">
          <cell r="K239">
            <v>20</v>
          </cell>
        </row>
        <row r="240">
          <cell r="K240">
            <v>10</v>
          </cell>
        </row>
        <row r="241">
          <cell r="K241">
            <v>60</v>
          </cell>
        </row>
        <row r="242">
          <cell r="K242">
            <v>5</v>
          </cell>
        </row>
        <row r="243">
          <cell r="K243">
            <v>50</v>
          </cell>
        </row>
        <row r="244">
          <cell r="K244">
            <v>289</v>
          </cell>
        </row>
        <row r="245">
          <cell r="K245">
            <v>10</v>
          </cell>
        </row>
        <row r="246">
          <cell r="K246">
            <v>3</v>
          </cell>
        </row>
        <row r="247">
          <cell r="K247">
            <v>3</v>
          </cell>
        </row>
        <row r="255">
          <cell r="K255">
            <v>15</v>
          </cell>
        </row>
        <row r="256">
          <cell r="K256">
            <v>35</v>
          </cell>
        </row>
        <row r="257">
          <cell r="K257">
            <v>10</v>
          </cell>
        </row>
        <row r="258">
          <cell r="K258">
            <v>40</v>
          </cell>
        </row>
        <row r="259">
          <cell r="K259">
            <v>5</v>
          </cell>
        </row>
        <row r="260">
          <cell r="K260">
            <v>5</v>
          </cell>
        </row>
        <row r="261">
          <cell r="K261">
            <v>10</v>
          </cell>
        </row>
        <row r="262">
          <cell r="K262">
            <v>60</v>
          </cell>
        </row>
        <row r="263">
          <cell r="K263">
            <v>15</v>
          </cell>
        </row>
        <row r="264">
          <cell r="K264">
            <v>5</v>
          </cell>
        </row>
        <row r="268">
          <cell r="K268">
            <v>10</v>
          </cell>
        </row>
        <row r="269">
          <cell r="K269">
            <v>20</v>
          </cell>
        </row>
        <row r="270">
          <cell r="K270">
            <v>5</v>
          </cell>
        </row>
        <row r="271">
          <cell r="K271">
            <v>5</v>
          </cell>
        </row>
        <row r="272">
          <cell r="K272">
            <v>20</v>
          </cell>
        </row>
        <row r="273">
          <cell r="K273">
            <v>5</v>
          </cell>
        </row>
        <row r="274">
          <cell r="K274">
            <v>5</v>
          </cell>
        </row>
        <row r="275">
          <cell r="K275">
            <v>10</v>
          </cell>
        </row>
        <row r="276">
          <cell r="K276">
            <v>50</v>
          </cell>
        </row>
        <row r="277">
          <cell r="K277">
            <v>20</v>
          </cell>
        </row>
        <row r="285">
          <cell r="K285">
            <v>10</v>
          </cell>
        </row>
        <row r="286">
          <cell r="K286">
            <v>75</v>
          </cell>
        </row>
        <row r="287">
          <cell r="K287">
            <v>11</v>
          </cell>
        </row>
        <row r="288">
          <cell r="K288">
            <v>25</v>
          </cell>
        </row>
        <row r="289">
          <cell r="K289">
            <v>10</v>
          </cell>
        </row>
        <row r="290">
          <cell r="K290">
            <v>10</v>
          </cell>
        </row>
        <row r="291">
          <cell r="K291">
            <v>30</v>
          </cell>
        </row>
        <row r="292">
          <cell r="K292">
            <v>75</v>
          </cell>
        </row>
        <row r="293">
          <cell r="K293">
            <v>14</v>
          </cell>
        </row>
        <row r="297">
          <cell r="K297">
            <v>25</v>
          </cell>
        </row>
        <row r="298">
          <cell r="K298">
            <v>5</v>
          </cell>
        </row>
        <row r="299">
          <cell r="K299">
            <v>15</v>
          </cell>
        </row>
        <row r="300">
          <cell r="K300">
            <v>70</v>
          </cell>
        </row>
        <row r="301">
          <cell r="K301">
            <v>30</v>
          </cell>
        </row>
        <row r="302">
          <cell r="K302">
            <v>12</v>
          </cell>
        </row>
        <row r="303">
          <cell r="K303">
            <v>50</v>
          </cell>
        </row>
        <row r="304">
          <cell r="K304">
            <v>125</v>
          </cell>
        </row>
        <row r="305">
          <cell r="K305">
            <v>10</v>
          </cell>
        </row>
        <row r="306">
          <cell r="K306">
            <v>8</v>
          </cell>
        </row>
        <row r="310">
          <cell r="K310">
            <v>5</v>
          </cell>
        </row>
        <row r="311">
          <cell r="K311">
            <v>40</v>
          </cell>
        </row>
        <row r="312">
          <cell r="K312">
            <v>5</v>
          </cell>
        </row>
        <row r="313">
          <cell r="K313">
            <v>5</v>
          </cell>
        </row>
        <row r="314">
          <cell r="K314">
            <v>40</v>
          </cell>
        </row>
        <row r="315">
          <cell r="K315">
            <v>10</v>
          </cell>
        </row>
        <row r="316">
          <cell r="K316">
            <v>10</v>
          </cell>
        </row>
        <row r="317">
          <cell r="K317">
            <v>40</v>
          </cell>
        </row>
        <row r="318">
          <cell r="K318">
            <v>10</v>
          </cell>
        </row>
        <row r="319">
          <cell r="K319">
            <v>60</v>
          </cell>
        </row>
        <row r="320">
          <cell r="K320">
            <v>10</v>
          </cell>
        </row>
        <row r="321">
          <cell r="K321">
            <v>10</v>
          </cell>
        </row>
        <row r="322">
          <cell r="K322">
            <v>5</v>
          </cell>
        </row>
        <row r="326">
          <cell r="K326">
            <v>5</v>
          </cell>
        </row>
        <row r="327">
          <cell r="K327">
            <v>5</v>
          </cell>
        </row>
        <row r="328">
          <cell r="K328">
            <v>50</v>
          </cell>
        </row>
        <row r="329">
          <cell r="K329">
            <v>5</v>
          </cell>
        </row>
        <row r="330">
          <cell r="K330">
            <v>3</v>
          </cell>
        </row>
        <row r="331">
          <cell r="K331">
            <v>25</v>
          </cell>
        </row>
        <row r="332">
          <cell r="K332">
            <v>2</v>
          </cell>
        </row>
        <row r="333">
          <cell r="K333">
            <v>200</v>
          </cell>
        </row>
        <row r="334">
          <cell r="K334">
            <v>50</v>
          </cell>
        </row>
        <row r="335">
          <cell r="K335">
            <v>5</v>
          </cell>
        </row>
        <row r="339">
          <cell r="K339">
            <v>50</v>
          </cell>
        </row>
        <row r="340">
          <cell r="K340">
            <v>6</v>
          </cell>
        </row>
        <row r="341">
          <cell r="K341">
            <v>75</v>
          </cell>
        </row>
        <row r="342">
          <cell r="K342">
            <v>2</v>
          </cell>
        </row>
        <row r="343">
          <cell r="K343">
            <v>25</v>
          </cell>
        </row>
        <row r="344">
          <cell r="K344">
            <v>10</v>
          </cell>
        </row>
        <row r="345">
          <cell r="K345">
            <v>6</v>
          </cell>
        </row>
        <row r="346">
          <cell r="K346">
            <v>6</v>
          </cell>
        </row>
        <row r="347">
          <cell r="K347">
            <v>50</v>
          </cell>
        </row>
        <row r="348">
          <cell r="K348">
            <v>6</v>
          </cell>
        </row>
        <row r="349">
          <cell r="K349">
            <v>75</v>
          </cell>
        </row>
        <row r="350">
          <cell r="K350">
            <v>3</v>
          </cell>
        </row>
        <row r="351">
          <cell r="K351">
            <v>20</v>
          </cell>
        </row>
        <row r="352">
          <cell r="K352">
            <v>6</v>
          </cell>
        </row>
        <row r="361">
          <cell r="K361">
            <v>140</v>
          </cell>
        </row>
        <row r="362">
          <cell r="K362">
            <v>4</v>
          </cell>
        </row>
        <row r="363">
          <cell r="K363">
            <v>106</v>
          </cell>
        </row>
        <row r="364">
          <cell r="K364">
            <v>3</v>
          </cell>
        </row>
        <row r="365">
          <cell r="K365">
            <v>60</v>
          </cell>
        </row>
        <row r="366">
          <cell r="K366">
            <v>1</v>
          </cell>
        </row>
        <row r="367">
          <cell r="K367">
            <v>20</v>
          </cell>
        </row>
        <row r="368">
          <cell r="K368">
            <v>15</v>
          </cell>
        </row>
        <row r="369">
          <cell r="K369">
            <v>5</v>
          </cell>
        </row>
        <row r="370">
          <cell r="K370">
            <v>110</v>
          </cell>
        </row>
        <row r="371">
          <cell r="K371">
            <v>4</v>
          </cell>
        </row>
        <row r="372">
          <cell r="K372">
            <v>110</v>
          </cell>
        </row>
        <row r="373">
          <cell r="K373">
            <v>3</v>
          </cell>
        </row>
        <row r="374">
          <cell r="K374">
            <v>50</v>
          </cell>
        </row>
        <row r="375">
          <cell r="K375">
            <v>4</v>
          </cell>
        </row>
        <row r="376">
          <cell r="K376">
            <v>15</v>
          </cell>
        </row>
        <row r="380">
          <cell r="K380">
            <v>65</v>
          </cell>
        </row>
        <row r="381">
          <cell r="K381">
            <v>65</v>
          </cell>
        </row>
        <row r="382">
          <cell r="K382">
            <v>7</v>
          </cell>
        </row>
        <row r="383">
          <cell r="K383">
            <v>40</v>
          </cell>
        </row>
        <row r="384">
          <cell r="K384">
            <v>40</v>
          </cell>
        </row>
        <row r="385">
          <cell r="K385">
            <v>15</v>
          </cell>
        </row>
        <row r="386">
          <cell r="K386">
            <v>17</v>
          </cell>
        </row>
        <row r="387">
          <cell r="K387">
            <v>55</v>
          </cell>
        </row>
        <row r="388">
          <cell r="K388">
            <v>75</v>
          </cell>
        </row>
        <row r="389">
          <cell r="K389">
            <v>8</v>
          </cell>
        </row>
        <row r="390">
          <cell r="K390">
            <v>25</v>
          </cell>
        </row>
        <row r="391">
          <cell r="K391">
            <v>3</v>
          </cell>
        </row>
        <row r="392">
          <cell r="K392">
            <v>10</v>
          </cell>
        </row>
        <row r="396">
          <cell r="K396">
            <v>50</v>
          </cell>
        </row>
        <row r="397">
          <cell r="K397">
            <v>40</v>
          </cell>
        </row>
        <row r="398">
          <cell r="K398">
            <v>7</v>
          </cell>
        </row>
        <row r="399">
          <cell r="K399">
            <v>40</v>
          </cell>
        </row>
        <row r="400">
          <cell r="K400">
            <v>15</v>
          </cell>
        </row>
        <row r="401">
          <cell r="K401">
            <v>15</v>
          </cell>
        </row>
        <row r="402">
          <cell r="K402">
            <v>10</v>
          </cell>
        </row>
        <row r="403">
          <cell r="K403">
            <v>50</v>
          </cell>
        </row>
        <row r="404">
          <cell r="K404">
            <v>10</v>
          </cell>
        </row>
        <row r="405">
          <cell r="K405">
            <v>8</v>
          </cell>
        </row>
        <row r="406">
          <cell r="K406">
            <v>50</v>
          </cell>
        </row>
        <row r="407">
          <cell r="K407">
            <v>5</v>
          </cell>
        </row>
        <row r="416">
          <cell r="K416">
            <v>40</v>
          </cell>
        </row>
        <row r="417">
          <cell r="K417">
            <v>40</v>
          </cell>
        </row>
        <row r="419">
          <cell r="K419">
            <v>40</v>
          </cell>
        </row>
        <row r="420">
          <cell r="K420">
            <v>10</v>
          </cell>
        </row>
        <row r="421">
          <cell r="K421">
            <v>15</v>
          </cell>
        </row>
        <row r="422">
          <cell r="K422">
            <v>15</v>
          </cell>
        </row>
        <row r="423">
          <cell r="K423">
            <v>20</v>
          </cell>
        </row>
        <row r="424">
          <cell r="K424">
            <v>50</v>
          </cell>
        </row>
        <row r="425">
          <cell r="K425">
            <v>10</v>
          </cell>
        </row>
        <row r="426">
          <cell r="K426">
            <v>50</v>
          </cell>
        </row>
        <row r="427">
          <cell r="K427">
            <v>10</v>
          </cell>
        </row>
        <row r="436">
          <cell r="K436">
            <v>50</v>
          </cell>
        </row>
        <row r="437">
          <cell r="K437">
            <v>50</v>
          </cell>
        </row>
        <row r="438">
          <cell r="K438">
            <v>10</v>
          </cell>
        </row>
        <row r="439">
          <cell r="K439">
            <v>25</v>
          </cell>
        </row>
        <row r="440">
          <cell r="K440">
            <v>25</v>
          </cell>
        </row>
        <row r="441">
          <cell r="K441">
            <v>50</v>
          </cell>
        </row>
        <row r="442">
          <cell r="K442">
            <v>100</v>
          </cell>
        </row>
        <row r="443">
          <cell r="K443">
            <v>120</v>
          </cell>
        </row>
        <row r="444">
          <cell r="K444">
            <v>20</v>
          </cell>
        </row>
        <row r="445">
          <cell r="K445">
            <v>10</v>
          </cell>
        </row>
        <row r="446">
          <cell r="K446">
            <v>40</v>
          </cell>
        </row>
        <row r="454">
          <cell r="K454">
            <v>50</v>
          </cell>
        </row>
        <row r="455">
          <cell r="K455">
            <v>69.916666666666671</v>
          </cell>
        </row>
        <row r="456">
          <cell r="K456">
            <v>40</v>
          </cell>
        </row>
        <row r="458">
          <cell r="K458">
            <v>20</v>
          </cell>
        </row>
        <row r="459">
          <cell r="K459">
            <v>40</v>
          </cell>
        </row>
        <row r="460">
          <cell r="K460">
            <v>110</v>
          </cell>
        </row>
        <row r="461">
          <cell r="K461">
            <v>110</v>
          </cell>
        </row>
        <row r="462">
          <cell r="K462">
            <v>40</v>
          </cell>
        </row>
        <row r="471">
          <cell r="K471">
            <v>30</v>
          </cell>
        </row>
        <row r="472">
          <cell r="K472">
            <v>35</v>
          </cell>
        </row>
        <row r="473">
          <cell r="K473">
            <v>2</v>
          </cell>
        </row>
        <row r="474">
          <cell r="K474">
            <v>30</v>
          </cell>
        </row>
        <row r="475">
          <cell r="K475">
            <v>2</v>
          </cell>
        </row>
        <row r="476">
          <cell r="K476">
            <v>35</v>
          </cell>
        </row>
        <row r="477">
          <cell r="K477">
            <v>20</v>
          </cell>
        </row>
        <row r="478">
          <cell r="K478">
            <v>30</v>
          </cell>
        </row>
        <row r="479">
          <cell r="K479">
            <v>2</v>
          </cell>
        </row>
        <row r="480">
          <cell r="K480">
            <v>50</v>
          </cell>
        </row>
        <row r="481">
          <cell r="K481">
            <v>2</v>
          </cell>
        </row>
        <row r="482">
          <cell r="K482">
            <v>53</v>
          </cell>
        </row>
        <row r="483">
          <cell r="K483">
            <v>3</v>
          </cell>
        </row>
        <row r="484">
          <cell r="K484">
            <v>3</v>
          </cell>
        </row>
        <row r="485">
          <cell r="K485">
            <v>30</v>
          </cell>
        </row>
        <row r="486">
          <cell r="K486">
            <v>3</v>
          </cell>
        </row>
        <row r="487">
          <cell r="K487">
            <v>20</v>
          </cell>
        </row>
        <row r="496">
          <cell r="K496">
            <v>20</v>
          </cell>
        </row>
        <row r="497">
          <cell r="K497">
            <v>20</v>
          </cell>
        </row>
        <row r="498">
          <cell r="K498">
            <v>25</v>
          </cell>
        </row>
        <row r="499">
          <cell r="K499">
            <v>70</v>
          </cell>
        </row>
        <row r="500">
          <cell r="K500">
            <v>15</v>
          </cell>
        </row>
        <row r="501">
          <cell r="K501">
            <v>30</v>
          </cell>
        </row>
        <row r="502">
          <cell r="K502">
            <v>50</v>
          </cell>
        </row>
        <row r="503">
          <cell r="K503">
            <v>90</v>
          </cell>
        </row>
        <row r="504">
          <cell r="K504">
            <v>15</v>
          </cell>
        </row>
        <row r="505">
          <cell r="K505">
            <v>15</v>
          </cell>
        </row>
        <row r="514">
          <cell r="K514">
            <v>10</v>
          </cell>
        </row>
        <row r="515">
          <cell r="K515">
            <v>2</v>
          </cell>
        </row>
        <row r="516">
          <cell r="K516">
            <v>20</v>
          </cell>
        </row>
        <row r="517">
          <cell r="K517">
            <v>3</v>
          </cell>
        </row>
        <row r="518">
          <cell r="K518">
            <v>20</v>
          </cell>
        </row>
        <row r="519">
          <cell r="K519">
            <v>3</v>
          </cell>
        </row>
        <row r="520">
          <cell r="K520">
            <v>10</v>
          </cell>
        </row>
        <row r="521">
          <cell r="K521">
            <v>30</v>
          </cell>
        </row>
        <row r="522">
          <cell r="K522">
            <v>5</v>
          </cell>
        </row>
        <row r="523">
          <cell r="K523">
            <v>40</v>
          </cell>
        </row>
        <row r="524">
          <cell r="K524">
            <v>7</v>
          </cell>
        </row>
        <row r="528">
          <cell r="K528">
            <v>20</v>
          </cell>
        </row>
        <row r="529">
          <cell r="K529">
            <v>30</v>
          </cell>
        </row>
        <row r="530">
          <cell r="K530">
            <v>5</v>
          </cell>
        </row>
        <row r="531">
          <cell r="K531">
            <v>25</v>
          </cell>
        </row>
        <row r="532">
          <cell r="K532">
            <v>15</v>
          </cell>
        </row>
        <row r="533">
          <cell r="K533">
            <v>15</v>
          </cell>
        </row>
        <row r="534">
          <cell r="K534">
            <v>50</v>
          </cell>
        </row>
        <row r="535">
          <cell r="K535">
            <v>50</v>
          </cell>
        </row>
        <row r="536">
          <cell r="K536">
            <v>5</v>
          </cell>
        </row>
        <row r="537">
          <cell r="K537">
            <v>15</v>
          </cell>
        </row>
        <row r="541">
          <cell r="K541">
            <v>20</v>
          </cell>
        </row>
        <row r="542">
          <cell r="K542">
            <v>30</v>
          </cell>
        </row>
        <row r="543">
          <cell r="K543">
            <v>20</v>
          </cell>
        </row>
        <row r="544">
          <cell r="K544">
            <v>20</v>
          </cell>
        </row>
        <row r="545">
          <cell r="K545">
            <v>20</v>
          </cell>
        </row>
        <row r="546">
          <cell r="K546">
            <v>5</v>
          </cell>
        </row>
        <row r="547">
          <cell r="K547">
            <v>5</v>
          </cell>
        </row>
        <row r="548">
          <cell r="K548">
            <v>40</v>
          </cell>
        </row>
        <row r="549">
          <cell r="K549">
            <v>5</v>
          </cell>
        </row>
        <row r="550">
          <cell r="K550">
            <v>100</v>
          </cell>
        </row>
        <row r="551">
          <cell r="K551">
            <v>30</v>
          </cell>
        </row>
        <row r="552">
          <cell r="K552">
            <v>5</v>
          </cell>
        </row>
        <row r="556">
          <cell r="K556">
            <v>10</v>
          </cell>
        </row>
        <row r="557">
          <cell r="K557">
            <v>2</v>
          </cell>
        </row>
        <row r="558">
          <cell r="K558">
            <v>5</v>
          </cell>
        </row>
        <row r="559">
          <cell r="K559">
            <v>20</v>
          </cell>
        </row>
        <row r="560">
          <cell r="K560">
            <v>10</v>
          </cell>
        </row>
        <row r="561">
          <cell r="K561">
            <v>25</v>
          </cell>
        </row>
        <row r="562">
          <cell r="K562">
            <v>80</v>
          </cell>
        </row>
        <row r="563">
          <cell r="K563">
            <v>8</v>
          </cell>
        </row>
        <row r="567">
          <cell r="K567">
            <v>30</v>
          </cell>
        </row>
        <row r="568">
          <cell r="K568">
            <v>10</v>
          </cell>
        </row>
        <row r="569">
          <cell r="K569">
            <v>3</v>
          </cell>
        </row>
        <row r="570">
          <cell r="K570">
            <v>5</v>
          </cell>
        </row>
        <row r="571">
          <cell r="K571">
            <v>20</v>
          </cell>
        </row>
        <row r="572">
          <cell r="K572">
            <v>5</v>
          </cell>
        </row>
        <row r="573">
          <cell r="K573">
            <v>30</v>
          </cell>
        </row>
        <row r="574">
          <cell r="K574">
            <v>10</v>
          </cell>
        </row>
        <row r="575">
          <cell r="K575">
            <v>7</v>
          </cell>
        </row>
        <row r="576">
          <cell r="K576">
            <v>30</v>
          </cell>
        </row>
        <row r="580">
          <cell r="K580">
            <v>30</v>
          </cell>
        </row>
        <row r="581">
          <cell r="K581">
            <v>30</v>
          </cell>
        </row>
        <row r="582">
          <cell r="K582">
            <v>4</v>
          </cell>
        </row>
        <row r="583">
          <cell r="K583">
            <v>30</v>
          </cell>
        </row>
        <row r="584">
          <cell r="K584">
            <v>35</v>
          </cell>
        </row>
        <row r="585">
          <cell r="K585">
            <v>15</v>
          </cell>
        </row>
        <row r="586">
          <cell r="K586">
            <v>20</v>
          </cell>
        </row>
        <row r="587">
          <cell r="K587">
            <v>20</v>
          </cell>
        </row>
        <row r="588">
          <cell r="K588">
            <v>5</v>
          </cell>
        </row>
        <row r="589">
          <cell r="K589">
            <v>55</v>
          </cell>
        </row>
        <row r="590">
          <cell r="K590">
            <v>6</v>
          </cell>
        </row>
        <row r="594">
          <cell r="K594">
            <v>70</v>
          </cell>
        </row>
        <row r="595">
          <cell r="K595">
            <v>2</v>
          </cell>
        </row>
        <row r="596">
          <cell r="K596">
            <v>50</v>
          </cell>
        </row>
        <row r="597">
          <cell r="K597">
            <v>5</v>
          </cell>
        </row>
        <row r="598">
          <cell r="K598">
            <v>60</v>
          </cell>
        </row>
        <row r="599">
          <cell r="K599">
            <v>20</v>
          </cell>
        </row>
        <row r="600">
          <cell r="K600">
            <v>20</v>
          </cell>
        </row>
        <row r="601">
          <cell r="K601">
            <v>60</v>
          </cell>
        </row>
        <row r="602">
          <cell r="K602">
            <v>50</v>
          </cell>
        </row>
        <row r="603">
          <cell r="K603">
            <v>3</v>
          </cell>
        </row>
        <row r="604">
          <cell r="K604">
            <v>65</v>
          </cell>
        </row>
        <row r="605">
          <cell r="K605">
            <v>5</v>
          </cell>
        </row>
        <row r="606">
          <cell r="K606">
            <v>40</v>
          </cell>
        </row>
        <row r="610">
          <cell r="K610">
            <v>50</v>
          </cell>
        </row>
        <row r="611">
          <cell r="K611">
            <v>6</v>
          </cell>
        </row>
        <row r="612">
          <cell r="K612">
            <v>35</v>
          </cell>
        </row>
        <row r="613">
          <cell r="K613">
            <v>50</v>
          </cell>
        </row>
        <row r="614">
          <cell r="K614">
            <v>25</v>
          </cell>
        </row>
        <row r="615">
          <cell r="K615">
            <v>35</v>
          </cell>
        </row>
        <row r="616">
          <cell r="K616">
            <v>70</v>
          </cell>
        </row>
        <row r="617">
          <cell r="K617">
            <v>80</v>
          </cell>
        </row>
        <row r="618">
          <cell r="K618">
            <v>9</v>
          </cell>
        </row>
        <row r="619">
          <cell r="K619">
            <v>30</v>
          </cell>
        </row>
        <row r="620">
          <cell r="K620">
            <v>10</v>
          </cell>
        </row>
        <row r="624">
          <cell r="K624">
            <v>5</v>
          </cell>
        </row>
        <row r="625">
          <cell r="K625">
            <v>15</v>
          </cell>
        </row>
        <row r="626">
          <cell r="K626">
            <v>5</v>
          </cell>
        </row>
        <row r="627">
          <cell r="K627">
            <v>30</v>
          </cell>
        </row>
        <row r="628">
          <cell r="K628">
            <v>25</v>
          </cell>
        </row>
        <row r="629">
          <cell r="K629">
            <v>5</v>
          </cell>
        </row>
        <row r="630">
          <cell r="K630">
            <v>10</v>
          </cell>
        </row>
        <row r="631">
          <cell r="K631">
            <v>30</v>
          </cell>
        </row>
        <row r="632">
          <cell r="K632">
            <v>5</v>
          </cell>
        </row>
        <row r="633">
          <cell r="K633">
            <v>70</v>
          </cell>
        </row>
        <row r="634">
          <cell r="K634">
            <v>10</v>
          </cell>
        </row>
        <row r="635">
          <cell r="K635">
            <v>5</v>
          </cell>
        </row>
        <row r="636">
          <cell r="K636">
            <v>5</v>
          </cell>
        </row>
        <row r="637">
          <cell r="K637">
            <v>5</v>
          </cell>
        </row>
        <row r="641">
          <cell r="K641">
            <v>40</v>
          </cell>
        </row>
        <row r="642">
          <cell r="K642">
            <v>60</v>
          </cell>
        </row>
        <row r="643">
          <cell r="K643">
            <v>6</v>
          </cell>
        </row>
        <row r="644">
          <cell r="K644">
            <v>30</v>
          </cell>
        </row>
        <row r="645">
          <cell r="K645">
            <v>40</v>
          </cell>
        </row>
        <row r="646">
          <cell r="K646">
            <v>35</v>
          </cell>
        </row>
        <row r="647">
          <cell r="K647">
            <v>30</v>
          </cell>
        </row>
        <row r="648">
          <cell r="K648">
            <v>90</v>
          </cell>
        </row>
        <row r="649">
          <cell r="K649">
            <v>9</v>
          </cell>
        </row>
        <row r="650">
          <cell r="K650">
            <v>45</v>
          </cell>
        </row>
        <row r="651">
          <cell r="K651">
            <v>5</v>
          </cell>
        </row>
        <row r="652">
          <cell r="K652">
            <v>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20</v>
          </cell>
        </row>
        <row r="11">
          <cell r="K11">
            <v>10</v>
          </cell>
        </row>
        <row r="12">
          <cell r="K12">
            <v>50</v>
          </cell>
        </row>
        <row r="13">
          <cell r="K13">
            <v>40</v>
          </cell>
        </row>
        <row r="14">
          <cell r="K14">
            <v>10</v>
          </cell>
        </row>
        <row r="15">
          <cell r="K15">
            <v>15</v>
          </cell>
        </row>
        <row r="16">
          <cell r="K16">
            <v>10</v>
          </cell>
        </row>
        <row r="17">
          <cell r="K17">
            <v>20</v>
          </cell>
        </row>
        <row r="18">
          <cell r="K18">
            <v>10</v>
          </cell>
        </row>
        <row r="19">
          <cell r="K19">
            <v>65</v>
          </cell>
        </row>
        <row r="20">
          <cell r="K20">
            <v>40</v>
          </cell>
        </row>
        <row r="21">
          <cell r="K21">
            <v>15</v>
          </cell>
        </row>
        <row r="22">
          <cell r="K22">
            <v>20</v>
          </cell>
        </row>
        <row r="26">
          <cell r="K26">
            <v>20</v>
          </cell>
        </row>
        <row r="27">
          <cell r="K27">
            <v>115</v>
          </cell>
        </row>
        <row r="28">
          <cell r="K28">
            <v>4</v>
          </cell>
        </row>
        <row r="29">
          <cell r="K29">
            <v>5</v>
          </cell>
        </row>
        <row r="30">
          <cell r="K30">
            <v>100</v>
          </cell>
        </row>
        <row r="31">
          <cell r="K31">
            <v>8</v>
          </cell>
        </row>
        <row r="32">
          <cell r="K32">
            <v>6</v>
          </cell>
        </row>
        <row r="33">
          <cell r="K33">
            <v>15</v>
          </cell>
        </row>
        <row r="34">
          <cell r="K34">
            <v>118</v>
          </cell>
        </row>
        <row r="35">
          <cell r="K35">
            <v>4</v>
          </cell>
        </row>
        <row r="36">
          <cell r="K36">
            <v>5</v>
          </cell>
        </row>
        <row r="45">
          <cell r="K45">
            <v>72</v>
          </cell>
        </row>
        <row r="46">
          <cell r="K46">
            <v>6</v>
          </cell>
        </row>
        <row r="47">
          <cell r="K47">
            <v>90</v>
          </cell>
        </row>
        <row r="48">
          <cell r="K48">
            <v>6</v>
          </cell>
        </row>
        <row r="49">
          <cell r="K49">
            <v>24</v>
          </cell>
        </row>
        <row r="50">
          <cell r="K50">
            <v>6</v>
          </cell>
        </row>
        <row r="51">
          <cell r="K51">
            <v>60</v>
          </cell>
        </row>
        <row r="52">
          <cell r="K52">
            <v>6</v>
          </cell>
        </row>
        <row r="53">
          <cell r="K53">
            <v>90</v>
          </cell>
        </row>
        <row r="54">
          <cell r="K54">
            <v>6</v>
          </cell>
        </row>
        <row r="55">
          <cell r="K55">
            <v>1</v>
          </cell>
        </row>
        <row r="56">
          <cell r="K56">
            <v>24</v>
          </cell>
        </row>
        <row r="57">
          <cell r="K57">
            <v>6</v>
          </cell>
        </row>
        <row r="58">
          <cell r="K58">
            <v>3</v>
          </cell>
        </row>
        <row r="62">
          <cell r="K62">
            <v>50</v>
          </cell>
        </row>
        <row r="63">
          <cell r="K63">
            <v>40</v>
          </cell>
        </row>
        <row r="64">
          <cell r="K64">
            <v>5</v>
          </cell>
        </row>
        <row r="65">
          <cell r="K65">
            <v>5</v>
          </cell>
        </row>
        <row r="66">
          <cell r="K66">
            <v>60</v>
          </cell>
        </row>
        <row r="67">
          <cell r="K67">
            <v>20</v>
          </cell>
        </row>
        <row r="68">
          <cell r="K68">
            <v>10</v>
          </cell>
        </row>
        <row r="69">
          <cell r="K69">
            <v>10</v>
          </cell>
        </row>
        <row r="79">
          <cell r="K79">
            <v>100</v>
          </cell>
        </row>
        <row r="80">
          <cell r="K80">
            <v>100</v>
          </cell>
        </row>
        <row r="81">
          <cell r="K81">
            <v>10</v>
          </cell>
        </row>
        <row r="82">
          <cell r="K82">
            <v>20</v>
          </cell>
        </row>
        <row r="83">
          <cell r="K83">
            <v>20</v>
          </cell>
        </row>
        <row r="84">
          <cell r="K84">
            <v>30</v>
          </cell>
        </row>
        <row r="85">
          <cell r="K85">
            <v>100</v>
          </cell>
        </row>
        <row r="86">
          <cell r="K86">
            <v>100</v>
          </cell>
        </row>
        <row r="87">
          <cell r="K87">
            <v>10</v>
          </cell>
        </row>
        <row r="88">
          <cell r="K88">
            <v>10</v>
          </cell>
        </row>
        <row r="98">
          <cell r="K98">
            <v>10</v>
          </cell>
        </row>
        <row r="99">
          <cell r="K99">
            <v>5</v>
          </cell>
        </row>
        <row r="100">
          <cell r="K100">
            <v>75</v>
          </cell>
        </row>
        <row r="101">
          <cell r="K101">
            <v>5</v>
          </cell>
        </row>
        <row r="102">
          <cell r="K102">
            <v>5</v>
          </cell>
        </row>
        <row r="103">
          <cell r="K103">
            <v>5</v>
          </cell>
        </row>
        <row r="104">
          <cell r="K104">
            <v>10</v>
          </cell>
        </row>
        <row r="105">
          <cell r="K105">
            <v>5</v>
          </cell>
        </row>
        <row r="106">
          <cell r="K106">
            <v>150</v>
          </cell>
        </row>
        <row r="107">
          <cell r="K107">
            <v>5</v>
          </cell>
        </row>
        <row r="108">
          <cell r="K108">
            <v>20</v>
          </cell>
        </row>
        <row r="109">
          <cell r="K109">
            <v>5</v>
          </cell>
        </row>
        <row r="119">
          <cell r="K119">
            <v>10</v>
          </cell>
        </row>
        <row r="120">
          <cell r="K120">
            <v>10</v>
          </cell>
        </row>
        <row r="121">
          <cell r="K121">
            <v>10</v>
          </cell>
        </row>
        <row r="122">
          <cell r="K122">
            <v>5</v>
          </cell>
        </row>
        <row r="123">
          <cell r="K123">
            <v>10</v>
          </cell>
        </row>
        <row r="124">
          <cell r="K124">
            <v>5</v>
          </cell>
        </row>
        <row r="125">
          <cell r="K125">
            <v>10</v>
          </cell>
        </row>
        <row r="126">
          <cell r="K126">
            <v>10</v>
          </cell>
        </row>
        <row r="127">
          <cell r="K127">
            <v>15</v>
          </cell>
        </row>
        <row r="128">
          <cell r="K128">
            <v>10</v>
          </cell>
        </row>
        <row r="129">
          <cell r="K129">
            <v>5</v>
          </cell>
        </row>
        <row r="139">
          <cell r="K139">
            <v>15</v>
          </cell>
        </row>
        <row r="140">
          <cell r="K140">
            <v>70</v>
          </cell>
        </row>
        <row r="141">
          <cell r="K141">
            <v>10</v>
          </cell>
        </row>
        <row r="142">
          <cell r="K142">
            <v>20</v>
          </cell>
        </row>
        <row r="143">
          <cell r="K143">
            <v>15</v>
          </cell>
        </row>
        <row r="144">
          <cell r="K144">
            <v>60</v>
          </cell>
        </row>
        <row r="145">
          <cell r="K145">
            <v>10</v>
          </cell>
        </row>
        <row r="157">
          <cell r="K157">
            <v>40</v>
          </cell>
        </row>
        <row r="158">
          <cell r="K158">
            <v>9</v>
          </cell>
        </row>
        <row r="159">
          <cell r="K159">
            <v>36</v>
          </cell>
        </row>
        <row r="160">
          <cell r="K160">
            <v>10</v>
          </cell>
        </row>
        <row r="161">
          <cell r="K161">
            <v>5</v>
          </cell>
        </row>
        <row r="162">
          <cell r="K162">
            <v>10</v>
          </cell>
        </row>
        <row r="163">
          <cell r="K163">
            <v>1</v>
          </cell>
        </row>
        <row r="164">
          <cell r="K164">
            <v>20</v>
          </cell>
        </row>
        <row r="165">
          <cell r="K165">
            <v>5</v>
          </cell>
        </row>
        <row r="166">
          <cell r="K166">
            <v>36</v>
          </cell>
        </row>
        <row r="167">
          <cell r="K167">
            <v>10</v>
          </cell>
        </row>
        <row r="168">
          <cell r="K168">
            <v>10</v>
          </cell>
        </row>
        <row r="169">
          <cell r="K169">
            <v>3</v>
          </cell>
        </row>
        <row r="170">
          <cell r="K170">
            <v>5</v>
          </cell>
        </row>
        <row r="180">
          <cell r="K180">
            <v>40</v>
          </cell>
        </row>
        <row r="181">
          <cell r="K181">
            <v>100</v>
          </cell>
        </row>
        <row r="182">
          <cell r="K182">
            <v>12</v>
          </cell>
        </row>
        <row r="183">
          <cell r="K183">
            <v>10</v>
          </cell>
        </row>
        <row r="184">
          <cell r="K184">
            <v>5</v>
          </cell>
        </row>
        <row r="185">
          <cell r="K185">
            <v>125</v>
          </cell>
        </row>
        <row r="186">
          <cell r="K186">
            <v>150</v>
          </cell>
        </row>
        <row r="187">
          <cell r="K187">
            <v>12</v>
          </cell>
        </row>
        <row r="188">
          <cell r="K188">
            <v>46</v>
          </cell>
        </row>
        <row r="198">
          <cell r="K198">
            <v>20</v>
          </cell>
        </row>
        <row r="199">
          <cell r="K199">
            <v>5</v>
          </cell>
        </row>
        <row r="200">
          <cell r="K200">
            <v>150</v>
          </cell>
        </row>
        <row r="201">
          <cell r="K201">
            <v>5</v>
          </cell>
        </row>
        <row r="202">
          <cell r="K202">
            <v>100</v>
          </cell>
        </row>
        <row r="203">
          <cell r="K203">
            <v>5</v>
          </cell>
        </row>
        <row r="204">
          <cell r="K204">
            <v>5</v>
          </cell>
        </row>
        <row r="205">
          <cell r="K205">
            <v>5</v>
          </cell>
        </row>
        <row r="206">
          <cell r="K206">
            <v>150</v>
          </cell>
        </row>
        <row r="207">
          <cell r="K207">
            <v>5</v>
          </cell>
        </row>
        <row r="208">
          <cell r="K208">
            <v>100</v>
          </cell>
        </row>
        <row r="227">
          <cell r="K227">
            <v>35</v>
          </cell>
        </row>
        <row r="228">
          <cell r="K228">
            <v>10</v>
          </cell>
        </row>
        <row r="229">
          <cell r="K229">
            <v>90</v>
          </cell>
        </row>
        <row r="230">
          <cell r="K230">
            <v>10</v>
          </cell>
        </row>
        <row r="231">
          <cell r="K231">
            <v>10</v>
          </cell>
        </row>
        <row r="232">
          <cell r="K232">
            <v>45</v>
          </cell>
        </row>
        <row r="233">
          <cell r="K233">
            <v>25</v>
          </cell>
        </row>
        <row r="234">
          <cell r="K234">
            <v>10</v>
          </cell>
        </row>
        <row r="235">
          <cell r="K235">
            <v>5</v>
          </cell>
        </row>
        <row r="236">
          <cell r="K236">
            <v>40</v>
          </cell>
        </row>
        <row r="237">
          <cell r="K237">
            <v>10</v>
          </cell>
        </row>
        <row r="238">
          <cell r="K238">
            <v>140</v>
          </cell>
        </row>
        <row r="239">
          <cell r="K239">
            <v>10</v>
          </cell>
        </row>
        <row r="240">
          <cell r="K240">
            <v>10</v>
          </cell>
        </row>
        <row r="259">
          <cell r="K259">
            <v>10</v>
          </cell>
        </row>
        <row r="260">
          <cell r="K260">
            <v>29</v>
          </cell>
        </row>
        <row r="261">
          <cell r="K261">
            <v>10</v>
          </cell>
        </row>
        <row r="262">
          <cell r="K262">
            <v>20</v>
          </cell>
        </row>
        <row r="263">
          <cell r="K263">
            <v>15</v>
          </cell>
        </row>
        <row r="264">
          <cell r="K264">
            <v>20</v>
          </cell>
        </row>
        <row r="265">
          <cell r="K265">
            <v>10</v>
          </cell>
        </row>
        <row r="266">
          <cell r="K266">
            <v>10</v>
          </cell>
        </row>
        <row r="267">
          <cell r="K267">
            <v>61</v>
          </cell>
        </row>
        <row r="268">
          <cell r="K268">
            <v>10</v>
          </cell>
        </row>
        <row r="269">
          <cell r="K269">
            <v>10</v>
          </cell>
        </row>
        <row r="270">
          <cell r="K270">
            <v>20</v>
          </cell>
        </row>
        <row r="288">
          <cell r="K288">
            <v>100</v>
          </cell>
        </row>
        <row r="289">
          <cell r="K289">
            <v>60</v>
          </cell>
        </row>
        <row r="290">
          <cell r="K290">
            <v>100</v>
          </cell>
        </row>
        <row r="291">
          <cell r="K291">
            <v>15</v>
          </cell>
        </row>
        <row r="292">
          <cell r="K292">
            <v>10</v>
          </cell>
        </row>
        <row r="293">
          <cell r="K293">
            <v>10</v>
          </cell>
        </row>
        <row r="294">
          <cell r="K294">
            <v>35</v>
          </cell>
        </row>
        <row r="295">
          <cell r="K295">
            <v>25</v>
          </cell>
        </row>
        <row r="296">
          <cell r="K296">
            <v>20</v>
          </cell>
        </row>
        <row r="297">
          <cell r="K297">
            <v>50</v>
          </cell>
        </row>
        <row r="298">
          <cell r="K298">
            <v>40</v>
          </cell>
        </row>
        <row r="299">
          <cell r="K299">
            <v>100</v>
          </cell>
        </row>
        <row r="300">
          <cell r="K300">
            <v>15</v>
          </cell>
        </row>
        <row r="301">
          <cell r="K301">
            <v>20</v>
          </cell>
        </row>
        <row r="313">
          <cell r="K313">
            <v>10</v>
          </cell>
        </row>
        <row r="314">
          <cell r="K314">
            <v>60</v>
          </cell>
        </row>
        <row r="315">
          <cell r="K315">
            <v>5</v>
          </cell>
        </row>
        <row r="316">
          <cell r="K316">
            <v>5</v>
          </cell>
        </row>
        <row r="317">
          <cell r="K317">
            <v>25</v>
          </cell>
        </row>
        <row r="318">
          <cell r="K318">
            <v>5</v>
          </cell>
        </row>
        <row r="319">
          <cell r="K319">
            <v>5</v>
          </cell>
        </row>
        <row r="320">
          <cell r="K320">
            <v>60</v>
          </cell>
        </row>
        <row r="321">
          <cell r="K321">
            <v>5</v>
          </cell>
        </row>
        <row r="322">
          <cell r="K322">
            <v>20</v>
          </cell>
        </row>
        <row r="323">
          <cell r="K323">
            <v>10</v>
          </cell>
        </row>
        <row r="336">
          <cell r="K336">
            <v>3</v>
          </cell>
        </row>
        <row r="337">
          <cell r="K337">
            <v>5</v>
          </cell>
        </row>
        <row r="338">
          <cell r="K338">
            <v>70</v>
          </cell>
        </row>
        <row r="339">
          <cell r="K339">
            <v>5</v>
          </cell>
        </row>
        <row r="340">
          <cell r="K340">
            <v>30</v>
          </cell>
        </row>
        <row r="341">
          <cell r="K341">
            <v>5</v>
          </cell>
        </row>
        <row r="342">
          <cell r="K342">
            <v>5</v>
          </cell>
        </row>
        <row r="343">
          <cell r="K343">
            <v>5</v>
          </cell>
        </row>
        <row r="344">
          <cell r="K344">
            <v>72</v>
          </cell>
        </row>
        <row r="357">
          <cell r="K357">
            <v>6</v>
          </cell>
        </row>
        <row r="358">
          <cell r="K358">
            <v>35</v>
          </cell>
        </row>
        <row r="359">
          <cell r="K359">
            <v>10</v>
          </cell>
        </row>
        <row r="360">
          <cell r="K360">
            <v>50</v>
          </cell>
        </row>
        <row r="361">
          <cell r="K361">
            <v>5</v>
          </cell>
        </row>
        <row r="362">
          <cell r="K362">
            <v>5</v>
          </cell>
        </row>
        <row r="363">
          <cell r="K363">
            <v>6</v>
          </cell>
        </row>
        <row r="364">
          <cell r="K364">
            <v>35</v>
          </cell>
        </row>
        <row r="365">
          <cell r="K365">
            <v>10</v>
          </cell>
        </row>
        <row r="366">
          <cell r="K366">
            <v>3</v>
          </cell>
        </row>
        <row r="367">
          <cell r="K367">
            <v>10</v>
          </cell>
        </row>
        <row r="376">
          <cell r="K376">
            <v>30</v>
          </cell>
        </row>
        <row r="377">
          <cell r="K377">
            <v>20</v>
          </cell>
        </row>
        <row r="378">
          <cell r="K378">
            <v>15</v>
          </cell>
        </row>
        <row r="379">
          <cell r="K379">
            <v>100</v>
          </cell>
        </row>
        <row r="380">
          <cell r="K380">
            <v>120</v>
          </cell>
        </row>
        <row r="381">
          <cell r="K381">
            <v>15</v>
          </cell>
        </row>
        <row r="392">
          <cell r="K392">
            <v>25</v>
          </cell>
        </row>
        <row r="393">
          <cell r="K393">
            <v>25</v>
          </cell>
        </row>
        <row r="394">
          <cell r="K394">
            <v>100</v>
          </cell>
        </row>
        <row r="406">
          <cell r="K406">
            <v>10</v>
          </cell>
        </row>
        <row r="407">
          <cell r="K407">
            <v>40</v>
          </cell>
        </row>
        <row r="408">
          <cell r="K408">
            <v>10</v>
          </cell>
        </row>
        <row r="409">
          <cell r="K409">
            <v>45</v>
          </cell>
        </row>
        <row r="410">
          <cell r="K410">
            <v>5</v>
          </cell>
        </row>
        <row r="411">
          <cell r="K411">
            <v>6</v>
          </cell>
        </row>
        <row r="412">
          <cell r="K412">
            <v>9</v>
          </cell>
        </row>
        <row r="413">
          <cell r="K413">
            <v>100</v>
          </cell>
        </row>
        <row r="414">
          <cell r="K414">
            <v>5</v>
          </cell>
        </row>
        <row r="415">
          <cell r="K415">
            <v>5</v>
          </cell>
        </row>
        <row r="425">
          <cell r="K425">
            <v>15</v>
          </cell>
        </row>
        <row r="426">
          <cell r="K426">
            <v>15</v>
          </cell>
        </row>
        <row r="427">
          <cell r="K427">
            <v>80</v>
          </cell>
        </row>
        <row r="428">
          <cell r="K428">
            <v>100</v>
          </cell>
        </row>
        <row r="429">
          <cell r="K429">
            <v>130</v>
          </cell>
        </row>
        <row r="430">
          <cell r="K430">
            <v>10</v>
          </cell>
        </row>
        <row r="441">
          <cell r="K441">
            <v>10</v>
          </cell>
        </row>
        <row r="442">
          <cell r="K442">
            <v>35</v>
          </cell>
        </row>
        <row r="443">
          <cell r="K443">
            <v>10</v>
          </cell>
        </row>
        <row r="444">
          <cell r="K444">
            <v>10</v>
          </cell>
        </row>
        <row r="445">
          <cell r="K445">
            <v>5</v>
          </cell>
        </row>
        <row r="446">
          <cell r="K446">
            <v>35</v>
          </cell>
        </row>
        <row r="447">
          <cell r="K447">
            <v>10</v>
          </cell>
        </row>
        <row r="448">
          <cell r="K448">
            <v>10</v>
          </cell>
        </row>
        <row r="449">
          <cell r="K449">
            <v>20</v>
          </cell>
        </row>
        <row r="450">
          <cell r="K450">
            <v>5</v>
          </cell>
        </row>
        <row r="451">
          <cell r="K451">
            <v>70</v>
          </cell>
        </row>
        <row r="452">
          <cell r="K452">
            <v>20</v>
          </cell>
        </row>
        <row r="453">
          <cell r="K453">
            <v>10</v>
          </cell>
        </row>
        <row r="468">
          <cell r="K468">
            <v>15</v>
          </cell>
        </row>
        <row r="469">
          <cell r="K469">
            <v>30</v>
          </cell>
        </row>
        <row r="470">
          <cell r="K470">
            <v>10</v>
          </cell>
        </row>
        <row r="471">
          <cell r="K471">
            <v>30</v>
          </cell>
        </row>
        <row r="472">
          <cell r="K472">
            <v>15</v>
          </cell>
        </row>
        <row r="473">
          <cell r="K473">
            <v>15</v>
          </cell>
        </row>
        <row r="474">
          <cell r="K474">
            <v>40</v>
          </cell>
        </row>
        <row r="475">
          <cell r="K475">
            <v>120</v>
          </cell>
        </row>
        <row r="476">
          <cell r="K476">
            <v>25</v>
          </cell>
        </row>
        <row r="480">
          <cell r="K480">
            <v>5</v>
          </cell>
        </row>
        <row r="481">
          <cell r="K481">
            <v>2</v>
          </cell>
        </row>
        <row r="482">
          <cell r="K482">
            <v>30</v>
          </cell>
        </row>
        <row r="483">
          <cell r="K483">
            <v>20</v>
          </cell>
        </row>
        <row r="484">
          <cell r="K484">
            <v>4</v>
          </cell>
        </row>
        <row r="486">
          <cell r="K486">
            <v>40</v>
          </cell>
        </row>
        <row r="487">
          <cell r="K487">
            <v>20</v>
          </cell>
        </row>
        <row r="488">
          <cell r="K488">
            <v>2</v>
          </cell>
        </row>
        <row r="489">
          <cell r="K489">
            <v>70</v>
          </cell>
        </row>
        <row r="490">
          <cell r="K490">
            <v>2</v>
          </cell>
        </row>
        <row r="492">
          <cell r="K492">
            <v>15</v>
          </cell>
        </row>
        <row r="493">
          <cell r="K493">
            <v>5</v>
          </cell>
        </row>
        <row r="494">
          <cell r="K494">
            <v>5</v>
          </cell>
        </row>
        <row r="498">
          <cell r="K498">
            <v>3</v>
          </cell>
        </row>
        <row r="499">
          <cell r="K499">
            <v>50</v>
          </cell>
        </row>
        <row r="500">
          <cell r="K500">
            <v>15</v>
          </cell>
        </row>
        <row r="501">
          <cell r="K501">
            <v>3</v>
          </cell>
        </row>
        <row r="502">
          <cell r="K502">
            <v>40</v>
          </cell>
        </row>
        <row r="503">
          <cell r="K503">
            <v>10</v>
          </cell>
        </row>
        <row r="504">
          <cell r="K504">
            <v>15</v>
          </cell>
        </row>
        <row r="505">
          <cell r="K505">
            <v>4</v>
          </cell>
        </row>
        <row r="506">
          <cell r="K506">
            <v>50</v>
          </cell>
        </row>
        <row r="507">
          <cell r="K507">
            <v>10</v>
          </cell>
        </row>
        <row r="508">
          <cell r="K508">
            <v>140</v>
          </cell>
        </row>
        <row r="509">
          <cell r="K509">
            <v>10</v>
          </cell>
        </row>
        <row r="522">
          <cell r="K522">
            <v>2</v>
          </cell>
        </row>
        <row r="523">
          <cell r="K523">
            <v>1</v>
          </cell>
        </row>
        <row r="524">
          <cell r="K524">
            <v>6</v>
          </cell>
        </row>
        <row r="525">
          <cell r="K525">
            <v>1</v>
          </cell>
        </row>
        <row r="526">
          <cell r="K526">
            <v>6</v>
          </cell>
        </row>
        <row r="527">
          <cell r="K527">
            <v>2</v>
          </cell>
        </row>
        <row r="528">
          <cell r="K528">
            <v>15</v>
          </cell>
        </row>
        <row r="529">
          <cell r="K529">
            <v>3</v>
          </cell>
        </row>
        <row r="530">
          <cell r="K530">
            <v>2</v>
          </cell>
        </row>
        <row r="531">
          <cell r="K531">
            <v>1</v>
          </cell>
        </row>
        <row r="532">
          <cell r="K532">
            <v>14</v>
          </cell>
        </row>
        <row r="533">
          <cell r="K533">
            <v>5</v>
          </cell>
        </row>
        <row r="534">
          <cell r="K534">
            <v>30</v>
          </cell>
        </row>
        <row r="535">
          <cell r="K535">
            <v>6</v>
          </cell>
        </row>
        <row r="536">
          <cell r="K536">
            <v>3</v>
          </cell>
        </row>
        <row r="537">
          <cell r="K537">
            <v>3</v>
          </cell>
        </row>
        <row r="546">
          <cell r="K546">
            <v>10</v>
          </cell>
        </row>
        <row r="547">
          <cell r="K547">
            <v>25</v>
          </cell>
        </row>
        <row r="548">
          <cell r="K548">
            <v>50</v>
          </cell>
        </row>
        <row r="549">
          <cell r="K549">
            <v>10</v>
          </cell>
        </row>
        <row r="550">
          <cell r="K550">
            <v>50</v>
          </cell>
        </row>
        <row r="551">
          <cell r="K551">
            <v>5</v>
          </cell>
        </row>
        <row r="552">
          <cell r="K552">
            <v>50</v>
          </cell>
        </row>
        <row r="563">
          <cell r="K563">
            <v>25</v>
          </cell>
        </row>
        <row r="564">
          <cell r="K564">
            <v>75</v>
          </cell>
        </row>
        <row r="565">
          <cell r="K565">
            <v>6</v>
          </cell>
        </row>
        <row r="566">
          <cell r="K566">
            <v>25</v>
          </cell>
        </row>
        <row r="567">
          <cell r="K567">
            <v>2</v>
          </cell>
        </row>
        <row r="568">
          <cell r="K568">
            <v>10</v>
          </cell>
        </row>
        <row r="569">
          <cell r="K569">
            <v>6</v>
          </cell>
        </row>
        <row r="570">
          <cell r="K570">
            <v>12</v>
          </cell>
        </row>
        <row r="571">
          <cell r="K571">
            <v>100</v>
          </cell>
        </row>
        <row r="572">
          <cell r="K572">
            <v>6</v>
          </cell>
        </row>
        <row r="573">
          <cell r="K573">
            <v>50</v>
          </cell>
        </row>
        <row r="574">
          <cell r="K574">
            <v>10</v>
          </cell>
        </row>
        <row r="578">
          <cell r="K578">
            <v>120</v>
          </cell>
        </row>
        <row r="579">
          <cell r="K579">
            <v>2</v>
          </cell>
        </row>
        <row r="580">
          <cell r="K580">
            <v>120</v>
          </cell>
        </row>
        <row r="581">
          <cell r="K581">
            <v>10</v>
          </cell>
        </row>
        <row r="582">
          <cell r="K582">
            <v>28</v>
          </cell>
        </row>
        <row r="583">
          <cell r="K583">
            <v>20</v>
          </cell>
        </row>
        <row r="584">
          <cell r="K584">
            <v>5</v>
          </cell>
        </row>
        <row r="585">
          <cell r="K585">
            <v>5</v>
          </cell>
        </row>
        <row r="586">
          <cell r="K586">
            <v>120</v>
          </cell>
        </row>
        <row r="587">
          <cell r="K587">
            <v>3</v>
          </cell>
        </row>
        <row r="588">
          <cell r="K588">
            <v>120</v>
          </cell>
        </row>
        <row r="589">
          <cell r="K589">
            <v>10</v>
          </cell>
        </row>
        <row r="590">
          <cell r="K590">
            <v>75</v>
          </cell>
        </row>
        <row r="591">
          <cell r="K591">
            <v>2</v>
          </cell>
        </row>
        <row r="592">
          <cell r="K592">
            <v>10</v>
          </cell>
        </row>
        <row r="600">
          <cell r="K600">
            <v>65</v>
          </cell>
        </row>
        <row r="601">
          <cell r="K601">
            <v>5</v>
          </cell>
        </row>
        <row r="602">
          <cell r="K602">
            <v>65</v>
          </cell>
        </row>
        <row r="603">
          <cell r="K603">
            <v>7</v>
          </cell>
        </row>
        <row r="604">
          <cell r="K604">
            <v>40</v>
          </cell>
        </row>
        <row r="605">
          <cell r="K605">
            <v>40</v>
          </cell>
        </row>
        <row r="606">
          <cell r="K606">
            <v>10</v>
          </cell>
        </row>
        <row r="607">
          <cell r="K607">
            <v>17</v>
          </cell>
        </row>
        <row r="608">
          <cell r="K608">
            <v>75</v>
          </cell>
        </row>
        <row r="609">
          <cell r="K609">
            <v>5</v>
          </cell>
        </row>
        <row r="610">
          <cell r="K610">
            <v>80</v>
          </cell>
        </row>
        <row r="611">
          <cell r="K611">
            <v>8</v>
          </cell>
        </row>
        <row r="612">
          <cell r="K612">
            <v>30</v>
          </cell>
        </row>
        <row r="613">
          <cell r="K613">
            <v>3</v>
          </cell>
        </row>
        <row r="614">
          <cell r="K614">
            <v>10</v>
          </cell>
        </row>
        <row r="622">
          <cell r="K622">
            <v>50</v>
          </cell>
        </row>
        <row r="623">
          <cell r="K623">
            <v>50</v>
          </cell>
        </row>
        <row r="624">
          <cell r="K624">
            <v>5</v>
          </cell>
        </row>
        <row r="625">
          <cell r="K625">
            <v>20</v>
          </cell>
        </row>
        <row r="626">
          <cell r="K626">
            <v>30</v>
          </cell>
        </row>
        <row r="627">
          <cell r="K627">
            <v>55</v>
          </cell>
        </row>
        <row r="628">
          <cell r="K628">
            <v>5</v>
          </cell>
        </row>
        <row r="629">
          <cell r="K629">
            <v>30</v>
          </cell>
        </row>
        <row r="630">
          <cell r="K630">
            <v>5</v>
          </cell>
        </row>
        <row r="634">
          <cell r="K634">
            <v>50</v>
          </cell>
        </row>
        <row r="635">
          <cell r="K635">
            <v>10</v>
          </cell>
        </row>
        <row r="636">
          <cell r="K636">
            <v>40</v>
          </cell>
        </row>
        <row r="637">
          <cell r="K637">
            <v>8</v>
          </cell>
        </row>
        <row r="638">
          <cell r="K638">
            <v>10</v>
          </cell>
        </row>
        <row r="639">
          <cell r="K639">
            <v>1</v>
          </cell>
        </row>
        <row r="640">
          <cell r="K640">
            <v>15</v>
          </cell>
        </row>
        <row r="641">
          <cell r="K641">
            <v>5</v>
          </cell>
        </row>
        <row r="642">
          <cell r="K642">
            <v>5</v>
          </cell>
        </row>
        <row r="643">
          <cell r="K643">
            <v>82</v>
          </cell>
        </row>
        <row r="644">
          <cell r="K644">
            <v>10</v>
          </cell>
        </row>
        <row r="645">
          <cell r="K645">
            <v>50</v>
          </cell>
        </row>
        <row r="646">
          <cell r="K646">
            <v>12</v>
          </cell>
        </row>
        <row r="647">
          <cell r="K647">
            <v>10</v>
          </cell>
        </row>
        <row r="648">
          <cell r="K648">
            <v>7</v>
          </cell>
        </row>
        <row r="649">
          <cell r="K649">
            <v>5</v>
          </cell>
        </row>
        <row r="653">
          <cell r="K653">
            <v>25</v>
          </cell>
        </row>
        <row r="654">
          <cell r="K654">
            <v>50</v>
          </cell>
        </row>
        <row r="655">
          <cell r="K655">
            <v>50</v>
          </cell>
        </row>
        <row r="656">
          <cell r="K656">
            <v>60</v>
          </cell>
        </row>
        <row r="657">
          <cell r="K657">
            <v>100</v>
          </cell>
        </row>
        <row r="658">
          <cell r="K658">
            <v>15</v>
          </cell>
        </row>
        <row r="659">
          <cell r="K659">
            <v>50</v>
          </cell>
        </row>
        <row r="663">
          <cell r="K663">
            <v>60</v>
          </cell>
        </row>
        <row r="664">
          <cell r="K664">
            <v>70</v>
          </cell>
        </row>
        <row r="665">
          <cell r="K665">
            <v>10</v>
          </cell>
        </row>
        <row r="666">
          <cell r="K666">
            <v>5</v>
          </cell>
        </row>
        <row r="667">
          <cell r="K667">
            <v>60</v>
          </cell>
        </row>
        <row r="668">
          <cell r="K668">
            <v>50</v>
          </cell>
        </row>
        <row r="669">
          <cell r="K669">
            <v>30</v>
          </cell>
        </row>
        <row r="670">
          <cell r="K670">
            <v>60</v>
          </cell>
        </row>
        <row r="671">
          <cell r="K671">
            <v>80</v>
          </cell>
        </row>
        <row r="672">
          <cell r="K672">
            <v>100</v>
          </cell>
        </row>
        <row r="674">
          <cell r="K674">
            <v>10</v>
          </cell>
        </row>
        <row r="675">
          <cell r="K675">
            <v>40</v>
          </cell>
        </row>
        <row r="679">
          <cell r="K679">
            <v>20</v>
          </cell>
        </row>
        <row r="680">
          <cell r="K680">
            <v>10</v>
          </cell>
        </row>
        <row r="681">
          <cell r="K681">
            <v>4</v>
          </cell>
        </row>
        <row r="682">
          <cell r="K682">
            <v>40</v>
          </cell>
        </row>
        <row r="683">
          <cell r="K683">
            <v>10</v>
          </cell>
        </row>
        <row r="684">
          <cell r="K684">
            <v>20</v>
          </cell>
        </row>
        <row r="685">
          <cell r="K685">
            <v>20</v>
          </cell>
        </row>
        <row r="686">
          <cell r="K686">
            <v>70</v>
          </cell>
        </row>
        <row r="687">
          <cell r="K687">
            <v>40</v>
          </cell>
        </row>
        <row r="688">
          <cell r="K688">
            <v>6</v>
          </cell>
        </row>
        <row r="689">
          <cell r="K689">
            <v>40</v>
          </cell>
        </row>
        <row r="690">
          <cell r="K690">
            <v>20</v>
          </cell>
        </row>
        <row r="694">
          <cell r="K694">
            <v>15</v>
          </cell>
        </row>
        <row r="695">
          <cell r="K695">
            <v>1</v>
          </cell>
        </row>
        <row r="696">
          <cell r="K696">
            <v>20</v>
          </cell>
        </row>
        <row r="697">
          <cell r="K697">
            <v>75</v>
          </cell>
        </row>
        <row r="698">
          <cell r="K698">
            <v>2</v>
          </cell>
        </row>
        <row r="699">
          <cell r="K699">
            <v>15</v>
          </cell>
        </row>
        <row r="700">
          <cell r="K700">
            <v>50</v>
          </cell>
        </row>
        <row r="701">
          <cell r="K701">
            <v>2</v>
          </cell>
        </row>
        <row r="702">
          <cell r="K702">
            <v>75</v>
          </cell>
        </row>
        <row r="703">
          <cell r="K703">
            <v>5</v>
          </cell>
        </row>
        <row r="704">
          <cell r="K704">
            <v>60</v>
          </cell>
        </row>
        <row r="705">
          <cell r="K705">
            <v>10</v>
          </cell>
        </row>
        <row r="706">
          <cell r="K706">
            <v>15</v>
          </cell>
        </row>
        <row r="707">
          <cell r="K707">
            <v>5</v>
          </cell>
        </row>
        <row r="715">
          <cell r="K715">
            <v>5</v>
          </cell>
        </row>
        <row r="716">
          <cell r="K716">
            <v>50</v>
          </cell>
        </row>
        <row r="717">
          <cell r="K717">
            <v>5</v>
          </cell>
        </row>
        <row r="718">
          <cell r="K718">
            <v>10</v>
          </cell>
        </row>
        <row r="719">
          <cell r="K719">
            <v>25</v>
          </cell>
        </row>
        <row r="720">
          <cell r="K720">
            <v>125</v>
          </cell>
        </row>
        <row r="721">
          <cell r="K721">
            <v>10</v>
          </cell>
        </row>
        <row r="722">
          <cell r="K722">
            <v>20</v>
          </cell>
        </row>
        <row r="731">
          <cell r="K731">
            <v>15</v>
          </cell>
        </row>
        <row r="732">
          <cell r="K732">
            <v>15</v>
          </cell>
        </row>
        <row r="733">
          <cell r="K733">
            <v>2</v>
          </cell>
        </row>
        <row r="734">
          <cell r="K734">
            <v>8</v>
          </cell>
        </row>
        <row r="735">
          <cell r="K735">
            <v>15</v>
          </cell>
        </row>
        <row r="736">
          <cell r="K736">
            <v>10</v>
          </cell>
        </row>
        <row r="737">
          <cell r="K737">
            <v>8</v>
          </cell>
        </row>
        <row r="738">
          <cell r="K738">
            <v>25</v>
          </cell>
        </row>
        <row r="739">
          <cell r="K739">
            <v>40</v>
          </cell>
        </row>
        <row r="740">
          <cell r="K740">
            <v>4</v>
          </cell>
        </row>
        <row r="741">
          <cell r="K741">
            <v>8</v>
          </cell>
        </row>
        <row r="746">
          <cell r="K746">
            <v>30</v>
          </cell>
        </row>
        <row r="747">
          <cell r="K747">
            <v>10</v>
          </cell>
        </row>
        <row r="748">
          <cell r="K748">
            <v>10</v>
          </cell>
        </row>
        <row r="749">
          <cell r="K749">
            <v>25</v>
          </cell>
        </row>
        <row r="750">
          <cell r="K750">
            <v>5</v>
          </cell>
        </row>
        <row r="751">
          <cell r="K751">
            <v>5</v>
          </cell>
        </row>
        <row r="761">
          <cell r="K761">
            <v>30</v>
          </cell>
        </row>
        <row r="762">
          <cell r="K762">
            <v>15</v>
          </cell>
        </row>
        <row r="763">
          <cell r="K763">
            <v>20</v>
          </cell>
        </row>
        <row r="764">
          <cell r="K764">
            <v>2</v>
          </cell>
        </row>
        <row r="765">
          <cell r="K765">
            <v>15</v>
          </cell>
        </row>
        <row r="766">
          <cell r="K766">
            <v>30</v>
          </cell>
        </row>
        <row r="767">
          <cell r="K767">
            <v>15</v>
          </cell>
        </row>
        <row r="768">
          <cell r="K768">
            <v>15</v>
          </cell>
        </row>
        <row r="769">
          <cell r="K769">
            <v>15</v>
          </cell>
        </row>
        <row r="770">
          <cell r="K770">
            <v>30</v>
          </cell>
        </row>
        <row r="771">
          <cell r="K771">
            <v>3</v>
          </cell>
        </row>
        <row r="772">
          <cell r="K772">
            <v>10</v>
          </cell>
        </row>
        <row r="782">
          <cell r="K782">
            <v>10</v>
          </cell>
        </row>
        <row r="783">
          <cell r="K783">
            <v>25</v>
          </cell>
        </row>
        <row r="784">
          <cell r="K784">
            <v>5</v>
          </cell>
        </row>
        <row r="785">
          <cell r="K785">
            <v>15</v>
          </cell>
        </row>
        <row r="786">
          <cell r="K786">
            <v>15</v>
          </cell>
        </row>
        <row r="787">
          <cell r="K787">
            <v>15</v>
          </cell>
        </row>
        <row r="797">
          <cell r="K797">
            <v>5</v>
          </cell>
        </row>
        <row r="798">
          <cell r="K798">
            <v>30</v>
          </cell>
        </row>
        <row r="799">
          <cell r="K799">
            <v>5</v>
          </cell>
        </row>
        <row r="800">
          <cell r="K800">
            <v>5</v>
          </cell>
        </row>
        <row r="801">
          <cell r="K801">
            <v>20</v>
          </cell>
        </row>
        <row r="802">
          <cell r="K802">
            <v>5</v>
          </cell>
        </row>
        <row r="803">
          <cell r="K803">
            <v>10</v>
          </cell>
        </row>
        <row r="804">
          <cell r="K804">
            <v>5</v>
          </cell>
        </row>
        <row r="805">
          <cell r="K805">
            <v>30</v>
          </cell>
        </row>
        <row r="806">
          <cell r="K806">
            <v>10</v>
          </cell>
        </row>
        <row r="815">
          <cell r="K815">
            <v>35</v>
          </cell>
        </row>
        <row r="816">
          <cell r="K816">
            <v>50</v>
          </cell>
        </row>
        <row r="817">
          <cell r="K817">
            <v>5</v>
          </cell>
        </row>
        <row r="818">
          <cell r="K818">
            <v>15</v>
          </cell>
        </row>
        <row r="819">
          <cell r="K819">
            <v>5</v>
          </cell>
        </row>
        <row r="820">
          <cell r="K820">
            <v>5</v>
          </cell>
        </row>
        <row r="821">
          <cell r="K821">
            <v>25</v>
          </cell>
        </row>
        <row r="822">
          <cell r="K822">
            <v>50</v>
          </cell>
        </row>
        <row r="823">
          <cell r="K823">
            <v>10</v>
          </cell>
        </row>
        <row r="827">
          <cell r="K827">
            <v>45</v>
          </cell>
        </row>
        <row r="828">
          <cell r="K828">
            <v>70</v>
          </cell>
        </row>
        <row r="829">
          <cell r="K829">
            <v>5</v>
          </cell>
        </row>
        <row r="830">
          <cell r="K830">
            <v>30</v>
          </cell>
        </row>
        <row r="831">
          <cell r="K831">
            <v>5</v>
          </cell>
        </row>
        <row r="832">
          <cell r="K832">
            <v>50</v>
          </cell>
        </row>
        <row r="833">
          <cell r="K833">
            <v>30</v>
          </cell>
        </row>
        <row r="834">
          <cell r="K834">
            <v>30</v>
          </cell>
        </row>
        <row r="835">
          <cell r="K835">
            <v>5</v>
          </cell>
        </row>
        <row r="836">
          <cell r="K836">
            <v>20</v>
          </cell>
        </row>
        <row r="837">
          <cell r="K837">
            <v>10</v>
          </cell>
        </row>
        <row r="838">
          <cell r="K838">
            <v>100</v>
          </cell>
        </row>
        <row r="839">
          <cell r="K839">
            <v>10</v>
          </cell>
        </row>
        <row r="840">
          <cell r="K840">
            <v>25</v>
          </cell>
        </row>
        <row r="841">
          <cell r="K841">
            <v>5</v>
          </cell>
        </row>
        <row r="842">
          <cell r="K842">
            <v>10</v>
          </cell>
        </row>
        <row r="857">
          <cell r="K857">
            <v>75</v>
          </cell>
        </row>
        <row r="858">
          <cell r="K858">
            <v>2</v>
          </cell>
        </row>
        <row r="859">
          <cell r="K859">
            <v>75</v>
          </cell>
        </row>
        <row r="860">
          <cell r="K860">
            <v>5</v>
          </cell>
        </row>
        <row r="861">
          <cell r="K861">
            <v>40</v>
          </cell>
        </row>
        <row r="862">
          <cell r="K862">
            <v>20</v>
          </cell>
        </row>
        <row r="863">
          <cell r="K863">
            <v>30</v>
          </cell>
        </row>
        <row r="864">
          <cell r="K864">
            <v>40</v>
          </cell>
        </row>
        <row r="865">
          <cell r="K865">
            <v>75</v>
          </cell>
        </row>
        <row r="866">
          <cell r="K866">
            <v>3</v>
          </cell>
        </row>
        <row r="867">
          <cell r="K867">
            <v>75</v>
          </cell>
        </row>
        <row r="868">
          <cell r="K868">
            <v>10</v>
          </cell>
        </row>
        <row r="869">
          <cell r="K869">
            <v>50</v>
          </cell>
        </row>
        <row r="882">
          <cell r="K882">
            <v>75</v>
          </cell>
        </row>
        <row r="883">
          <cell r="K883">
            <v>25</v>
          </cell>
        </row>
        <row r="884">
          <cell r="K884">
            <v>65</v>
          </cell>
        </row>
        <row r="885">
          <cell r="K885">
            <v>25</v>
          </cell>
        </row>
        <row r="886">
          <cell r="K886">
            <v>50</v>
          </cell>
        </row>
        <row r="887">
          <cell r="K887">
            <v>150</v>
          </cell>
        </row>
        <row r="888">
          <cell r="K888">
            <v>10</v>
          </cell>
        </row>
        <row r="902">
          <cell r="K902">
            <v>20</v>
          </cell>
        </row>
        <row r="903">
          <cell r="K903">
            <v>5</v>
          </cell>
        </row>
        <row r="904">
          <cell r="K904">
            <v>15</v>
          </cell>
        </row>
        <row r="905">
          <cell r="K905">
            <v>15</v>
          </cell>
        </row>
        <row r="906">
          <cell r="K906">
            <v>35</v>
          </cell>
        </row>
        <row r="907">
          <cell r="K907">
            <v>5</v>
          </cell>
        </row>
        <row r="908">
          <cell r="K908">
            <v>10</v>
          </cell>
        </row>
        <row r="909">
          <cell r="K909">
            <v>65</v>
          </cell>
        </row>
        <row r="910">
          <cell r="K910">
            <v>95</v>
          </cell>
        </row>
        <row r="911">
          <cell r="K911">
            <v>15</v>
          </cell>
        </row>
        <row r="912">
          <cell r="K912">
            <v>15</v>
          </cell>
        </row>
        <row r="913">
          <cell r="K913">
            <v>5</v>
          </cell>
        </row>
        <row r="917">
          <cell r="K917">
            <v>35</v>
          </cell>
        </row>
        <row r="918">
          <cell r="K918">
            <v>65</v>
          </cell>
        </row>
        <row r="919">
          <cell r="K919">
            <v>6</v>
          </cell>
        </row>
        <row r="920">
          <cell r="K920">
            <v>25</v>
          </cell>
        </row>
        <row r="921">
          <cell r="K921">
            <v>40</v>
          </cell>
        </row>
        <row r="922">
          <cell r="K922">
            <v>30</v>
          </cell>
        </row>
        <row r="923">
          <cell r="K923">
            <v>25</v>
          </cell>
        </row>
        <row r="924">
          <cell r="K924">
            <v>35</v>
          </cell>
        </row>
        <row r="925">
          <cell r="K925">
            <v>75</v>
          </cell>
        </row>
        <row r="926">
          <cell r="K926">
            <v>9</v>
          </cell>
        </row>
        <row r="927">
          <cell r="K927">
            <v>40</v>
          </cell>
        </row>
        <row r="928">
          <cell r="K928">
            <v>5</v>
          </cell>
        </row>
        <row r="929">
          <cell r="K929">
            <v>10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75</v>
          </cell>
        </row>
        <row r="11">
          <cell r="K11">
            <v>75</v>
          </cell>
        </row>
        <row r="12">
          <cell r="K12">
            <v>5</v>
          </cell>
        </row>
        <row r="13">
          <cell r="K13">
            <v>20</v>
          </cell>
        </row>
        <row r="14">
          <cell r="K14">
            <v>75</v>
          </cell>
        </row>
        <row r="15">
          <cell r="K15">
            <v>75</v>
          </cell>
        </row>
        <row r="16">
          <cell r="K16">
            <v>20</v>
          </cell>
        </row>
        <row r="26">
          <cell r="K26">
            <v>50</v>
          </cell>
        </row>
        <row r="27">
          <cell r="K27">
            <v>189</v>
          </cell>
        </row>
        <row r="28">
          <cell r="K28">
            <v>8</v>
          </cell>
        </row>
        <row r="29">
          <cell r="K29">
            <v>10</v>
          </cell>
        </row>
        <row r="30">
          <cell r="K30">
            <v>121</v>
          </cell>
        </row>
        <row r="31">
          <cell r="K31">
            <v>14</v>
          </cell>
        </row>
        <row r="32">
          <cell r="K32">
            <v>8</v>
          </cell>
        </row>
        <row r="33">
          <cell r="K33">
            <v>25</v>
          </cell>
        </row>
        <row r="34">
          <cell r="K34">
            <v>153</v>
          </cell>
        </row>
        <row r="35">
          <cell r="K35">
            <v>8</v>
          </cell>
        </row>
        <row r="36">
          <cell r="K36">
            <v>2</v>
          </cell>
        </row>
        <row r="37">
          <cell r="K37">
            <v>12</v>
          </cell>
        </row>
        <row r="41">
          <cell r="K41">
            <v>60</v>
          </cell>
        </row>
        <row r="42">
          <cell r="K42">
            <v>12</v>
          </cell>
        </row>
        <row r="43">
          <cell r="K43">
            <v>80</v>
          </cell>
        </row>
        <row r="44">
          <cell r="K44">
            <v>6</v>
          </cell>
        </row>
        <row r="45">
          <cell r="K45">
            <v>48</v>
          </cell>
        </row>
        <row r="46">
          <cell r="K46">
            <v>12</v>
          </cell>
        </row>
        <row r="47">
          <cell r="K47">
            <v>75</v>
          </cell>
        </row>
        <row r="48">
          <cell r="K48">
            <v>6</v>
          </cell>
        </row>
        <row r="49">
          <cell r="K49">
            <v>6</v>
          </cell>
        </row>
        <row r="50">
          <cell r="K50">
            <v>3</v>
          </cell>
        </row>
        <row r="60">
          <cell r="K60">
            <v>25</v>
          </cell>
        </row>
        <row r="61">
          <cell r="K61">
            <v>70</v>
          </cell>
        </row>
        <row r="62">
          <cell r="K62">
            <v>10</v>
          </cell>
        </row>
        <row r="63">
          <cell r="K63">
            <v>60</v>
          </cell>
        </row>
        <row r="64">
          <cell r="K64">
            <v>50</v>
          </cell>
        </row>
        <row r="65">
          <cell r="K65">
            <v>5</v>
          </cell>
        </row>
        <row r="66">
          <cell r="K66">
            <v>5</v>
          </cell>
        </row>
        <row r="67">
          <cell r="K67">
            <v>120</v>
          </cell>
        </row>
        <row r="68">
          <cell r="K68">
            <v>200</v>
          </cell>
        </row>
        <row r="69">
          <cell r="K69">
            <v>25</v>
          </cell>
        </row>
        <row r="70">
          <cell r="K70">
            <v>15</v>
          </cell>
        </row>
        <row r="71">
          <cell r="K71">
            <v>5</v>
          </cell>
        </row>
        <row r="75">
          <cell r="K75">
            <v>3</v>
          </cell>
        </row>
        <row r="76">
          <cell r="K76">
            <v>200</v>
          </cell>
        </row>
        <row r="77">
          <cell r="K77">
            <v>10</v>
          </cell>
        </row>
        <row r="78">
          <cell r="K78">
            <v>5</v>
          </cell>
        </row>
        <row r="79">
          <cell r="K79">
            <v>10</v>
          </cell>
        </row>
        <row r="80">
          <cell r="K80">
            <v>2</v>
          </cell>
        </row>
        <row r="81">
          <cell r="K81">
            <v>140</v>
          </cell>
        </row>
        <row r="82">
          <cell r="K82">
            <v>10</v>
          </cell>
        </row>
        <row r="83">
          <cell r="K83">
            <v>20</v>
          </cell>
        </row>
        <row r="87">
          <cell r="K87">
            <v>10</v>
          </cell>
        </row>
        <row r="88">
          <cell r="K88">
            <v>2</v>
          </cell>
        </row>
        <row r="89">
          <cell r="K89">
            <v>120</v>
          </cell>
        </row>
        <row r="90">
          <cell r="K90">
            <v>20</v>
          </cell>
        </row>
        <row r="91">
          <cell r="K91">
            <v>2</v>
          </cell>
        </row>
        <row r="92">
          <cell r="K92">
            <v>5</v>
          </cell>
        </row>
        <row r="93">
          <cell r="K93">
            <v>5</v>
          </cell>
        </row>
        <row r="94">
          <cell r="K94">
            <v>3</v>
          </cell>
        </row>
        <row r="95">
          <cell r="K95">
            <v>10</v>
          </cell>
        </row>
        <row r="96">
          <cell r="K96">
            <v>3</v>
          </cell>
        </row>
        <row r="97">
          <cell r="K97">
            <v>140</v>
          </cell>
        </row>
        <row r="98">
          <cell r="K98">
            <v>20</v>
          </cell>
        </row>
        <row r="99">
          <cell r="K99">
            <v>5</v>
          </cell>
        </row>
        <row r="100">
          <cell r="K100">
            <v>5</v>
          </cell>
        </row>
        <row r="104">
          <cell r="K104">
            <v>96</v>
          </cell>
        </row>
        <row r="105">
          <cell r="K105">
            <v>10</v>
          </cell>
        </row>
        <row r="106">
          <cell r="K106">
            <v>82</v>
          </cell>
        </row>
        <row r="107">
          <cell r="K107">
            <v>10</v>
          </cell>
        </row>
        <row r="108">
          <cell r="K108">
            <v>10</v>
          </cell>
        </row>
        <row r="109">
          <cell r="K109">
            <v>3</v>
          </cell>
        </row>
        <row r="110">
          <cell r="K110">
            <v>5</v>
          </cell>
        </row>
        <row r="111">
          <cell r="K111">
            <v>30</v>
          </cell>
        </row>
        <row r="112">
          <cell r="K112">
            <v>5</v>
          </cell>
        </row>
        <row r="113">
          <cell r="K113">
            <v>5</v>
          </cell>
        </row>
        <row r="114">
          <cell r="K114">
            <v>96</v>
          </cell>
        </row>
        <row r="115">
          <cell r="K115">
            <v>20</v>
          </cell>
        </row>
        <row r="116">
          <cell r="K116">
            <v>200</v>
          </cell>
        </row>
        <row r="117">
          <cell r="K117">
            <v>25</v>
          </cell>
        </row>
        <row r="118">
          <cell r="K118">
            <v>50</v>
          </cell>
        </row>
        <row r="119">
          <cell r="K119">
            <v>18</v>
          </cell>
        </row>
        <row r="120">
          <cell r="K120">
            <v>10</v>
          </cell>
        </row>
        <row r="130">
          <cell r="K130">
            <v>50</v>
          </cell>
        </row>
        <row r="131">
          <cell r="K131">
            <v>50</v>
          </cell>
        </row>
        <row r="135">
          <cell r="K135">
            <v>60</v>
          </cell>
        </row>
        <row r="136">
          <cell r="K136">
            <v>13</v>
          </cell>
        </row>
        <row r="137">
          <cell r="K137">
            <v>65</v>
          </cell>
        </row>
        <row r="138">
          <cell r="K138">
            <v>10</v>
          </cell>
        </row>
        <row r="139">
          <cell r="K139">
            <v>10</v>
          </cell>
        </row>
        <row r="140">
          <cell r="K140">
            <v>7</v>
          </cell>
        </row>
        <row r="141">
          <cell r="K141">
            <v>10</v>
          </cell>
        </row>
        <row r="142">
          <cell r="K142">
            <v>1</v>
          </cell>
        </row>
        <row r="143">
          <cell r="K143">
            <v>30</v>
          </cell>
        </row>
        <row r="144">
          <cell r="K144">
            <v>6</v>
          </cell>
        </row>
        <row r="145">
          <cell r="K145">
            <v>35</v>
          </cell>
        </row>
        <row r="146">
          <cell r="K146">
            <v>5</v>
          </cell>
        </row>
        <row r="147">
          <cell r="K147">
            <v>10</v>
          </cell>
        </row>
        <row r="148">
          <cell r="K148">
            <v>3</v>
          </cell>
        </row>
        <row r="152">
          <cell r="K152">
            <v>25</v>
          </cell>
        </row>
        <row r="153">
          <cell r="K153">
            <v>50</v>
          </cell>
        </row>
        <row r="154">
          <cell r="K154">
            <v>25</v>
          </cell>
        </row>
        <row r="155">
          <cell r="K155">
            <v>15</v>
          </cell>
        </row>
        <row r="156">
          <cell r="K156">
            <v>75</v>
          </cell>
        </row>
        <row r="157">
          <cell r="K157">
            <v>125</v>
          </cell>
        </row>
        <row r="158">
          <cell r="K158">
            <v>12</v>
          </cell>
        </row>
        <row r="159">
          <cell r="K159">
            <v>25</v>
          </cell>
        </row>
        <row r="163">
          <cell r="K163">
            <v>103</v>
          </cell>
        </row>
        <row r="164">
          <cell r="K164">
            <v>48</v>
          </cell>
        </row>
        <row r="165">
          <cell r="K165">
            <v>25</v>
          </cell>
        </row>
        <row r="166">
          <cell r="K166">
            <v>3</v>
          </cell>
        </row>
        <row r="167">
          <cell r="K167">
            <v>25</v>
          </cell>
        </row>
        <row r="168">
          <cell r="K168">
            <v>20</v>
          </cell>
        </row>
        <row r="169">
          <cell r="K169">
            <v>15</v>
          </cell>
        </row>
        <row r="170">
          <cell r="K170">
            <v>103</v>
          </cell>
        </row>
        <row r="171">
          <cell r="K171">
            <v>6</v>
          </cell>
        </row>
        <row r="172">
          <cell r="K172">
            <v>50</v>
          </cell>
        </row>
        <row r="173">
          <cell r="K173">
            <v>25</v>
          </cell>
        </row>
        <row r="177">
          <cell r="K177">
            <v>25</v>
          </cell>
        </row>
        <row r="178">
          <cell r="K178">
            <v>5</v>
          </cell>
        </row>
        <row r="179">
          <cell r="K179">
            <v>100</v>
          </cell>
        </row>
        <row r="180">
          <cell r="K180">
            <v>10</v>
          </cell>
        </row>
        <row r="181">
          <cell r="K181">
            <v>2</v>
          </cell>
        </row>
        <row r="182">
          <cell r="K182">
            <v>100</v>
          </cell>
        </row>
        <row r="183">
          <cell r="K183">
            <v>15</v>
          </cell>
        </row>
        <row r="184">
          <cell r="K184">
            <v>15</v>
          </cell>
        </row>
        <row r="185">
          <cell r="K185">
            <v>15</v>
          </cell>
        </row>
        <row r="186">
          <cell r="K186">
            <v>228</v>
          </cell>
        </row>
        <row r="187">
          <cell r="K187">
            <v>10</v>
          </cell>
        </row>
        <row r="191">
          <cell r="K191">
            <v>25</v>
          </cell>
        </row>
        <row r="192">
          <cell r="K192">
            <v>10</v>
          </cell>
        </row>
        <row r="193">
          <cell r="K193">
            <v>25</v>
          </cell>
        </row>
        <row r="194">
          <cell r="K194">
            <v>25</v>
          </cell>
        </row>
        <row r="195">
          <cell r="K195">
            <v>15</v>
          </cell>
        </row>
        <row r="196">
          <cell r="K196">
            <v>15</v>
          </cell>
        </row>
        <row r="197">
          <cell r="K197">
            <v>30</v>
          </cell>
        </row>
        <row r="198">
          <cell r="K198">
            <v>10</v>
          </cell>
        </row>
        <row r="199">
          <cell r="K199">
            <v>25</v>
          </cell>
        </row>
        <row r="200">
          <cell r="K200">
            <v>55</v>
          </cell>
        </row>
        <row r="204">
          <cell r="K204">
            <v>25</v>
          </cell>
        </row>
        <row r="205">
          <cell r="K205">
            <v>45</v>
          </cell>
        </row>
        <row r="206">
          <cell r="K206">
            <v>100</v>
          </cell>
        </row>
        <row r="207">
          <cell r="K207">
            <v>10</v>
          </cell>
        </row>
        <row r="208">
          <cell r="K208">
            <v>10</v>
          </cell>
        </row>
        <row r="209">
          <cell r="K209">
            <v>25</v>
          </cell>
        </row>
        <row r="210">
          <cell r="K210">
            <v>20</v>
          </cell>
        </row>
        <row r="211">
          <cell r="K211">
            <v>10</v>
          </cell>
        </row>
        <row r="212">
          <cell r="K212">
            <v>45</v>
          </cell>
        </row>
        <row r="213">
          <cell r="K213">
            <v>100</v>
          </cell>
        </row>
        <row r="214">
          <cell r="K214">
            <v>12</v>
          </cell>
        </row>
        <row r="215">
          <cell r="K215">
            <v>3</v>
          </cell>
        </row>
        <row r="216">
          <cell r="K216">
            <v>25</v>
          </cell>
        </row>
        <row r="217">
          <cell r="K217">
            <v>20</v>
          </cell>
        </row>
        <row r="221">
          <cell r="K221">
            <v>20</v>
          </cell>
        </row>
        <row r="222">
          <cell r="K222">
            <v>30</v>
          </cell>
        </row>
        <row r="223">
          <cell r="K223">
            <v>9</v>
          </cell>
        </row>
        <row r="224">
          <cell r="K224">
            <v>20</v>
          </cell>
        </row>
        <row r="225">
          <cell r="K225">
            <v>10</v>
          </cell>
        </row>
        <row r="226">
          <cell r="K226">
            <v>30</v>
          </cell>
        </row>
        <row r="227">
          <cell r="K227">
            <v>11</v>
          </cell>
        </row>
        <row r="228">
          <cell r="K228">
            <v>15</v>
          </cell>
        </row>
        <row r="232">
          <cell r="K232">
            <v>2</v>
          </cell>
        </row>
        <row r="233">
          <cell r="K233">
            <v>70</v>
          </cell>
        </row>
        <row r="234">
          <cell r="K234">
            <v>2</v>
          </cell>
        </row>
        <row r="235">
          <cell r="K235">
            <v>50</v>
          </cell>
        </row>
        <row r="236">
          <cell r="K236">
            <v>3</v>
          </cell>
        </row>
        <row r="237">
          <cell r="K237">
            <v>90</v>
          </cell>
        </row>
        <row r="238">
          <cell r="K238">
            <v>8</v>
          </cell>
        </row>
        <row r="242">
          <cell r="K242">
            <v>15</v>
          </cell>
        </row>
        <row r="243">
          <cell r="K243">
            <v>45</v>
          </cell>
        </row>
        <row r="244">
          <cell r="K244">
            <v>15</v>
          </cell>
        </row>
        <row r="245">
          <cell r="K245">
            <v>10</v>
          </cell>
        </row>
        <row r="246">
          <cell r="K246">
            <v>10</v>
          </cell>
        </row>
        <row r="247">
          <cell r="K247">
            <v>10</v>
          </cell>
        </row>
        <row r="248">
          <cell r="K248">
            <v>50</v>
          </cell>
        </row>
        <row r="252">
          <cell r="K252">
            <v>5</v>
          </cell>
        </row>
        <row r="253">
          <cell r="K253">
            <v>5</v>
          </cell>
        </row>
        <row r="255">
          <cell r="K255">
            <v>25</v>
          </cell>
        </row>
        <row r="256">
          <cell r="K256">
            <v>234</v>
          </cell>
        </row>
        <row r="257">
          <cell r="K257">
            <v>3</v>
          </cell>
        </row>
        <row r="258">
          <cell r="K258">
            <v>3</v>
          </cell>
        </row>
        <row r="262">
          <cell r="K262">
            <v>10</v>
          </cell>
        </row>
        <row r="263">
          <cell r="K263">
            <v>5</v>
          </cell>
        </row>
        <row r="264">
          <cell r="K264">
            <v>15</v>
          </cell>
        </row>
        <row r="265">
          <cell r="K265">
            <v>50</v>
          </cell>
        </row>
        <row r="266">
          <cell r="K266">
            <v>25</v>
          </cell>
        </row>
        <row r="270">
          <cell r="K270">
            <v>5</v>
          </cell>
        </row>
        <row r="271">
          <cell r="K271">
            <v>35</v>
          </cell>
        </row>
        <row r="272">
          <cell r="K272">
            <v>45</v>
          </cell>
        </row>
        <row r="273">
          <cell r="K273">
            <v>10</v>
          </cell>
        </row>
        <row r="274">
          <cell r="K274">
            <v>5</v>
          </cell>
        </row>
        <row r="275">
          <cell r="K275">
            <v>70</v>
          </cell>
        </row>
        <row r="286">
          <cell r="K286">
            <v>20</v>
          </cell>
        </row>
        <row r="287">
          <cell r="K287">
            <v>70</v>
          </cell>
        </row>
        <row r="288">
          <cell r="K288">
            <v>60</v>
          </cell>
        </row>
        <row r="289">
          <cell r="K289">
            <v>110</v>
          </cell>
        </row>
        <row r="290">
          <cell r="K290">
            <v>140</v>
          </cell>
        </row>
        <row r="294">
          <cell r="K294">
            <v>40</v>
          </cell>
        </row>
        <row r="295">
          <cell r="K295">
            <v>5</v>
          </cell>
        </row>
        <row r="296">
          <cell r="K296">
            <v>5</v>
          </cell>
        </row>
        <row r="297">
          <cell r="K297">
            <v>30</v>
          </cell>
        </row>
        <row r="298">
          <cell r="K298">
            <v>10</v>
          </cell>
        </row>
        <row r="299">
          <cell r="K299">
            <v>102</v>
          </cell>
        </row>
        <row r="300">
          <cell r="K300">
            <v>18</v>
          </cell>
        </row>
        <row r="304">
          <cell r="K304">
            <v>10</v>
          </cell>
        </row>
        <row r="305">
          <cell r="K305">
            <v>50</v>
          </cell>
        </row>
        <row r="306">
          <cell r="K306">
            <v>10</v>
          </cell>
        </row>
        <row r="307">
          <cell r="K307">
            <v>5</v>
          </cell>
        </row>
        <row r="308">
          <cell r="K308">
            <v>50</v>
          </cell>
        </row>
        <row r="309">
          <cell r="K309">
            <v>5</v>
          </cell>
        </row>
        <row r="310">
          <cell r="K310">
            <v>15</v>
          </cell>
        </row>
        <row r="311">
          <cell r="K311">
            <v>20</v>
          </cell>
        </row>
        <row r="312">
          <cell r="K312">
            <v>265</v>
          </cell>
        </row>
        <row r="313">
          <cell r="K313">
            <v>20</v>
          </cell>
        </row>
        <row r="317">
          <cell r="K317">
            <v>2</v>
          </cell>
        </row>
        <row r="318">
          <cell r="K318">
            <v>35</v>
          </cell>
        </row>
        <row r="319">
          <cell r="K319">
            <v>5</v>
          </cell>
        </row>
        <row r="320">
          <cell r="K320">
            <v>10</v>
          </cell>
        </row>
        <row r="321">
          <cell r="K321">
            <v>2</v>
          </cell>
        </row>
        <row r="322">
          <cell r="K322">
            <v>100</v>
          </cell>
        </row>
        <row r="323">
          <cell r="K323">
            <v>20</v>
          </cell>
        </row>
        <row r="324">
          <cell r="K324">
            <v>2</v>
          </cell>
        </row>
        <row r="325">
          <cell r="K325">
            <v>50</v>
          </cell>
        </row>
        <row r="326">
          <cell r="K326">
            <v>4</v>
          </cell>
        </row>
        <row r="327">
          <cell r="K327">
            <v>150</v>
          </cell>
        </row>
        <row r="328">
          <cell r="K328">
            <v>10</v>
          </cell>
        </row>
        <row r="329">
          <cell r="K329">
            <v>10</v>
          </cell>
        </row>
        <row r="333">
          <cell r="K333">
            <v>10</v>
          </cell>
        </row>
        <row r="334">
          <cell r="K334">
            <v>60</v>
          </cell>
        </row>
        <row r="335">
          <cell r="K335">
            <v>5</v>
          </cell>
        </row>
        <row r="336">
          <cell r="K336">
            <v>5</v>
          </cell>
        </row>
        <row r="337">
          <cell r="K337">
            <v>55</v>
          </cell>
        </row>
        <row r="338">
          <cell r="K338">
            <v>15</v>
          </cell>
        </row>
        <row r="339">
          <cell r="K339">
            <v>10</v>
          </cell>
        </row>
        <row r="340">
          <cell r="K340">
            <v>10</v>
          </cell>
        </row>
        <row r="341">
          <cell r="K341">
            <v>120</v>
          </cell>
        </row>
        <row r="342">
          <cell r="K342">
            <v>20</v>
          </cell>
        </row>
        <row r="343">
          <cell r="K343">
            <v>225</v>
          </cell>
        </row>
        <row r="344">
          <cell r="K344">
            <v>10</v>
          </cell>
        </row>
        <row r="345">
          <cell r="K345">
            <v>45</v>
          </cell>
        </row>
        <row r="349">
          <cell r="K349">
            <v>25</v>
          </cell>
        </row>
        <row r="350">
          <cell r="K350">
            <v>180</v>
          </cell>
        </row>
        <row r="351">
          <cell r="K351">
            <v>5</v>
          </cell>
        </row>
        <row r="355">
          <cell r="K355">
            <v>75</v>
          </cell>
        </row>
        <row r="356">
          <cell r="K356">
            <v>1</v>
          </cell>
        </row>
        <row r="357">
          <cell r="K357">
            <v>75</v>
          </cell>
        </row>
        <row r="358">
          <cell r="K358">
            <v>5</v>
          </cell>
        </row>
        <row r="359">
          <cell r="K359">
            <v>30</v>
          </cell>
        </row>
        <row r="360">
          <cell r="K360">
            <v>10</v>
          </cell>
        </row>
        <row r="361">
          <cell r="K361">
            <v>12</v>
          </cell>
        </row>
        <row r="362">
          <cell r="K362">
            <v>6</v>
          </cell>
        </row>
        <row r="363">
          <cell r="K363">
            <v>75</v>
          </cell>
        </row>
        <row r="364">
          <cell r="K364">
            <v>80</v>
          </cell>
        </row>
        <row r="365">
          <cell r="K365">
            <v>5</v>
          </cell>
        </row>
        <row r="366">
          <cell r="K366">
            <v>50</v>
          </cell>
        </row>
        <row r="367">
          <cell r="K367">
            <v>6</v>
          </cell>
        </row>
        <row r="379">
          <cell r="K379">
            <v>50</v>
          </cell>
        </row>
        <row r="380">
          <cell r="K380">
            <v>10</v>
          </cell>
        </row>
        <row r="381">
          <cell r="K381">
            <v>50</v>
          </cell>
        </row>
        <row r="382">
          <cell r="K382">
            <v>5</v>
          </cell>
        </row>
        <row r="383">
          <cell r="K383">
            <v>5</v>
          </cell>
        </row>
        <row r="395">
          <cell r="K395">
            <v>75</v>
          </cell>
        </row>
        <row r="396">
          <cell r="K396">
            <v>4</v>
          </cell>
        </row>
        <row r="397">
          <cell r="K397">
            <v>85</v>
          </cell>
        </row>
        <row r="398">
          <cell r="K398">
            <v>15</v>
          </cell>
        </row>
        <row r="399">
          <cell r="K399">
            <v>35</v>
          </cell>
        </row>
        <row r="400">
          <cell r="K400">
            <v>1</v>
          </cell>
        </row>
        <row r="401">
          <cell r="K401">
            <v>40</v>
          </cell>
        </row>
        <row r="402">
          <cell r="K402">
            <v>15</v>
          </cell>
        </row>
        <row r="403">
          <cell r="K403">
            <v>20</v>
          </cell>
        </row>
        <row r="404">
          <cell r="K404">
            <v>1</v>
          </cell>
        </row>
        <row r="405">
          <cell r="K405">
            <v>85</v>
          </cell>
        </row>
        <row r="406">
          <cell r="K406">
            <v>4</v>
          </cell>
        </row>
        <row r="407">
          <cell r="K407">
            <v>94</v>
          </cell>
        </row>
        <row r="408">
          <cell r="K408">
            <v>15</v>
          </cell>
        </row>
        <row r="409">
          <cell r="K409">
            <v>35</v>
          </cell>
        </row>
        <row r="420">
          <cell r="K420">
            <v>35</v>
          </cell>
        </row>
        <row r="421">
          <cell r="K421">
            <v>35</v>
          </cell>
        </row>
        <row r="422">
          <cell r="K422">
            <v>6</v>
          </cell>
        </row>
        <row r="423">
          <cell r="K423">
            <v>30</v>
          </cell>
        </row>
        <row r="424">
          <cell r="K424">
            <v>15</v>
          </cell>
        </row>
        <row r="425">
          <cell r="K425">
            <v>5</v>
          </cell>
        </row>
        <row r="426">
          <cell r="K426">
            <v>10</v>
          </cell>
        </row>
        <row r="427">
          <cell r="K427">
            <v>50</v>
          </cell>
        </row>
        <row r="428">
          <cell r="K428">
            <v>50</v>
          </cell>
        </row>
        <row r="429">
          <cell r="K429">
            <v>10</v>
          </cell>
        </row>
        <row r="430">
          <cell r="K430">
            <v>40</v>
          </cell>
        </row>
        <row r="431">
          <cell r="K431">
            <v>5</v>
          </cell>
        </row>
        <row r="432">
          <cell r="K432">
            <v>10</v>
          </cell>
        </row>
        <row r="444">
          <cell r="K444">
            <v>35</v>
          </cell>
        </row>
        <row r="445">
          <cell r="K445">
            <v>4</v>
          </cell>
        </row>
        <row r="446">
          <cell r="K446">
            <v>35</v>
          </cell>
        </row>
        <row r="447">
          <cell r="K447">
            <v>5</v>
          </cell>
        </row>
        <row r="448">
          <cell r="K448">
            <v>10</v>
          </cell>
        </row>
        <row r="449">
          <cell r="K449">
            <v>1</v>
          </cell>
        </row>
        <row r="450">
          <cell r="K450">
            <v>20</v>
          </cell>
        </row>
        <row r="451">
          <cell r="K451">
            <v>5</v>
          </cell>
        </row>
        <row r="452">
          <cell r="K452">
            <v>85</v>
          </cell>
        </row>
        <row r="453">
          <cell r="K453">
            <v>5</v>
          </cell>
        </row>
        <row r="454">
          <cell r="K454">
            <v>50</v>
          </cell>
        </row>
        <row r="455">
          <cell r="K455">
            <v>5</v>
          </cell>
        </row>
        <row r="456">
          <cell r="K456">
            <v>40</v>
          </cell>
        </row>
        <row r="457">
          <cell r="K457">
            <v>5</v>
          </cell>
        </row>
        <row r="458">
          <cell r="K458">
            <v>5</v>
          </cell>
        </row>
        <row r="470">
          <cell r="K470">
            <v>25</v>
          </cell>
        </row>
        <row r="471">
          <cell r="K471">
            <v>25</v>
          </cell>
        </row>
        <row r="472">
          <cell r="K472">
            <v>10</v>
          </cell>
        </row>
        <row r="473">
          <cell r="K473">
            <v>25</v>
          </cell>
        </row>
        <row r="474">
          <cell r="K474">
            <v>300</v>
          </cell>
        </row>
        <row r="475">
          <cell r="K475">
            <v>25</v>
          </cell>
        </row>
        <row r="476">
          <cell r="K476">
            <v>40</v>
          </cell>
        </row>
        <row r="492">
          <cell r="K492">
            <v>60</v>
          </cell>
        </row>
        <row r="493">
          <cell r="K493">
            <v>70</v>
          </cell>
        </row>
        <row r="494">
          <cell r="K494">
            <v>8</v>
          </cell>
        </row>
        <row r="495">
          <cell r="K495">
            <v>60</v>
          </cell>
        </row>
        <row r="496">
          <cell r="K496">
            <v>5</v>
          </cell>
        </row>
        <row r="497">
          <cell r="K497">
            <v>80</v>
          </cell>
        </row>
        <row r="498">
          <cell r="K498">
            <v>20</v>
          </cell>
        </row>
        <row r="499">
          <cell r="K499">
            <v>60</v>
          </cell>
        </row>
        <row r="500">
          <cell r="K500">
            <v>80</v>
          </cell>
        </row>
        <row r="501">
          <cell r="K501">
            <v>5</v>
          </cell>
        </row>
        <row r="502">
          <cell r="K502">
            <v>110</v>
          </cell>
        </row>
        <row r="503">
          <cell r="K503">
            <v>12</v>
          </cell>
        </row>
        <row r="504">
          <cell r="K504">
            <v>25</v>
          </cell>
        </row>
        <row r="505">
          <cell r="K505">
            <v>5</v>
          </cell>
        </row>
        <row r="509">
          <cell r="K509">
            <v>35</v>
          </cell>
        </row>
        <row r="510">
          <cell r="K510">
            <v>20</v>
          </cell>
        </row>
        <row r="511">
          <cell r="K511">
            <v>30</v>
          </cell>
        </row>
        <row r="512">
          <cell r="K512">
            <v>20</v>
          </cell>
        </row>
        <row r="513">
          <cell r="K513">
            <v>20</v>
          </cell>
        </row>
        <row r="514">
          <cell r="K514">
            <v>20</v>
          </cell>
        </row>
        <row r="515">
          <cell r="K515">
            <v>60</v>
          </cell>
        </row>
        <row r="516">
          <cell r="K516">
            <v>60</v>
          </cell>
        </row>
        <row r="517">
          <cell r="K517">
            <v>30</v>
          </cell>
        </row>
        <row r="518">
          <cell r="K518">
            <v>5</v>
          </cell>
        </row>
        <row r="529">
          <cell r="K529">
            <v>40</v>
          </cell>
        </row>
        <row r="530">
          <cell r="K530">
            <v>25</v>
          </cell>
        </row>
        <row r="531">
          <cell r="K531">
            <v>50</v>
          </cell>
        </row>
        <row r="532">
          <cell r="K532">
            <v>75</v>
          </cell>
        </row>
        <row r="533">
          <cell r="K533">
            <v>60</v>
          </cell>
        </row>
        <row r="534">
          <cell r="K534">
            <v>50</v>
          </cell>
        </row>
        <row r="535">
          <cell r="K535">
            <v>75</v>
          </cell>
        </row>
        <row r="536">
          <cell r="K536">
            <v>15</v>
          </cell>
        </row>
        <row r="537">
          <cell r="K537">
            <v>35</v>
          </cell>
        </row>
        <row r="541">
          <cell r="K541">
            <v>50</v>
          </cell>
        </row>
        <row r="542">
          <cell r="K542">
            <v>5</v>
          </cell>
        </row>
        <row r="543">
          <cell r="K543">
            <v>10</v>
          </cell>
        </row>
        <row r="544">
          <cell r="K544">
            <v>10</v>
          </cell>
        </row>
        <row r="545">
          <cell r="K545">
            <v>10</v>
          </cell>
        </row>
        <row r="546">
          <cell r="K546">
            <v>10</v>
          </cell>
        </row>
        <row r="547">
          <cell r="K547">
            <v>100</v>
          </cell>
        </row>
        <row r="548">
          <cell r="K548">
            <v>20</v>
          </cell>
        </row>
        <row r="549">
          <cell r="K549">
            <v>10</v>
          </cell>
        </row>
        <row r="561">
          <cell r="K561">
            <v>20</v>
          </cell>
        </row>
        <row r="562">
          <cell r="K562">
            <v>12</v>
          </cell>
        </row>
        <row r="563">
          <cell r="K563">
            <v>25</v>
          </cell>
        </row>
        <row r="564">
          <cell r="K564">
            <v>10</v>
          </cell>
        </row>
        <row r="565">
          <cell r="K565">
            <v>20</v>
          </cell>
        </row>
        <row r="566">
          <cell r="K566">
            <v>12</v>
          </cell>
        </row>
        <row r="567">
          <cell r="K567">
            <v>3</v>
          </cell>
        </row>
        <row r="568">
          <cell r="K568">
            <v>35</v>
          </cell>
        </row>
        <row r="569">
          <cell r="K569">
            <v>10</v>
          </cell>
        </row>
        <row r="570">
          <cell r="K570">
            <v>6</v>
          </cell>
        </row>
        <row r="571">
          <cell r="K571">
            <v>12</v>
          </cell>
        </row>
        <row r="572">
          <cell r="K572">
            <v>25</v>
          </cell>
        </row>
        <row r="573">
          <cell r="K573">
            <v>20</v>
          </cell>
        </row>
        <row r="574">
          <cell r="K574">
            <v>30</v>
          </cell>
        </row>
        <row r="575">
          <cell r="K575">
            <v>25</v>
          </cell>
        </row>
        <row r="584">
          <cell r="K584">
            <v>30</v>
          </cell>
        </row>
        <row r="585">
          <cell r="K585">
            <v>50</v>
          </cell>
        </row>
        <row r="586">
          <cell r="K586">
            <v>10</v>
          </cell>
        </row>
        <row r="587">
          <cell r="K587">
            <v>60</v>
          </cell>
        </row>
        <row r="588">
          <cell r="K588">
            <v>20</v>
          </cell>
        </row>
        <row r="589">
          <cell r="K589">
            <v>10</v>
          </cell>
        </row>
        <row r="590">
          <cell r="K590">
            <v>50</v>
          </cell>
        </row>
        <row r="591">
          <cell r="K591">
            <v>80</v>
          </cell>
        </row>
        <row r="592">
          <cell r="K592">
            <v>20</v>
          </cell>
        </row>
        <row r="593">
          <cell r="K593">
            <v>5</v>
          </cell>
        </row>
        <row r="594">
          <cell r="K594">
            <v>20</v>
          </cell>
        </row>
        <row r="609">
          <cell r="K609">
            <v>15</v>
          </cell>
        </row>
        <row r="610">
          <cell r="K610">
            <v>20</v>
          </cell>
        </row>
        <row r="611">
          <cell r="K611">
            <v>20</v>
          </cell>
        </row>
        <row r="612">
          <cell r="K612">
            <v>15</v>
          </cell>
        </row>
        <row r="613">
          <cell r="K613">
            <v>50</v>
          </cell>
        </row>
        <row r="614">
          <cell r="K614">
            <v>5</v>
          </cell>
        </row>
        <row r="615">
          <cell r="K615">
            <v>10</v>
          </cell>
        </row>
        <row r="627">
          <cell r="K627">
            <v>20</v>
          </cell>
        </row>
        <row r="628">
          <cell r="K628">
            <v>3</v>
          </cell>
        </row>
        <row r="629">
          <cell r="K629">
            <v>50</v>
          </cell>
        </row>
        <row r="630">
          <cell r="K630">
            <v>20</v>
          </cell>
        </row>
        <row r="631">
          <cell r="K631">
            <v>12</v>
          </cell>
        </row>
        <row r="632">
          <cell r="K632">
            <v>5</v>
          </cell>
        </row>
        <row r="633">
          <cell r="K633">
            <v>30</v>
          </cell>
        </row>
        <row r="634">
          <cell r="K634">
            <v>30</v>
          </cell>
        </row>
        <row r="635">
          <cell r="K635">
            <v>50</v>
          </cell>
        </row>
        <row r="636">
          <cell r="K636">
            <v>5</v>
          </cell>
        </row>
        <row r="637">
          <cell r="K637">
            <v>105</v>
          </cell>
        </row>
        <row r="638">
          <cell r="K638">
            <v>30</v>
          </cell>
        </row>
        <row r="639">
          <cell r="K639">
            <v>10</v>
          </cell>
        </row>
        <row r="640">
          <cell r="K640">
            <v>5</v>
          </cell>
        </row>
        <row r="658">
          <cell r="K658">
            <v>10</v>
          </cell>
        </row>
        <row r="659">
          <cell r="K659">
            <v>35</v>
          </cell>
        </row>
        <row r="660">
          <cell r="K660">
            <v>8</v>
          </cell>
        </row>
        <row r="661">
          <cell r="K661">
            <v>5</v>
          </cell>
        </row>
        <row r="662">
          <cell r="K662">
            <v>15</v>
          </cell>
        </row>
        <row r="663">
          <cell r="K663">
            <v>10</v>
          </cell>
        </row>
        <row r="664">
          <cell r="K664">
            <v>5</v>
          </cell>
        </row>
        <row r="665">
          <cell r="K665">
            <v>12</v>
          </cell>
        </row>
        <row r="679">
          <cell r="K679">
            <v>10</v>
          </cell>
        </row>
        <row r="680">
          <cell r="K680">
            <v>45</v>
          </cell>
        </row>
        <row r="681">
          <cell r="K681">
            <v>2</v>
          </cell>
        </row>
        <row r="682">
          <cell r="K682">
            <v>5</v>
          </cell>
        </row>
        <row r="683">
          <cell r="K683">
            <v>15</v>
          </cell>
        </row>
        <row r="684">
          <cell r="K684">
            <v>10</v>
          </cell>
        </row>
        <row r="685">
          <cell r="K685">
            <v>50</v>
          </cell>
        </row>
        <row r="686">
          <cell r="K686">
            <v>3</v>
          </cell>
        </row>
        <row r="687">
          <cell r="K687">
            <v>10</v>
          </cell>
        </row>
        <row r="691">
          <cell r="K691">
            <v>25</v>
          </cell>
        </row>
        <row r="692">
          <cell r="K692">
            <v>5</v>
          </cell>
        </row>
        <row r="693">
          <cell r="K693">
            <v>20</v>
          </cell>
        </row>
        <row r="694">
          <cell r="K694">
            <v>25</v>
          </cell>
        </row>
        <row r="695">
          <cell r="K695">
            <v>20</v>
          </cell>
        </row>
        <row r="696">
          <cell r="K696">
            <v>5</v>
          </cell>
        </row>
        <row r="697">
          <cell r="K697">
            <v>100</v>
          </cell>
        </row>
        <row r="698">
          <cell r="K698">
            <v>10</v>
          </cell>
        </row>
        <row r="708">
          <cell r="K708">
            <v>30</v>
          </cell>
        </row>
        <row r="709">
          <cell r="K709">
            <v>50</v>
          </cell>
        </row>
        <row r="710">
          <cell r="K710">
            <v>8</v>
          </cell>
        </row>
        <row r="711">
          <cell r="K711">
            <v>50</v>
          </cell>
        </row>
        <row r="712">
          <cell r="K712">
            <v>50</v>
          </cell>
        </row>
        <row r="713">
          <cell r="K713">
            <v>50</v>
          </cell>
        </row>
        <row r="714">
          <cell r="K714">
            <v>50</v>
          </cell>
        </row>
        <row r="715">
          <cell r="K715">
            <v>70</v>
          </cell>
        </row>
        <row r="716">
          <cell r="K716">
            <v>100</v>
          </cell>
        </row>
        <row r="717">
          <cell r="K717">
            <v>12</v>
          </cell>
        </row>
        <row r="718">
          <cell r="K718">
            <v>30</v>
          </cell>
        </row>
        <row r="734">
          <cell r="K734">
            <v>20</v>
          </cell>
        </row>
        <row r="735">
          <cell r="K735">
            <v>50</v>
          </cell>
        </row>
        <row r="736">
          <cell r="K736">
            <v>10</v>
          </cell>
        </row>
        <row r="737">
          <cell r="K737">
            <v>15</v>
          </cell>
        </row>
        <row r="738">
          <cell r="K738">
            <v>20</v>
          </cell>
        </row>
        <row r="739">
          <cell r="K739">
            <v>25</v>
          </cell>
        </row>
        <row r="740">
          <cell r="K740">
            <v>50</v>
          </cell>
        </row>
        <row r="741">
          <cell r="K741">
            <v>10</v>
          </cell>
        </row>
        <row r="753">
          <cell r="K753">
            <v>30</v>
          </cell>
        </row>
        <row r="754">
          <cell r="K754">
            <v>55</v>
          </cell>
        </row>
        <row r="755">
          <cell r="K755">
            <v>6</v>
          </cell>
        </row>
        <row r="756">
          <cell r="K756">
            <v>45</v>
          </cell>
        </row>
        <row r="757">
          <cell r="K757">
            <v>20</v>
          </cell>
        </row>
        <row r="758">
          <cell r="K758">
            <v>20</v>
          </cell>
        </row>
        <row r="759">
          <cell r="K759">
            <v>15</v>
          </cell>
        </row>
        <row r="760">
          <cell r="K760">
            <v>100</v>
          </cell>
        </row>
        <row r="761">
          <cell r="K761">
            <v>9</v>
          </cell>
        </row>
        <row r="762">
          <cell r="K762">
            <v>20</v>
          </cell>
        </row>
        <row r="763">
          <cell r="K763">
            <v>10</v>
          </cell>
        </row>
        <row r="767">
          <cell r="K767">
            <v>30</v>
          </cell>
        </row>
        <row r="768">
          <cell r="K768">
            <v>30</v>
          </cell>
        </row>
        <row r="769">
          <cell r="K769">
            <v>10</v>
          </cell>
        </row>
        <row r="770">
          <cell r="K770">
            <v>5</v>
          </cell>
        </row>
        <row r="771">
          <cell r="K771">
            <v>85</v>
          </cell>
        </row>
        <row r="772">
          <cell r="K772">
            <v>5</v>
          </cell>
        </row>
        <row r="787">
          <cell r="K787">
            <v>30</v>
          </cell>
        </row>
        <row r="788">
          <cell r="K788">
            <v>70</v>
          </cell>
        </row>
        <row r="789">
          <cell r="K789">
            <v>5</v>
          </cell>
        </row>
        <row r="790">
          <cell r="K790">
            <v>30</v>
          </cell>
        </row>
        <row r="791">
          <cell r="K791">
            <v>35</v>
          </cell>
        </row>
        <row r="792">
          <cell r="K792">
            <v>30</v>
          </cell>
        </row>
        <row r="793">
          <cell r="K793">
            <v>30</v>
          </cell>
        </row>
        <row r="794">
          <cell r="K794">
            <v>45</v>
          </cell>
        </row>
        <row r="795">
          <cell r="K795">
            <v>80</v>
          </cell>
        </row>
        <row r="796">
          <cell r="K796">
            <v>6</v>
          </cell>
        </row>
        <row r="797">
          <cell r="K797">
            <v>35</v>
          </cell>
        </row>
        <row r="798">
          <cell r="K798">
            <v>5</v>
          </cell>
        </row>
        <row r="799">
          <cell r="K799">
            <v>10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5</v>
          </cell>
        </row>
        <row r="11">
          <cell r="K11">
            <v>5</v>
          </cell>
        </row>
        <row r="12">
          <cell r="K12">
            <v>5</v>
          </cell>
        </row>
        <row r="13">
          <cell r="K13">
            <v>2</v>
          </cell>
        </row>
        <row r="17">
          <cell r="K17">
            <v>10</v>
          </cell>
        </row>
        <row r="18">
          <cell r="K18">
            <v>10</v>
          </cell>
        </row>
        <row r="20">
          <cell r="K20">
            <v>5</v>
          </cell>
        </row>
        <row r="24">
          <cell r="K24">
            <v>50</v>
          </cell>
        </row>
        <row r="28">
          <cell r="K28">
            <v>5</v>
          </cell>
        </row>
        <row r="29">
          <cell r="K29">
            <v>5</v>
          </cell>
        </row>
        <row r="33">
          <cell r="K33">
            <v>10</v>
          </cell>
        </row>
        <row r="34">
          <cell r="K34">
            <v>10</v>
          </cell>
        </row>
        <row r="38">
          <cell r="K38">
            <v>5</v>
          </cell>
        </row>
        <row r="42">
          <cell r="K42">
            <v>20</v>
          </cell>
        </row>
        <row r="43">
          <cell r="K43">
            <v>10</v>
          </cell>
        </row>
        <row r="44">
          <cell r="K44">
            <v>5</v>
          </cell>
        </row>
        <row r="48">
          <cell r="K48">
            <v>6</v>
          </cell>
        </row>
        <row r="49">
          <cell r="K49">
            <v>10</v>
          </cell>
        </row>
        <row r="50">
          <cell r="K50">
            <v>5</v>
          </cell>
        </row>
        <row r="54">
          <cell r="K54">
            <v>60</v>
          </cell>
        </row>
        <row r="55">
          <cell r="K55">
            <v>10</v>
          </cell>
        </row>
        <row r="56">
          <cell r="K56">
            <v>15</v>
          </cell>
        </row>
        <row r="57">
          <cell r="K57">
            <v>15</v>
          </cell>
        </row>
        <row r="61">
          <cell r="K61">
            <v>60</v>
          </cell>
        </row>
        <row r="62">
          <cell r="K62">
            <v>50</v>
          </cell>
        </row>
        <row r="63">
          <cell r="K63">
            <v>40</v>
          </cell>
        </row>
        <row r="67">
          <cell r="K67">
            <v>2</v>
          </cell>
        </row>
        <row r="68">
          <cell r="K68">
            <v>30</v>
          </cell>
        </row>
        <row r="69">
          <cell r="K69">
            <v>25</v>
          </cell>
        </row>
        <row r="70">
          <cell r="K70">
            <v>5</v>
          </cell>
        </row>
        <row r="74">
          <cell r="K74">
            <v>45</v>
          </cell>
        </row>
        <row r="75">
          <cell r="K75">
            <v>20</v>
          </cell>
        </row>
        <row r="76">
          <cell r="K76">
            <v>5</v>
          </cell>
        </row>
        <row r="80">
          <cell r="K80">
            <v>5</v>
          </cell>
        </row>
        <row r="81">
          <cell r="K81">
            <v>15</v>
          </cell>
        </row>
        <row r="82">
          <cell r="K82">
            <v>10</v>
          </cell>
        </row>
        <row r="86">
          <cell r="K86">
            <v>50</v>
          </cell>
        </row>
        <row r="87">
          <cell r="K87">
            <v>25</v>
          </cell>
        </row>
        <row r="88">
          <cell r="K88">
            <v>125</v>
          </cell>
        </row>
        <row r="89">
          <cell r="K89">
            <v>100</v>
          </cell>
        </row>
        <row r="90">
          <cell r="K90">
            <v>175</v>
          </cell>
        </row>
        <row r="91">
          <cell r="K91">
            <v>150</v>
          </cell>
        </row>
        <row r="95">
          <cell r="K95">
            <v>4</v>
          </cell>
        </row>
        <row r="96">
          <cell r="K96">
            <v>4</v>
          </cell>
        </row>
        <row r="97">
          <cell r="K97">
            <v>2</v>
          </cell>
        </row>
        <row r="101">
          <cell r="K101">
            <v>10</v>
          </cell>
        </row>
        <row r="105">
          <cell r="K105">
            <v>25</v>
          </cell>
        </row>
        <row r="109">
          <cell r="K109">
            <v>10</v>
          </cell>
        </row>
        <row r="110">
          <cell r="K110">
            <v>10</v>
          </cell>
        </row>
        <row r="111">
          <cell r="K111">
            <v>10</v>
          </cell>
        </row>
        <row r="115">
          <cell r="K115">
            <v>10</v>
          </cell>
        </row>
        <row r="116">
          <cell r="K116">
            <v>15</v>
          </cell>
        </row>
        <row r="120">
          <cell r="K120">
            <v>12</v>
          </cell>
        </row>
        <row r="121">
          <cell r="K121">
            <v>5</v>
          </cell>
        </row>
        <row r="130">
          <cell r="K130">
            <v>10</v>
          </cell>
        </row>
        <row r="131">
          <cell r="K131">
            <v>10</v>
          </cell>
        </row>
        <row r="132">
          <cell r="K132">
            <v>10</v>
          </cell>
        </row>
        <row r="133">
          <cell r="K133">
            <v>10</v>
          </cell>
        </row>
        <row r="136">
          <cell r="K136">
            <v>20</v>
          </cell>
        </row>
        <row r="140">
          <cell r="K140">
            <v>75</v>
          </cell>
        </row>
        <row r="141">
          <cell r="K141">
            <v>30</v>
          </cell>
        </row>
        <row r="142">
          <cell r="K142">
            <v>25</v>
          </cell>
        </row>
        <row r="143">
          <cell r="K143">
            <v>20</v>
          </cell>
        </row>
        <row r="147">
          <cell r="K147">
            <v>15</v>
          </cell>
        </row>
        <row r="148">
          <cell r="K148">
            <v>10</v>
          </cell>
        </row>
        <row r="149">
          <cell r="K149">
            <v>15</v>
          </cell>
        </row>
        <row r="153">
          <cell r="K153">
            <v>20</v>
          </cell>
        </row>
        <row r="154">
          <cell r="K154">
            <v>15</v>
          </cell>
        </row>
        <row r="155">
          <cell r="K155">
            <v>5</v>
          </cell>
        </row>
        <row r="159">
          <cell r="K159">
            <v>10</v>
          </cell>
        </row>
        <row r="160">
          <cell r="K160">
            <v>5</v>
          </cell>
        </row>
        <row r="161">
          <cell r="K161">
            <v>20</v>
          </cell>
        </row>
        <row r="162">
          <cell r="K162">
            <v>10</v>
          </cell>
        </row>
        <row r="163">
          <cell r="K163">
            <v>5</v>
          </cell>
        </row>
        <row r="167">
          <cell r="K167">
            <v>30</v>
          </cell>
        </row>
        <row r="168">
          <cell r="K168">
            <v>35</v>
          </cell>
        </row>
        <row r="169">
          <cell r="K169">
            <v>20</v>
          </cell>
        </row>
        <row r="170">
          <cell r="K170">
            <v>15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18</v>
          </cell>
        </row>
        <row r="11">
          <cell r="K11">
            <v>20</v>
          </cell>
        </row>
        <row r="12">
          <cell r="K12">
            <v>10</v>
          </cell>
        </row>
        <row r="13">
          <cell r="K13">
            <v>2</v>
          </cell>
        </row>
        <row r="17">
          <cell r="K17">
            <v>10</v>
          </cell>
        </row>
        <row r="18">
          <cell r="K18">
            <v>10</v>
          </cell>
        </row>
        <row r="19">
          <cell r="K19">
            <v>30</v>
          </cell>
        </row>
        <row r="20">
          <cell r="K20">
            <v>10</v>
          </cell>
        </row>
        <row r="21">
          <cell r="K21">
            <v>10</v>
          </cell>
        </row>
        <row r="30">
          <cell r="K30">
            <v>100</v>
          </cell>
        </row>
        <row r="34">
          <cell r="K34">
            <v>10</v>
          </cell>
        </row>
        <row r="35">
          <cell r="K35">
            <v>5</v>
          </cell>
        </row>
        <row r="36">
          <cell r="K36">
            <v>20</v>
          </cell>
        </row>
        <row r="37">
          <cell r="K37">
            <v>15</v>
          </cell>
        </row>
        <row r="48">
          <cell r="K48">
            <v>25</v>
          </cell>
        </row>
        <row r="49">
          <cell r="K49">
            <v>5</v>
          </cell>
        </row>
        <row r="58">
          <cell r="K58">
            <v>15</v>
          </cell>
        </row>
        <row r="59">
          <cell r="K59">
            <v>5</v>
          </cell>
        </row>
        <row r="60">
          <cell r="K60">
            <v>15</v>
          </cell>
        </row>
        <row r="64">
          <cell r="K64">
            <v>60</v>
          </cell>
        </row>
        <row r="65">
          <cell r="K65">
            <v>60</v>
          </cell>
        </row>
        <row r="66">
          <cell r="K66">
            <v>60</v>
          </cell>
        </row>
        <row r="67">
          <cell r="K67">
            <v>20</v>
          </cell>
        </row>
        <row r="71">
          <cell r="K71">
            <v>20</v>
          </cell>
        </row>
        <row r="72">
          <cell r="K72">
            <v>10</v>
          </cell>
        </row>
        <row r="76">
          <cell r="K76">
            <v>10</v>
          </cell>
        </row>
        <row r="77">
          <cell r="K77">
            <v>20</v>
          </cell>
        </row>
        <row r="78">
          <cell r="K78">
            <v>20</v>
          </cell>
        </row>
        <row r="82">
          <cell r="K82">
            <v>10</v>
          </cell>
        </row>
        <row r="83">
          <cell r="K83">
            <v>5</v>
          </cell>
        </row>
        <row r="84">
          <cell r="K84">
            <v>5</v>
          </cell>
        </row>
        <row r="85">
          <cell r="K85">
            <v>5</v>
          </cell>
        </row>
        <row r="89">
          <cell r="K89">
            <v>15</v>
          </cell>
        </row>
        <row r="90">
          <cell r="K90">
            <v>20</v>
          </cell>
        </row>
        <row r="91">
          <cell r="K91">
            <v>10</v>
          </cell>
        </row>
        <row r="92">
          <cell r="K92">
            <v>25</v>
          </cell>
        </row>
        <row r="96">
          <cell r="K96">
            <v>100</v>
          </cell>
        </row>
        <row r="100">
          <cell r="K100">
            <v>40</v>
          </cell>
        </row>
        <row r="101">
          <cell r="K101">
            <v>100</v>
          </cell>
        </row>
        <row r="102">
          <cell r="K102">
            <v>50</v>
          </cell>
        </row>
        <row r="106">
          <cell r="K106">
            <v>10</v>
          </cell>
        </row>
        <row r="107">
          <cell r="K107">
            <v>10</v>
          </cell>
        </row>
        <row r="111">
          <cell r="K111">
            <v>15</v>
          </cell>
        </row>
        <row r="112">
          <cell r="K112">
            <v>10</v>
          </cell>
        </row>
        <row r="116">
          <cell r="K116">
            <v>10</v>
          </cell>
        </row>
        <row r="117">
          <cell r="K117">
            <v>10</v>
          </cell>
        </row>
        <row r="118">
          <cell r="K118">
            <v>5</v>
          </cell>
        </row>
        <row r="122">
          <cell r="K122">
            <v>15</v>
          </cell>
        </row>
        <row r="123">
          <cell r="K123">
            <v>10</v>
          </cell>
        </row>
        <row r="124">
          <cell r="K124">
            <v>25</v>
          </cell>
        </row>
        <row r="125">
          <cell r="K125">
            <v>25</v>
          </cell>
        </row>
        <row r="129">
          <cell r="K129">
            <v>10</v>
          </cell>
        </row>
        <row r="130">
          <cell r="K130">
            <v>10</v>
          </cell>
        </row>
        <row r="131">
          <cell r="K131">
            <v>10</v>
          </cell>
        </row>
        <row r="132">
          <cell r="K132">
            <v>10</v>
          </cell>
        </row>
        <row r="133">
          <cell r="K133">
            <v>10</v>
          </cell>
        </row>
        <row r="137">
          <cell r="K137">
            <v>10</v>
          </cell>
        </row>
        <row r="138">
          <cell r="K138">
            <v>10</v>
          </cell>
        </row>
        <row r="139">
          <cell r="K139">
            <v>5</v>
          </cell>
        </row>
        <row r="143">
          <cell r="K143">
            <v>5</v>
          </cell>
        </row>
        <row r="144">
          <cell r="K144">
            <v>5</v>
          </cell>
        </row>
        <row r="145">
          <cell r="K145">
            <v>15</v>
          </cell>
        </row>
        <row r="146">
          <cell r="K146">
            <v>5</v>
          </cell>
        </row>
        <row r="150">
          <cell r="K150">
            <v>5</v>
          </cell>
        </row>
        <row r="151">
          <cell r="K151">
            <v>30</v>
          </cell>
        </row>
        <row r="152">
          <cell r="K152">
            <v>30</v>
          </cell>
        </row>
        <row r="153">
          <cell r="K153">
            <v>10</v>
          </cell>
        </row>
        <row r="157">
          <cell r="K157">
            <v>10</v>
          </cell>
        </row>
        <row r="158">
          <cell r="K158">
            <v>15</v>
          </cell>
        </row>
        <row r="159">
          <cell r="K159">
            <v>15</v>
          </cell>
        </row>
        <row r="160">
          <cell r="K160">
            <v>10</v>
          </cell>
        </row>
        <row r="164">
          <cell r="K164">
            <v>15</v>
          </cell>
        </row>
        <row r="165">
          <cell r="K165">
            <v>15</v>
          </cell>
        </row>
        <row r="166">
          <cell r="K166">
            <v>20</v>
          </cell>
        </row>
        <row r="170">
          <cell r="K170">
            <v>15</v>
          </cell>
        </row>
        <row r="171">
          <cell r="K171">
            <v>20</v>
          </cell>
        </row>
        <row r="172">
          <cell r="K172">
            <v>20</v>
          </cell>
        </row>
        <row r="173">
          <cell r="K173">
            <v>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20</v>
          </cell>
        </row>
        <row r="11">
          <cell r="K11">
            <v>5</v>
          </cell>
        </row>
        <row r="15">
          <cell r="K15">
            <v>10</v>
          </cell>
        </row>
        <row r="16">
          <cell r="K16">
            <v>30</v>
          </cell>
        </row>
        <row r="17">
          <cell r="K17">
            <v>10</v>
          </cell>
        </row>
        <row r="26">
          <cell r="K26">
            <v>5</v>
          </cell>
        </row>
        <row r="27">
          <cell r="K27">
            <v>5</v>
          </cell>
        </row>
        <row r="28">
          <cell r="K28">
            <v>5</v>
          </cell>
        </row>
        <row r="32">
          <cell r="K32">
            <v>10</v>
          </cell>
        </row>
        <row r="43">
          <cell r="K43">
            <v>10</v>
          </cell>
        </row>
        <row r="52">
          <cell r="K52">
            <v>10</v>
          </cell>
        </row>
        <row r="56">
          <cell r="K56">
            <v>10</v>
          </cell>
        </row>
        <row r="57">
          <cell r="K57">
            <v>5</v>
          </cell>
        </row>
        <row r="58">
          <cell r="K58">
            <v>15</v>
          </cell>
        </row>
        <row r="62">
          <cell r="K62">
            <v>30</v>
          </cell>
        </row>
        <row r="63">
          <cell r="K63">
            <v>40</v>
          </cell>
        </row>
        <row r="64">
          <cell r="K64">
            <v>20</v>
          </cell>
        </row>
        <row r="65">
          <cell r="K65">
            <v>10</v>
          </cell>
        </row>
        <row r="69">
          <cell r="K69">
            <v>10</v>
          </cell>
        </row>
        <row r="70">
          <cell r="K70">
            <v>40</v>
          </cell>
        </row>
        <row r="71">
          <cell r="K71">
            <v>100</v>
          </cell>
        </row>
        <row r="72">
          <cell r="K72">
            <v>80</v>
          </cell>
        </row>
        <row r="73">
          <cell r="K73">
            <v>20</v>
          </cell>
        </row>
        <row r="77">
          <cell r="K77">
            <v>15</v>
          </cell>
        </row>
        <row r="78">
          <cell r="K78">
            <v>15</v>
          </cell>
        </row>
        <row r="79">
          <cell r="K79">
            <v>10</v>
          </cell>
        </row>
        <row r="80">
          <cell r="K80">
            <v>25</v>
          </cell>
        </row>
        <row r="84">
          <cell r="K84">
            <v>15</v>
          </cell>
        </row>
        <row r="85">
          <cell r="K85">
            <v>12</v>
          </cell>
        </row>
        <row r="86">
          <cell r="K86">
            <v>3</v>
          </cell>
        </row>
        <row r="90">
          <cell r="K90">
            <v>25</v>
          </cell>
        </row>
        <row r="94">
          <cell r="K94">
            <v>5</v>
          </cell>
        </row>
        <row r="95">
          <cell r="K95">
            <v>70</v>
          </cell>
        </row>
        <row r="96">
          <cell r="K96">
            <v>25</v>
          </cell>
        </row>
        <row r="100">
          <cell r="K100">
            <v>7</v>
          </cell>
        </row>
        <row r="101">
          <cell r="K101">
            <v>40</v>
          </cell>
        </row>
        <row r="102">
          <cell r="K102">
            <v>35</v>
          </cell>
        </row>
        <row r="103">
          <cell r="K103">
            <v>3</v>
          </cell>
        </row>
        <row r="107">
          <cell r="K107">
            <v>25</v>
          </cell>
        </row>
        <row r="108">
          <cell r="K108">
            <v>50</v>
          </cell>
        </row>
        <row r="109">
          <cell r="K109">
            <v>50</v>
          </cell>
        </row>
        <row r="110">
          <cell r="K110">
            <v>50</v>
          </cell>
        </row>
        <row r="111">
          <cell r="K111">
            <v>50</v>
          </cell>
        </row>
        <row r="112">
          <cell r="K112">
            <v>100</v>
          </cell>
        </row>
        <row r="113">
          <cell r="K113">
            <v>150</v>
          </cell>
        </row>
        <row r="114">
          <cell r="K114">
            <v>150</v>
          </cell>
        </row>
        <row r="130">
          <cell r="K130">
            <v>10</v>
          </cell>
        </row>
        <row r="131">
          <cell r="K131">
            <v>50</v>
          </cell>
        </row>
        <row r="132">
          <cell r="K132">
            <v>40</v>
          </cell>
        </row>
        <row r="133">
          <cell r="K133">
            <v>100</v>
          </cell>
        </row>
        <row r="142">
          <cell r="K142">
            <v>3</v>
          </cell>
        </row>
        <row r="143">
          <cell r="K143">
            <v>4</v>
          </cell>
        </row>
        <row r="144">
          <cell r="K144">
            <v>3</v>
          </cell>
        </row>
        <row r="148">
          <cell r="K148">
            <v>10</v>
          </cell>
        </row>
        <row r="149">
          <cell r="K149">
            <v>15</v>
          </cell>
        </row>
        <row r="150">
          <cell r="K150">
            <v>15</v>
          </cell>
        </row>
        <row r="154">
          <cell r="K154">
            <v>20</v>
          </cell>
        </row>
        <row r="155">
          <cell r="K155">
            <v>10</v>
          </cell>
        </row>
        <row r="159">
          <cell r="K159">
            <v>10</v>
          </cell>
        </row>
        <row r="163">
          <cell r="K163">
            <v>15</v>
          </cell>
        </row>
        <row r="164">
          <cell r="K164">
            <v>5</v>
          </cell>
        </row>
        <row r="168">
          <cell r="K168">
            <v>15</v>
          </cell>
        </row>
        <row r="169">
          <cell r="K169">
            <v>15</v>
          </cell>
        </row>
        <row r="173">
          <cell r="K173">
            <v>15</v>
          </cell>
        </row>
        <row r="174">
          <cell r="K174">
            <v>10</v>
          </cell>
        </row>
        <row r="175">
          <cell r="K175">
            <v>5</v>
          </cell>
        </row>
        <row r="176">
          <cell r="K176">
            <v>5</v>
          </cell>
        </row>
        <row r="180">
          <cell r="K180">
            <v>20</v>
          </cell>
        </row>
        <row r="181">
          <cell r="K181">
            <v>5</v>
          </cell>
        </row>
        <row r="182">
          <cell r="K182">
            <v>5</v>
          </cell>
        </row>
        <row r="186">
          <cell r="K186">
            <v>5</v>
          </cell>
        </row>
        <row r="187">
          <cell r="K187">
            <v>25</v>
          </cell>
        </row>
        <row r="188">
          <cell r="K188">
            <v>5</v>
          </cell>
        </row>
        <row r="189">
          <cell r="K189">
            <v>40</v>
          </cell>
        </row>
        <row r="193">
          <cell r="K193">
            <v>5</v>
          </cell>
        </row>
        <row r="194">
          <cell r="K194">
            <v>5</v>
          </cell>
        </row>
        <row r="195">
          <cell r="K195">
            <v>5</v>
          </cell>
        </row>
        <row r="196">
          <cell r="K196">
            <v>5</v>
          </cell>
        </row>
        <row r="200">
          <cell r="K200">
            <v>10</v>
          </cell>
        </row>
        <row r="204">
          <cell r="K204">
            <v>10</v>
          </cell>
        </row>
        <row r="208">
          <cell r="K208">
            <v>90</v>
          </cell>
        </row>
        <row r="210">
          <cell r="K210">
            <v>50</v>
          </cell>
        </row>
        <row r="214">
          <cell r="K214">
            <v>5</v>
          </cell>
        </row>
        <row r="215">
          <cell r="K215">
            <v>20</v>
          </cell>
        </row>
        <row r="219">
          <cell r="K219">
            <v>25</v>
          </cell>
        </row>
        <row r="220">
          <cell r="K220">
            <v>25</v>
          </cell>
        </row>
        <row r="224">
          <cell r="K224">
            <v>14</v>
          </cell>
        </row>
        <row r="225">
          <cell r="K225">
            <v>5</v>
          </cell>
        </row>
        <row r="229">
          <cell r="K229">
            <v>10</v>
          </cell>
        </row>
        <row r="230">
          <cell r="K230">
            <v>20</v>
          </cell>
        </row>
        <row r="231">
          <cell r="K231">
            <v>20</v>
          </cell>
        </row>
        <row r="235">
          <cell r="K235">
            <v>25</v>
          </cell>
        </row>
        <row r="236">
          <cell r="K236">
            <v>35</v>
          </cell>
        </row>
        <row r="237">
          <cell r="K237">
            <v>10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K10">
            <v>10</v>
          </cell>
        </row>
        <row r="11">
          <cell r="K11">
            <v>10</v>
          </cell>
        </row>
        <row r="12">
          <cell r="K12">
            <v>5</v>
          </cell>
        </row>
        <row r="16">
          <cell r="K16">
            <v>40</v>
          </cell>
        </row>
        <row r="17">
          <cell r="K17">
            <v>90</v>
          </cell>
        </row>
        <row r="18">
          <cell r="K18">
            <v>40</v>
          </cell>
        </row>
        <row r="19">
          <cell r="K19">
            <v>80</v>
          </cell>
        </row>
        <row r="23">
          <cell r="K23">
            <v>15</v>
          </cell>
        </row>
        <row r="24">
          <cell r="K24">
            <v>10</v>
          </cell>
        </row>
        <row r="28">
          <cell r="K28">
            <v>10</v>
          </cell>
        </row>
        <row r="32">
          <cell r="K32">
            <v>5</v>
          </cell>
        </row>
        <row r="33">
          <cell r="K33">
            <v>5</v>
          </cell>
        </row>
        <row r="37">
          <cell r="K37">
            <v>20</v>
          </cell>
        </row>
        <row r="41">
          <cell r="K41">
            <v>15</v>
          </cell>
        </row>
        <row r="45">
          <cell r="K45">
            <v>10</v>
          </cell>
        </row>
        <row r="46">
          <cell r="K46">
            <v>5</v>
          </cell>
        </row>
        <row r="47">
          <cell r="K47">
            <v>15</v>
          </cell>
        </row>
        <row r="48">
          <cell r="K48">
            <v>5</v>
          </cell>
        </row>
        <row r="52">
          <cell r="K52">
            <v>60</v>
          </cell>
        </row>
        <row r="53">
          <cell r="K53">
            <v>50</v>
          </cell>
        </row>
        <row r="54">
          <cell r="K54">
            <v>115</v>
          </cell>
        </row>
        <row r="55">
          <cell r="K55">
            <v>25</v>
          </cell>
        </row>
        <row r="59">
          <cell r="K59">
            <v>85</v>
          </cell>
        </row>
        <row r="60">
          <cell r="K60">
            <v>15</v>
          </cell>
        </row>
        <row r="64">
          <cell r="K64">
            <v>50</v>
          </cell>
        </row>
        <row r="65">
          <cell r="K65">
            <v>70</v>
          </cell>
        </row>
        <row r="66">
          <cell r="K66">
            <v>70</v>
          </cell>
        </row>
        <row r="67">
          <cell r="K67">
            <v>30</v>
          </cell>
        </row>
        <row r="71">
          <cell r="K71">
            <v>5</v>
          </cell>
        </row>
        <row r="72">
          <cell r="K72">
            <v>10</v>
          </cell>
        </row>
        <row r="73">
          <cell r="K73">
            <v>15</v>
          </cell>
        </row>
        <row r="77">
          <cell r="K77">
            <v>20</v>
          </cell>
        </row>
        <row r="78">
          <cell r="K78">
            <v>5</v>
          </cell>
        </row>
        <row r="79">
          <cell r="K79">
            <v>5</v>
          </cell>
        </row>
        <row r="83">
          <cell r="K83">
            <v>5</v>
          </cell>
        </row>
        <row r="84">
          <cell r="K84">
            <v>110</v>
          </cell>
        </row>
        <row r="85">
          <cell r="K85">
            <v>15</v>
          </cell>
        </row>
        <row r="89">
          <cell r="K89">
            <v>15</v>
          </cell>
        </row>
        <row r="90">
          <cell r="K90">
            <v>20</v>
          </cell>
        </row>
        <row r="91">
          <cell r="K91">
            <v>70</v>
          </cell>
        </row>
        <row r="92">
          <cell r="K92">
            <v>20</v>
          </cell>
        </row>
        <row r="96">
          <cell r="K96">
            <v>25</v>
          </cell>
        </row>
        <row r="97">
          <cell r="K97">
            <v>50</v>
          </cell>
        </row>
        <row r="98">
          <cell r="K98">
            <v>75</v>
          </cell>
        </row>
        <row r="102">
          <cell r="K102">
            <v>15</v>
          </cell>
        </row>
        <row r="103">
          <cell r="K103">
            <v>15</v>
          </cell>
        </row>
        <row r="112">
          <cell r="K112">
            <v>20</v>
          </cell>
        </row>
        <row r="113">
          <cell r="K113">
            <v>20</v>
          </cell>
        </row>
        <row r="114">
          <cell r="K114">
            <v>10</v>
          </cell>
        </row>
        <row r="118">
          <cell r="K118">
            <v>5</v>
          </cell>
        </row>
        <row r="119">
          <cell r="K119">
            <v>25</v>
          </cell>
        </row>
        <row r="120">
          <cell r="K120">
            <v>30</v>
          </cell>
        </row>
        <row r="124">
          <cell r="K124">
            <v>25</v>
          </cell>
        </row>
        <row r="125">
          <cell r="K125">
            <v>50</v>
          </cell>
        </row>
        <row r="126">
          <cell r="K126">
            <v>65</v>
          </cell>
        </row>
        <row r="127">
          <cell r="K127">
            <v>15</v>
          </cell>
        </row>
        <row r="131">
          <cell r="K131">
            <v>50</v>
          </cell>
        </row>
        <row r="132">
          <cell r="K132">
            <v>50</v>
          </cell>
        </row>
        <row r="136">
          <cell r="K136">
            <v>10</v>
          </cell>
        </row>
        <row r="137">
          <cell r="K137">
            <v>5</v>
          </cell>
        </row>
        <row r="138">
          <cell r="K138">
            <v>5</v>
          </cell>
        </row>
        <row r="142">
          <cell r="K142">
            <v>25</v>
          </cell>
        </row>
        <row r="143">
          <cell r="K143">
            <v>10</v>
          </cell>
        </row>
        <row r="144">
          <cell r="K144">
            <v>5</v>
          </cell>
        </row>
        <row r="148">
          <cell r="K148">
            <v>5</v>
          </cell>
        </row>
        <row r="149">
          <cell r="K149">
            <v>10</v>
          </cell>
        </row>
        <row r="150">
          <cell r="K150">
            <v>5</v>
          </cell>
        </row>
        <row r="154">
          <cell r="K154">
            <v>25</v>
          </cell>
        </row>
        <row r="155">
          <cell r="K155">
            <v>33</v>
          </cell>
        </row>
        <row r="156">
          <cell r="K156">
            <v>20</v>
          </cell>
        </row>
        <row r="157">
          <cell r="K157">
            <v>2</v>
          </cell>
        </row>
        <row r="161">
          <cell r="K161">
            <v>30</v>
          </cell>
        </row>
        <row r="165">
          <cell r="K165">
            <v>40</v>
          </cell>
        </row>
        <row r="169">
          <cell r="K169">
            <v>25</v>
          </cell>
        </row>
        <row r="170">
          <cell r="K170">
            <v>7</v>
          </cell>
        </row>
        <row r="171">
          <cell r="K171">
            <v>3</v>
          </cell>
        </row>
        <row r="172">
          <cell r="K172">
            <v>5</v>
          </cell>
        </row>
        <row r="176">
          <cell r="K176">
            <v>20</v>
          </cell>
        </row>
        <row r="177">
          <cell r="K177">
            <v>20</v>
          </cell>
        </row>
        <row r="178">
          <cell r="K178">
            <v>30</v>
          </cell>
        </row>
        <row r="179">
          <cell r="K179">
            <v>25</v>
          </cell>
        </row>
        <row r="180">
          <cell r="K180">
            <v>10</v>
          </cell>
        </row>
        <row r="184">
          <cell r="K184">
            <v>5</v>
          </cell>
        </row>
        <row r="185">
          <cell r="K185">
            <v>5</v>
          </cell>
        </row>
        <row r="186">
          <cell r="K186">
            <v>5</v>
          </cell>
        </row>
        <row r="187">
          <cell r="K187">
            <v>5</v>
          </cell>
        </row>
        <row r="197">
          <cell r="K197">
            <v>5</v>
          </cell>
        </row>
        <row r="198">
          <cell r="K198">
            <v>25</v>
          </cell>
        </row>
        <row r="199">
          <cell r="K199">
            <v>20</v>
          </cell>
        </row>
        <row r="200">
          <cell r="K200">
            <v>10</v>
          </cell>
        </row>
        <row r="209">
          <cell r="K209">
            <v>10</v>
          </cell>
        </row>
        <row r="210">
          <cell r="K210">
            <v>10</v>
          </cell>
        </row>
        <row r="211">
          <cell r="K211">
            <v>15</v>
          </cell>
        </row>
        <row r="212">
          <cell r="K212">
            <v>5</v>
          </cell>
        </row>
        <row r="228">
          <cell r="K228">
            <v>185</v>
          </cell>
        </row>
        <row r="229">
          <cell r="K229">
            <v>20</v>
          </cell>
        </row>
        <row r="240">
          <cell r="K240">
            <v>5</v>
          </cell>
        </row>
        <row r="241">
          <cell r="K241">
            <v>10</v>
          </cell>
        </row>
        <row r="246">
          <cell r="K246">
            <v>3</v>
          </cell>
        </row>
        <row r="247">
          <cell r="K247">
            <v>10</v>
          </cell>
        </row>
        <row r="248">
          <cell r="K248">
            <v>2</v>
          </cell>
        </row>
        <row r="249">
          <cell r="K249">
            <v>5</v>
          </cell>
        </row>
        <row r="253">
          <cell r="K253">
            <v>15</v>
          </cell>
        </row>
        <row r="254">
          <cell r="K254">
            <v>5</v>
          </cell>
        </row>
        <row r="255">
          <cell r="K255">
            <v>5</v>
          </cell>
        </row>
        <row r="256">
          <cell r="K256">
            <v>25</v>
          </cell>
        </row>
        <row r="260">
          <cell r="K260">
            <v>20</v>
          </cell>
        </row>
        <row r="261">
          <cell r="K261">
            <v>10</v>
          </cell>
        </row>
        <row r="262">
          <cell r="K262">
            <v>10</v>
          </cell>
        </row>
        <row r="263">
          <cell r="K263">
            <v>10</v>
          </cell>
        </row>
        <row r="267">
          <cell r="K267">
            <v>35</v>
          </cell>
        </row>
        <row r="268">
          <cell r="K268">
            <v>40</v>
          </cell>
        </row>
        <row r="269">
          <cell r="K269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tabSelected="1" zoomScaleNormal="100" zoomScaleSheetLayoutView="112" workbookViewId="0">
      <pane xSplit="3" ySplit="6" topLeftCell="T7" activePane="bottomRight" state="frozen"/>
      <selection pane="topRight" activeCell="C1" sqref="C1"/>
      <selection pane="bottomLeft" activeCell="A8" sqref="A8"/>
      <selection pane="bottomRight" activeCell="C5" sqref="C5:C6"/>
    </sheetView>
  </sheetViews>
  <sheetFormatPr defaultColWidth="6" defaultRowHeight="13.5" customHeight="1" x14ac:dyDescent="0.2"/>
  <cols>
    <col min="1" max="1" width="2.7109375" style="4" bestFit="1" customWidth="1"/>
    <col min="2" max="2" width="19.85546875" style="4" customWidth="1"/>
    <col min="3" max="3" width="59.85546875" style="19" customWidth="1"/>
    <col min="4" max="4" width="7.28515625" style="4" bestFit="1" customWidth="1"/>
    <col min="5" max="5" width="10.85546875" style="4" bestFit="1" customWidth="1"/>
    <col min="6" max="6" width="7.28515625" style="4" bestFit="1" customWidth="1"/>
    <col min="7" max="9" width="7.28515625" style="4" customWidth="1"/>
    <col min="10" max="10" width="11.7109375" style="4" customWidth="1"/>
    <col min="11" max="12" width="9" style="4" bestFit="1" customWidth="1"/>
    <col min="13" max="13" width="7" style="4" bestFit="1" customWidth="1"/>
    <col min="14" max="14" width="10.7109375" style="4" bestFit="1" customWidth="1"/>
    <col min="15" max="15" width="7.28515625" style="4" bestFit="1" customWidth="1"/>
    <col min="16" max="16" width="10.7109375" style="4" bestFit="1" customWidth="1"/>
    <col min="17" max="17" width="6.28515625" style="4" customWidth="1"/>
    <col min="18" max="18" width="7" style="4" bestFit="1" customWidth="1"/>
    <col min="19" max="19" width="10.85546875" style="4" bestFit="1" customWidth="1"/>
    <col min="20" max="20" width="7.28515625" style="4" bestFit="1" customWidth="1"/>
    <col min="21" max="21" width="8.28515625" style="4" bestFit="1" customWidth="1"/>
    <col min="22" max="22" width="10.140625" style="4" bestFit="1" customWidth="1"/>
    <col min="23" max="23" width="7.140625" style="4" bestFit="1" customWidth="1"/>
    <col min="24" max="24" width="11" style="4" bestFit="1" customWidth="1"/>
    <col min="25" max="25" width="7.28515625" style="4" bestFit="1" customWidth="1"/>
    <col min="26" max="26" width="8.42578125" style="4" bestFit="1" customWidth="1"/>
    <col min="27" max="27" width="9" style="4" bestFit="1" customWidth="1"/>
    <col min="28" max="29" width="7.7109375" style="4" bestFit="1" customWidth="1"/>
    <col min="30" max="30" width="10.5703125" style="4" bestFit="1" customWidth="1"/>
    <col min="31" max="31" width="5.42578125" style="4" bestFit="1" customWidth="1"/>
    <col min="32" max="16384" width="6" style="4"/>
  </cols>
  <sheetData>
    <row r="1" spans="1:31" s="2" customFormat="1" ht="13.5" customHeight="1" x14ac:dyDescent="0.25">
      <c r="B1" s="95"/>
      <c r="C1" s="96" t="s">
        <v>10</v>
      </c>
      <c r="D1" s="95"/>
      <c r="E1" s="95"/>
      <c r="J1" s="288"/>
      <c r="K1" s="288"/>
      <c r="L1" s="288"/>
      <c r="M1" s="288"/>
      <c r="N1" s="288"/>
    </row>
    <row r="2" spans="1:31" s="2" customFormat="1" ht="13.5" customHeight="1" x14ac:dyDescent="0.25">
      <c r="B2" s="95"/>
      <c r="C2" s="96" t="s">
        <v>16</v>
      </c>
      <c r="D2" s="95"/>
      <c r="E2" s="95"/>
      <c r="J2" s="288"/>
      <c r="K2" s="288"/>
      <c r="L2" s="288"/>
      <c r="M2" s="288"/>
      <c r="N2" s="288"/>
    </row>
    <row r="3" spans="1:31" s="2" customFormat="1" ht="15.75" x14ac:dyDescent="0.25">
      <c r="B3" s="95"/>
      <c r="C3" s="96" t="s">
        <v>92</v>
      </c>
      <c r="D3" s="95"/>
      <c r="E3" s="95"/>
      <c r="J3" s="288"/>
      <c r="K3" s="288"/>
      <c r="L3" s="288"/>
      <c r="M3" s="288"/>
      <c r="N3" s="288"/>
    </row>
    <row r="4" spans="1:31" ht="13.5" customHeight="1" thickBot="1" x14ac:dyDescent="0.4"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5"/>
    </row>
    <row r="5" spans="1:31" s="134" customFormat="1" ht="20.25" customHeight="1" thickBot="1" x14ac:dyDescent="0.35">
      <c r="B5" s="286" t="s">
        <v>27</v>
      </c>
      <c r="C5" s="297" t="s">
        <v>84</v>
      </c>
      <c r="D5" s="292" t="s">
        <v>0</v>
      </c>
      <c r="E5" s="292"/>
      <c r="F5" s="289" t="s">
        <v>5</v>
      </c>
      <c r="G5" s="292" t="s">
        <v>89</v>
      </c>
      <c r="H5" s="292"/>
      <c r="I5" s="289" t="s">
        <v>5</v>
      </c>
      <c r="J5" s="292" t="s">
        <v>4</v>
      </c>
      <c r="K5" s="292"/>
      <c r="L5" s="292"/>
      <c r="M5" s="292"/>
      <c r="N5" s="299" t="s">
        <v>5</v>
      </c>
      <c r="O5" s="293" t="s">
        <v>1</v>
      </c>
      <c r="P5" s="294"/>
      <c r="Q5" s="294"/>
      <c r="R5" s="294"/>
      <c r="S5" s="295"/>
      <c r="T5" s="300" t="s">
        <v>5</v>
      </c>
      <c r="U5" s="291" t="s">
        <v>2</v>
      </c>
      <c r="V5" s="292"/>
      <c r="W5" s="292"/>
      <c r="X5" s="292"/>
      <c r="Y5" s="292"/>
      <c r="Z5" s="292"/>
      <c r="AA5" s="289" t="s">
        <v>5</v>
      </c>
      <c r="AB5" s="289" t="s">
        <v>75</v>
      </c>
      <c r="AC5" s="289" t="s">
        <v>5</v>
      </c>
      <c r="AD5" s="289" t="s">
        <v>8</v>
      </c>
      <c r="AE5" s="135"/>
    </row>
    <row r="6" spans="1:31" s="128" customFormat="1" ht="96.75" customHeight="1" thickBot="1" x14ac:dyDescent="0.3">
      <c r="B6" s="287"/>
      <c r="C6" s="298"/>
      <c r="D6" s="129" t="s">
        <v>70</v>
      </c>
      <c r="E6" s="130" t="s">
        <v>69</v>
      </c>
      <c r="F6" s="290"/>
      <c r="G6" s="129" t="s">
        <v>70</v>
      </c>
      <c r="H6" s="130" t="s">
        <v>69</v>
      </c>
      <c r="I6" s="290"/>
      <c r="J6" s="129" t="s">
        <v>71</v>
      </c>
      <c r="K6" s="129" t="s">
        <v>70</v>
      </c>
      <c r="L6" s="130" t="s">
        <v>69</v>
      </c>
      <c r="M6" s="130" t="s">
        <v>72</v>
      </c>
      <c r="N6" s="290"/>
      <c r="O6" s="129" t="s">
        <v>71</v>
      </c>
      <c r="P6" s="129" t="s">
        <v>70</v>
      </c>
      <c r="Q6" s="131" t="s">
        <v>73</v>
      </c>
      <c r="R6" s="131" t="s">
        <v>69</v>
      </c>
      <c r="S6" s="132" t="s">
        <v>72</v>
      </c>
      <c r="T6" s="290"/>
      <c r="U6" s="129" t="s">
        <v>71</v>
      </c>
      <c r="V6" s="129" t="s">
        <v>70</v>
      </c>
      <c r="W6" s="131" t="s">
        <v>73</v>
      </c>
      <c r="X6" s="131" t="s">
        <v>69</v>
      </c>
      <c r="Y6" s="133" t="s">
        <v>74</v>
      </c>
      <c r="Z6" s="130" t="s">
        <v>72</v>
      </c>
      <c r="AA6" s="290"/>
      <c r="AB6" s="290"/>
      <c r="AC6" s="290"/>
      <c r="AD6" s="290"/>
    </row>
    <row r="7" spans="1:31" ht="15" customHeight="1" thickBot="1" x14ac:dyDescent="0.3">
      <c r="A7" s="1" t="s">
        <v>9</v>
      </c>
      <c r="B7" s="284" t="s">
        <v>78</v>
      </c>
      <c r="C7" s="285"/>
      <c r="D7" s="112"/>
      <c r="E7" s="116"/>
      <c r="F7" s="114"/>
      <c r="G7" s="112"/>
      <c r="H7" s="116"/>
      <c r="I7" s="114"/>
      <c r="J7" s="112"/>
      <c r="K7" s="115"/>
      <c r="L7" s="115"/>
      <c r="M7" s="116"/>
      <c r="N7" s="114"/>
      <c r="O7" s="112"/>
      <c r="P7" s="115"/>
      <c r="Q7" s="115"/>
      <c r="R7" s="115"/>
      <c r="S7" s="116"/>
      <c r="T7" s="114"/>
      <c r="U7" s="112"/>
      <c r="V7" s="115"/>
      <c r="W7" s="115"/>
      <c r="X7" s="115"/>
      <c r="Y7" s="115"/>
      <c r="Z7" s="117"/>
      <c r="AA7" s="127"/>
      <c r="AB7" s="117"/>
      <c r="AC7" s="119"/>
      <c r="AD7" s="114"/>
    </row>
    <row r="8" spans="1:31" s="35" customFormat="1" ht="13.5" customHeight="1" x14ac:dyDescent="0.25">
      <c r="B8" s="103" t="s">
        <v>17</v>
      </c>
      <c r="C8" s="125" t="str">
        <f>[1]Sheet2!$C$38</f>
        <v>Ms.K.G.U.Chulamani</v>
      </c>
      <c r="D8" s="104">
        <f>[2]Sheet1!$K$16</f>
        <v>10</v>
      </c>
      <c r="E8" s="108">
        <f>[2]Sheet1!$K$12</f>
        <v>10</v>
      </c>
      <c r="F8" s="106">
        <f t="shared" ref="F8:F17" si="0">SUM(D8:E8)</f>
        <v>20</v>
      </c>
      <c r="G8" s="104">
        <f>0</f>
        <v>0</v>
      </c>
      <c r="H8" s="108">
        <v>0</v>
      </c>
      <c r="I8" s="106">
        <f>SUM(G8:H8)</f>
        <v>0</v>
      </c>
      <c r="J8" s="104">
        <f>0</f>
        <v>0</v>
      </c>
      <c r="K8" s="107">
        <f>[2]Sheet1!$K$15</f>
        <v>120</v>
      </c>
      <c r="L8" s="107">
        <f>[2]Sheet1!$K$11</f>
        <v>120</v>
      </c>
      <c r="M8" s="108">
        <v>0</v>
      </c>
      <c r="N8" s="106">
        <f>SUM(J8:M8)</f>
        <v>240</v>
      </c>
      <c r="O8" s="104"/>
      <c r="P8" s="107"/>
      <c r="Q8" s="107"/>
      <c r="R8" s="107"/>
      <c r="S8" s="108"/>
      <c r="T8" s="106">
        <f>SUM(O8:S8)</f>
        <v>0</v>
      </c>
      <c r="U8" s="104">
        <f>0</f>
        <v>0</v>
      </c>
      <c r="V8" s="107">
        <f>[2]Sheet1!$K$14</f>
        <v>60</v>
      </c>
      <c r="W8" s="107">
        <f>0</f>
        <v>0</v>
      </c>
      <c r="X8" s="107">
        <f>[2]Sheet1!$K$10</f>
        <v>59</v>
      </c>
      <c r="Y8" s="107">
        <f>[2]Sheet1!$K$13</f>
        <v>20</v>
      </c>
      <c r="Z8" s="109">
        <f>[2]Sheet1!$K$17</f>
        <v>20</v>
      </c>
      <c r="AA8" s="126">
        <f t="shared" ref="AA8:AA17" si="1">SUM(U8:Z8)</f>
        <v>159</v>
      </c>
      <c r="AB8" s="109"/>
      <c r="AC8" s="122">
        <v>0</v>
      </c>
      <c r="AD8" s="106">
        <f>+AC8+AA8+T8+N8+F8+I8</f>
        <v>419</v>
      </c>
    </row>
    <row r="9" spans="1:31" s="35" customFormat="1" ht="13.5" customHeight="1" x14ac:dyDescent="0.25">
      <c r="B9" s="36" t="s">
        <v>18</v>
      </c>
      <c r="C9" s="37" t="str">
        <f>[1]Sheet2!$C$30</f>
        <v>Mr.Mr.M.S.M.Shiyam</v>
      </c>
      <c r="D9" s="38">
        <f>[2]Sheet1!$K$33</f>
        <v>5</v>
      </c>
      <c r="E9" s="39">
        <f>[2]Sheet1!$K$27</f>
        <v>5</v>
      </c>
      <c r="F9" s="40">
        <f t="shared" si="0"/>
        <v>10</v>
      </c>
      <c r="G9" s="38"/>
      <c r="H9" s="39">
        <v>0</v>
      </c>
      <c r="I9" s="40">
        <f>SUM(G9:H9)</f>
        <v>0</v>
      </c>
      <c r="J9" s="38">
        <f>[2]Sheet1!$K$28</f>
        <v>30</v>
      </c>
      <c r="K9" s="41">
        <f>[2]Sheet1!$K$32</f>
        <v>80</v>
      </c>
      <c r="L9" s="41">
        <f>[2]Sheet1!$K$26</f>
        <v>94</v>
      </c>
      <c r="M9" s="39"/>
      <c r="N9" s="40">
        <f t="shared" ref="N9:N16" si="2">SUM(J9:M9)</f>
        <v>204</v>
      </c>
      <c r="O9" s="38"/>
      <c r="P9" s="41"/>
      <c r="Q9" s="41"/>
      <c r="R9" s="41"/>
      <c r="S9" s="39"/>
      <c r="T9" s="40">
        <f>SUM(O9:S9)</f>
        <v>0</v>
      </c>
      <c r="U9" s="38">
        <f>0</f>
        <v>0</v>
      </c>
      <c r="V9" s="41">
        <f>[2]Sheet1!$K$31</f>
        <v>10</v>
      </c>
      <c r="W9" s="41">
        <f>[2]Sheet1!$K$30</f>
        <v>3</v>
      </c>
      <c r="X9" s="41">
        <f>[2]Sheet1!$K$25</f>
        <v>20</v>
      </c>
      <c r="Y9" s="41">
        <f>[2]Sheet1!$K$29</f>
        <v>3</v>
      </c>
      <c r="Z9" s="42"/>
      <c r="AA9" s="43">
        <f t="shared" si="1"/>
        <v>36</v>
      </c>
      <c r="AB9" s="42"/>
      <c r="AC9" s="44">
        <f>SUM(AB9)</f>
        <v>0</v>
      </c>
      <c r="AD9" s="106">
        <f t="shared" ref="AD9:AD17" si="3">+AC9+AA9+T9+N9+F9+I9</f>
        <v>250</v>
      </c>
    </row>
    <row r="10" spans="1:31" s="35" customFormat="1" ht="13.5" customHeight="1" x14ac:dyDescent="0.25">
      <c r="B10" s="36" t="s">
        <v>19</v>
      </c>
      <c r="C10" s="37" t="str">
        <f>[1]Sheet2!$C$31</f>
        <v>Ruby Distributor</v>
      </c>
      <c r="D10" s="38">
        <f>[2]Sheet1!$K$136</f>
        <v>8</v>
      </c>
      <c r="E10" s="39">
        <f>[2]Sheet1!$K$129</f>
        <v>12</v>
      </c>
      <c r="F10" s="40">
        <f t="shared" si="0"/>
        <v>20</v>
      </c>
      <c r="G10" s="38">
        <v>0</v>
      </c>
      <c r="H10" s="39">
        <v>0</v>
      </c>
      <c r="I10" s="40">
        <f t="shared" ref="I10:I12" si="4">SUM(G10:H10)</f>
        <v>0</v>
      </c>
      <c r="J10" s="38">
        <f>[2]Sheet1!$K$131</f>
        <v>7</v>
      </c>
      <c r="K10" s="41">
        <f>[2]Sheet1!$K$135</f>
        <v>70</v>
      </c>
      <c r="L10" s="41">
        <f>[2]Sheet1!$K$128</f>
        <v>80</v>
      </c>
      <c r="M10" s="39">
        <f>[2]Sheet1!$K$138</f>
        <v>5</v>
      </c>
      <c r="N10" s="40">
        <f>SUM(J10:M10)</f>
        <v>162</v>
      </c>
      <c r="O10" s="38">
        <f>0</f>
        <v>0</v>
      </c>
      <c r="P10" s="41">
        <f>[2]Sheet1!$K$134</f>
        <v>13</v>
      </c>
      <c r="Q10" s="41">
        <v>0</v>
      </c>
      <c r="R10" s="41">
        <f>[2]Sheet1!$K$127</f>
        <v>17</v>
      </c>
      <c r="S10" s="39">
        <f>[2]Sheet1!$K$137</f>
        <v>3</v>
      </c>
      <c r="T10" s="40">
        <f t="shared" ref="T10:T16" si="5">SUM(O10:S10)</f>
        <v>33</v>
      </c>
      <c r="U10" s="38">
        <f>[2]Sheet1!$K$130</f>
        <v>5</v>
      </c>
      <c r="V10" s="41">
        <f>[2]Sheet1!$K$133</f>
        <v>50</v>
      </c>
      <c r="W10" s="41">
        <f>0</f>
        <v>0</v>
      </c>
      <c r="X10" s="41">
        <f>[2]Sheet1!$K$126</f>
        <v>70</v>
      </c>
      <c r="Y10" s="41">
        <f>[2]Sheet1!$K$132</f>
        <v>10</v>
      </c>
      <c r="Z10" s="42">
        <f>0</f>
        <v>0</v>
      </c>
      <c r="AA10" s="43">
        <f>SUM(U10:Z10)</f>
        <v>135</v>
      </c>
      <c r="AB10" s="42"/>
      <c r="AC10" s="44">
        <f t="shared" ref="AC10:AC11" si="6">SUM(AB10)</f>
        <v>0</v>
      </c>
      <c r="AD10" s="106">
        <f t="shared" si="3"/>
        <v>350</v>
      </c>
    </row>
    <row r="11" spans="1:31" s="35" customFormat="1" ht="13.5" customHeight="1" x14ac:dyDescent="0.25">
      <c r="B11" s="36" t="s">
        <v>20</v>
      </c>
      <c r="C11" s="37" t="str">
        <f>[1]Sheet2!$C$33</f>
        <v>Mr.D.U.N.Rajapaksha</v>
      </c>
      <c r="D11" s="38">
        <f>[2]Sheet1!$K$51</f>
        <v>6</v>
      </c>
      <c r="E11" s="39">
        <f>[2]Sheet1!$K$44</f>
        <v>6</v>
      </c>
      <c r="F11" s="40">
        <f t="shared" si="0"/>
        <v>12</v>
      </c>
      <c r="G11" s="38"/>
      <c r="H11" s="39">
        <v>0</v>
      </c>
      <c r="I11" s="40">
        <f t="shared" si="4"/>
        <v>0</v>
      </c>
      <c r="J11" s="38">
        <f>0</f>
        <v>0</v>
      </c>
      <c r="K11" s="41">
        <f>[2]Sheet1!$K$50</f>
        <v>83</v>
      </c>
      <c r="L11" s="41">
        <f>[2]Sheet1!$K$43</f>
        <v>90</v>
      </c>
      <c r="M11" s="39">
        <f>[2]Sheet1!$K$53</f>
        <v>3</v>
      </c>
      <c r="N11" s="40">
        <f t="shared" si="2"/>
        <v>176</v>
      </c>
      <c r="O11" s="38">
        <f>0</f>
        <v>0</v>
      </c>
      <c r="P11" s="41">
        <f>[2]Sheet1!$K$49</f>
        <v>6</v>
      </c>
      <c r="Q11" s="41">
        <f>0</f>
        <v>0</v>
      </c>
      <c r="R11" s="41">
        <f>[2]Sheet1!$K$42</f>
        <v>6</v>
      </c>
      <c r="S11" s="39">
        <v>0</v>
      </c>
      <c r="T11" s="40">
        <f t="shared" si="5"/>
        <v>12</v>
      </c>
      <c r="U11" s="38">
        <f>[2]Sheet1!$K$45</f>
        <v>12</v>
      </c>
      <c r="V11" s="41">
        <f>[2]Sheet1!$K$48</f>
        <v>48</v>
      </c>
      <c r="W11" s="41">
        <f>[2]Sheet1!$K$47</f>
        <v>6</v>
      </c>
      <c r="X11" s="41">
        <f>[2]Sheet1!$K$41</f>
        <v>60</v>
      </c>
      <c r="Y11" s="41">
        <f>[2]Sheet1!$K$46</f>
        <v>12</v>
      </c>
      <c r="Z11" s="42">
        <f>[2]Sheet1!$K$52</f>
        <v>12</v>
      </c>
      <c r="AA11" s="43">
        <f t="shared" si="1"/>
        <v>150</v>
      </c>
      <c r="AB11" s="42"/>
      <c r="AC11" s="44">
        <f t="shared" si="6"/>
        <v>0</v>
      </c>
      <c r="AD11" s="106">
        <f>+AC11+AA11+T11+N11+F11+I11</f>
        <v>350</v>
      </c>
    </row>
    <row r="12" spans="1:31" s="35" customFormat="1" ht="13.5" customHeight="1" x14ac:dyDescent="0.25">
      <c r="B12" s="36" t="s">
        <v>21</v>
      </c>
      <c r="C12" s="37" t="str">
        <f>[1]Sheet2!$C$35</f>
        <v>Mr.A.G.A.Udaya Kumara</v>
      </c>
      <c r="D12" s="38">
        <f>[2]Sheet1!$K$67</f>
        <v>20</v>
      </c>
      <c r="E12" s="39">
        <f>[2]Sheet1!$K$62</f>
        <v>10</v>
      </c>
      <c r="F12" s="40">
        <f t="shared" si="0"/>
        <v>30</v>
      </c>
      <c r="G12" s="38"/>
      <c r="H12" s="39">
        <v>0</v>
      </c>
      <c r="I12" s="40">
        <f t="shared" si="4"/>
        <v>0</v>
      </c>
      <c r="J12" s="38">
        <f>[2]Sheet1!$K$64</f>
        <v>50</v>
      </c>
      <c r="K12" s="41">
        <f>[2]Sheet1!$K$66</f>
        <v>100</v>
      </c>
      <c r="L12" s="41">
        <f>[2]Sheet1!$K$61</f>
        <v>10</v>
      </c>
      <c r="M12" s="39">
        <f>[2]Sheet1!$K$70</f>
        <v>10</v>
      </c>
      <c r="N12" s="40">
        <f t="shared" si="2"/>
        <v>170</v>
      </c>
      <c r="O12" s="38"/>
      <c r="P12" s="41"/>
      <c r="Q12" s="41"/>
      <c r="R12" s="41"/>
      <c r="S12" s="39">
        <f>[2]Sheet1!$K$69</f>
        <v>10</v>
      </c>
      <c r="T12" s="40">
        <f t="shared" si="5"/>
        <v>10</v>
      </c>
      <c r="U12" s="38">
        <f>[2]Sheet1!$K$63</f>
        <v>55</v>
      </c>
      <c r="V12" s="41">
        <f>0</f>
        <v>0</v>
      </c>
      <c r="W12" s="41">
        <f>0</f>
        <v>0</v>
      </c>
      <c r="X12" s="41">
        <f>0</f>
        <v>0</v>
      </c>
      <c r="Y12" s="41">
        <f>[2]Sheet1!$K$65</f>
        <v>5</v>
      </c>
      <c r="Z12" s="42">
        <f>[2]Sheet1!$K$68</f>
        <v>30</v>
      </c>
      <c r="AA12" s="43">
        <f t="shared" ref="AA12" si="7">SUM(U12:Z12)</f>
        <v>90</v>
      </c>
      <c r="AB12" s="42"/>
      <c r="AC12" s="44">
        <f t="shared" ref="AC12:AC17" si="8">SUM(AB12)</f>
        <v>0</v>
      </c>
      <c r="AD12" s="106">
        <f t="shared" si="3"/>
        <v>300</v>
      </c>
    </row>
    <row r="13" spans="1:31" s="35" customFormat="1" ht="13.5" customHeight="1" x14ac:dyDescent="0.25">
      <c r="B13" s="36" t="s">
        <v>22</v>
      </c>
      <c r="C13" s="37" t="str">
        <f>[1]Sheet2!$C$36</f>
        <v>Mr.H.M.Indika Hasantha</v>
      </c>
      <c r="D13" s="38"/>
      <c r="E13" s="39"/>
      <c r="F13" s="40">
        <f>SUM(D13:E13)</f>
        <v>0</v>
      </c>
      <c r="G13" s="38"/>
      <c r="H13" s="39">
        <v>0</v>
      </c>
      <c r="I13" s="40">
        <f>SUM(G13:H13)</f>
        <v>0</v>
      </c>
      <c r="J13" s="38"/>
      <c r="K13" s="41"/>
      <c r="L13" s="41"/>
      <c r="M13" s="39"/>
      <c r="N13" s="40">
        <f>SUM(J13:M13)</f>
        <v>0</v>
      </c>
      <c r="O13" s="38"/>
      <c r="P13" s="41"/>
      <c r="Q13" s="41"/>
      <c r="R13" s="41"/>
      <c r="S13" s="39"/>
      <c r="T13" s="40">
        <f t="shared" si="5"/>
        <v>0</v>
      </c>
      <c r="U13" s="38"/>
      <c r="V13" s="41"/>
      <c r="W13" s="41"/>
      <c r="X13" s="41"/>
      <c r="Y13" s="41"/>
      <c r="Z13" s="42"/>
      <c r="AA13" s="43">
        <f>SUM(U13:Z13)</f>
        <v>0</v>
      </c>
      <c r="AB13" s="42"/>
      <c r="AC13" s="44">
        <f t="shared" si="8"/>
        <v>0</v>
      </c>
      <c r="AD13" s="106">
        <f t="shared" si="3"/>
        <v>0</v>
      </c>
    </row>
    <row r="14" spans="1:31" s="35" customFormat="1" ht="13.5" customHeight="1" x14ac:dyDescent="0.25">
      <c r="B14" s="36" t="s">
        <v>23</v>
      </c>
      <c r="C14" s="37" t="str">
        <f>[1]Sheet2!$C$29</f>
        <v>Mr.T.Sanjeewa</v>
      </c>
      <c r="D14" s="38">
        <f>[2]Sheet1!$K$89</f>
        <v>5</v>
      </c>
      <c r="E14" s="39">
        <f>[2]Sheet1!$K$85</f>
        <v>7</v>
      </c>
      <c r="F14" s="40">
        <f t="shared" si="0"/>
        <v>12</v>
      </c>
      <c r="G14" s="38"/>
      <c r="H14" s="39">
        <v>0</v>
      </c>
      <c r="I14" s="40">
        <f t="shared" ref="I14:I17" si="9">SUM(G14:H14)</f>
        <v>0</v>
      </c>
      <c r="J14" s="38">
        <f>[2]Sheet1!$K$86</f>
        <v>10</v>
      </c>
      <c r="K14" s="41">
        <f>[2]Sheet1!$K$88</f>
        <v>50</v>
      </c>
      <c r="L14" s="41">
        <f>[2]Sheet1!$K$84</f>
        <v>50</v>
      </c>
      <c r="M14" s="39">
        <f>[2]Sheet1!$K$90</f>
        <v>5</v>
      </c>
      <c r="N14" s="40">
        <f t="shared" si="2"/>
        <v>115</v>
      </c>
      <c r="O14" s="38"/>
      <c r="P14" s="41">
        <f>0</f>
        <v>0</v>
      </c>
      <c r="Q14" s="41"/>
      <c r="R14" s="41">
        <f>[2]Sheet1!$K$83</f>
        <v>3</v>
      </c>
      <c r="S14" s="39"/>
      <c r="T14" s="40">
        <f t="shared" si="5"/>
        <v>3</v>
      </c>
      <c r="U14" s="38">
        <f>0</f>
        <v>0</v>
      </c>
      <c r="V14" s="41">
        <f>0</f>
        <v>0</v>
      </c>
      <c r="W14" s="41">
        <f>0</f>
        <v>0</v>
      </c>
      <c r="X14" s="41">
        <f>[2]Sheet1!$K$82</f>
        <v>50</v>
      </c>
      <c r="Y14" s="41">
        <f>[2]Sheet1!$K$87</f>
        <v>20</v>
      </c>
      <c r="Z14" s="42">
        <f>0</f>
        <v>0</v>
      </c>
      <c r="AA14" s="43">
        <f>SUM(U14:Z14)</f>
        <v>70</v>
      </c>
      <c r="AB14" s="42"/>
      <c r="AC14" s="44">
        <f t="shared" si="8"/>
        <v>0</v>
      </c>
      <c r="AD14" s="106">
        <f t="shared" si="3"/>
        <v>200</v>
      </c>
    </row>
    <row r="15" spans="1:31" s="35" customFormat="1" ht="13.5" customHeight="1" x14ac:dyDescent="0.25">
      <c r="B15" s="36" t="s">
        <v>24</v>
      </c>
      <c r="C15" s="37" t="str">
        <f>[1]Sheet2!$C$37</f>
        <v>Mr.L.G.T.Chandana</v>
      </c>
      <c r="D15" s="38"/>
      <c r="E15" s="39"/>
      <c r="F15" s="40">
        <f t="shared" si="0"/>
        <v>0</v>
      </c>
      <c r="G15" s="38"/>
      <c r="H15" s="39">
        <v>0</v>
      </c>
      <c r="I15" s="40">
        <f t="shared" si="9"/>
        <v>0</v>
      </c>
      <c r="J15" s="38"/>
      <c r="K15" s="41"/>
      <c r="L15" s="41"/>
      <c r="M15" s="39"/>
      <c r="N15" s="40">
        <f>SUM(J15:M15)</f>
        <v>0</v>
      </c>
      <c r="O15" s="38"/>
      <c r="P15" s="41"/>
      <c r="Q15" s="41"/>
      <c r="R15" s="41"/>
      <c r="S15" s="39"/>
      <c r="T15" s="40">
        <f t="shared" si="5"/>
        <v>0</v>
      </c>
      <c r="U15" s="38"/>
      <c r="V15" s="41"/>
      <c r="W15" s="41"/>
      <c r="X15" s="41"/>
      <c r="Y15" s="41"/>
      <c r="Z15" s="42"/>
      <c r="AA15" s="43">
        <f t="shared" si="1"/>
        <v>0</v>
      </c>
      <c r="AB15" s="42"/>
      <c r="AC15" s="44">
        <f t="shared" si="8"/>
        <v>0</v>
      </c>
      <c r="AD15" s="106">
        <f t="shared" si="3"/>
        <v>0</v>
      </c>
    </row>
    <row r="16" spans="1:31" s="35" customFormat="1" ht="13.5" customHeight="1" x14ac:dyDescent="0.25">
      <c r="B16" s="36" t="s">
        <v>25</v>
      </c>
      <c r="C16" s="37" t="str">
        <f>[1]Sheet2!$C$34</f>
        <v>Mr.A.M.Amith Madushanka</v>
      </c>
      <c r="D16" s="55"/>
      <c r="E16" s="56"/>
      <c r="F16" s="57">
        <f t="shared" si="0"/>
        <v>0</v>
      </c>
      <c r="G16" s="55"/>
      <c r="H16" s="56">
        <v>0</v>
      </c>
      <c r="I16" s="57">
        <f t="shared" si="9"/>
        <v>0</v>
      </c>
      <c r="J16" s="55"/>
      <c r="K16" s="58">
        <f>[2]Sheet1!$K$105</f>
        <v>50</v>
      </c>
      <c r="L16" s="58">
        <f>[2]Sheet1!$K$104</f>
        <v>50</v>
      </c>
      <c r="M16" s="56"/>
      <c r="N16" s="57">
        <f t="shared" si="2"/>
        <v>100</v>
      </c>
      <c r="O16" s="55"/>
      <c r="P16" s="58"/>
      <c r="Q16" s="58"/>
      <c r="R16" s="58"/>
      <c r="S16" s="56"/>
      <c r="T16" s="57">
        <f t="shared" si="5"/>
        <v>0</v>
      </c>
      <c r="U16" s="55"/>
      <c r="V16" s="58"/>
      <c r="W16" s="58"/>
      <c r="X16" s="58"/>
      <c r="Y16" s="58"/>
      <c r="Z16" s="59"/>
      <c r="AA16" s="60">
        <f t="shared" si="1"/>
        <v>0</v>
      </c>
      <c r="AB16" s="59"/>
      <c r="AC16" s="61">
        <f t="shared" si="8"/>
        <v>0</v>
      </c>
      <c r="AD16" s="106">
        <f t="shared" si="3"/>
        <v>100</v>
      </c>
    </row>
    <row r="17" spans="1:30" s="35" customFormat="1" ht="16.5" thickBot="1" x14ac:dyDescent="0.3">
      <c r="B17" s="45" t="s">
        <v>26</v>
      </c>
      <c r="C17" s="46" t="str">
        <f>[1]Sheet2!$C$32</f>
        <v>Mr.W.B.P.Mendis</v>
      </c>
      <c r="D17" s="62">
        <f>[2]Sheet1!$K$118</f>
        <v>10</v>
      </c>
      <c r="E17" s="63">
        <f>[2]Sheet1!$K$111</f>
        <v>10</v>
      </c>
      <c r="F17" s="64">
        <f t="shared" si="0"/>
        <v>20</v>
      </c>
      <c r="G17" s="62">
        <v>0</v>
      </c>
      <c r="H17" s="63">
        <f>0</f>
        <v>0</v>
      </c>
      <c r="I17" s="64">
        <f t="shared" si="9"/>
        <v>0</v>
      </c>
      <c r="J17" s="62">
        <f>[2]Sheet1!$K$113</f>
        <v>20</v>
      </c>
      <c r="K17" s="65">
        <f>[2]Sheet1!$K$117</f>
        <v>90</v>
      </c>
      <c r="L17" s="65">
        <f>[2]Sheet1!$K$110</f>
        <v>100</v>
      </c>
      <c r="M17" s="63">
        <v>0</v>
      </c>
      <c r="N17" s="64">
        <f>SUM(J17:M17)</f>
        <v>210</v>
      </c>
      <c r="O17" s="62">
        <v>0</v>
      </c>
      <c r="P17" s="65">
        <v>0</v>
      </c>
      <c r="Q17" s="65">
        <v>0</v>
      </c>
      <c r="R17" s="65">
        <v>0</v>
      </c>
      <c r="S17" s="63">
        <v>0</v>
      </c>
      <c r="T17" s="64">
        <f t="shared" ref="T17" si="10">SUM(O17:S17)</f>
        <v>0</v>
      </c>
      <c r="U17" s="62">
        <f>[2]Sheet1!$K$112</f>
        <v>10</v>
      </c>
      <c r="V17" s="65">
        <f>[2]Sheet1!$K$116</f>
        <v>20</v>
      </c>
      <c r="W17" s="65">
        <f>[2]Sheet1!$K$115</f>
        <v>10</v>
      </c>
      <c r="X17" s="65">
        <f>[2]Sheet1!$K$109</f>
        <v>20</v>
      </c>
      <c r="Y17" s="65">
        <f>[2]Sheet1!$K$114</f>
        <v>10</v>
      </c>
      <c r="Z17" s="66">
        <f>0</f>
        <v>0</v>
      </c>
      <c r="AA17" s="67">
        <f t="shared" si="1"/>
        <v>70</v>
      </c>
      <c r="AB17" s="66"/>
      <c r="AC17" s="68">
        <f t="shared" si="8"/>
        <v>0</v>
      </c>
      <c r="AD17" s="106">
        <f t="shared" si="3"/>
        <v>300</v>
      </c>
    </row>
    <row r="18" spans="1:30" s="136" customFormat="1" ht="16.5" thickBot="1" x14ac:dyDescent="0.3">
      <c r="B18" s="276" t="s">
        <v>5</v>
      </c>
      <c r="C18" s="277"/>
      <c r="D18" s="137">
        <f>SUM(D8:D17)</f>
        <v>64</v>
      </c>
      <c r="E18" s="138">
        <f t="shared" ref="E18:AC18" si="11">SUM(E8:E17)</f>
        <v>60</v>
      </c>
      <c r="F18" s="139">
        <f t="shared" si="11"/>
        <v>124</v>
      </c>
      <c r="G18" s="137">
        <f>SUM(G8:G17)</f>
        <v>0</v>
      </c>
      <c r="H18" s="138">
        <f t="shared" ref="H18:I18" si="12">SUM(H8:H17)</f>
        <v>0</v>
      </c>
      <c r="I18" s="139">
        <f t="shared" si="12"/>
        <v>0</v>
      </c>
      <c r="J18" s="140">
        <f t="shared" si="11"/>
        <v>117</v>
      </c>
      <c r="K18" s="141">
        <f t="shared" si="11"/>
        <v>643</v>
      </c>
      <c r="L18" s="141">
        <f t="shared" si="11"/>
        <v>594</v>
      </c>
      <c r="M18" s="142">
        <f t="shared" si="11"/>
        <v>23</v>
      </c>
      <c r="N18" s="139">
        <f t="shared" si="11"/>
        <v>1377</v>
      </c>
      <c r="O18" s="140">
        <f t="shared" si="11"/>
        <v>0</v>
      </c>
      <c r="P18" s="141">
        <f t="shared" si="11"/>
        <v>19</v>
      </c>
      <c r="Q18" s="137">
        <f t="shared" si="11"/>
        <v>0</v>
      </c>
      <c r="R18" s="141">
        <f t="shared" si="11"/>
        <v>26</v>
      </c>
      <c r="S18" s="142">
        <f t="shared" si="11"/>
        <v>13</v>
      </c>
      <c r="T18" s="139">
        <f t="shared" si="11"/>
        <v>58</v>
      </c>
      <c r="U18" s="140">
        <f t="shared" si="11"/>
        <v>82</v>
      </c>
      <c r="V18" s="141">
        <f t="shared" si="11"/>
        <v>188</v>
      </c>
      <c r="W18" s="141">
        <f t="shared" si="11"/>
        <v>19</v>
      </c>
      <c r="X18" s="141">
        <f t="shared" si="11"/>
        <v>279</v>
      </c>
      <c r="Y18" s="141">
        <f t="shared" si="11"/>
        <v>80</v>
      </c>
      <c r="Z18" s="142">
        <f t="shared" si="11"/>
        <v>62</v>
      </c>
      <c r="AA18" s="139">
        <f t="shared" si="11"/>
        <v>710</v>
      </c>
      <c r="AB18" s="139">
        <f t="shared" si="11"/>
        <v>0</v>
      </c>
      <c r="AC18" s="139">
        <f t="shared" si="11"/>
        <v>0</v>
      </c>
      <c r="AD18" s="143">
        <f>SUM(AD8:AD17)</f>
        <v>2269</v>
      </c>
    </row>
    <row r="19" spans="1:30" ht="13.5" customHeight="1" thickBot="1" x14ac:dyDescent="0.3">
      <c r="A19" s="1" t="s">
        <v>9</v>
      </c>
      <c r="B19" s="282" t="s">
        <v>77</v>
      </c>
      <c r="C19" s="283"/>
      <c r="D19" s="112"/>
      <c r="E19" s="116"/>
      <c r="F19" s="114"/>
      <c r="G19" s="112"/>
      <c r="H19" s="116"/>
      <c r="I19" s="114"/>
      <c r="J19" s="112"/>
      <c r="K19" s="115"/>
      <c r="L19" s="115"/>
      <c r="M19" s="116"/>
      <c r="N19" s="114"/>
      <c r="O19" s="112"/>
      <c r="P19" s="115"/>
      <c r="Q19" s="115"/>
      <c r="R19" s="115"/>
      <c r="S19" s="116"/>
      <c r="T19" s="114"/>
      <c r="U19" s="112"/>
      <c r="V19" s="115"/>
      <c r="W19" s="115"/>
      <c r="X19" s="115"/>
      <c r="Y19" s="115"/>
      <c r="Z19" s="117"/>
      <c r="AA19" s="127"/>
      <c r="AB19" s="117"/>
      <c r="AC19" s="119"/>
      <c r="AD19" s="114"/>
    </row>
    <row r="20" spans="1:30" s="35" customFormat="1" ht="13.5" customHeight="1" x14ac:dyDescent="0.25">
      <c r="B20" s="103" t="s">
        <v>28</v>
      </c>
      <c r="C20" s="125" t="str">
        <f>[1]Sheet2!$C$47</f>
        <v>Mr.K.Ahilendirajah</v>
      </c>
      <c r="D20" s="104">
        <v>0</v>
      </c>
      <c r="E20" s="108">
        <v>0</v>
      </c>
      <c r="F20" s="106">
        <f>SUM(D20:E20)</f>
        <v>0</v>
      </c>
      <c r="G20" s="104">
        <v>0</v>
      </c>
      <c r="H20" s="108">
        <v>0</v>
      </c>
      <c r="I20" s="106">
        <f>SUM(G20:H20)</f>
        <v>0</v>
      </c>
      <c r="J20" s="104"/>
      <c r="K20" s="107"/>
      <c r="L20" s="107"/>
      <c r="M20" s="108">
        <f>0</f>
        <v>0</v>
      </c>
      <c r="N20" s="106">
        <f>SUM(J20:M20)</f>
        <v>0</v>
      </c>
      <c r="O20" s="104">
        <f>0</f>
        <v>0</v>
      </c>
      <c r="P20" s="107">
        <v>0</v>
      </c>
      <c r="Q20" s="107">
        <v>0</v>
      </c>
      <c r="R20" s="107">
        <v>0</v>
      </c>
      <c r="S20" s="108">
        <v>0</v>
      </c>
      <c r="T20" s="106">
        <f t="shared" ref="T20:T24" si="13">SUM(O20:S20)</f>
        <v>0</v>
      </c>
      <c r="U20" s="104"/>
      <c r="V20" s="107"/>
      <c r="W20" s="107"/>
      <c r="X20" s="107"/>
      <c r="Y20" s="107"/>
      <c r="Z20" s="109">
        <f>0</f>
        <v>0</v>
      </c>
      <c r="AA20" s="126">
        <f t="shared" ref="AA20:AA27" si="14">SUM(U20:Z20)</f>
        <v>0</v>
      </c>
      <c r="AB20" s="109"/>
      <c r="AC20" s="122">
        <v>0</v>
      </c>
      <c r="AD20" s="106">
        <f t="shared" ref="AD20:AD27" si="15">+AC20+AA20+T20+N20+F20+I20</f>
        <v>0</v>
      </c>
    </row>
    <row r="21" spans="1:30" s="35" customFormat="1" ht="13.5" customHeight="1" x14ac:dyDescent="0.25">
      <c r="B21" s="36" t="s">
        <v>29</v>
      </c>
      <c r="C21" s="37" t="str">
        <f>[1]Sheet2!$C$52</f>
        <v>Sajath Distributors</v>
      </c>
      <c r="D21" s="38"/>
      <c r="E21" s="39"/>
      <c r="F21" s="40">
        <f>SUM(D21:E21)</f>
        <v>0</v>
      </c>
      <c r="G21" s="38"/>
      <c r="H21" s="39"/>
      <c r="I21" s="40">
        <f>SUM(G21:H21)</f>
        <v>0</v>
      </c>
      <c r="J21" s="38"/>
      <c r="K21" s="41"/>
      <c r="L21" s="41"/>
      <c r="M21" s="39">
        <f>0</f>
        <v>0</v>
      </c>
      <c r="N21" s="40">
        <f>SUM(J21:M21)</f>
        <v>0</v>
      </c>
      <c r="O21" s="38">
        <v>0</v>
      </c>
      <c r="P21" s="41"/>
      <c r="Q21" s="41"/>
      <c r="R21" s="41"/>
      <c r="S21" s="39"/>
      <c r="T21" s="40">
        <f t="shared" si="13"/>
        <v>0</v>
      </c>
      <c r="U21" s="38"/>
      <c r="V21" s="41"/>
      <c r="W21" s="41"/>
      <c r="X21" s="41"/>
      <c r="Y21" s="41"/>
      <c r="Z21" s="42">
        <f>0</f>
        <v>0</v>
      </c>
      <c r="AA21" s="43">
        <f t="shared" si="14"/>
        <v>0</v>
      </c>
      <c r="AB21" s="42"/>
      <c r="AC21" s="44">
        <v>0</v>
      </c>
      <c r="AD21" s="106">
        <f t="shared" si="15"/>
        <v>0</v>
      </c>
    </row>
    <row r="22" spans="1:30" s="35" customFormat="1" ht="13.5" customHeight="1" x14ac:dyDescent="0.25">
      <c r="B22" s="36" t="s">
        <v>30</v>
      </c>
      <c r="C22" s="37" t="str">
        <f>[1]Sheet2!$C$54</f>
        <v>Mr.M.T.Muzamil</v>
      </c>
      <c r="D22" s="38">
        <f>0</f>
        <v>0</v>
      </c>
      <c r="E22" s="39">
        <v>0</v>
      </c>
      <c r="F22" s="40">
        <f>SUM(D22:E22)</f>
        <v>0</v>
      </c>
      <c r="G22" s="38">
        <f>0</f>
        <v>0</v>
      </c>
      <c r="H22" s="39">
        <f>0</f>
        <v>0</v>
      </c>
      <c r="I22" s="40">
        <f t="shared" ref="I22:I27" si="16">SUM(G22:H22)</f>
        <v>0</v>
      </c>
      <c r="J22" s="38"/>
      <c r="K22" s="41"/>
      <c r="L22" s="41"/>
      <c r="M22" s="39">
        <v>0</v>
      </c>
      <c r="N22" s="40">
        <f t="shared" ref="N22:N26" si="17">SUM(J22:M22)</f>
        <v>0</v>
      </c>
      <c r="O22" s="38">
        <f>0</f>
        <v>0</v>
      </c>
      <c r="P22" s="41">
        <v>0</v>
      </c>
      <c r="Q22" s="41">
        <v>0</v>
      </c>
      <c r="R22" s="41">
        <v>0</v>
      </c>
      <c r="S22" s="39">
        <v>0</v>
      </c>
      <c r="T22" s="40">
        <f t="shared" si="13"/>
        <v>0</v>
      </c>
      <c r="U22" s="38"/>
      <c r="V22" s="41"/>
      <c r="W22" s="41"/>
      <c r="X22" s="41"/>
      <c r="Y22" s="41"/>
      <c r="Z22" s="42"/>
      <c r="AA22" s="43">
        <f t="shared" si="14"/>
        <v>0</v>
      </c>
      <c r="AB22" s="42">
        <v>0</v>
      </c>
      <c r="AC22" s="44">
        <f>SUM(AB22)</f>
        <v>0</v>
      </c>
      <c r="AD22" s="106">
        <f t="shared" si="15"/>
        <v>0</v>
      </c>
    </row>
    <row r="23" spans="1:30" s="35" customFormat="1" ht="13.5" customHeight="1" x14ac:dyDescent="0.25">
      <c r="B23" s="36" t="s">
        <v>31</v>
      </c>
      <c r="C23" s="37" t="str">
        <f>[1]Sheet2!$C$50</f>
        <v>Ms.Prathanjani</v>
      </c>
      <c r="D23" s="38"/>
      <c r="E23" s="39"/>
      <c r="F23" s="40">
        <f t="shared" ref="F23:F27" si="18">SUM(D23:E23)</f>
        <v>0</v>
      </c>
      <c r="G23" s="38"/>
      <c r="H23" s="39"/>
      <c r="I23" s="40">
        <f t="shared" si="16"/>
        <v>0</v>
      </c>
      <c r="J23" s="38"/>
      <c r="K23" s="41"/>
      <c r="L23" s="41"/>
      <c r="M23" s="39">
        <v>0</v>
      </c>
      <c r="N23" s="40">
        <f t="shared" si="17"/>
        <v>0</v>
      </c>
      <c r="O23" s="38"/>
      <c r="P23" s="41"/>
      <c r="Q23" s="41"/>
      <c r="R23" s="41"/>
      <c r="S23" s="39"/>
      <c r="T23" s="40">
        <f t="shared" si="13"/>
        <v>0</v>
      </c>
      <c r="U23" s="38"/>
      <c r="V23" s="41"/>
      <c r="W23" s="41"/>
      <c r="X23" s="41"/>
      <c r="Y23" s="41"/>
      <c r="Z23" s="42"/>
      <c r="AA23" s="43">
        <f t="shared" si="14"/>
        <v>0</v>
      </c>
      <c r="AB23" s="42"/>
      <c r="AC23" s="44">
        <v>0</v>
      </c>
      <c r="AD23" s="106">
        <f t="shared" si="15"/>
        <v>0</v>
      </c>
    </row>
    <row r="24" spans="1:30" s="35" customFormat="1" ht="13.5" customHeight="1" x14ac:dyDescent="0.25">
      <c r="B24" s="36" t="s">
        <v>32</v>
      </c>
      <c r="C24" s="37" t="str">
        <f>[1]Sheet2!$C$48</f>
        <v>Mr.Vasantha Kumar</v>
      </c>
      <c r="D24" s="38"/>
      <c r="E24" s="39"/>
      <c r="F24" s="40">
        <f t="shared" si="18"/>
        <v>0</v>
      </c>
      <c r="G24" s="38"/>
      <c r="H24" s="39"/>
      <c r="I24" s="40">
        <f t="shared" si="16"/>
        <v>0</v>
      </c>
      <c r="J24" s="38"/>
      <c r="K24" s="41"/>
      <c r="L24" s="41"/>
      <c r="M24" s="39">
        <v>0</v>
      </c>
      <c r="N24" s="40">
        <f t="shared" si="17"/>
        <v>0</v>
      </c>
      <c r="O24" s="38"/>
      <c r="P24" s="41"/>
      <c r="Q24" s="41"/>
      <c r="R24" s="41"/>
      <c r="S24" s="39"/>
      <c r="T24" s="40">
        <f t="shared" si="13"/>
        <v>0</v>
      </c>
      <c r="U24" s="38"/>
      <c r="V24" s="41"/>
      <c r="W24" s="41"/>
      <c r="X24" s="41"/>
      <c r="Y24" s="41"/>
      <c r="Z24" s="42"/>
      <c r="AA24" s="43">
        <f t="shared" si="14"/>
        <v>0</v>
      </c>
      <c r="AB24" s="42"/>
      <c r="AC24" s="44">
        <f t="shared" ref="AC24:AC25" si="19">SUM(AB24)</f>
        <v>0</v>
      </c>
      <c r="AD24" s="106">
        <f t="shared" si="15"/>
        <v>0</v>
      </c>
    </row>
    <row r="25" spans="1:30" s="35" customFormat="1" ht="13.5" customHeight="1" x14ac:dyDescent="0.25">
      <c r="B25" s="36" t="s">
        <v>33</v>
      </c>
      <c r="C25" s="37" t="str">
        <f>[1]Sheet2!$C$53</f>
        <v>Mr.I.H.M.Nadun Hasarindu</v>
      </c>
      <c r="D25" s="38"/>
      <c r="E25" s="39"/>
      <c r="F25" s="40">
        <f t="shared" si="18"/>
        <v>0</v>
      </c>
      <c r="G25" s="38">
        <v>0</v>
      </c>
      <c r="H25" s="39">
        <v>0</v>
      </c>
      <c r="I25" s="40">
        <f t="shared" si="16"/>
        <v>0</v>
      </c>
      <c r="J25" s="38"/>
      <c r="K25" s="41"/>
      <c r="L25" s="41"/>
      <c r="M25" s="39">
        <v>0</v>
      </c>
      <c r="N25" s="40">
        <f t="shared" si="17"/>
        <v>0</v>
      </c>
      <c r="O25" s="38">
        <f>0</f>
        <v>0</v>
      </c>
      <c r="P25" s="41"/>
      <c r="Q25" s="41"/>
      <c r="R25" s="41"/>
      <c r="S25" s="39"/>
      <c r="T25" s="40">
        <f>SUM(O25:S25)</f>
        <v>0</v>
      </c>
      <c r="U25" s="38"/>
      <c r="V25" s="41"/>
      <c r="W25" s="41"/>
      <c r="X25" s="41"/>
      <c r="Y25" s="41"/>
      <c r="Z25" s="42"/>
      <c r="AA25" s="43">
        <f t="shared" si="14"/>
        <v>0</v>
      </c>
      <c r="AB25" s="42"/>
      <c r="AC25" s="44">
        <f t="shared" si="19"/>
        <v>0</v>
      </c>
      <c r="AD25" s="106">
        <f t="shared" si="15"/>
        <v>0</v>
      </c>
    </row>
    <row r="26" spans="1:30" s="35" customFormat="1" ht="13.5" customHeight="1" x14ac:dyDescent="0.25">
      <c r="B26" s="36" t="s">
        <v>34</v>
      </c>
      <c r="C26" s="37" t="str">
        <f>[1]Sheet2!$C$51</f>
        <v>COSCO Marketing(Mr.A.M.Irshath)</v>
      </c>
      <c r="D26" s="38"/>
      <c r="E26" s="39"/>
      <c r="F26" s="40">
        <f t="shared" si="18"/>
        <v>0</v>
      </c>
      <c r="G26" s="38"/>
      <c r="H26" s="39"/>
      <c r="I26" s="40">
        <f t="shared" si="16"/>
        <v>0</v>
      </c>
      <c r="J26" s="38"/>
      <c r="K26" s="41"/>
      <c r="L26" s="41"/>
      <c r="M26" s="39">
        <f>0</f>
        <v>0</v>
      </c>
      <c r="N26" s="40">
        <f t="shared" si="17"/>
        <v>0</v>
      </c>
      <c r="O26" s="38"/>
      <c r="P26" s="41"/>
      <c r="Q26" s="41"/>
      <c r="R26" s="41"/>
      <c r="S26" s="39"/>
      <c r="T26" s="40">
        <f t="shared" ref="T26:T27" si="20">SUM(O26:S26)</f>
        <v>0</v>
      </c>
      <c r="U26" s="38"/>
      <c r="V26" s="41"/>
      <c r="W26" s="41"/>
      <c r="X26" s="41"/>
      <c r="Y26" s="41"/>
      <c r="Z26" s="42"/>
      <c r="AA26" s="43">
        <f t="shared" si="14"/>
        <v>0</v>
      </c>
      <c r="AB26" s="42"/>
      <c r="AC26" s="44">
        <v>0</v>
      </c>
      <c r="AD26" s="106">
        <f t="shared" si="15"/>
        <v>0</v>
      </c>
    </row>
    <row r="27" spans="1:30" s="35" customFormat="1" ht="13.5" customHeight="1" thickBot="1" x14ac:dyDescent="0.3">
      <c r="B27" s="45" t="s">
        <v>35</v>
      </c>
      <c r="C27" s="46" t="str">
        <f>[1]Sheet2!$C$49</f>
        <v>Mr.Sampath Kumara(Sonwel Di:)</v>
      </c>
      <c r="D27" s="47">
        <f>[2]Sheet1!$K$474</f>
        <v>5</v>
      </c>
      <c r="E27" s="48">
        <f>[2]Sheet1!$K$465</f>
        <v>5</v>
      </c>
      <c r="F27" s="49">
        <f t="shared" si="18"/>
        <v>10</v>
      </c>
      <c r="G27" s="47">
        <v>0</v>
      </c>
      <c r="H27" s="48">
        <v>0</v>
      </c>
      <c r="I27" s="49">
        <f t="shared" si="16"/>
        <v>0</v>
      </c>
      <c r="J27" s="47">
        <f>[2]Sheet1!$K$468</f>
        <v>60</v>
      </c>
      <c r="K27" s="50">
        <f>[2]Sheet1!$K$473</f>
        <v>170</v>
      </c>
      <c r="L27" s="50">
        <f>[2]Sheet1!$K$464</f>
        <v>120</v>
      </c>
      <c r="M27" s="48">
        <f>0</f>
        <v>0</v>
      </c>
      <c r="N27" s="49">
        <f>SUM(J27:M27)</f>
        <v>350</v>
      </c>
      <c r="O27" s="47">
        <f>[2]Sheet1!$K$467</f>
        <v>5</v>
      </c>
      <c r="P27" s="50">
        <f>[2]Sheet1!$K$472</f>
        <v>20</v>
      </c>
      <c r="Q27" s="50">
        <f>[2]Sheet1!$K$471</f>
        <v>5</v>
      </c>
      <c r="R27" s="50">
        <f>[2]Sheet1!$K$463</f>
        <v>15</v>
      </c>
      <c r="S27" s="48">
        <f>[2]Sheet1!$K$475</f>
        <v>15</v>
      </c>
      <c r="T27" s="51">
        <f t="shared" si="20"/>
        <v>60</v>
      </c>
      <c r="U27" s="47">
        <f>[2]Sheet1!$K$466</f>
        <v>10</v>
      </c>
      <c r="V27" s="50">
        <f>0</f>
        <v>0</v>
      </c>
      <c r="W27" s="50">
        <f>[2]Sheet1!$K$470</f>
        <v>10</v>
      </c>
      <c r="X27" s="50">
        <f>[2]Sheet1!$K$462</f>
        <v>15</v>
      </c>
      <c r="Y27" s="50">
        <f>[2]Sheet1!$K$469</f>
        <v>50</v>
      </c>
      <c r="Z27" s="52">
        <f>0</f>
        <v>0</v>
      </c>
      <c r="AA27" s="53">
        <f t="shared" si="14"/>
        <v>85</v>
      </c>
      <c r="AB27" s="52"/>
      <c r="AC27" s="54">
        <v>0</v>
      </c>
      <c r="AD27" s="106">
        <f t="shared" si="15"/>
        <v>505</v>
      </c>
    </row>
    <row r="28" spans="1:30" s="136" customFormat="1" ht="15.75" customHeight="1" thickBot="1" x14ac:dyDescent="0.3">
      <c r="B28" s="276" t="s">
        <v>5</v>
      </c>
      <c r="C28" s="277"/>
      <c r="D28" s="137">
        <f>SUM(D20:D27)</f>
        <v>5</v>
      </c>
      <c r="E28" s="138">
        <f t="shared" ref="E28:AC28" si="21">SUM(E20:E27)</f>
        <v>5</v>
      </c>
      <c r="F28" s="139">
        <f t="shared" si="21"/>
        <v>10</v>
      </c>
      <c r="G28" s="137">
        <f>SUM(G20:G27)</f>
        <v>0</v>
      </c>
      <c r="H28" s="138">
        <f t="shared" ref="H28:I28" si="22">SUM(H20:H27)</f>
        <v>0</v>
      </c>
      <c r="I28" s="139">
        <f t="shared" si="22"/>
        <v>0</v>
      </c>
      <c r="J28" s="140">
        <f t="shared" si="21"/>
        <v>60</v>
      </c>
      <c r="K28" s="141">
        <f t="shared" si="21"/>
        <v>170</v>
      </c>
      <c r="L28" s="141">
        <f t="shared" si="21"/>
        <v>120</v>
      </c>
      <c r="M28" s="142">
        <f t="shared" si="21"/>
        <v>0</v>
      </c>
      <c r="N28" s="139">
        <f t="shared" si="21"/>
        <v>350</v>
      </c>
      <c r="O28" s="140">
        <f t="shared" si="21"/>
        <v>5</v>
      </c>
      <c r="P28" s="141">
        <f t="shared" si="21"/>
        <v>20</v>
      </c>
      <c r="Q28" s="141">
        <f t="shared" si="21"/>
        <v>5</v>
      </c>
      <c r="R28" s="141">
        <f>SUM(R20:R27)</f>
        <v>15</v>
      </c>
      <c r="S28" s="142">
        <f t="shared" si="21"/>
        <v>15</v>
      </c>
      <c r="T28" s="139">
        <f t="shared" si="21"/>
        <v>60</v>
      </c>
      <c r="U28" s="140">
        <f t="shared" si="21"/>
        <v>10</v>
      </c>
      <c r="V28" s="141">
        <f t="shared" si="21"/>
        <v>0</v>
      </c>
      <c r="W28" s="141">
        <f t="shared" si="21"/>
        <v>10</v>
      </c>
      <c r="X28" s="141">
        <f t="shared" si="21"/>
        <v>15</v>
      </c>
      <c r="Y28" s="141">
        <f t="shared" si="21"/>
        <v>50</v>
      </c>
      <c r="Z28" s="142">
        <f t="shared" si="21"/>
        <v>0</v>
      </c>
      <c r="AA28" s="139">
        <f t="shared" si="21"/>
        <v>85</v>
      </c>
      <c r="AB28" s="139">
        <f t="shared" si="21"/>
        <v>0</v>
      </c>
      <c r="AC28" s="139">
        <f t="shared" si="21"/>
        <v>0</v>
      </c>
      <c r="AD28" s="143">
        <f>SUM(AD20:AD27)</f>
        <v>505</v>
      </c>
    </row>
    <row r="29" spans="1:30" s="35" customFormat="1" ht="16.5" thickBot="1" x14ac:dyDescent="0.3">
      <c r="A29" s="144" t="s">
        <v>9</v>
      </c>
      <c r="B29" s="282" t="s">
        <v>76</v>
      </c>
      <c r="C29" s="283"/>
      <c r="D29" s="145"/>
      <c r="E29" s="146"/>
      <c r="F29" s="147"/>
      <c r="G29" s="145"/>
      <c r="H29" s="146"/>
      <c r="I29" s="147"/>
      <c r="J29" s="145"/>
      <c r="K29" s="148"/>
      <c r="L29" s="148"/>
      <c r="M29" s="149"/>
      <c r="N29" s="147"/>
      <c r="O29" s="145"/>
      <c r="P29" s="148"/>
      <c r="Q29" s="148"/>
      <c r="R29" s="148"/>
      <c r="S29" s="149"/>
      <c r="T29" s="147">
        <f t="shared" ref="T29:T68" si="23">SUM(O29:S29)</f>
        <v>0</v>
      </c>
      <c r="U29" s="145"/>
      <c r="V29" s="148"/>
      <c r="W29" s="148"/>
      <c r="X29" s="148"/>
      <c r="Y29" s="148"/>
      <c r="Z29" s="149"/>
      <c r="AA29" s="147"/>
      <c r="AB29" s="150"/>
      <c r="AC29" s="147"/>
      <c r="AD29" s="147"/>
    </row>
    <row r="30" spans="1:30" s="35" customFormat="1" ht="13.5" customHeight="1" x14ac:dyDescent="0.25">
      <c r="B30" s="103" t="s">
        <v>36</v>
      </c>
      <c r="C30" s="69" t="str">
        <f>[1]Sheet2!$C$5</f>
        <v>Mr.I.P.Sriyananda</v>
      </c>
      <c r="D30" s="104">
        <f>[2]Sheet1!$K$173</f>
        <v>20</v>
      </c>
      <c r="E30" s="123">
        <f>[2]Sheet1!$K$163</f>
        <v>25</v>
      </c>
      <c r="F30" s="106">
        <f t="shared" ref="F30:F70" si="24">SUM(D30:E30)</f>
        <v>45</v>
      </c>
      <c r="G30" s="104">
        <v>0</v>
      </c>
      <c r="H30" s="123">
        <v>0</v>
      </c>
      <c r="I30" s="106">
        <f t="shared" ref="I30:I33" si="25">SUM(G30:H30)</f>
        <v>0</v>
      </c>
      <c r="J30" s="104">
        <f>[2]Sheet1!$K$166</f>
        <v>68</v>
      </c>
      <c r="K30" s="107">
        <f>[2]Sheet1!$K$172</f>
        <v>175</v>
      </c>
      <c r="L30" s="107">
        <f>[2]Sheet1!$K$162</f>
        <v>125</v>
      </c>
      <c r="M30" s="108">
        <f>[2]Sheet1!$K$176</f>
        <v>15</v>
      </c>
      <c r="N30" s="106">
        <f t="shared" ref="N30:N51" si="26">SUM(J30:M30)</f>
        <v>383</v>
      </c>
      <c r="O30" s="104">
        <f>[2]Sheet1!$K$165</f>
        <v>4</v>
      </c>
      <c r="P30" s="107">
        <f>[2]Sheet1!$K$171</f>
        <v>25</v>
      </c>
      <c r="Q30" s="107">
        <f>[2]Sheet1!$K$169</f>
        <v>13</v>
      </c>
      <c r="R30" s="107">
        <f>[2]Sheet1!$K$161</f>
        <v>25</v>
      </c>
      <c r="S30" s="108">
        <f>[2]Sheet1!$K$175</f>
        <v>15</v>
      </c>
      <c r="T30" s="106">
        <f>SUM(O30:S30)</f>
        <v>82</v>
      </c>
      <c r="U30" s="104">
        <f>[2]Sheet1!$K$164</f>
        <v>20</v>
      </c>
      <c r="V30" s="107">
        <f>[2]Sheet1!$K$170</f>
        <v>30</v>
      </c>
      <c r="W30" s="107">
        <f>[2]Sheet1!$K$168</f>
        <v>20</v>
      </c>
      <c r="X30" s="107">
        <f>[2]Sheet1!$K$160</f>
        <v>35</v>
      </c>
      <c r="Y30" s="107">
        <f>[2]Sheet1!$K$167</f>
        <v>20</v>
      </c>
      <c r="Z30" s="108">
        <f>[2]Sheet1!$K$174</f>
        <v>15</v>
      </c>
      <c r="AA30" s="106">
        <f>SUM(U30:Z30)</f>
        <v>140</v>
      </c>
      <c r="AB30" s="105"/>
      <c r="AC30" s="106">
        <f>SUM(AB30)</f>
        <v>0</v>
      </c>
      <c r="AD30" s="106">
        <f t="shared" ref="AD30:AD33" si="27">+AC30+AA30+T30+N30+F30+I30</f>
        <v>650</v>
      </c>
    </row>
    <row r="31" spans="1:30" s="35" customFormat="1" ht="13.5" customHeight="1" x14ac:dyDescent="0.25">
      <c r="B31" s="36" t="s">
        <v>37</v>
      </c>
      <c r="C31" s="70" t="str">
        <f>[1]Sheet2!$C$7</f>
        <v>Mr.Don Anura Hallala</v>
      </c>
      <c r="D31" s="38">
        <f>[2]Sheet1!$K$236</f>
        <v>18</v>
      </c>
      <c r="E31" s="71">
        <f>[2]Sheet1!$K$228</f>
        <v>15</v>
      </c>
      <c r="F31" s="40">
        <f t="shared" si="24"/>
        <v>33</v>
      </c>
      <c r="G31" s="38">
        <v>0</v>
      </c>
      <c r="H31" s="71">
        <v>0</v>
      </c>
      <c r="I31" s="40">
        <f t="shared" si="25"/>
        <v>0</v>
      </c>
      <c r="J31" s="38">
        <f>[2]Sheet1!$K$231</f>
        <v>60</v>
      </c>
      <c r="K31" s="41">
        <f>[2]Sheet1!$K$235</f>
        <v>154</v>
      </c>
      <c r="L31" s="41">
        <f>[2]Sheet1!$K$227</f>
        <v>86</v>
      </c>
      <c r="M31" s="39">
        <f>[2]Sheet1!$K$239</f>
        <v>15</v>
      </c>
      <c r="N31" s="40">
        <f t="shared" si="26"/>
        <v>315</v>
      </c>
      <c r="O31" s="38">
        <f>[2]Sheet1!$K$230</f>
        <v>3</v>
      </c>
      <c r="P31" s="41">
        <f>0</f>
        <v>0</v>
      </c>
      <c r="Q31" s="41">
        <f>[2]Sheet1!$K$234</f>
        <v>5</v>
      </c>
      <c r="R31" s="41">
        <f>[2]Sheet1!$K$226</f>
        <v>7</v>
      </c>
      <c r="S31" s="39">
        <f>[2]Sheet1!$K$238</f>
        <v>15</v>
      </c>
      <c r="T31" s="40">
        <f t="shared" si="23"/>
        <v>30</v>
      </c>
      <c r="U31" s="38">
        <f>[2]Sheet1!$K$229</f>
        <v>3</v>
      </c>
      <c r="V31" s="41">
        <f>0</f>
        <v>0</v>
      </c>
      <c r="W31" s="41">
        <f>[2]Sheet1!$K$233</f>
        <v>3</v>
      </c>
      <c r="X31" s="41">
        <f>[2]Sheet1!$K$225</f>
        <v>5</v>
      </c>
      <c r="Y31" s="41">
        <f>[2]Sheet1!$K$232</f>
        <v>3</v>
      </c>
      <c r="Z31" s="39">
        <f>[2]Sheet1!$K$237</f>
        <v>8</v>
      </c>
      <c r="AA31" s="40">
        <f>SUM(U31:Z31)</f>
        <v>22</v>
      </c>
      <c r="AB31" s="72"/>
      <c r="AC31" s="40">
        <f t="shared" ref="AC31" si="28">SUM(AB31)</f>
        <v>0</v>
      </c>
      <c r="AD31" s="106">
        <f t="shared" si="27"/>
        <v>400</v>
      </c>
    </row>
    <row r="32" spans="1:30" s="35" customFormat="1" ht="13.5" customHeight="1" x14ac:dyDescent="0.25">
      <c r="B32" s="36" t="s">
        <v>38</v>
      </c>
      <c r="C32" s="70" t="str">
        <f>[1]Sheet2!$C$8</f>
        <v>Mr.A.P.S.H.Dayarathna</v>
      </c>
      <c r="D32" s="38">
        <f>[2]Sheet1!$K$255</f>
        <v>12</v>
      </c>
      <c r="E32" s="71">
        <f>[2]Sheet1!$K$246</f>
        <v>13</v>
      </c>
      <c r="F32" s="40">
        <f t="shared" si="24"/>
        <v>25</v>
      </c>
      <c r="G32" s="38">
        <v>0</v>
      </c>
      <c r="H32" s="71">
        <v>0</v>
      </c>
      <c r="I32" s="40">
        <f t="shared" si="25"/>
        <v>0</v>
      </c>
      <c r="J32" s="38">
        <f>[2]Sheet1!$K$248</f>
        <v>5</v>
      </c>
      <c r="K32" s="41">
        <f>[2]Sheet1!$K$254</f>
        <v>60</v>
      </c>
      <c r="L32" s="41">
        <f>[2]Sheet1!$K$245</f>
        <v>70</v>
      </c>
      <c r="M32" s="39">
        <f>0</f>
        <v>0</v>
      </c>
      <c r="N32" s="40">
        <f t="shared" ref="N32" si="29">SUM(J32:M32)</f>
        <v>135</v>
      </c>
      <c r="O32" s="38">
        <f>[2]Sheet1!$K$247</f>
        <v>5</v>
      </c>
      <c r="P32" s="41">
        <f>[2]Sheet1!$K$253</f>
        <v>15</v>
      </c>
      <c r="Q32" s="41">
        <f>[2]Sheet1!$K$251</f>
        <v>5</v>
      </c>
      <c r="R32" s="41">
        <f>[2]Sheet1!$K$244</f>
        <v>10</v>
      </c>
      <c r="S32" s="39">
        <f>0</f>
        <v>0</v>
      </c>
      <c r="T32" s="40">
        <f t="shared" ref="T32" si="30">SUM(O32:S32)</f>
        <v>35</v>
      </c>
      <c r="U32" s="38">
        <f>0</f>
        <v>0</v>
      </c>
      <c r="V32" s="41">
        <f>[2]Sheet1!$K$252</f>
        <v>12</v>
      </c>
      <c r="W32" s="41">
        <f>[2]Sheet1!$K$250</f>
        <v>5</v>
      </c>
      <c r="X32" s="41">
        <f>[2]Sheet1!$K$243</f>
        <v>23</v>
      </c>
      <c r="Y32" s="41">
        <f>[2]Sheet1!$K$249</f>
        <v>15</v>
      </c>
      <c r="Z32" s="39">
        <f>0</f>
        <v>0</v>
      </c>
      <c r="AA32" s="40">
        <f>SUM(U32:Z32)</f>
        <v>55</v>
      </c>
      <c r="AB32" s="72"/>
      <c r="AC32" s="40">
        <f t="shared" ref="AC32" si="31">SUM(AB32)</f>
        <v>0</v>
      </c>
      <c r="AD32" s="106">
        <f t="shared" si="27"/>
        <v>250</v>
      </c>
    </row>
    <row r="33" spans="1:30" s="35" customFormat="1" ht="13.5" customHeight="1" thickBot="1" x14ac:dyDescent="0.3">
      <c r="B33" s="45" t="s">
        <v>39</v>
      </c>
      <c r="C33" s="73" t="str">
        <f>[1]Sheet2!$C$6</f>
        <v>Mr.W.A.M.P.K.De Kosta</v>
      </c>
      <c r="D33" s="47">
        <f>[2]Sheet1!$K$205</f>
        <v>15</v>
      </c>
      <c r="E33" s="74">
        <f>[2]Sheet1!$K$196</f>
        <v>15</v>
      </c>
      <c r="F33" s="51">
        <f t="shared" si="24"/>
        <v>30</v>
      </c>
      <c r="G33" s="47">
        <v>0</v>
      </c>
      <c r="H33" s="74">
        <v>0</v>
      </c>
      <c r="I33" s="51">
        <f t="shared" si="25"/>
        <v>0</v>
      </c>
      <c r="J33" s="47">
        <f>[2]Sheet1!$K$199</f>
        <v>50</v>
      </c>
      <c r="K33" s="50">
        <f>[2]Sheet1!$K$204</f>
        <v>105</v>
      </c>
      <c r="L33" s="50">
        <f>[2]Sheet1!$K$195</f>
        <v>100</v>
      </c>
      <c r="M33" s="48">
        <f>0</f>
        <v>0</v>
      </c>
      <c r="N33" s="75">
        <f t="shared" si="26"/>
        <v>255</v>
      </c>
      <c r="O33" s="47">
        <f>[2]Sheet1!$K$198</f>
        <v>25</v>
      </c>
      <c r="P33" s="50">
        <f>[2]Sheet1!$K$203</f>
        <v>30</v>
      </c>
      <c r="Q33" s="50">
        <f>[2]Sheet1!$K$202</f>
        <v>25</v>
      </c>
      <c r="R33" s="50">
        <f>[2]Sheet1!$K$194</f>
        <v>25</v>
      </c>
      <c r="S33" s="48"/>
      <c r="T33" s="75">
        <f t="shared" si="23"/>
        <v>105</v>
      </c>
      <c r="U33" s="47">
        <f>[2]Sheet1!$K$197</f>
        <v>10</v>
      </c>
      <c r="V33" s="50">
        <f>0</f>
        <v>0</v>
      </c>
      <c r="W33" s="50">
        <f>[2]Sheet1!$K$201</f>
        <v>25</v>
      </c>
      <c r="X33" s="50">
        <f>0</f>
        <v>0</v>
      </c>
      <c r="Y33" s="50">
        <f>[2]Sheet1!$K$200</f>
        <v>25</v>
      </c>
      <c r="Z33" s="48">
        <f>0</f>
        <v>0</v>
      </c>
      <c r="AA33" s="75">
        <f>SUM(U33:Z33)</f>
        <v>60</v>
      </c>
      <c r="AB33" s="76"/>
      <c r="AC33" s="75">
        <f>SUM(AB33)</f>
        <v>0</v>
      </c>
      <c r="AD33" s="106">
        <f t="shared" si="27"/>
        <v>450</v>
      </c>
    </row>
    <row r="34" spans="1:30" s="136" customFormat="1" ht="14.25" customHeight="1" thickBot="1" x14ac:dyDescent="0.3">
      <c r="B34" s="276" t="s">
        <v>5</v>
      </c>
      <c r="C34" s="277"/>
      <c r="D34" s="137">
        <f>SUM(D30:D33)</f>
        <v>65</v>
      </c>
      <c r="E34" s="138">
        <f t="shared" ref="E34:AC34" si="32">SUM(E30:E33)</f>
        <v>68</v>
      </c>
      <c r="F34" s="139">
        <f t="shared" si="32"/>
        <v>133</v>
      </c>
      <c r="G34" s="137">
        <f>SUM(G30:G33)</f>
        <v>0</v>
      </c>
      <c r="H34" s="138">
        <f t="shared" ref="H34:I34" si="33">SUM(H30:H33)</f>
        <v>0</v>
      </c>
      <c r="I34" s="139">
        <f t="shared" si="33"/>
        <v>0</v>
      </c>
      <c r="J34" s="140">
        <f t="shared" si="32"/>
        <v>183</v>
      </c>
      <c r="K34" s="141">
        <f t="shared" si="32"/>
        <v>494</v>
      </c>
      <c r="L34" s="141">
        <f t="shared" si="32"/>
        <v>381</v>
      </c>
      <c r="M34" s="142">
        <f t="shared" si="32"/>
        <v>30</v>
      </c>
      <c r="N34" s="139">
        <f t="shared" si="32"/>
        <v>1088</v>
      </c>
      <c r="O34" s="140">
        <f t="shared" si="32"/>
        <v>37</v>
      </c>
      <c r="P34" s="141">
        <f t="shared" si="32"/>
        <v>70</v>
      </c>
      <c r="Q34" s="141">
        <f t="shared" si="32"/>
        <v>48</v>
      </c>
      <c r="R34" s="141">
        <f t="shared" si="32"/>
        <v>67</v>
      </c>
      <c r="S34" s="142">
        <f t="shared" si="32"/>
        <v>30</v>
      </c>
      <c r="T34" s="139">
        <f t="shared" si="32"/>
        <v>252</v>
      </c>
      <c r="U34" s="140">
        <f t="shared" si="32"/>
        <v>33</v>
      </c>
      <c r="V34" s="141">
        <f t="shared" si="32"/>
        <v>42</v>
      </c>
      <c r="W34" s="141">
        <f t="shared" si="32"/>
        <v>53</v>
      </c>
      <c r="X34" s="141">
        <f t="shared" si="32"/>
        <v>63</v>
      </c>
      <c r="Y34" s="141">
        <f t="shared" si="32"/>
        <v>63</v>
      </c>
      <c r="Z34" s="142">
        <f t="shared" si="32"/>
        <v>23</v>
      </c>
      <c r="AA34" s="139">
        <f t="shared" si="32"/>
        <v>277</v>
      </c>
      <c r="AB34" s="139">
        <f t="shared" si="32"/>
        <v>0</v>
      </c>
      <c r="AC34" s="139">
        <f t="shared" si="32"/>
        <v>0</v>
      </c>
      <c r="AD34" s="143">
        <f>SUM(AD30:AD33)</f>
        <v>1750</v>
      </c>
    </row>
    <row r="35" spans="1:30" s="35" customFormat="1" ht="16.5" thickBot="1" x14ac:dyDescent="0.3">
      <c r="A35" s="144" t="s">
        <v>9</v>
      </c>
      <c r="B35" s="282" t="s">
        <v>79</v>
      </c>
      <c r="C35" s="283"/>
      <c r="D35" s="145"/>
      <c r="E35" s="146"/>
      <c r="F35" s="147"/>
      <c r="G35" s="145"/>
      <c r="H35" s="146"/>
      <c r="I35" s="147"/>
      <c r="J35" s="145"/>
      <c r="K35" s="148"/>
      <c r="L35" s="148"/>
      <c r="M35" s="149"/>
      <c r="N35" s="147"/>
      <c r="O35" s="145"/>
      <c r="P35" s="148"/>
      <c r="Q35" s="148"/>
      <c r="R35" s="148"/>
      <c r="S35" s="149"/>
      <c r="T35" s="147"/>
      <c r="U35" s="145"/>
      <c r="V35" s="148"/>
      <c r="W35" s="148"/>
      <c r="X35" s="148"/>
      <c r="Y35" s="148"/>
      <c r="Z35" s="149"/>
      <c r="AA35" s="147"/>
      <c r="AB35" s="150"/>
      <c r="AC35" s="147"/>
      <c r="AD35" s="147"/>
    </row>
    <row r="36" spans="1:30" s="35" customFormat="1" ht="15.75" x14ac:dyDescent="0.25">
      <c r="B36" s="100" t="s">
        <v>40</v>
      </c>
      <c r="C36" s="77" t="str">
        <f>[1]Sheet2!$C$9</f>
        <v>Mr.S.A.M.S.Aththanayakage</v>
      </c>
      <c r="D36" s="104">
        <f>[2]Sheet1!$K$156</f>
        <v>25</v>
      </c>
      <c r="E36" s="123">
        <f>[2]Sheet1!$K$149</f>
        <v>25</v>
      </c>
      <c r="F36" s="106">
        <f>SUM(D36:E36)</f>
        <v>50</v>
      </c>
      <c r="G36" s="104"/>
      <c r="H36" s="123">
        <v>0</v>
      </c>
      <c r="I36" s="106">
        <f>SUM(G36:H36)</f>
        <v>0</v>
      </c>
      <c r="J36" s="104">
        <f>[2]Sheet1!$K$151</f>
        <v>85</v>
      </c>
      <c r="K36" s="107">
        <f>[2]Sheet1!$K$155</f>
        <v>165</v>
      </c>
      <c r="L36" s="107">
        <f>[2]Sheet1!$K$148</f>
        <v>160</v>
      </c>
      <c r="M36" s="108">
        <v>0</v>
      </c>
      <c r="N36" s="106">
        <f>SUM(J36:M36)</f>
        <v>410</v>
      </c>
      <c r="O36" s="104">
        <f>[2]Sheet1!$K$150</f>
        <v>5</v>
      </c>
      <c r="P36" s="107">
        <f>[2]Sheet1!$K$154</f>
        <v>5</v>
      </c>
      <c r="Q36" s="107">
        <f>[2]Sheet1!$K$153</f>
        <v>5</v>
      </c>
      <c r="R36" s="107">
        <f>[2]Sheet1!$K$147</f>
        <v>5</v>
      </c>
      <c r="S36" s="108"/>
      <c r="T36" s="106">
        <f>SUM(O36:S36)</f>
        <v>20</v>
      </c>
      <c r="U36" s="104">
        <f>0</f>
        <v>0</v>
      </c>
      <c r="V36" s="107">
        <f>0</f>
        <v>0</v>
      </c>
      <c r="W36" s="107"/>
      <c r="X36" s="107">
        <f>[2]Sheet1!$K$146</f>
        <v>10</v>
      </c>
      <c r="Y36" s="107">
        <f>[2]Sheet1!$K$152</f>
        <v>10</v>
      </c>
      <c r="Z36" s="108"/>
      <c r="AA36" s="106">
        <f>SUM(U36:Z36)</f>
        <v>20</v>
      </c>
      <c r="AB36" s="105"/>
      <c r="AC36" s="106">
        <f>SUM(AB36)</f>
        <v>0</v>
      </c>
      <c r="AD36" s="106">
        <f t="shared" ref="AD36:AD39" si="34">+AC36+AA36+T36+N36+F36+I36</f>
        <v>500</v>
      </c>
    </row>
    <row r="37" spans="1:30" s="35" customFormat="1" ht="15.75" x14ac:dyDescent="0.25">
      <c r="B37" s="36" t="s">
        <v>41</v>
      </c>
      <c r="C37" s="78" t="str">
        <f>[1]Sheet2!$C$11</f>
        <v>RD Distributor</v>
      </c>
      <c r="D37" s="38">
        <f>[2]Sheet1!$K$218</f>
        <v>8</v>
      </c>
      <c r="E37" s="71">
        <f>[2]Sheet1!$K$211</f>
        <v>8</v>
      </c>
      <c r="F37" s="40">
        <f>SUM(D37:E37)</f>
        <v>16</v>
      </c>
      <c r="G37" s="38">
        <v>0</v>
      </c>
      <c r="H37" s="71">
        <v>0</v>
      </c>
      <c r="I37" s="40">
        <f>SUM(G37:H37)</f>
        <v>0</v>
      </c>
      <c r="J37" s="38">
        <f>[2]Sheet1!$K$213</f>
        <v>45</v>
      </c>
      <c r="K37" s="41">
        <f>[2]Sheet1!$K$217</f>
        <v>76</v>
      </c>
      <c r="L37" s="41">
        <f>[2]Sheet1!$K$210</f>
        <v>78</v>
      </c>
      <c r="M37" s="39">
        <f>[2]Sheet1!$K$221</f>
        <v>10</v>
      </c>
      <c r="N37" s="40">
        <f>SUM(J37:M37)</f>
        <v>209</v>
      </c>
      <c r="O37" s="38">
        <f>0</f>
        <v>0</v>
      </c>
      <c r="P37" s="41">
        <f>0</f>
        <v>0</v>
      </c>
      <c r="Q37" s="41">
        <v>0</v>
      </c>
      <c r="R37" s="41">
        <v>0</v>
      </c>
      <c r="S37" s="39">
        <f>[2]Sheet1!$K$220</f>
        <v>10</v>
      </c>
      <c r="T37" s="40">
        <f>SUM(O37:S37)</f>
        <v>10</v>
      </c>
      <c r="U37" s="38">
        <f>[2]Sheet1!$K$212</f>
        <v>10</v>
      </c>
      <c r="V37" s="41">
        <f>[2]Sheet1!$K$216</f>
        <v>15</v>
      </c>
      <c r="W37" s="41">
        <f>[2]Sheet1!$K$215</f>
        <v>10</v>
      </c>
      <c r="X37" s="41">
        <f>[2]Sheet1!$K$209</f>
        <v>35</v>
      </c>
      <c r="Y37" s="41">
        <f>[2]Sheet1!$K$214</f>
        <v>5</v>
      </c>
      <c r="Z37" s="39">
        <f>[2]Sheet1!$K$219</f>
        <v>60</v>
      </c>
      <c r="AA37" s="40">
        <f>SUM(U37:Z37)</f>
        <v>135</v>
      </c>
      <c r="AB37" s="72">
        <v>0</v>
      </c>
      <c r="AC37" s="40">
        <f t="shared" ref="AC37:AC39" si="35">SUM(AB37)</f>
        <v>0</v>
      </c>
      <c r="AD37" s="106">
        <f t="shared" si="34"/>
        <v>370</v>
      </c>
    </row>
    <row r="38" spans="1:30" s="35" customFormat="1" ht="15.75" x14ac:dyDescent="0.25">
      <c r="B38" s="36" t="s">
        <v>42</v>
      </c>
      <c r="C38" s="70" t="s">
        <v>91</v>
      </c>
      <c r="D38" s="38">
        <f>0</f>
        <v>0</v>
      </c>
      <c r="E38" s="71"/>
      <c r="F38" s="40">
        <f>SUM(D38:E38)</f>
        <v>0</v>
      </c>
      <c r="G38" s="38">
        <v>0</v>
      </c>
      <c r="H38" s="71">
        <v>0</v>
      </c>
      <c r="I38" s="40">
        <f>SUM(G38:H38)</f>
        <v>0</v>
      </c>
      <c r="J38" s="38">
        <f>[2]Sheet1!$K$261</f>
        <v>35</v>
      </c>
      <c r="K38" s="41">
        <f>[2]Sheet1!$K$264</f>
        <v>100</v>
      </c>
      <c r="L38" s="41">
        <f>[2]Sheet1!$K$260</f>
        <v>100</v>
      </c>
      <c r="M38" s="39"/>
      <c r="N38" s="40">
        <f>SUM(J38:M38)</f>
        <v>235</v>
      </c>
      <c r="O38" s="38">
        <v>0</v>
      </c>
      <c r="P38" s="41">
        <v>0</v>
      </c>
      <c r="Q38" s="41">
        <v>0</v>
      </c>
      <c r="R38" s="41">
        <v>0</v>
      </c>
      <c r="S38" s="39">
        <v>0</v>
      </c>
      <c r="T38" s="40">
        <f>SUM(O38:S38)</f>
        <v>0</v>
      </c>
      <c r="U38" s="38">
        <f>0</f>
        <v>0</v>
      </c>
      <c r="V38" s="41">
        <f>[2]Sheet1!$K$263</f>
        <v>5</v>
      </c>
      <c r="W38" s="41">
        <f>0</f>
        <v>0</v>
      </c>
      <c r="X38" s="41">
        <f>[2]Sheet1!$K$259</f>
        <v>5</v>
      </c>
      <c r="Y38" s="41">
        <f>[2]Sheet1!$K$262</f>
        <v>5</v>
      </c>
      <c r="Z38" s="39"/>
      <c r="AA38" s="40">
        <f>SUM(U38:Z38)</f>
        <v>15</v>
      </c>
      <c r="AB38" s="72">
        <v>0</v>
      </c>
      <c r="AC38" s="40">
        <f t="shared" si="35"/>
        <v>0</v>
      </c>
      <c r="AD38" s="106">
        <f>+AC38+AA38+T38+N38+F38+I38</f>
        <v>250</v>
      </c>
    </row>
    <row r="39" spans="1:30" s="35" customFormat="1" ht="16.5" thickBot="1" x14ac:dyDescent="0.3">
      <c r="B39" s="100" t="s">
        <v>43</v>
      </c>
      <c r="C39" s="101" t="str">
        <f>[1]Sheet2!$C$10</f>
        <v>Mr.U.L.Wijerathne</v>
      </c>
      <c r="D39" s="47">
        <f>[2]Sheet1!$K$188</f>
        <v>10</v>
      </c>
      <c r="E39" s="74">
        <f>[2]Sheet1!$K$182</f>
        <v>10</v>
      </c>
      <c r="F39" s="75">
        <f>SUM(D39:E39)</f>
        <v>20</v>
      </c>
      <c r="G39" s="47">
        <v>0</v>
      </c>
      <c r="H39" s="74">
        <v>0</v>
      </c>
      <c r="I39" s="75">
        <f>SUM(G39:H39)</f>
        <v>0</v>
      </c>
      <c r="J39" s="47">
        <f>[2]Sheet1!$K$184</f>
        <v>10</v>
      </c>
      <c r="K39" s="50">
        <f>[2]Sheet1!$K$187</f>
        <v>50</v>
      </c>
      <c r="L39" s="50">
        <f>[2]Sheet1!$K$181</f>
        <v>50</v>
      </c>
      <c r="M39" s="48">
        <f>[2]Sheet1!$K$190</f>
        <v>10</v>
      </c>
      <c r="N39" s="75">
        <f>SUM(J39:M39)</f>
        <v>120</v>
      </c>
      <c r="O39" s="47">
        <f>[2]Sheet1!$K$183</f>
        <v>10</v>
      </c>
      <c r="P39" s="50">
        <f>[2]Sheet1!$K$186</f>
        <v>11</v>
      </c>
      <c r="Q39" s="50">
        <f>[2]Sheet1!$K$185</f>
        <v>10</v>
      </c>
      <c r="R39" s="50">
        <f>[2]Sheet1!$K$180</f>
        <v>10</v>
      </c>
      <c r="S39" s="48">
        <f>[2]Sheet1!$K$189</f>
        <v>19</v>
      </c>
      <c r="T39" s="75">
        <f>SUM(O39:S39)</f>
        <v>60</v>
      </c>
      <c r="U39" s="47">
        <f>0</f>
        <v>0</v>
      </c>
      <c r="V39" s="50"/>
      <c r="W39" s="50"/>
      <c r="X39" s="50"/>
      <c r="Y39" s="50"/>
      <c r="Z39" s="48"/>
      <c r="AA39" s="75">
        <f>SUM(U39:Z39)</f>
        <v>0</v>
      </c>
      <c r="AB39" s="76"/>
      <c r="AC39" s="75">
        <f t="shared" si="35"/>
        <v>0</v>
      </c>
      <c r="AD39" s="106">
        <f t="shared" si="34"/>
        <v>200</v>
      </c>
    </row>
    <row r="40" spans="1:30" s="136" customFormat="1" ht="16.5" thickBot="1" x14ac:dyDescent="0.3">
      <c r="B40" s="278" t="s">
        <v>5</v>
      </c>
      <c r="C40" s="279"/>
      <c r="D40" s="142">
        <f>SUM(D36:D39)</f>
        <v>43</v>
      </c>
      <c r="E40" s="137">
        <f t="shared" ref="E40:AC40" si="36">SUM(E36:E39)</f>
        <v>43</v>
      </c>
      <c r="F40" s="143">
        <f t="shared" si="36"/>
        <v>86</v>
      </c>
      <c r="G40" s="142">
        <f>SUM(G36:G39)</f>
        <v>0</v>
      </c>
      <c r="H40" s="137">
        <f t="shared" ref="H40:I40" si="37">SUM(H36:H39)</f>
        <v>0</v>
      </c>
      <c r="I40" s="143">
        <f t="shared" si="37"/>
        <v>0</v>
      </c>
      <c r="J40" s="142">
        <f t="shared" si="36"/>
        <v>175</v>
      </c>
      <c r="K40" s="142">
        <f t="shared" si="36"/>
        <v>391</v>
      </c>
      <c r="L40" s="142">
        <f t="shared" si="36"/>
        <v>388</v>
      </c>
      <c r="M40" s="137">
        <f t="shared" si="36"/>
        <v>20</v>
      </c>
      <c r="N40" s="143">
        <f t="shared" si="36"/>
        <v>974</v>
      </c>
      <c r="O40" s="142">
        <f t="shared" si="36"/>
        <v>15</v>
      </c>
      <c r="P40" s="142">
        <f t="shared" si="36"/>
        <v>16</v>
      </c>
      <c r="Q40" s="142">
        <f t="shared" si="36"/>
        <v>15</v>
      </c>
      <c r="R40" s="142">
        <f t="shared" si="36"/>
        <v>15</v>
      </c>
      <c r="S40" s="137">
        <f t="shared" si="36"/>
        <v>29</v>
      </c>
      <c r="T40" s="143">
        <f t="shared" si="36"/>
        <v>90</v>
      </c>
      <c r="U40" s="142">
        <f t="shared" si="36"/>
        <v>10</v>
      </c>
      <c r="V40" s="142">
        <f t="shared" si="36"/>
        <v>20</v>
      </c>
      <c r="W40" s="142">
        <f t="shared" si="36"/>
        <v>10</v>
      </c>
      <c r="X40" s="142">
        <f t="shared" si="36"/>
        <v>50</v>
      </c>
      <c r="Y40" s="142">
        <f t="shared" si="36"/>
        <v>20</v>
      </c>
      <c r="Z40" s="137">
        <f t="shared" si="36"/>
        <v>60</v>
      </c>
      <c r="AA40" s="143">
        <f t="shared" si="36"/>
        <v>170</v>
      </c>
      <c r="AB40" s="137">
        <f t="shared" si="36"/>
        <v>0</v>
      </c>
      <c r="AC40" s="143">
        <f t="shared" si="36"/>
        <v>0</v>
      </c>
      <c r="AD40" s="143">
        <f>SUM(AD36:AD39)</f>
        <v>1320</v>
      </c>
    </row>
    <row r="41" spans="1:30" s="35" customFormat="1" ht="16.5" thickBot="1" x14ac:dyDescent="0.3">
      <c r="A41" s="144" t="s">
        <v>9</v>
      </c>
      <c r="B41" s="282" t="s">
        <v>80</v>
      </c>
      <c r="C41" s="283"/>
      <c r="D41" s="145"/>
      <c r="E41" s="149"/>
      <c r="F41" s="147">
        <v>0</v>
      </c>
      <c r="G41" s="145"/>
      <c r="H41" s="149"/>
      <c r="I41" s="147">
        <v>0</v>
      </c>
      <c r="J41" s="145"/>
      <c r="K41" s="148"/>
      <c r="L41" s="148"/>
      <c r="M41" s="149"/>
      <c r="N41" s="147">
        <f t="shared" ref="N41" si="38">SUM(J41:M41)</f>
        <v>0</v>
      </c>
      <c r="O41" s="145"/>
      <c r="P41" s="148"/>
      <c r="Q41" s="148"/>
      <c r="R41" s="148"/>
      <c r="S41" s="149"/>
      <c r="T41" s="147">
        <v>0</v>
      </c>
      <c r="U41" s="145"/>
      <c r="V41" s="148"/>
      <c r="W41" s="148"/>
      <c r="X41" s="148"/>
      <c r="Y41" s="148"/>
      <c r="Z41" s="151"/>
      <c r="AA41" s="147">
        <f>SUM(U41:Z41)</f>
        <v>0</v>
      </c>
      <c r="AB41" s="151"/>
      <c r="AC41" s="152"/>
      <c r="AD41" s="147">
        <f>+F41+N41+T41+AA41+AC41</f>
        <v>0</v>
      </c>
    </row>
    <row r="42" spans="1:30" s="35" customFormat="1" ht="13.5" customHeight="1" x14ac:dyDescent="0.25">
      <c r="B42" s="100" t="s">
        <v>44</v>
      </c>
      <c r="C42" s="69" t="str">
        <f>[1]Sheet2!$C$45</f>
        <v>Sri Rangan Enterprices</v>
      </c>
      <c r="D42" s="104">
        <f>[2]Sheet1!$K$276</f>
        <v>5</v>
      </c>
      <c r="E42" s="108">
        <f>[2]Sheet1!$K$269</f>
        <v>5</v>
      </c>
      <c r="F42" s="106">
        <f>SUM(D42:E42)</f>
        <v>10</v>
      </c>
      <c r="G42" s="104"/>
      <c r="H42" s="108"/>
      <c r="I42" s="106">
        <f>SUM(G42:H42)</f>
        <v>0</v>
      </c>
      <c r="J42" s="104">
        <f>[2]Sheet1!$K$271</f>
        <v>40</v>
      </c>
      <c r="K42" s="107">
        <f>[2]Sheet1!$K$275</f>
        <v>80</v>
      </c>
      <c r="L42" s="107">
        <f>[2]Sheet1!$K$268</f>
        <v>40</v>
      </c>
      <c r="M42" s="108"/>
      <c r="N42" s="106">
        <f>SUM(J42:M42)</f>
        <v>160</v>
      </c>
      <c r="O42" s="104"/>
      <c r="P42" s="107">
        <f>[2]Sheet1!$K$274</f>
        <v>10</v>
      </c>
      <c r="Q42" s="107"/>
      <c r="R42" s="107"/>
      <c r="S42" s="108"/>
      <c r="T42" s="106">
        <f>SUM(O42:S42)</f>
        <v>10</v>
      </c>
      <c r="U42" s="104">
        <f>[2]Sheet1!$K$270</f>
        <v>5</v>
      </c>
      <c r="V42" s="107">
        <f>[2]Sheet1!$K$273</f>
        <v>60</v>
      </c>
      <c r="W42" s="107">
        <f>0</f>
        <v>0</v>
      </c>
      <c r="X42" s="107">
        <f>0</f>
        <v>0</v>
      </c>
      <c r="Y42" s="107">
        <f>[2]Sheet1!$K$272</f>
        <v>5</v>
      </c>
      <c r="Z42" s="109">
        <f>0</f>
        <v>0</v>
      </c>
      <c r="AA42" s="106">
        <f>SUM(U42:Z42)</f>
        <v>70</v>
      </c>
      <c r="AB42" s="109"/>
      <c r="AC42" s="122"/>
      <c r="AD42" s="106">
        <f t="shared" ref="AD42:AD44" si="39">+AC42+AA42+T42+N42+F42+I42</f>
        <v>250</v>
      </c>
    </row>
    <row r="43" spans="1:30" s="35" customFormat="1" ht="15.75" x14ac:dyDescent="0.25">
      <c r="B43" s="36" t="s">
        <v>87</v>
      </c>
      <c r="C43" s="70" t="s">
        <v>88</v>
      </c>
      <c r="D43" s="38"/>
      <c r="E43" s="39"/>
      <c r="F43" s="40">
        <f>SUM(D43:E43)</f>
        <v>0</v>
      </c>
      <c r="G43" s="38"/>
      <c r="H43" s="39"/>
      <c r="I43" s="40">
        <f>SUM(G43:H43)</f>
        <v>0</v>
      </c>
      <c r="J43" s="38"/>
      <c r="K43" s="41"/>
      <c r="L43" s="41"/>
      <c r="M43" s="39">
        <f>0</f>
        <v>0</v>
      </c>
      <c r="N43" s="40">
        <f t="shared" ref="N43:N44" si="40">SUM(J43:M43)</f>
        <v>0</v>
      </c>
      <c r="O43" s="38">
        <f>0</f>
        <v>0</v>
      </c>
      <c r="P43" s="41"/>
      <c r="Q43" s="41">
        <f>0</f>
        <v>0</v>
      </c>
      <c r="R43" s="41">
        <v>0</v>
      </c>
      <c r="S43" s="39">
        <v>0</v>
      </c>
      <c r="T43" s="40">
        <f t="shared" ref="T43:T44" si="41">SUM(O43:S43)</f>
        <v>0</v>
      </c>
      <c r="U43" s="38"/>
      <c r="V43" s="41"/>
      <c r="W43" s="41"/>
      <c r="X43" s="41"/>
      <c r="Y43" s="41"/>
      <c r="Z43" s="42"/>
      <c r="AA43" s="40">
        <f t="shared" ref="AA43:AA44" si="42">SUM(U43:Z43)</f>
        <v>0</v>
      </c>
      <c r="AB43" s="42"/>
      <c r="AC43" s="44"/>
      <c r="AD43" s="106">
        <f t="shared" si="39"/>
        <v>0</v>
      </c>
    </row>
    <row r="44" spans="1:30" s="35" customFormat="1" ht="16.5" thickBot="1" x14ac:dyDescent="0.3">
      <c r="B44" s="100" t="s">
        <v>46</v>
      </c>
      <c r="C44" s="73" t="str">
        <f>[1]Sheet2!$C$46</f>
        <v>Mr.J.A.R.J.Arachchi(G.P.D.Group)</v>
      </c>
      <c r="D44" s="79"/>
      <c r="E44" s="80"/>
      <c r="F44" s="49">
        <f>SUM(D44:E44)</f>
        <v>0</v>
      </c>
      <c r="G44" s="79"/>
      <c r="H44" s="80"/>
      <c r="I44" s="49">
        <f>SUM(G44:H44)</f>
        <v>0</v>
      </c>
      <c r="J44" s="79"/>
      <c r="K44" s="81"/>
      <c r="L44" s="81"/>
      <c r="M44" s="80"/>
      <c r="N44" s="49">
        <f t="shared" si="40"/>
        <v>0</v>
      </c>
      <c r="O44" s="79"/>
      <c r="P44" s="81"/>
      <c r="Q44" s="81"/>
      <c r="R44" s="81"/>
      <c r="S44" s="80"/>
      <c r="T44" s="49">
        <f t="shared" si="41"/>
        <v>0</v>
      </c>
      <c r="U44" s="79"/>
      <c r="V44" s="81"/>
      <c r="W44" s="81"/>
      <c r="X44" s="81"/>
      <c r="Y44" s="81"/>
      <c r="Z44" s="82"/>
      <c r="AA44" s="49">
        <f t="shared" si="42"/>
        <v>0</v>
      </c>
      <c r="AB44" s="82"/>
      <c r="AC44" s="83"/>
      <c r="AD44" s="106">
        <f t="shared" si="39"/>
        <v>0</v>
      </c>
    </row>
    <row r="45" spans="1:30" s="136" customFormat="1" ht="16.5" thickBot="1" x14ac:dyDescent="0.3">
      <c r="B45" s="276" t="s">
        <v>5</v>
      </c>
      <c r="C45" s="277"/>
      <c r="D45" s="137">
        <f>SUM(D42:D44)</f>
        <v>5</v>
      </c>
      <c r="E45" s="138">
        <f>SUM(E42:E44)</f>
        <v>5</v>
      </c>
      <c r="F45" s="153">
        <f>SUM(F41:F44)</f>
        <v>10</v>
      </c>
      <c r="G45" s="137">
        <f>SUM(G42:G44)</f>
        <v>0</v>
      </c>
      <c r="H45" s="138">
        <f>SUM(H42:H44)</f>
        <v>0</v>
      </c>
      <c r="I45" s="153">
        <f>SUM(I41:I44)</f>
        <v>0</v>
      </c>
      <c r="J45" s="137">
        <f>SUM(J42:J44)</f>
        <v>40</v>
      </c>
      <c r="K45" s="141">
        <f>SUM(K42:K44)</f>
        <v>80</v>
      </c>
      <c r="L45" s="141">
        <f>SUM(L42:L44)</f>
        <v>40</v>
      </c>
      <c r="M45" s="142">
        <f t="shared" ref="M45" si="43">SUM(M41:M43)</f>
        <v>0</v>
      </c>
      <c r="N45" s="143">
        <f>SUM(N41:N44)</f>
        <v>160</v>
      </c>
      <c r="O45" s="140">
        <f>SUM(O42:O44)</f>
        <v>0</v>
      </c>
      <c r="P45" s="141">
        <f>SUM(P42:P44)</f>
        <v>10</v>
      </c>
      <c r="Q45" s="141">
        <f>SUM(Q42:Q44)</f>
        <v>0</v>
      </c>
      <c r="R45" s="141">
        <f>SUM(R42:R44)</f>
        <v>0</v>
      </c>
      <c r="S45" s="142">
        <f>SUM(S42:S44)</f>
        <v>0</v>
      </c>
      <c r="T45" s="143">
        <f>SUM(T41:T44)</f>
        <v>10</v>
      </c>
      <c r="U45" s="140">
        <f t="shared" ref="U45:Z45" si="44">SUM(U42:U44)</f>
        <v>5</v>
      </c>
      <c r="V45" s="141">
        <f t="shared" si="44"/>
        <v>60</v>
      </c>
      <c r="W45" s="141">
        <f t="shared" si="44"/>
        <v>0</v>
      </c>
      <c r="X45" s="141">
        <f t="shared" si="44"/>
        <v>0</v>
      </c>
      <c r="Y45" s="141">
        <f t="shared" si="44"/>
        <v>5</v>
      </c>
      <c r="Z45" s="142">
        <f t="shared" si="44"/>
        <v>0</v>
      </c>
      <c r="AA45" s="139">
        <f>SUM(AA41:AA44)</f>
        <v>70</v>
      </c>
      <c r="AB45" s="139">
        <f>SUM(AB42:AB44)</f>
        <v>0</v>
      </c>
      <c r="AC45" s="139">
        <f>SUM(AC42:AC44)</f>
        <v>0</v>
      </c>
      <c r="AD45" s="143">
        <f>SUM(AD41:AD44)</f>
        <v>250</v>
      </c>
    </row>
    <row r="46" spans="1:30" s="35" customFormat="1" ht="16.5" thickBot="1" x14ac:dyDescent="0.3">
      <c r="A46" s="144" t="s">
        <v>9</v>
      </c>
      <c r="B46" s="282" t="s">
        <v>81</v>
      </c>
      <c r="C46" s="283"/>
      <c r="D46" s="145"/>
      <c r="E46" s="149"/>
      <c r="F46" s="147"/>
      <c r="G46" s="145"/>
      <c r="H46" s="149"/>
      <c r="I46" s="147"/>
      <c r="J46" s="145"/>
      <c r="K46" s="148"/>
      <c r="L46" s="148"/>
      <c r="M46" s="149"/>
      <c r="N46" s="147"/>
      <c r="O46" s="145"/>
      <c r="P46" s="148"/>
      <c r="Q46" s="148"/>
      <c r="R46" s="148"/>
      <c r="S46" s="149"/>
      <c r="T46" s="147"/>
      <c r="U46" s="145"/>
      <c r="V46" s="148"/>
      <c r="W46" s="148"/>
      <c r="X46" s="148"/>
      <c r="Y46" s="148"/>
      <c r="Z46" s="149"/>
      <c r="AA46" s="147"/>
      <c r="AB46" s="154"/>
      <c r="AC46" s="147"/>
      <c r="AD46" s="147"/>
    </row>
    <row r="47" spans="1:30" s="35" customFormat="1" ht="13.5" customHeight="1" x14ac:dyDescent="0.25">
      <c r="B47" s="100" t="s">
        <v>47</v>
      </c>
      <c r="C47" s="69" t="str">
        <f>[1]Sheet2!$C$24</f>
        <v>Mr.R.H.Lional</v>
      </c>
      <c r="D47" s="104">
        <f>[2]Sheet1!$K$289</f>
        <v>2</v>
      </c>
      <c r="E47" s="108">
        <f>[2]Sheet1!$K$282</f>
        <v>2</v>
      </c>
      <c r="F47" s="106">
        <f>SUM(D47:E47)</f>
        <v>4</v>
      </c>
      <c r="G47" s="104">
        <v>0</v>
      </c>
      <c r="H47" s="108">
        <v>0</v>
      </c>
      <c r="I47" s="106">
        <f>SUM(G47:H47)</f>
        <v>0</v>
      </c>
      <c r="J47" s="104">
        <f>[2]Sheet1!$K$284</f>
        <v>7</v>
      </c>
      <c r="K47" s="107">
        <f>[2]Sheet1!$K$288</f>
        <v>30</v>
      </c>
      <c r="L47" s="107">
        <f>[2]Sheet1!$K$281</f>
        <v>20</v>
      </c>
      <c r="M47" s="108">
        <f>[2]Sheet1!$K$290</f>
        <v>6</v>
      </c>
      <c r="N47" s="106">
        <f t="shared" si="26"/>
        <v>63</v>
      </c>
      <c r="O47" s="104">
        <f>0</f>
        <v>0</v>
      </c>
      <c r="P47" s="107">
        <v>0</v>
      </c>
      <c r="Q47" s="107">
        <v>0</v>
      </c>
      <c r="R47" s="107">
        <v>0</v>
      </c>
      <c r="S47" s="108">
        <v>0</v>
      </c>
      <c r="T47" s="106">
        <f>SUM(O47:S47)</f>
        <v>0</v>
      </c>
      <c r="U47" s="104">
        <f>[2]Sheet1!$K$283</f>
        <v>25</v>
      </c>
      <c r="V47" s="107">
        <f>[2]Sheet1!$K$287</f>
        <v>50</v>
      </c>
      <c r="W47" s="107">
        <f>[2]Sheet1!$K$286</f>
        <v>6</v>
      </c>
      <c r="X47" s="107">
        <f>[2]Sheet1!$K$280</f>
        <v>50</v>
      </c>
      <c r="Y47" s="107">
        <f>[2]Sheet1!$K$285</f>
        <v>6</v>
      </c>
      <c r="Z47" s="108">
        <f>0</f>
        <v>0</v>
      </c>
      <c r="AA47" s="106">
        <f t="shared" ref="AA47:AA55" si="45">SUM(U47:Z47)</f>
        <v>137</v>
      </c>
      <c r="AB47" s="120"/>
      <c r="AC47" s="106">
        <f t="shared" ref="AC47:AC54" si="46">SUM(AB47)</f>
        <v>0</v>
      </c>
      <c r="AD47" s="106">
        <f t="shared" ref="AD47:AD55" si="47">+AC47+AA47+T47+N47+F47+I47</f>
        <v>204</v>
      </c>
    </row>
    <row r="48" spans="1:30" s="35" customFormat="1" ht="13.5" customHeight="1" x14ac:dyDescent="0.25">
      <c r="B48" s="36" t="s">
        <v>48</v>
      </c>
      <c r="C48" s="70" t="str">
        <f>[1]Sheet2!$C$27</f>
        <v>Mr.P.A.Neel</v>
      </c>
      <c r="D48" s="38">
        <f>[2]Sheet1!$K$314</f>
        <v>2</v>
      </c>
      <c r="E48" s="39">
        <f>[2]Sheet1!$K$305</f>
        <v>2</v>
      </c>
      <c r="F48" s="40">
        <f t="shared" ref="F48:F55" si="48">SUM(D48:E48)</f>
        <v>4</v>
      </c>
      <c r="G48" s="38">
        <v>0</v>
      </c>
      <c r="H48" s="39">
        <v>0</v>
      </c>
      <c r="I48" s="40">
        <f t="shared" ref="I48:I52" si="49">SUM(G48:H48)</f>
        <v>0</v>
      </c>
      <c r="J48" s="38">
        <f>[2]Sheet1!$K$308</f>
        <v>30</v>
      </c>
      <c r="K48" s="41">
        <f>[2]Sheet1!$K$313</f>
        <v>120</v>
      </c>
      <c r="L48" s="41">
        <f>[2]Sheet1!$K$304</f>
        <v>120</v>
      </c>
      <c r="M48" s="39">
        <f>[2]Sheet1!$K$317</f>
        <v>10</v>
      </c>
      <c r="N48" s="40">
        <f t="shared" si="26"/>
        <v>280</v>
      </c>
      <c r="O48" s="38">
        <f>[2]Sheet1!$K$307</f>
        <v>1</v>
      </c>
      <c r="P48" s="41">
        <f>[2]Sheet1!$K$312</f>
        <v>3</v>
      </c>
      <c r="Q48" s="41">
        <f>0</f>
        <v>0</v>
      </c>
      <c r="R48" s="41">
        <f>[2]Sheet1!$K$303</f>
        <v>2</v>
      </c>
      <c r="S48" s="39">
        <f>[2]Sheet1!$K$316</f>
        <v>5</v>
      </c>
      <c r="T48" s="40">
        <f>SUM(O48:S48)</f>
        <v>11</v>
      </c>
      <c r="U48" s="38">
        <f>[2]Sheet1!$K$306</f>
        <v>75</v>
      </c>
      <c r="V48" s="41">
        <f>[2]Sheet1!$K$311</f>
        <v>130</v>
      </c>
      <c r="W48" s="41">
        <f>[2]Sheet1!$K$310</f>
        <v>15</v>
      </c>
      <c r="X48" s="41">
        <f>[2]Sheet1!$K$302</f>
        <v>120</v>
      </c>
      <c r="Y48" s="41">
        <f>[2]Sheet1!$K$309</f>
        <v>15</v>
      </c>
      <c r="Z48" s="39">
        <f>[2]Sheet1!$K$315</f>
        <v>75</v>
      </c>
      <c r="AA48" s="40">
        <f t="shared" si="45"/>
        <v>430</v>
      </c>
      <c r="AB48" s="84"/>
      <c r="AC48" s="40">
        <f t="shared" si="46"/>
        <v>0</v>
      </c>
      <c r="AD48" s="106">
        <f t="shared" si="47"/>
        <v>725</v>
      </c>
    </row>
    <row r="49" spans="1:30" s="35" customFormat="1" ht="13.5" customHeight="1" x14ac:dyDescent="0.25">
      <c r="B49" s="36" t="s">
        <v>49</v>
      </c>
      <c r="C49" s="70" t="str">
        <f>[1]Sheet2!$C$25</f>
        <v>Mr.Y.S.A.Weerawardena</v>
      </c>
      <c r="D49" s="38">
        <f>0</f>
        <v>0</v>
      </c>
      <c r="E49" s="39"/>
      <c r="F49" s="40">
        <f t="shared" si="48"/>
        <v>0</v>
      </c>
      <c r="G49" s="38">
        <f>[2]Sheet1!$K$341</f>
        <v>5</v>
      </c>
      <c r="H49" s="39">
        <f>[2]Sheet1!$K$332</f>
        <v>5</v>
      </c>
      <c r="I49" s="40">
        <f t="shared" si="49"/>
        <v>10</v>
      </c>
      <c r="J49" s="38">
        <f>[2]Sheet1!$K$335</f>
        <v>45</v>
      </c>
      <c r="K49" s="41">
        <f>[2]Sheet1!$K$340</f>
        <v>85</v>
      </c>
      <c r="L49" s="41">
        <f>[2]Sheet1!$K$331</f>
        <v>70</v>
      </c>
      <c r="M49" s="39">
        <f>[2]Sheet1!$K$343</f>
        <v>10</v>
      </c>
      <c r="N49" s="40">
        <f t="shared" si="26"/>
        <v>210</v>
      </c>
      <c r="O49" s="38">
        <f>[2]Sheet1!$K$334</f>
        <v>2</v>
      </c>
      <c r="P49" s="41">
        <f>[2]Sheet1!$K$339</f>
        <v>4</v>
      </c>
      <c r="Q49" s="41">
        <f>[2]Sheet1!$K$337</f>
        <v>1</v>
      </c>
      <c r="R49" s="41">
        <f>[2]Sheet1!$K$330</f>
        <v>3</v>
      </c>
      <c r="S49" s="39">
        <f>0</f>
        <v>0</v>
      </c>
      <c r="T49" s="40">
        <f>SUM(O49:S49)</f>
        <v>10</v>
      </c>
      <c r="U49" s="38">
        <f>[2]Sheet1!$K$333</f>
        <v>40</v>
      </c>
      <c r="V49" s="41">
        <f>[2]Sheet1!$K$338</f>
        <v>60</v>
      </c>
      <c r="W49" s="41">
        <f>[2]Sheet1!$K$336</f>
        <v>15</v>
      </c>
      <c r="X49" s="41">
        <f>[2]Sheet1!$K$329</f>
        <v>65</v>
      </c>
      <c r="Y49" s="41">
        <f>0</f>
        <v>0</v>
      </c>
      <c r="Z49" s="39">
        <f>[2]Sheet1!$K$342</f>
        <v>45</v>
      </c>
      <c r="AA49" s="40">
        <f t="shared" si="45"/>
        <v>225</v>
      </c>
      <c r="AB49" s="84"/>
      <c r="AC49" s="40">
        <f t="shared" si="46"/>
        <v>0</v>
      </c>
      <c r="AD49" s="106">
        <f t="shared" si="47"/>
        <v>455</v>
      </c>
    </row>
    <row r="50" spans="1:30" s="35" customFormat="1" ht="13.5" customHeight="1" x14ac:dyDescent="0.25">
      <c r="B50" s="36" t="s">
        <v>50</v>
      </c>
      <c r="C50" s="70" t="str">
        <f>[1]Sheet2!$C$21</f>
        <v xml:space="preserve">Mr.Lathif </v>
      </c>
      <c r="D50" s="38"/>
      <c r="E50" s="39"/>
      <c r="F50" s="40">
        <f t="shared" si="48"/>
        <v>0</v>
      </c>
      <c r="G50" s="38">
        <v>0</v>
      </c>
      <c r="H50" s="39">
        <v>0</v>
      </c>
      <c r="I50" s="40">
        <f t="shared" si="49"/>
        <v>0</v>
      </c>
      <c r="J50" s="38"/>
      <c r="K50" s="41"/>
      <c r="L50" s="41"/>
      <c r="M50" s="39"/>
      <c r="N50" s="40">
        <f t="shared" si="26"/>
        <v>0</v>
      </c>
      <c r="O50" s="38">
        <f>0</f>
        <v>0</v>
      </c>
      <c r="P50" s="41">
        <v>0</v>
      </c>
      <c r="Q50" s="41">
        <v>0</v>
      </c>
      <c r="R50" s="41">
        <v>0</v>
      </c>
      <c r="S50" s="39"/>
      <c r="T50" s="40">
        <f t="shared" ref="T50:T51" si="50">SUM(O50:S50)</f>
        <v>0</v>
      </c>
      <c r="U50" s="38"/>
      <c r="V50" s="41"/>
      <c r="W50" s="41"/>
      <c r="X50" s="41"/>
      <c r="Y50" s="41"/>
      <c r="Z50" s="39"/>
      <c r="AA50" s="40">
        <f t="shared" si="45"/>
        <v>0</v>
      </c>
      <c r="AB50" s="84"/>
      <c r="AC50" s="40">
        <f t="shared" si="46"/>
        <v>0</v>
      </c>
      <c r="AD50" s="106">
        <f t="shared" si="47"/>
        <v>0</v>
      </c>
    </row>
    <row r="51" spans="1:30" s="35" customFormat="1" ht="13.5" customHeight="1" x14ac:dyDescent="0.25">
      <c r="B51" s="36" t="s">
        <v>51</v>
      </c>
      <c r="C51" s="70" t="str">
        <f>[1]Sheet2!$C$23</f>
        <v>Mr.M.N.M.Nisfer</v>
      </c>
      <c r="D51" s="38">
        <f>0</f>
        <v>0</v>
      </c>
      <c r="E51" s="72"/>
      <c r="F51" s="40">
        <f t="shared" si="48"/>
        <v>0</v>
      </c>
      <c r="G51" s="38">
        <v>0</v>
      </c>
      <c r="H51" s="72">
        <v>0</v>
      </c>
      <c r="I51" s="40">
        <f t="shared" si="49"/>
        <v>0</v>
      </c>
      <c r="J51" s="38">
        <v>55</v>
      </c>
      <c r="K51" s="41">
        <f>[2]Sheet1!$K$415</f>
        <v>100</v>
      </c>
      <c r="L51" s="41">
        <f>[2]Sheet1!$K$409</f>
        <v>60</v>
      </c>
      <c r="M51" s="39"/>
      <c r="N51" s="40">
        <f t="shared" si="26"/>
        <v>215</v>
      </c>
      <c r="O51" s="38">
        <v>0</v>
      </c>
      <c r="P51" s="41">
        <v>0</v>
      </c>
      <c r="Q51" s="41">
        <v>0</v>
      </c>
      <c r="R51" s="41">
        <v>0</v>
      </c>
      <c r="S51" s="39"/>
      <c r="T51" s="40">
        <f t="shared" si="50"/>
        <v>0</v>
      </c>
      <c r="U51" s="38">
        <f>[2]Sheet1!$K$410</f>
        <v>60</v>
      </c>
      <c r="V51" s="41">
        <f>[2]Sheet1!$K$414</f>
        <v>100</v>
      </c>
      <c r="W51" s="41">
        <f>[2]Sheet1!$K$413</f>
        <v>40</v>
      </c>
      <c r="X51" s="41">
        <f>[2]Sheet1!$K$408</f>
        <v>60</v>
      </c>
      <c r="Y51" s="41">
        <f>[2]Sheet1!$K$412</f>
        <v>20</v>
      </c>
      <c r="Z51" s="39">
        <f>0</f>
        <v>0</v>
      </c>
      <c r="AA51" s="40">
        <f t="shared" si="45"/>
        <v>280</v>
      </c>
      <c r="AB51" s="84"/>
      <c r="AC51" s="40">
        <f t="shared" si="46"/>
        <v>0</v>
      </c>
      <c r="AD51" s="106">
        <f t="shared" si="47"/>
        <v>495</v>
      </c>
    </row>
    <row r="52" spans="1:30" s="35" customFormat="1" ht="13.5" customHeight="1" x14ac:dyDescent="0.25">
      <c r="A52" s="76"/>
      <c r="B52" s="36" t="s">
        <v>52</v>
      </c>
      <c r="C52" s="70" t="str">
        <f>[1]Sheet2!$C$20</f>
        <v>Royal Dis:</v>
      </c>
      <c r="D52" s="38">
        <f>[2]Sheet1!$K$429</f>
        <v>8</v>
      </c>
      <c r="E52" s="72">
        <f>[2]Sheet1!$K$421</f>
        <v>3</v>
      </c>
      <c r="F52" s="40">
        <f t="shared" si="48"/>
        <v>11</v>
      </c>
      <c r="G52" s="38">
        <v>0</v>
      </c>
      <c r="H52" s="72">
        <v>0</v>
      </c>
      <c r="I52" s="40">
        <f t="shared" si="49"/>
        <v>0</v>
      </c>
      <c r="J52" s="38">
        <f>[2]Sheet1!$K$423</f>
        <v>30</v>
      </c>
      <c r="K52" s="41">
        <f>[2]Sheet1!$K$428</f>
        <v>55</v>
      </c>
      <c r="L52" s="41">
        <f>[2]Sheet1!$K$420</f>
        <v>20</v>
      </c>
      <c r="M52" s="39">
        <f>[2]Sheet1!$K$432</f>
        <v>10</v>
      </c>
      <c r="N52" s="40">
        <f>SUM(J52:M52)</f>
        <v>115</v>
      </c>
      <c r="O52" s="38"/>
      <c r="P52" s="41">
        <f>[2]Sheet1!$K$427</f>
        <v>2</v>
      </c>
      <c r="Q52" s="41"/>
      <c r="R52" s="41">
        <f>0</f>
        <v>0</v>
      </c>
      <c r="S52" s="39">
        <f>[2]Sheet1!$K$431</f>
        <v>2</v>
      </c>
      <c r="T52" s="40">
        <f>SUM(O52:S52)</f>
        <v>4</v>
      </c>
      <c r="U52" s="38">
        <f>[2]Sheet1!$K$422</f>
        <v>30</v>
      </c>
      <c r="V52" s="41">
        <v>90</v>
      </c>
      <c r="W52" s="41">
        <f>[2]Sheet1!$K$425</f>
        <v>35</v>
      </c>
      <c r="X52" s="41">
        <f>[2]Sheet1!$K$419</f>
        <v>35</v>
      </c>
      <c r="Y52" s="41">
        <f>[2]Sheet1!$K$424</f>
        <v>10</v>
      </c>
      <c r="Z52" s="39">
        <f>[2]Sheet1!$K$430</f>
        <v>20</v>
      </c>
      <c r="AA52" s="40">
        <f t="shared" si="45"/>
        <v>220</v>
      </c>
      <c r="AB52" s="84"/>
      <c r="AC52" s="40">
        <f t="shared" si="46"/>
        <v>0</v>
      </c>
      <c r="AD52" s="106">
        <f t="shared" si="47"/>
        <v>350</v>
      </c>
    </row>
    <row r="53" spans="1:30" s="35" customFormat="1" ht="13.5" customHeight="1" x14ac:dyDescent="0.25">
      <c r="A53" s="76"/>
      <c r="B53" s="36" t="s">
        <v>55</v>
      </c>
      <c r="C53" s="70" t="str">
        <f>[1]Sheet2!$C$26</f>
        <v>Mr.D.C.Priyantha Kumara</v>
      </c>
      <c r="D53" s="38">
        <f>[2]Sheet1!$K$365</f>
        <v>5</v>
      </c>
      <c r="E53" s="72">
        <f>[2]Sheet1!$K$357</f>
        <v>5</v>
      </c>
      <c r="F53" s="40">
        <f t="shared" ref="F53" si="51">SUM(D53:E53)</f>
        <v>10</v>
      </c>
      <c r="G53" s="38">
        <f>[2]Sheet1!$K$364</f>
        <v>5</v>
      </c>
      <c r="H53" s="72">
        <v>0</v>
      </c>
      <c r="I53" s="40">
        <f t="shared" ref="I53" si="52">SUM(G53:H53)</f>
        <v>5</v>
      </c>
      <c r="J53" s="38">
        <f>[2]Sheet1!$K$359</f>
        <v>10</v>
      </c>
      <c r="K53" s="41">
        <f>[2]Sheet1!$K$363</f>
        <v>50</v>
      </c>
      <c r="L53" s="41">
        <f>[2]Sheet1!$K$356</f>
        <v>30</v>
      </c>
      <c r="M53" s="39">
        <f>[2]Sheet1!$K$368</f>
        <v>10</v>
      </c>
      <c r="N53" s="40">
        <f>SUM(J53:M53)</f>
        <v>100</v>
      </c>
      <c r="O53" s="38">
        <f>0</f>
        <v>0</v>
      </c>
      <c r="P53" s="41">
        <f>0</f>
        <v>0</v>
      </c>
      <c r="Q53" s="41">
        <v>0</v>
      </c>
      <c r="R53" s="41">
        <v>0</v>
      </c>
      <c r="S53" s="39">
        <f>[2]Sheet1!$K$367</f>
        <v>10</v>
      </c>
      <c r="T53" s="40">
        <f>SUM(O53:S53)</f>
        <v>10</v>
      </c>
      <c r="U53" s="38">
        <f>[2]Sheet1!$K$358</f>
        <v>40</v>
      </c>
      <c r="V53" s="41">
        <f>[2]Sheet1!$K$362</f>
        <v>50</v>
      </c>
      <c r="W53" s="41">
        <f>[2]Sheet1!$K$361</f>
        <v>10</v>
      </c>
      <c r="X53" s="41">
        <f>[2]Sheet1!$K$355</f>
        <v>50</v>
      </c>
      <c r="Y53" s="41">
        <f>[2]Sheet1!$K$360</f>
        <v>10</v>
      </c>
      <c r="Z53" s="39">
        <f>[2]Sheet1!$K$366</f>
        <v>40</v>
      </c>
      <c r="AA53" s="40">
        <f t="shared" ref="AA53" si="53">SUM(U53:Z53)</f>
        <v>200</v>
      </c>
      <c r="AB53" s="84"/>
      <c r="AC53" s="40">
        <f t="shared" ref="AC53" si="54">SUM(AB53)</f>
        <v>0</v>
      </c>
      <c r="AD53" s="106">
        <f t="shared" si="47"/>
        <v>325</v>
      </c>
    </row>
    <row r="54" spans="1:30" s="35" customFormat="1" ht="13.5" customHeight="1" x14ac:dyDescent="0.25">
      <c r="A54" s="76"/>
      <c r="B54" s="36" t="s">
        <v>53</v>
      </c>
      <c r="C54" s="70" t="str">
        <f>[1]Sheet2!$C$22</f>
        <v>Mr.Franando</v>
      </c>
      <c r="D54" s="38">
        <f>[2]Sheet1!$K$448</f>
        <v>10</v>
      </c>
      <c r="E54" s="39">
        <f>0</f>
        <v>0</v>
      </c>
      <c r="F54" s="40">
        <f t="shared" si="48"/>
        <v>10</v>
      </c>
      <c r="G54" s="38">
        <v>0</v>
      </c>
      <c r="H54" s="39">
        <v>0</v>
      </c>
      <c r="I54" s="40">
        <f t="shared" ref="I54:I55" si="55">SUM(G54:H54)</f>
        <v>0</v>
      </c>
      <c r="J54" s="38">
        <f>[2]Sheet1!$K$443</f>
        <v>50</v>
      </c>
      <c r="K54" s="41">
        <f>[2]Sheet1!$K$447</f>
        <v>50</v>
      </c>
      <c r="L54" s="41">
        <f>[2]Sheet1!$K$441</f>
        <v>20</v>
      </c>
      <c r="M54" s="39">
        <f>[2]Sheet1!$K$450</f>
        <v>15</v>
      </c>
      <c r="N54" s="40">
        <f>SUM(J54:M54)</f>
        <v>135</v>
      </c>
      <c r="O54" s="38">
        <f>0</f>
        <v>0</v>
      </c>
      <c r="P54" s="41">
        <v>0</v>
      </c>
      <c r="Q54" s="41">
        <v>0</v>
      </c>
      <c r="R54" s="41">
        <v>0</v>
      </c>
      <c r="S54" s="39"/>
      <c r="T54" s="40">
        <f>SUM(O54:S54)</f>
        <v>0</v>
      </c>
      <c r="U54" s="38">
        <f>[2]Sheet1!$K$442</f>
        <v>80</v>
      </c>
      <c r="V54" s="41">
        <f>[2]Sheet1!$K$446</f>
        <v>55</v>
      </c>
      <c r="W54" s="41">
        <f>[2]Sheet1!$K$445</f>
        <v>30</v>
      </c>
      <c r="X54" s="41">
        <f>[2]Sheet1!$K$440</f>
        <v>20</v>
      </c>
      <c r="Y54" s="41">
        <f>[2]Sheet1!$K$444</f>
        <v>15</v>
      </c>
      <c r="Z54" s="39">
        <f>[2]Sheet1!$K$449</f>
        <v>30</v>
      </c>
      <c r="AA54" s="40">
        <f t="shared" si="45"/>
        <v>230</v>
      </c>
      <c r="AB54" s="84"/>
      <c r="AC54" s="40">
        <f t="shared" si="46"/>
        <v>0</v>
      </c>
      <c r="AD54" s="106">
        <f t="shared" si="47"/>
        <v>375</v>
      </c>
    </row>
    <row r="55" spans="1:30" s="35" customFormat="1" ht="16.5" thickBot="1" x14ac:dyDescent="0.3">
      <c r="A55" s="76"/>
      <c r="B55" s="100" t="s">
        <v>54</v>
      </c>
      <c r="C55" s="73" t="str">
        <f>[1]Sheet2!$C$28</f>
        <v>Mrs.P.W.N.Damayanthi</v>
      </c>
      <c r="D55" s="47">
        <f>[2]Sheet1!$K$393</f>
        <v>6</v>
      </c>
      <c r="E55" s="48">
        <f>[2]Sheet1!$K$384</f>
        <v>4</v>
      </c>
      <c r="F55" s="49">
        <f t="shared" si="48"/>
        <v>10</v>
      </c>
      <c r="G55" s="47">
        <v>0</v>
      </c>
      <c r="H55" s="48">
        <v>0</v>
      </c>
      <c r="I55" s="49">
        <f t="shared" si="55"/>
        <v>0</v>
      </c>
      <c r="J55" s="79">
        <f>[2]Sheet1!$K$387</f>
        <v>10</v>
      </c>
      <c r="K55" s="81">
        <f>[2]Sheet1!$K$392</f>
        <v>50</v>
      </c>
      <c r="L55" s="81">
        <f>[2]Sheet1!$K$383</f>
        <v>40</v>
      </c>
      <c r="M55" s="80">
        <f>[2]Sheet1!$K$396</f>
        <v>5</v>
      </c>
      <c r="N55" s="49">
        <f>SUM(J55:M55)</f>
        <v>105</v>
      </c>
      <c r="O55" s="47">
        <f>[2]Sheet1!$K$386</f>
        <v>1</v>
      </c>
      <c r="P55" s="50">
        <f>[2]Sheet1!$K$391</f>
        <v>10</v>
      </c>
      <c r="Q55" s="50">
        <f>0</f>
        <v>0</v>
      </c>
      <c r="R55" s="50">
        <f>[2]Sheet1!$K$382</f>
        <v>10</v>
      </c>
      <c r="S55" s="48">
        <f>[2]Sheet1!$K$395</f>
        <v>5</v>
      </c>
      <c r="T55" s="49">
        <f>SUM(O55:S55)</f>
        <v>26</v>
      </c>
      <c r="U55" s="47">
        <f>[2]Sheet1!$K$385</f>
        <v>40</v>
      </c>
      <c r="V55" s="50">
        <f>[2]Sheet1!$K$390</f>
        <v>94</v>
      </c>
      <c r="W55" s="50">
        <f>[2]Sheet1!$K$389</f>
        <v>5</v>
      </c>
      <c r="X55" s="50">
        <f>[2]Sheet1!$K$381</f>
        <v>40</v>
      </c>
      <c r="Y55" s="50">
        <f>[2]Sheet1!$K$388</f>
        <v>5</v>
      </c>
      <c r="Z55" s="48">
        <f>[2]Sheet1!$K$394</f>
        <v>25</v>
      </c>
      <c r="AA55" s="51">
        <f t="shared" si="45"/>
        <v>209</v>
      </c>
      <c r="AB55" s="85"/>
      <c r="AC55" s="75"/>
      <c r="AD55" s="106">
        <f t="shared" si="47"/>
        <v>350</v>
      </c>
    </row>
    <row r="56" spans="1:30" s="95" customFormat="1" ht="13.5" customHeight="1" thickBot="1" x14ac:dyDescent="0.3">
      <c r="A56" s="155"/>
      <c r="B56" s="276" t="s">
        <v>5</v>
      </c>
      <c r="C56" s="277"/>
      <c r="D56" s="156">
        <f>SUM(D46:D55)</f>
        <v>33</v>
      </c>
      <c r="E56" s="157">
        <f t="shared" ref="E56:AC56" si="56">SUM(E46:E55)</f>
        <v>16</v>
      </c>
      <c r="F56" s="158">
        <f t="shared" si="56"/>
        <v>49</v>
      </c>
      <c r="G56" s="156">
        <f>SUM(G46:G55)</f>
        <v>10</v>
      </c>
      <c r="H56" s="157">
        <f t="shared" ref="H56:I56" si="57">SUM(H46:H55)</f>
        <v>5</v>
      </c>
      <c r="I56" s="158">
        <f t="shared" si="57"/>
        <v>15</v>
      </c>
      <c r="J56" s="159">
        <f t="shared" si="56"/>
        <v>237</v>
      </c>
      <c r="K56" s="160">
        <f t="shared" si="56"/>
        <v>540</v>
      </c>
      <c r="L56" s="160">
        <f t="shared" si="56"/>
        <v>380</v>
      </c>
      <c r="M56" s="161">
        <f t="shared" si="56"/>
        <v>66</v>
      </c>
      <c r="N56" s="158">
        <f t="shared" si="56"/>
        <v>1223</v>
      </c>
      <c r="O56" s="159">
        <f t="shared" si="56"/>
        <v>4</v>
      </c>
      <c r="P56" s="160">
        <f t="shared" si="56"/>
        <v>19</v>
      </c>
      <c r="Q56" s="160">
        <f t="shared" si="56"/>
        <v>1</v>
      </c>
      <c r="R56" s="160">
        <f t="shared" si="56"/>
        <v>15</v>
      </c>
      <c r="S56" s="161">
        <f t="shared" si="56"/>
        <v>22</v>
      </c>
      <c r="T56" s="158">
        <f t="shared" si="56"/>
        <v>61</v>
      </c>
      <c r="U56" s="159">
        <f t="shared" si="56"/>
        <v>390</v>
      </c>
      <c r="V56" s="160">
        <f t="shared" si="56"/>
        <v>629</v>
      </c>
      <c r="W56" s="160">
        <f t="shared" si="56"/>
        <v>156</v>
      </c>
      <c r="X56" s="160">
        <f t="shared" si="56"/>
        <v>440</v>
      </c>
      <c r="Y56" s="160">
        <f t="shared" ref="Y56" si="58">SUM(Y46:Y55)</f>
        <v>81</v>
      </c>
      <c r="Z56" s="161">
        <f t="shared" si="56"/>
        <v>235</v>
      </c>
      <c r="AA56" s="158">
        <f>SUM(AA46:AA55)</f>
        <v>1931</v>
      </c>
      <c r="AB56" s="158">
        <f t="shared" si="56"/>
        <v>0</v>
      </c>
      <c r="AC56" s="158">
        <f t="shared" si="56"/>
        <v>0</v>
      </c>
      <c r="AD56" s="162">
        <f>SUM(AD46:AD55)</f>
        <v>3279</v>
      </c>
    </row>
    <row r="57" spans="1:30" s="35" customFormat="1" ht="13.5" customHeight="1" thickBot="1" x14ac:dyDescent="0.3">
      <c r="A57" s="144" t="s">
        <v>9</v>
      </c>
      <c r="B57" s="282" t="s">
        <v>82</v>
      </c>
      <c r="C57" s="283"/>
      <c r="D57" s="145"/>
      <c r="E57" s="150"/>
      <c r="F57" s="147">
        <v>0</v>
      </c>
      <c r="G57" s="145"/>
      <c r="H57" s="150"/>
      <c r="I57" s="147">
        <v>0</v>
      </c>
      <c r="J57" s="145"/>
      <c r="K57" s="148"/>
      <c r="L57" s="148"/>
      <c r="M57" s="149"/>
      <c r="N57" s="147"/>
      <c r="O57" s="145"/>
      <c r="P57" s="148"/>
      <c r="Q57" s="148"/>
      <c r="R57" s="148"/>
      <c r="S57" s="149"/>
      <c r="T57" s="147"/>
      <c r="U57" s="148"/>
      <c r="V57" s="148"/>
      <c r="W57" s="148"/>
      <c r="X57" s="148"/>
      <c r="Y57" s="148"/>
      <c r="Z57" s="149"/>
      <c r="AA57" s="147"/>
      <c r="AB57" s="150"/>
      <c r="AC57" s="147"/>
      <c r="AD57" s="147"/>
    </row>
    <row r="58" spans="1:30" s="35" customFormat="1" ht="13.5" customHeight="1" x14ac:dyDescent="0.25">
      <c r="A58" s="76"/>
      <c r="B58" s="103" t="s">
        <v>56</v>
      </c>
      <c r="C58" s="69" t="str">
        <f>[1]Sheet2!$C$17</f>
        <v>Mr.M.J.J.Udayakantha</v>
      </c>
      <c r="D58" s="104"/>
      <c r="E58" s="105"/>
      <c r="F58" s="106">
        <f t="shared" ref="F58:F64" si="59">SUM(D58:E58)</f>
        <v>0</v>
      </c>
      <c r="G58" s="104"/>
      <c r="H58" s="105"/>
      <c r="I58" s="106">
        <f t="shared" ref="I58:I64" si="60">SUM(G58:H58)</f>
        <v>0</v>
      </c>
      <c r="J58" s="104"/>
      <c r="K58" s="107"/>
      <c r="L58" s="107"/>
      <c r="M58" s="108"/>
      <c r="N58" s="106">
        <f t="shared" ref="N58:N63" si="61">SUM(J58:M58)</f>
        <v>0</v>
      </c>
      <c r="O58" s="104"/>
      <c r="P58" s="107"/>
      <c r="Q58" s="107"/>
      <c r="R58" s="107"/>
      <c r="S58" s="108"/>
      <c r="T58" s="106">
        <f>SUM(O58:S58)</f>
        <v>0</v>
      </c>
      <c r="U58" s="107"/>
      <c r="V58" s="107"/>
      <c r="W58" s="107"/>
      <c r="X58" s="107"/>
      <c r="Y58" s="107"/>
      <c r="Z58" s="108"/>
      <c r="AA58" s="106">
        <f>SUM(U58:Z58)</f>
        <v>0</v>
      </c>
      <c r="AB58" s="105"/>
      <c r="AC58" s="106">
        <v>0</v>
      </c>
      <c r="AD58" s="106">
        <f t="shared" ref="AD58:AD64" si="62">+AC58+AA58+T58+N58+F58+I58</f>
        <v>0</v>
      </c>
    </row>
    <row r="59" spans="1:30" s="35" customFormat="1" ht="13.5" customHeight="1" x14ac:dyDescent="0.25">
      <c r="A59" s="76"/>
      <c r="B59" s="36" t="s">
        <v>57</v>
      </c>
      <c r="C59" s="70" t="str">
        <f>[1]Sheet2!$C$18</f>
        <v>Mrs.J.M.N.Manike</v>
      </c>
      <c r="D59" s="38">
        <f>[2]Sheet1!$K$508</f>
        <v>15</v>
      </c>
      <c r="E59" s="72">
        <f>[2]Sheet1!$K$499</f>
        <v>10</v>
      </c>
      <c r="F59" s="40">
        <f t="shared" si="59"/>
        <v>25</v>
      </c>
      <c r="G59" s="38"/>
      <c r="H59" s="72"/>
      <c r="I59" s="40">
        <f t="shared" si="60"/>
        <v>0</v>
      </c>
      <c r="J59" s="38">
        <f>0</f>
        <v>0</v>
      </c>
      <c r="K59" s="41">
        <v>50</v>
      </c>
      <c r="L59" s="41">
        <f>0</f>
        <v>0</v>
      </c>
      <c r="M59" s="39"/>
      <c r="N59" s="40">
        <f t="shared" si="61"/>
        <v>50</v>
      </c>
      <c r="O59" s="38">
        <f>[2]Sheet1!$K$501</f>
        <v>5</v>
      </c>
      <c r="P59" s="41">
        <f>[2]Sheet1!$K$506</f>
        <v>5</v>
      </c>
      <c r="Q59" s="41">
        <f>[2]Sheet1!$K$504</f>
        <v>5</v>
      </c>
      <c r="R59" s="41">
        <f>[2]Sheet1!$K$498</f>
        <v>5</v>
      </c>
      <c r="S59" s="39">
        <f>[2]Sheet1!$K$510</f>
        <v>5</v>
      </c>
      <c r="T59" s="40">
        <f t="shared" ref="T59:T64" si="63">SUM(O59:S59)</f>
        <v>25</v>
      </c>
      <c r="U59" s="41">
        <v>9</v>
      </c>
      <c r="V59" s="41">
        <f>0</f>
        <v>0</v>
      </c>
      <c r="W59" s="41">
        <f>[2]Sheet1!$K$503</f>
        <v>10</v>
      </c>
      <c r="X59" s="41">
        <f>0</f>
        <v>0</v>
      </c>
      <c r="Y59" s="41">
        <f>[2]Sheet1!$K$502</f>
        <v>20</v>
      </c>
      <c r="Z59" s="39">
        <f>[2]Sheet1!$K$509</f>
        <v>10</v>
      </c>
      <c r="AA59" s="40">
        <f>SUM(U59:Z59)</f>
        <v>49</v>
      </c>
      <c r="AB59" s="72"/>
      <c r="AC59" s="40">
        <f>AB59</f>
        <v>0</v>
      </c>
      <c r="AD59" s="106">
        <f t="shared" si="62"/>
        <v>149</v>
      </c>
    </row>
    <row r="60" spans="1:30" s="35" customFormat="1" ht="13.5" customHeight="1" x14ac:dyDescent="0.25">
      <c r="A60" s="76"/>
      <c r="B60" s="36" t="s">
        <v>58</v>
      </c>
      <c r="C60" s="70" t="str">
        <f>[1]Sheet2!$C$16</f>
        <v>Mr.L.R.N.J.Bandara</v>
      </c>
      <c r="D60" s="38">
        <f>[2]Sheet1!$K$493</f>
        <v>3</v>
      </c>
      <c r="E60" s="72">
        <f>[2]Sheet1!$K$486</f>
        <v>2</v>
      </c>
      <c r="F60" s="40">
        <f t="shared" si="59"/>
        <v>5</v>
      </c>
      <c r="G60" s="38"/>
      <c r="H60" s="72"/>
      <c r="I60" s="40">
        <f t="shared" si="60"/>
        <v>0</v>
      </c>
      <c r="J60" s="38">
        <f>[2]Sheet1!$K$488</f>
        <v>10</v>
      </c>
      <c r="K60" s="41">
        <f>[2]Sheet1!$K$492</f>
        <v>30</v>
      </c>
      <c r="L60" s="41">
        <f>[2]Sheet1!$K$485</f>
        <v>20</v>
      </c>
      <c r="M60" s="39">
        <v>0</v>
      </c>
      <c r="N60" s="40">
        <f t="shared" si="61"/>
        <v>60</v>
      </c>
      <c r="O60" s="38">
        <f>0</f>
        <v>0</v>
      </c>
      <c r="P60" s="41"/>
      <c r="Q60" s="41"/>
      <c r="R60" s="41"/>
      <c r="S60" s="39"/>
      <c r="T60" s="40">
        <f t="shared" si="63"/>
        <v>0</v>
      </c>
      <c r="U60" s="41">
        <f>[2]Sheet1!$K$487</f>
        <v>5</v>
      </c>
      <c r="V60" s="41">
        <f>[2]Sheet1!$K$491</f>
        <v>10</v>
      </c>
      <c r="W60" s="41">
        <f>[2]Sheet1!$K$490</f>
        <v>10</v>
      </c>
      <c r="X60" s="41">
        <f>[2]Sheet1!$K$484</f>
        <v>10</v>
      </c>
      <c r="Y60" s="41">
        <f>[2]Sheet1!$K$489</f>
        <v>5</v>
      </c>
      <c r="Z60" s="39">
        <f>[2]Sheet1!$K$494</f>
        <v>5</v>
      </c>
      <c r="AA60" s="40">
        <f>SUM(U60:Z60)</f>
        <v>45</v>
      </c>
      <c r="AB60" s="72"/>
      <c r="AC60" s="40">
        <v>0</v>
      </c>
      <c r="AD60" s="106">
        <f t="shared" si="62"/>
        <v>110</v>
      </c>
    </row>
    <row r="61" spans="1:30" s="35" customFormat="1" ht="13.5" customHeight="1" x14ac:dyDescent="0.25">
      <c r="A61" s="76"/>
      <c r="B61" s="36" t="s">
        <v>59</v>
      </c>
      <c r="C61" s="70" t="str">
        <f>[1]Sheet2!$C$14</f>
        <v>Mr.R.I.B.Sameera Maduranga</v>
      </c>
      <c r="D61" s="38">
        <f>[2]Sheet1!$K$457</f>
        <v>5</v>
      </c>
      <c r="E61" s="72"/>
      <c r="F61" s="40">
        <f t="shared" si="59"/>
        <v>5</v>
      </c>
      <c r="G61" s="38"/>
      <c r="H61" s="72"/>
      <c r="I61" s="40">
        <f t="shared" si="60"/>
        <v>0</v>
      </c>
      <c r="J61" s="38"/>
      <c r="K61" s="41">
        <f>[2]Sheet1!$K$456</f>
        <v>80</v>
      </c>
      <c r="L61" s="41">
        <f>[2]Sheet1!$K$455</f>
        <v>25</v>
      </c>
      <c r="M61" s="39"/>
      <c r="N61" s="40">
        <f t="shared" si="61"/>
        <v>105</v>
      </c>
      <c r="O61" s="38"/>
      <c r="P61" s="41"/>
      <c r="Q61" s="41"/>
      <c r="R61" s="41"/>
      <c r="S61" s="39"/>
      <c r="T61" s="40">
        <f>SUM(O61:S61)</f>
        <v>0</v>
      </c>
      <c r="U61" s="41"/>
      <c r="V61" s="41">
        <f>0</f>
        <v>0</v>
      </c>
      <c r="W61" s="41"/>
      <c r="X61" s="41">
        <f>[2]Sheet1!$K$454</f>
        <v>10</v>
      </c>
      <c r="Y61" s="41"/>
      <c r="Z61" s="39">
        <f>[2]Sheet1!$K$458</f>
        <v>5</v>
      </c>
      <c r="AA61" s="40">
        <f t="shared" ref="AA61:AA62" si="64">SUM(U61:Z61)</f>
        <v>15</v>
      </c>
      <c r="AB61" s="72">
        <v>0</v>
      </c>
      <c r="AC61" s="40">
        <v>0</v>
      </c>
      <c r="AD61" s="106">
        <f t="shared" si="62"/>
        <v>125</v>
      </c>
    </row>
    <row r="62" spans="1:30" s="35" customFormat="1" ht="15.75" x14ac:dyDescent="0.25">
      <c r="B62" s="36" t="s">
        <v>60</v>
      </c>
      <c r="C62" s="70" t="str">
        <f>[1]Sheet2!$C$13</f>
        <v>Mr.K.R.A.N.Kumara(A.N.K.Dis:)</v>
      </c>
      <c r="D62" s="38">
        <f>[2]Sheet1!$K$524</f>
        <v>5</v>
      </c>
      <c r="E62" s="72">
        <f>[2]Sheet1!$K$517</f>
        <v>5</v>
      </c>
      <c r="F62" s="40">
        <f t="shared" si="59"/>
        <v>10</v>
      </c>
      <c r="G62" s="38">
        <v>0</v>
      </c>
      <c r="H62" s="72">
        <v>0</v>
      </c>
      <c r="I62" s="40">
        <f t="shared" si="60"/>
        <v>0</v>
      </c>
      <c r="J62" s="38">
        <f>[2]Sheet1!$K$519</f>
        <v>10</v>
      </c>
      <c r="K62" s="41">
        <f>[2]Sheet1!$K$523</f>
        <v>20</v>
      </c>
      <c r="L62" s="41">
        <f>[2]Sheet1!$K$516</f>
        <v>20</v>
      </c>
      <c r="M62" s="39">
        <v>0</v>
      </c>
      <c r="N62" s="40">
        <f t="shared" si="61"/>
        <v>50</v>
      </c>
      <c r="O62" s="38">
        <f>0</f>
        <v>0</v>
      </c>
      <c r="P62" s="41">
        <f>[2]Sheet1!$K$522</f>
        <v>20</v>
      </c>
      <c r="Q62" s="41">
        <v>0</v>
      </c>
      <c r="R62" s="41">
        <f>[2]Sheet1!$K$515</f>
        <v>20</v>
      </c>
      <c r="S62" s="41">
        <v>0</v>
      </c>
      <c r="T62" s="40">
        <f>SUM(O62:S62)</f>
        <v>40</v>
      </c>
      <c r="U62" s="41">
        <f>[2]Sheet1!$K$518</f>
        <v>10</v>
      </c>
      <c r="V62" s="41">
        <f>[2]Sheet1!$K$521</f>
        <v>50</v>
      </c>
      <c r="W62" s="41">
        <f>0</f>
        <v>0</v>
      </c>
      <c r="X62" s="41">
        <f>[2]Sheet1!$K$514</f>
        <v>10</v>
      </c>
      <c r="Y62" s="41">
        <f>[2]Sheet1!$K$520</f>
        <v>10</v>
      </c>
      <c r="Z62" s="39">
        <f>[2]Sheet1!$K$525</f>
        <v>10</v>
      </c>
      <c r="AA62" s="40">
        <f t="shared" si="64"/>
        <v>90</v>
      </c>
      <c r="AB62" s="72"/>
      <c r="AC62" s="40">
        <v>0</v>
      </c>
      <c r="AD62" s="106">
        <f t="shared" si="62"/>
        <v>190</v>
      </c>
    </row>
    <row r="63" spans="1:30" s="35" customFormat="1" ht="15.75" x14ac:dyDescent="0.25">
      <c r="B63" s="36" t="s">
        <v>62</v>
      </c>
      <c r="C63" s="37" t="str">
        <f>[1]Sheet2!$C$19</f>
        <v>Mr.G.M.S.R.S.Kumara</v>
      </c>
      <c r="D63" s="38">
        <f>[2]Sheet1!$K$536</f>
        <v>10</v>
      </c>
      <c r="E63" s="72">
        <f>[2]Sheet1!$K$531</f>
        <v>5</v>
      </c>
      <c r="F63" s="40">
        <f t="shared" ref="F63" si="65">SUM(D63:E63)</f>
        <v>15</v>
      </c>
      <c r="G63" s="38"/>
      <c r="H63" s="72"/>
      <c r="I63" s="40">
        <f t="shared" si="60"/>
        <v>0</v>
      </c>
      <c r="J63" s="38">
        <f>[2]Sheet1!$K$532</f>
        <v>20</v>
      </c>
      <c r="K63" s="41">
        <f>[2]Sheet1!$K$535</f>
        <v>60</v>
      </c>
      <c r="L63" s="41">
        <f>[2]Sheet1!$K$530</f>
        <v>35</v>
      </c>
      <c r="M63" s="39"/>
      <c r="N63" s="40">
        <f t="shared" si="61"/>
        <v>115</v>
      </c>
      <c r="O63" s="38"/>
      <c r="P63" s="41"/>
      <c r="Q63" s="41"/>
      <c r="R63" s="41"/>
      <c r="S63" s="41"/>
      <c r="T63" s="40">
        <f t="shared" ref="T63" si="66">SUM(O63:S63)</f>
        <v>0</v>
      </c>
      <c r="U63" s="41">
        <f>0</f>
        <v>0</v>
      </c>
      <c r="V63" s="41">
        <f>[2]Sheet1!$K$534</f>
        <v>25</v>
      </c>
      <c r="W63" s="41">
        <f>[2]Sheet1!$K$533</f>
        <v>5</v>
      </c>
      <c r="X63" s="41">
        <f>[2]Sheet1!$K$529</f>
        <v>15</v>
      </c>
      <c r="Y63" s="41">
        <f>0</f>
        <v>0</v>
      </c>
      <c r="Z63" s="39">
        <f>0</f>
        <v>0</v>
      </c>
      <c r="AA63" s="40">
        <f t="shared" ref="AA63" si="67">SUM(U63:Z63)</f>
        <v>45</v>
      </c>
      <c r="AB63" s="72"/>
      <c r="AC63" s="40">
        <v>0</v>
      </c>
      <c r="AD63" s="106">
        <f t="shared" si="62"/>
        <v>175</v>
      </c>
    </row>
    <row r="64" spans="1:30" s="35" customFormat="1" ht="16.5" thickBot="1" x14ac:dyDescent="0.3">
      <c r="B64" s="102" t="s">
        <v>61</v>
      </c>
      <c r="C64" s="73" t="s">
        <v>97</v>
      </c>
      <c r="D64" s="47">
        <f>[2]Sheet1!$K$549</f>
        <v>6</v>
      </c>
      <c r="E64" s="50">
        <f>[2]Sheet1!$K$542</f>
        <v>4</v>
      </c>
      <c r="F64" s="49">
        <f t="shared" si="59"/>
        <v>10</v>
      </c>
      <c r="G64" s="47">
        <v>0</v>
      </c>
      <c r="H64" s="50">
        <v>0</v>
      </c>
      <c r="I64" s="49">
        <f t="shared" si="60"/>
        <v>0</v>
      </c>
      <c r="J64" s="86">
        <f>[2]Sheet1!$K$544</f>
        <v>20</v>
      </c>
      <c r="K64" s="87">
        <f>[2]Sheet1!$K$548</f>
        <v>95</v>
      </c>
      <c r="L64" s="87">
        <f>[2]Sheet1!$K$541</f>
        <v>85</v>
      </c>
      <c r="M64" s="88"/>
      <c r="N64" s="51">
        <f t="shared" ref="N64:N70" si="68">SUM(J64:M64)</f>
        <v>200</v>
      </c>
      <c r="O64" s="47"/>
      <c r="P64" s="50"/>
      <c r="Q64" s="50"/>
      <c r="R64" s="50"/>
      <c r="S64" s="50"/>
      <c r="T64" s="51">
        <f t="shared" si="63"/>
        <v>0</v>
      </c>
      <c r="U64" s="86">
        <f>[2]Sheet1!$K$543</f>
        <v>5</v>
      </c>
      <c r="V64" s="87">
        <f>[2]Sheet1!$K$547</f>
        <v>20</v>
      </c>
      <c r="W64" s="87">
        <f>[2]Sheet1!$K$546</f>
        <v>5</v>
      </c>
      <c r="X64" s="87">
        <f>[2]Sheet1!$K$540</f>
        <v>20</v>
      </c>
      <c r="Y64" s="87">
        <f>[2]Sheet1!$K$545</f>
        <v>20</v>
      </c>
      <c r="Z64" s="88">
        <f>[2]Sheet1!$K$550</f>
        <v>20</v>
      </c>
      <c r="AA64" s="75">
        <f>SUM(U64:Z64)</f>
        <v>90</v>
      </c>
      <c r="AB64" s="89"/>
      <c r="AC64" s="75">
        <v>0</v>
      </c>
      <c r="AD64" s="106">
        <f t="shared" si="62"/>
        <v>300</v>
      </c>
    </row>
    <row r="65" spans="1:31" s="95" customFormat="1" ht="13.5" customHeight="1" thickBot="1" x14ac:dyDescent="0.3">
      <c r="B65" s="278" t="s">
        <v>5</v>
      </c>
      <c r="C65" s="279"/>
      <c r="D65" s="156">
        <f>SUM(D57:D64)</f>
        <v>44</v>
      </c>
      <c r="E65" s="157">
        <f t="shared" ref="E65:P65" si="69">SUM(E57:E64)</f>
        <v>26</v>
      </c>
      <c r="F65" s="162">
        <f t="shared" si="69"/>
        <v>70</v>
      </c>
      <c r="G65" s="156">
        <f>SUM(G57:G64)</f>
        <v>0</v>
      </c>
      <c r="H65" s="157">
        <f t="shared" ref="H65:I65" si="70">SUM(H57:H64)</f>
        <v>0</v>
      </c>
      <c r="I65" s="162">
        <f t="shared" si="70"/>
        <v>0</v>
      </c>
      <c r="J65" s="159">
        <f t="shared" si="69"/>
        <v>60</v>
      </c>
      <c r="K65" s="160">
        <f t="shared" si="69"/>
        <v>335</v>
      </c>
      <c r="L65" s="160">
        <f t="shared" si="69"/>
        <v>185</v>
      </c>
      <c r="M65" s="163">
        <f t="shared" si="69"/>
        <v>0</v>
      </c>
      <c r="N65" s="162">
        <f t="shared" si="69"/>
        <v>580</v>
      </c>
      <c r="O65" s="159">
        <f t="shared" si="69"/>
        <v>5</v>
      </c>
      <c r="P65" s="160">
        <f t="shared" si="69"/>
        <v>25</v>
      </c>
      <c r="Q65" s="160">
        <f t="shared" ref="Q65" si="71">SUM(Q57:Q64)</f>
        <v>5</v>
      </c>
      <c r="R65" s="160">
        <f t="shared" ref="R65" si="72">SUM(R57:R64)</f>
        <v>25</v>
      </c>
      <c r="S65" s="163">
        <f t="shared" ref="S65" si="73">SUM(S57:S64)</f>
        <v>5</v>
      </c>
      <c r="T65" s="162">
        <f t="shared" ref="T65" si="74">SUM(T57:T64)</f>
        <v>65</v>
      </c>
      <c r="U65" s="159">
        <f t="shared" ref="U65" si="75">SUM(U57:U64)</f>
        <v>29</v>
      </c>
      <c r="V65" s="160">
        <f t="shared" ref="V65" si="76">SUM(V57:V64)</f>
        <v>105</v>
      </c>
      <c r="W65" s="160">
        <f t="shared" ref="W65" si="77">SUM(W57:W64)</f>
        <v>30</v>
      </c>
      <c r="X65" s="160">
        <f t="shared" ref="X65:Y65" si="78">SUM(X57:X64)</f>
        <v>65</v>
      </c>
      <c r="Y65" s="160">
        <f t="shared" si="78"/>
        <v>55</v>
      </c>
      <c r="Z65" s="163">
        <f t="shared" ref="Z65" si="79">SUM(Z57:Z64)</f>
        <v>50</v>
      </c>
      <c r="AA65" s="162">
        <f t="shared" ref="AA65" si="80">SUM(AA57:AA64)</f>
        <v>334</v>
      </c>
      <c r="AB65" s="162">
        <f t="shared" ref="AB65" si="81">SUM(AB57:AB64)</f>
        <v>0</v>
      </c>
      <c r="AC65" s="162">
        <f t="shared" ref="AC65" si="82">SUM(AC57:AC64)</f>
        <v>0</v>
      </c>
      <c r="AD65" s="162">
        <f>SUM(AD57:AD64)</f>
        <v>1049</v>
      </c>
    </row>
    <row r="66" spans="1:31" s="35" customFormat="1" ht="13.5" customHeight="1" thickBot="1" x14ac:dyDescent="0.3">
      <c r="A66" s="144" t="s">
        <v>9</v>
      </c>
      <c r="B66" s="284" t="s">
        <v>83</v>
      </c>
      <c r="C66" s="285"/>
      <c r="D66" s="145"/>
      <c r="E66" s="150"/>
      <c r="F66" s="147">
        <v>0</v>
      </c>
      <c r="G66" s="145"/>
      <c r="H66" s="150"/>
      <c r="I66" s="147">
        <v>0</v>
      </c>
      <c r="J66" s="145"/>
      <c r="K66" s="148"/>
      <c r="L66" s="148"/>
      <c r="M66" s="149"/>
      <c r="N66" s="147">
        <f t="shared" si="68"/>
        <v>0</v>
      </c>
      <c r="O66" s="145"/>
      <c r="P66" s="148"/>
      <c r="Q66" s="148"/>
      <c r="R66" s="148"/>
      <c r="S66" s="149"/>
      <c r="T66" s="147"/>
      <c r="U66" s="148"/>
      <c r="V66" s="148"/>
      <c r="W66" s="148"/>
      <c r="X66" s="148"/>
      <c r="Y66" s="148"/>
      <c r="Z66" s="151"/>
      <c r="AA66" s="147"/>
      <c r="AB66" s="164"/>
      <c r="AC66" s="152"/>
      <c r="AD66" s="147"/>
    </row>
    <row r="67" spans="1:31" s="35" customFormat="1" ht="13.5" customHeight="1" x14ac:dyDescent="0.25">
      <c r="B67" s="103" t="s">
        <v>63</v>
      </c>
      <c r="C67" s="69" t="str">
        <f>[1]Sheet2!$C$42</f>
        <v>H.S.Enterprises</v>
      </c>
      <c r="D67" s="104">
        <f>0</f>
        <v>0</v>
      </c>
      <c r="E67" s="105"/>
      <c r="F67" s="106">
        <f t="shared" si="24"/>
        <v>0</v>
      </c>
      <c r="G67" s="104">
        <v>0</v>
      </c>
      <c r="H67" s="105">
        <v>0</v>
      </c>
      <c r="I67" s="106">
        <f t="shared" ref="I67:I70" si="83">SUM(G67:H67)</f>
        <v>0</v>
      </c>
      <c r="J67" s="104">
        <f>[2]Sheet1!$K$558</f>
        <v>75</v>
      </c>
      <c r="K67" s="107">
        <f>[2]Sheet1!$K$562</f>
        <v>130</v>
      </c>
      <c r="L67" s="107">
        <f>[2]Sheet1!$K$556</f>
        <v>85</v>
      </c>
      <c r="M67" s="108">
        <f>[2]Sheet1!$K$564</f>
        <v>15</v>
      </c>
      <c r="N67" s="106">
        <f t="shared" si="68"/>
        <v>305</v>
      </c>
      <c r="O67" s="104">
        <f>0</f>
        <v>0</v>
      </c>
      <c r="P67" s="107"/>
      <c r="Q67" s="107"/>
      <c r="R67" s="107">
        <f>[2]Sheet1!$K$555</f>
        <v>5</v>
      </c>
      <c r="S67" s="108"/>
      <c r="T67" s="106">
        <f t="shared" si="23"/>
        <v>5</v>
      </c>
      <c r="U67" s="107">
        <f>[2]Sheet1!$K$557</f>
        <v>60</v>
      </c>
      <c r="V67" s="104">
        <f>[2]Sheet1!$K$561</f>
        <v>100</v>
      </c>
      <c r="W67" s="104">
        <f>[2]Sheet1!$K$560</f>
        <v>60</v>
      </c>
      <c r="X67" s="104">
        <f>[2]Sheet1!$K$554</f>
        <v>60</v>
      </c>
      <c r="Y67" s="104">
        <f>[2]Sheet1!$K$559</f>
        <v>35</v>
      </c>
      <c r="Z67" s="109">
        <f>[2]Sheet1!$K$563</f>
        <v>25</v>
      </c>
      <c r="AA67" s="106">
        <f t="shared" ref="AA67:AA69" si="84">SUM(U67:Z67)</f>
        <v>340</v>
      </c>
      <c r="AB67" s="110"/>
      <c r="AC67" s="111">
        <v>0</v>
      </c>
      <c r="AD67" s="106">
        <f t="shared" ref="AD67:AD72" si="85">+AC67+AA67+T67+N67+F67+I67</f>
        <v>650</v>
      </c>
    </row>
    <row r="68" spans="1:31" s="35" customFormat="1" ht="15.75" x14ac:dyDescent="0.25">
      <c r="B68" s="36" t="s">
        <v>64</v>
      </c>
      <c r="C68" s="70" t="str">
        <f>[1]Sheet2!$C$41</f>
        <v>Manjula Distributor</v>
      </c>
      <c r="D68" s="38">
        <f>[2]Sheet1!$K$641</f>
        <v>12</v>
      </c>
      <c r="E68" s="72">
        <f>[2]Sheet1!$K$633</f>
        <v>3</v>
      </c>
      <c r="F68" s="40">
        <f t="shared" si="24"/>
        <v>15</v>
      </c>
      <c r="G68" s="38">
        <v>0</v>
      </c>
      <c r="H68" s="72">
        <v>0</v>
      </c>
      <c r="I68" s="40">
        <f t="shared" si="83"/>
        <v>0</v>
      </c>
      <c r="J68" s="38">
        <f>[2]Sheet1!$K$635</f>
        <v>20</v>
      </c>
      <c r="K68" s="41">
        <f>[2]Sheet1!$K$640</f>
        <v>50</v>
      </c>
      <c r="L68" s="41">
        <f>[2]Sheet1!$K$632</f>
        <v>35</v>
      </c>
      <c r="M68" s="39">
        <f>[2]Sheet1!$K$643</f>
        <v>10</v>
      </c>
      <c r="N68" s="40">
        <f t="shared" si="68"/>
        <v>115</v>
      </c>
      <c r="O68" s="38">
        <f>0</f>
        <v>0</v>
      </c>
      <c r="P68" s="41">
        <f>[2]Sheet1!$K$639</f>
        <v>10</v>
      </c>
      <c r="Q68" s="41"/>
      <c r="R68" s="41">
        <f>[2]Sheet1!$K$631</f>
        <v>5</v>
      </c>
      <c r="S68" s="39"/>
      <c r="T68" s="40">
        <f t="shared" si="23"/>
        <v>15</v>
      </c>
      <c r="U68" s="41">
        <f>[2]Sheet1!$K$634</f>
        <v>20</v>
      </c>
      <c r="V68" s="38">
        <f>[2]Sheet1!$K$638</f>
        <v>100</v>
      </c>
      <c r="W68" s="38">
        <f>[2]Sheet1!$K$637</f>
        <v>5</v>
      </c>
      <c r="X68" s="38">
        <f>[2]Sheet1!$K$630</f>
        <v>20</v>
      </c>
      <c r="Y68" s="38">
        <f>[2]Sheet1!$K$636</f>
        <v>10</v>
      </c>
      <c r="Z68" s="42">
        <f>[2]Sheet1!$K$642</f>
        <v>10</v>
      </c>
      <c r="AA68" s="40">
        <f t="shared" si="84"/>
        <v>165</v>
      </c>
      <c r="AB68" s="90">
        <v>0</v>
      </c>
      <c r="AC68" s="91">
        <v>0</v>
      </c>
      <c r="AD68" s="106">
        <f>AC68+AA68+T68+N68+F68+I68+AB68</f>
        <v>310</v>
      </c>
    </row>
    <row r="69" spans="1:31" s="35" customFormat="1" ht="15.75" x14ac:dyDescent="0.25">
      <c r="B69" s="36" t="s">
        <v>65</v>
      </c>
      <c r="C69" s="70" t="s">
        <v>90</v>
      </c>
      <c r="D69" s="38">
        <f>[2]Sheet1!$K$672</f>
        <v>8</v>
      </c>
      <c r="E69" s="72">
        <f>[2]Sheet1!$K$662</f>
        <v>7</v>
      </c>
      <c r="F69" s="40">
        <f t="shared" si="24"/>
        <v>15</v>
      </c>
      <c r="G69" s="38">
        <f>0</f>
        <v>0</v>
      </c>
      <c r="H69" s="72">
        <v>0</v>
      </c>
      <c r="I69" s="40">
        <f t="shared" si="83"/>
        <v>0</v>
      </c>
      <c r="J69" s="38">
        <f>[2]Sheet1!$K$665</f>
        <v>35</v>
      </c>
      <c r="K69" s="41">
        <f>[2]Sheet1!$K$671</f>
        <v>75</v>
      </c>
      <c r="L69" s="41">
        <f>[2]Sheet1!$K$661</f>
        <v>65</v>
      </c>
      <c r="M69" s="39">
        <f>[2]Sheet1!$K$675</f>
        <v>20</v>
      </c>
      <c r="N69" s="40">
        <f t="shared" si="68"/>
        <v>195</v>
      </c>
      <c r="O69" s="38">
        <f>[2]Sheet1!$K$664</f>
        <v>5</v>
      </c>
      <c r="P69" s="41">
        <f>[2]Sheet1!$K$670</f>
        <v>10</v>
      </c>
      <c r="Q69" s="41">
        <f>[2]Sheet1!$K$668</f>
        <v>5</v>
      </c>
      <c r="R69" s="41">
        <f>[2]Sheet1!$K$660</f>
        <v>10</v>
      </c>
      <c r="S69" s="39">
        <f>[2]Sheet1!$K$674</f>
        <v>5</v>
      </c>
      <c r="T69" s="40">
        <f>SUM(O69:S69)</f>
        <v>35</v>
      </c>
      <c r="U69" s="41">
        <f>[2]Sheet1!$K$663</f>
        <v>30</v>
      </c>
      <c r="V69" s="38">
        <f>[2]Sheet1!$K$669</f>
        <v>40</v>
      </c>
      <c r="W69" s="38">
        <f>[2]Sheet1!$K$667</f>
        <v>40</v>
      </c>
      <c r="X69" s="38">
        <f>[2]Sheet1!$K$659</f>
        <v>45</v>
      </c>
      <c r="Y69" s="38">
        <f>[2]Sheet1!$K$666</f>
        <v>30</v>
      </c>
      <c r="Z69" s="42">
        <f>[2]Sheet1!$K$673</f>
        <v>25</v>
      </c>
      <c r="AA69" s="40">
        <f t="shared" si="84"/>
        <v>210</v>
      </c>
      <c r="AB69" s="90"/>
      <c r="AC69" s="91">
        <v>0</v>
      </c>
      <c r="AD69" s="106">
        <f t="shared" si="85"/>
        <v>455</v>
      </c>
    </row>
    <row r="70" spans="1:31" s="35" customFormat="1" ht="15.75" x14ac:dyDescent="0.25">
      <c r="B70" s="36" t="s">
        <v>66</v>
      </c>
      <c r="C70" s="70" t="str">
        <f>[1]Sheet2!$C$39</f>
        <v xml:space="preserve">Mr.A.S.Wijethilaka </v>
      </c>
      <c r="D70" s="38">
        <f>[2]Sheet1!$K$625</f>
        <v>9</v>
      </c>
      <c r="E70" s="72">
        <f>[2]Sheet1!$K$618</f>
        <v>6</v>
      </c>
      <c r="F70" s="40">
        <f t="shared" si="24"/>
        <v>15</v>
      </c>
      <c r="G70" s="38">
        <v>0</v>
      </c>
      <c r="H70" s="72">
        <v>0</v>
      </c>
      <c r="I70" s="40">
        <f t="shared" si="83"/>
        <v>0</v>
      </c>
      <c r="J70" s="38">
        <f>[2]Sheet1!$K$620</f>
        <v>35</v>
      </c>
      <c r="K70" s="41">
        <f>[2]Sheet1!$K$624</f>
        <v>75</v>
      </c>
      <c r="L70" s="41">
        <f>[2]Sheet1!$K$617</f>
        <v>55</v>
      </c>
      <c r="M70" s="39"/>
      <c r="N70" s="40">
        <f t="shared" si="68"/>
        <v>165</v>
      </c>
      <c r="O70" s="38">
        <f>0</f>
        <v>0</v>
      </c>
      <c r="P70" s="41">
        <f>0</f>
        <v>0</v>
      </c>
      <c r="Q70" s="41"/>
      <c r="R70" s="41"/>
      <c r="S70" s="39"/>
      <c r="T70" s="40">
        <f>SUM(O70:S70)</f>
        <v>0</v>
      </c>
      <c r="U70" s="41">
        <f>[2]Sheet1!$K$619</f>
        <v>35</v>
      </c>
      <c r="V70" s="38">
        <f>[2]Sheet1!$K$623</f>
        <v>70</v>
      </c>
      <c r="W70" s="38">
        <f>[2]Sheet1!$K$622</f>
        <v>35</v>
      </c>
      <c r="X70" s="38">
        <f>[2]Sheet1!$K$616</f>
        <v>35</v>
      </c>
      <c r="Y70" s="38">
        <f>[2]Sheet1!$K$621</f>
        <v>15</v>
      </c>
      <c r="Z70" s="42">
        <f>[2]Sheet1!$K$626</f>
        <v>30</v>
      </c>
      <c r="AA70" s="91">
        <f>SUM(U70:Z70)</f>
        <v>220</v>
      </c>
      <c r="AB70" s="90"/>
      <c r="AC70" s="91">
        <v>0</v>
      </c>
      <c r="AD70" s="106">
        <f t="shared" si="85"/>
        <v>400</v>
      </c>
    </row>
    <row r="71" spans="1:31" s="35" customFormat="1" ht="15.75" x14ac:dyDescent="0.25">
      <c r="B71" s="36" t="s">
        <v>67</v>
      </c>
      <c r="C71" s="70" t="str">
        <f>[1]Sheet2!$C$44</f>
        <v>Mr..M.R.M.M.R.Marikkar</v>
      </c>
      <c r="D71" s="38">
        <f>[2]Sheet1!$K$607</f>
        <v>15</v>
      </c>
      <c r="E71" s="72">
        <f>[2]Sheet1!$D$5950</f>
        <v>0</v>
      </c>
      <c r="F71" s="40">
        <f t="shared" ref="F71" si="86">SUM(D71:E71)</f>
        <v>15</v>
      </c>
      <c r="G71" s="38"/>
      <c r="H71" s="72">
        <v>0</v>
      </c>
      <c r="I71" s="40">
        <f t="shared" ref="I71" si="87">SUM(G71:H71)</f>
        <v>0</v>
      </c>
      <c r="J71" s="38">
        <f>[2]Sheet1!$K$600</f>
        <v>20</v>
      </c>
      <c r="K71" s="41">
        <f>[2]Sheet1!$K$606</f>
        <v>80</v>
      </c>
      <c r="L71" s="41">
        <f>[2]Sheet1!$K$598</f>
        <v>80</v>
      </c>
      <c r="M71" s="39"/>
      <c r="N71" s="40">
        <f t="shared" ref="N71" si="88">SUM(J71:M71)</f>
        <v>180</v>
      </c>
      <c r="O71" s="38">
        <f>0</f>
        <v>0</v>
      </c>
      <c r="P71" s="41">
        <f>[2]Sheet1!$K$605</f>
        <v>2</v>
      </c>
      <c r="Q71" s="41">
        <f>[2]Sheet1!$K$603</f>
        <v>1</v>
      </c>
      <c r="R71" s="41">
        <f>[2]Sheet1!$K$597</f>
        <v>2</v>
      </c>
      <c r="S71" s="39"/>
      <c r="T71" s="40">
        <f t="shared" ref="T71" si="89">SUM(O71:S71)</f>
        <v>5</v>
      </c>
      <c r="U71" s="41">
        <f>[2]Sheet1!$K$599</f>
        <v>20</v>
      </c>
      <c r="V71" s="38">
        <f>[2]Sheet1!$K$604</f>
        <v>50</v>
      </c>
      <c r="W71" s="38">
        <f>[2]Sheet1!$K$602</f>
        <v>20</v>
      </c>
      <c r="X71" s="38">
        <f>[2]Sheet1!$K$596</f>
        <v>75</v>
      </c>
      <c r="Y71" s="38">
        <f>[2]Sheet1!$K$601</f>
        <v>20</v>
      </c>
      <c r="Z71" s="42">
        <f>[2]Sheet1!$K$608</f>
        <v>15</v>
      </c>
      <c r="AA71" s="91">
        <f t="shared" ref="AA71" si="90">SUM(U71:Z71)</f>
        <v>200</v>
      </c>
      <c r="AB71" s="90"/>
      <c r="AC71" s="91">
        <v>0</v>
      </c>
      <c r="AD71" s="106">
        <f t="shared" si="85"/>
        <v>400</v>
      </c>
    </row>
    <row r="72" spans="1:31" s="35" customFormat="1" ht="15.75" customHeight="1" thickBot="1" x14ac:dyDescent="0.3">
      <c r="B72" s="102" t="s">
        <v>85</v>
      </c>
      <c r="C72" s="73" t="str">
        <f>[1]Sheet2!$C$43</f>
        <v>Ms.W.M.P.Kumarihamy</v>
      </c>
      <c r="D72" s="79">
        <f>[2]Sheet1!$K$581</f>
        <v>8</v>
      </c>
      <c r="E72" s="76">
        <f>[2]Sheet1!$K$574</f>
        <v>4</v>
      </c>
      <c r="F72" s="51">
        <f t="shared" ref="F72" si="91">SUM(D72:E72)</f>
        <v>12</v>
      </c>
      <c r="G72" s="79">
        <v>0</v>
      </c>
      <c r="H72" s="76">
        <v>0</v>
      </c>
      <c r="I72" s="51">
        <f t="shared" ref="I72" si="92">SUM(G72:H72)</f>
        <v>0</v>
      </c>
      <c r="J72" s="47">
        <f>[2]Sheet1!$K$576</f>
        <v>40</v>
      </c>
      <c r="K72" s="50">
        <f>[2]Sheet1!$K$580</f>
        <v>60</v>
      </c>
      <c r="L72" s="50">
        <f>[2]Sheet1!$K$573</f>
        <v>25</v>
      </c>
      <c r="M72" s="48"/>
      <c r="N72" s="51">
        <f t="shared" ref="N72" si="93">SUM(J72:M72)</f>
        <v>125</v>
      </c>
      <c r="O72" s="47">
        <f>0</f>
        <v>0</v>
      </c>
      <c r="P72" s="50"/>
      <c r="Q72" s="50"/>
      <c r="R72" s="50"/>
      <c r="S72" s="48"/>
      <c r="T72" s="51">
        <f t="shared" ref="T72" si="94">SUM(O72:S72)</f>
        <v>0</v>
      </c>
      <c r="U72" s="50">
        <f>[2]Sheet1!$K$575</f>
        <v>10</v>
      </c>
      <c r="V72" s="47">
        <f>[2]Sheet1!$K$579</f>
        <v>23</v>
      </c>
      <c r="W72" s="47">
        <f>[2]Sheet1!$K$578</f>
        <v>10</v>
      </c>
      <c r="X72" s="47">
        <f>[2]Sheet1!$K$572</f>
        <v>10</v>
      </c>
      <c r="Y72" s="47">
        <f>[2]Sheet1!$K$577</f>
        <v>10</v>
      </c>
      <c r="Z72" s="52">
        <f>0</f>
        <v>0</v>
      </c>
      <c r="AA72" s="92">
        <f t="shared" ref="AA72" si="95">SUM(U72:Z72)</f>
        <v>63</v>
      </c>
      <c r="AB72" s="93"/>
      <c r="AC72" s="94">
        <v>0</v>
      </c>
      <c r="AD72" s="106">
        <f t="shared" si="85"/>
        <v>200</v>
      </c>
    </row>
    <row r="73" spans="1:31" s="95" customFormat="1" ht="13.5" customHeight="1" thickBot="1" x14ac:dyDescent="0.3">
      <c r="B73" s="278" t="s">
        <v>5</v>
      </c>
      <c r="C73" s="279"/>
      <c r="D73" s="156">
        <f>SUM(D66:D72)</f>
        <v>52</v>
      </c>
      <c r="E73" s="157">
        <f t="shared" ref="E73:AE73" si="96">SUM(E66:E72)</f>
        <v>20</v>
      </c>
      <c r="F73" s="163">
        <f t="shared" si="96"/>
        <v>72</v>
      </c>
      <c r="G73" s="156">
        <f>SUM(G66:G72)</f>
        <v>0</v>
      </c>
      <c r="H73" s="157">
        <f t="shared" ref="H73:I73" si="97">SUM(H66:H72)</f>
        <v>0</v>
      </c>
      <c r="I73" s="163">
        <f t="shared" si="97"/>
        <v>0</v>
      </c>
      <c r="J73" s="156">
        <f t="shared" si="96"/>
        <v>225</v>
      </c>
      <c r="K73" s="160">
        <f t="shared" si="96"/>
        <v>470</v>
      </c>
      <c r="L73" s="160">
        <f t="shared" si="96"/>
        <v>345</v>
      </c>
      <c r="M73" s="163">
        <f t="shared" si="96"/>
        <v>45</v>
      </c>
      <c r="N73" s="163">
        <f t="shared" si="96"/>
        <v>1085</v>
      </c>
      <c r="O73" s="156">
        <f t="shared" si="96"/>
        <v>5</v>
      </c>
      <c r="P73" s="160">
        <f t="shared" si="96"/>
        <v>22</v>
      </c>
      <c r="Q73" s="160">
        <f t="shared" si="96"/>
        <v>6</v>
      </c>
      <c r="R73" s="160">
        <f t="shared" si="96"/>
        <v>22</v>
      </c>
      <c r="S73" s="163">
        <f t="shared" si="96"/>
        <v>5</v>
      </c>
      <c r="T73" s="163">
        <f t="shared" si="96"/>
        <v>60</v>
      </c>
      <c r="U73" s="156">
        <f t="shared" si="96"/>
        <v>175</v>
      </c>
      <c r="V73" s="160">
        <f t="shared" si="96"/>
        <v>383</v>
      </c>
      <c r="W73" s="160">
        <f t="shared" si="96"/>
        <v>170</v>
      </c>
      <c r="X73" s="160">
        <f t="shared" si="96"/>
        <v>245</v>
      </c>
      <c r="Y73" s="160">
        <f t="shared" si="96"/>
        <v>120</v>
      </c>
      <c r="Z73" s="163">
        <f t="shared" si="96"/>
        <v>105</v>
      </c>
      <c r="AA73" s="163">
        <f t="shared" si="96"/>
        <v>1198</v>
      </c>
      <c r="AB73" s="163">
        <f t="shared" si="96"/>
        <v>0</v>
      </c>
      <c r="AC73" s="163">
        <f t="shared" si="96"/>
        <v>0</v>
      </c>
      <c r="AD73" s="163">
        <f>SUM(AD66:AD72)</f>
        <v>2415</v>
      </c>
      <c r="AE73" s="165">
        <f t="shared" si="96"/>
        <v>0</v>
      </c>
    </row>
    <row r="74" spans="1:31" s="95" customFormat="1" ht="16.5" thickBot="1" x14ac:dyDescent="0.3">
      <c r="C74" s="166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</row>
    <row r="75" spans="1:31" s="95" customFormat="1" ht="15.75" customHeight="1" thickBot="1" x14ac:dyDescent="0.3">
      <c r="B75" s="280" t="s">
        <v>11</v>
      </c>
      <c r="C75" s="281"/>
      <c r="D75" s="167">
        <f>SUM(D73,D65,D56,D45,D40,D34,D28,D18,)</f>
        <v>311</v>
      </c>
      <c r="E75" s="167">
        <f>SUM(E73,E65,E56,E45,E40,E34,E28,E18,)</f>
        <v>243</v>
      </c>
      <c r="F75" s="167">
        <f>SUM(F73,F65,F56,F45,F40,F34,F28,F18,)</f>
        <v>554</v>
      </c>
      <c r="G75" s="167">
        <f>SUM(G73,G65,G56,G45,G40,G34,G28,G18,)</f>
        <v>10</v>
      </c>
      <c r="H75" s="167">
        <f t="shared" ref="H75" si="98">SUM(H73,H65,H56,H45,H40,H34,H28,H18,)</f>
        <v>5</v>
      </c>
      <c r="I75" s="167">
        <f>SUM(I73,I65,I56,I45,I40,I34,I28,I18,)</f>
        <v>15</v>
      </c>
      <c r="J75" s="167">
        <f t="shared" ref="J75:AC75" si="99">SUM(J73,J65,J56,J45,J40,J34,J28,J18,)</f>
        <v>1097</v>
      </c>
      <c r="K75" s="167">
        <f t="shared" si="99"/>
        <v>3123</v>
      </c>
      <c r="L75" s="167">
        <f t="shared" si="99"/>
        <v>2433</v>
      </c>
      <c r="M75" s="167">
        <f t="shared" si="99"/>
        <v>184</v>
      </c>
      <c r="N75" s="167">
        <f t="shared" si="99"/>
        <v>6837</v>
      </c>
      <c r="O75" s="167">
        <f t="shared" si="99"/>
        <v>71</v>
      </c>
      <c r="P75" s="167">
        <f t="shared" si="99"/>
        <v>201</v>
      </c>
      <c r="Q75" s="167">
        <f t="shared" si="99"/>
        <v>80</v>
      </c>
      <c r="R75" s="167">
        <f t="shared" si="99"/>
        <v>185</v>
      </c>
      <c r="S75" s="167">
        <f t="shared" si="99"/>
        <v>119</v>
      </c>
      <c r="T75" s="167">
        <f>SUM(T73,T65,T56,T45,T40,T34,T28,T18,)</f>
        <v>656</v>
      </c>
      <c r="U75" s="167">
        <f t="shared" si="99"/>
        <v>734</v>
      </c>
      <c r="V75" s="167">
        <f t="shared" si="99"/>
        <v>1427</v>
      </c>
      <c r="W75" s="167">
        <f t="shared" si="99"/>
        <v>448</v>
      </c>
      <c r="X75" s="167">
        <f t="shared" si="99"/>
        <v>1157</v>
      </c>
      <c r="Y75" s="167">
        <f t="shared" si="99"/>
        <v>474</v>
      </c>
      <c r="Z75" s="167">
        <f t="shared" si="99"/>
        <v>535</v>
      </c>
      <c r="AA75" s="167">
        <f t="shared" si="99"/>
        <v>4775</v>
      </c>
      <c r="AB75" s="167">
        <f t="shared" si="99"/>
        <v>0</v>
      </c>
      <c r="AC75" s="167">
        <f t="shared" si="99"/>
        <v>0</v>
      </c>
      <c r="AD75" s="168">
        <f>SUM(AD73,AD65,AD56,AD45,AD40,AD34,AD28,AD18,)</f>
        <v>12837</v>
      </c>
    </row>
    <row r="76" spans="1:31" s="35" customFormat="1" ht="12.75" customHeight="1" thickTop="1" x14ac:dyDescent="0.25"/>
    <row r="77" spans="1:31" ht="12.75" customHeight="1" x14ac:dyDescent="0.2">
      <c r="C77" s="4"/>
    </row>
  </sheetData>
  <mergeCells count="34">
    <mergeCell ref="J1:N3"/>
    <mergeCell ref="AA5:AA6"/>
    <mergeCell ref="U5:Z5"/>
    <mergeCell ref="O5:S5"/>
    <mergeCell ref="C4:AD4"/>
    <mergeCell ref="D5:E5"/>
    <mergeCell ref="AD5:AD6"/>
    <mergeCell ref="AC5:AC6"/>
    <mergeCell ref="AB5:AB6"/>
    <mergeCell ref="C5:C6"/>
    <mergeCell ref="F5:F6"/>
    <mergeCell ref="N5:N6"/>
    <mergeCell ref="T5:T6"/>
    <mergeCell ref="J5:M5"/>
    <mergeCell ref="G5:H5"/>
    <mergeCell ref="I5:I6"/>
    <mergeCell ref="B5:B6"/>
    <mergeCell ref="B18:C18"/>
    <mergeCell ref="B7:C7"/>
    <mergeCell ref="B19:C19"/>
    <mergeCell ref="B28:C28"/>
    <mergeCell ref="B29:C29"/>
    <mergeCell ref="B34:C34"/>
    <mergeCell ref="B35:C35"/>
    <mergeCell ref="B40:C40"/>
    <mergeCell ref="B41:C41"/>
    <mergeCell ref="B45:C45"/>
    <mergeCell ref="B73:C73"/>
    <mergeCell ref="B75:C75"/>
    <mergeCell ref="B46:C46"/>
    <mergeCell ref="B56:C56"/>
    <mergeCell ref="B57:C57"/>
    <mergeCell ref="B65:C65"/>
    <mergeCell ref="B66:C66"/>
  </mergeCells>
  <pageMargins left="0.2" right="0.19685039370078741" top="0.70866141732283472" bottom="0.19685039370078741" header="0.19685039370078741" footer="0.19685039370078741"/>
  <pageSetup paperSize="5" scale="55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7"/>
  <sheetViews>
    <sheetView workbookViewId="0">
      <pane xSplit="2" ySplit="7" topLeftCell="O68" activePane="bottomRight" state="frozen"/>
      <selection pane="topRight" activeCell="C1" sqref="C1"/>
      <selection pane="bottomLeft" activeCell="A8" sqref="A8"/>
      <selection pane="bottomRight" activeCell="A66" sqref="A66:AD76"/>
    </sheetView>
  </sheetViews>
  <sheetFormatPr defaultColWidth="6" defaultRowHeight="12.75" x14ac:dyDescent="0.2"/>
  <cols>
    <col min="1" max="1" width="2.7109375" style="4" bestFit="1" customWidth="1"/>
    <col min="2" max="2" width="40.5703125" style="19" customWidth="1"/>
    <col min="3" max="3" width="36.7109375" style="4" bestFit="1" customWidth="1"/>
    <col min="4" max="4" width="10" style="4" bestFit="1" customWidth="1"/>
    <col min="5" max="5" width="6.42578125" style="4" bestFit="1" customWidth="1"/>
    <col min="6" max="6" width="10" style="4" bestFit="1" customWidth="1"/>
    <col min="7" max="9" width="10" style="4" customWidth="1"/>
    <col min="10" max="10" width="10.140625" style="4" bestFit="1" customWidth="1"/>
    <col min="11" max="11" width="10" style="4" bestFit="1" customWidth="1"/>
    <col min="12" max="12" width="10.140625" style="4" bestFit="1" customWidth="1"/>
    <col min="13" max="13" width="10" style="4" bestFit="1" customWidth="1"/>
    <col min="14" max="14" width="8.140625" style="4" bestFit="1" customWidth="1"/>
    <col min="15" max="15" width="10" style="4" bestFit="1" customWidth="1"/>
    <col min="16" max="16" width="14.140625" style="4" bestFit="1" customWidth="1"/>
    <col min="17" max="17" width="5.85546875" style="4" bestFit="1" customWidth="1"/>
    <col min="18" max="18" width="10.140625" style="4" bestFit="1" customWidth="1"/>
    <col min="19" max="19" width="5.85546875" style="4" bestFit="1" customWidth="1"/>
    <col min="20" max="20" width="6.42578125" style="4" bestFit="1" customWidth="1"/>
    <col min="21" max="21" width="9.140625" style="4" bestFit="1" customWidth="1"/>
    <col min="22" max="24" width="7.5703125" style="4" bestFit="1" customWidth="1"/>
    <col min="25" max="25" width="6.42578125" style="4" bestFit="1" customWidth="1"/>
    <col min="26" max="27" width="8.140625" style="4" bestFit="1" customWidth="1"/>
    <col min="28" max="28" width="6" style="4" bestFit="1" customWidth="1"/>
    <col min="29" max="30" width="8.7109375" style="4" bestFit="1" customWidth="1"/>
    <col min="31" max="16384" width="6" style="4"/>
  </cols>
  <sheetData>
    <row r="1" spans="1:31" s="2" customFormat="1" ht="13.5" customHeight="1" x14ac:dyDescent="0.2">
      <c r="B1" s="3" t="s">
        <v>10</v>
      </c>
    </row>
    <row r="2" spans="1:31" s="2" customFormat="1" ht="13.5" customHeight="1" x14ac:dyDescent="0.2">
      <c r="B2" s="3" t="s">
        <v>16</v>
      </c>
    </row>
    <row r="3" spans="1:31" s="2" customFormat="1" ht="14.25" customHeight="1" x14ac:dyDescent="0.35">
      <c r="B3" s="3" t="s">
        <v>93</v>
      </c>
      <c r="J3" s="256"/>
    </row>
    <row r="4" spans="1:31" ht="13.5" customHeight="1" thickBot="1" x14ac:dyDescent="0.4"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</row>
    <row r="5" spans="1:31" s="2" customFormat="1" ht="71.25" customHeight="1" thickBot="1" x14ac:dyDescent="0.25">
      <c r="B5" s="264" t="s">
        <v>27</v>
      </c>
      <c r="C5" s="269" t="s">
        <v>84</v>
      </c>
      <c r="D5" s="301" t="s">
        <v>0</v>
      </c>
      <c r="E5" s="303"/>
      <c r="F5" s="289" t="s">
        <v>5</v>
      </c>
      <c r="G5" s="301" t="s">
        <v>89</v>
      </c>
      <c r="H5" s="303"/>
      <c r="I5" s="289" t="s">
        <v>5</v>
      </c>
      <c r="J5" s="301" t="s">
        <v>4</v>
      </c>
      <c r="K5" s="302"/>
      <c r="L5" s="302"/>
      <c r="M5" s="303"/>
      <c r="N5" s="289" t="s">
        <v>5</v>
      </c>
      <c r="O5" s="301" t="s">
        <v>1</v>
      </c>
      <c r="P5" s="302"/>
      <c r="Q5" s="302"/>
      <c r="R5" s="302"/>
      <c r="S5" s="303"/>
      <c r="T5" s="307" t="s">
        <v>5</v>
      </c>
      <c r="U5" s="301" t="s">
        <v>2</v>
      </c>
      <c r="V5" s="302"/>
      <c r="W5" s="302"/>
      <c r="X5" s="302"/>
      <c r="Y5" s="302"/>
      <c r="Z5" s="303"/>
      <c r="AA5" s="289" t="s">
        <v>5</v>
      </c>
      <c r="AB5" s="289" t="s">
        <v>75</v>
      </c>
      <c r="AC5" s="289" t="s">
        <v>5</v>
      </c>
      <c r="AD5" s="289" t="s">
        <v>8</v>
      </c>
    </row>
    <row r="6" spans="1:31" s="95" customFormat="1" ht="71.25" thickBot="1" x14ac:dyDescent="0.3">
      <c r="B6" s="265"/>
      <c r="C6" s="270"/>
      <c r="D6" s="271" t="s">
        <v>70</v>
      </c>
      <c r="E6" s="272" t="s">
        <v>69</v>
      </c>
      <c r="F6" s="306"/>
      <c r="G6" s="271" t="s">
        <v>70</v>
      </c>
      <c r="H6" s="272" t="s">
        <v>69</v>
      </c>
      <c r="I6" s="306"/>
      <c r="J6" s="271" t="s">
        <v>71</v>
      </c>
      <c r="K6" s="271" t="s">
        <v>70</v>
      </c>
      <c r="L6" s="272" t="s">
        <v>69</v>
      </c>
      <c r="M6" s="272" t="s">
        <v>72</v>
      </c>
      <c r="N6" s="306"/>
      <c r="O6" s="271" t="s">
        <v>71</v>
      </c>
      <c r="P6" s="271" t="s">
        <v>70</v>
      </c>
      <c r="Q6" s="273" t="s">
        <v>73</v>
      </c>
      <c r="R6" s="273" t="s">
        <v>69</v>
      </c>
      <c r="S6" s="272" t="s">
        <v>72</v>
      </c>
      <c r="T6" s="308"/>
      <c r="U6" s="271" t="s">
        <v>71</v>
      </c>
      <c r="V6" s="271" t="s">
        <v>70</v>
      </c>
      <c r="W6" s="273" t="s">
        <v>73</v>
      </c>
      <c r="X6" s="273" t="s">
        <v>69</v>
      </c>
      <c r="Y6" s="273" t="s">
        <v>74</v>
      </c>
      <c r="Z6" s="272" t="s">
        <v>72</v>
      </c>
      <c r="AA6" s="309"/>
      <c r="AB6" s="309"/>
      <c r="AC6" s="309"/>
      <c r="AD6" s="290"/>
      <c r="AE6" s="97"/>
    </row>
    <row r="7" spans="1:31" s="98" customFormat="1" ht="16.5" thickBot="1" x14ac:dyDescent="0.3">
      <c r="B7" s="284" t="s">
        <v>78</v>
      </c>
      <c r="C7" s="285"/>
      <c r="D7" s="112"/>
      <c r="E7" s="116"/>
      <c r="F7" s="114"/>
      <c r="G7" s="112"/>
      <c r="H7" s="116"/>
      <c r="I7" s="114"/>
      <c r="J7" s="112"/>
      <c r="K7" s="115"/>
      <c r="L7" s="115"/>
      <c r="M7" s="116"/>
      <c r="N7" s="114"/>
      <c r="O7" s="112"/>
      <c r="P7" s="115"/>
      <c r="Q7" s="115"/>
      <c r="R7" s="115"/>
      <c r="S7" s="116"/>
      <c r="T7" s="114"/>
      <c r="U7" s="112"/>
      <c r="V7" s="115"/>
      <c r="W7" s="115"/>
      <c r="X7" s="115"/>
      <c r="Y7" s="115"/>
      <c r="Z7" s="117"/>
      <c r="AA7" s="266"/>
      <c r="AB7" s="267"/>
      <c r="AC7" s="268"/>
      <c r="AD7" s="114"/>
    </row>
    <row r="8" spans="1:31" ht="15" customHeight="1" x14ac:dyDescent="0.25">
      <c r="A8" s="1" t="s">
        <v>9</v>
      </c>
      <c r="B8" s="103" t="s">
        <v>17</v>
      </c>
      <c r="C8" s="125" t="str">
        <f>[1]Sheet2!$C$38</f>
        <v>Ms.K.G.U.Chulamani</v>
      </c>
      <c r="D8" s="104">
        <f>[3]Sheet1!$K$21</f>
        <v>20</v>
      </c>
      <c r="E8" s="108">
        <f>[3]Sheet1!$K$13</f>
        <v>20</v>
      </c>
      <c r="F8" s="106">
        <f>SUM(D8:E8)</f>
        <v>40</v>
      </c>
      <c r="G8" s="104">
        <f>0</f>
        <v>0</v>
      </c>
      <c r="H8" s="108">
        <v>0</v>
      </c>
      <c r="I8" s="106">
        <f>SUM(G8:H8)</f>
        <v>0</v>
      </c>
      <c r="J8" s="104">
        <f>[3]Sheet1!$K$15</f>
        <v>5</v>
      </c>
      <c r="K8" s="107">
        <f>[3]Sheet1!$K$20</f>
        <v>110</v>
      </c>
      <c r="L8" s="107">
        <f>[3]Sheet1!$K$12</f>
        <v>110</v>
      </c>
      <c r="M8" s="108"/>
      <c r="N8" s="106">
        <f>SUM(J8:M8)</f>
        <v>225</v>
      </c>
      <c r="O8" s="104">
        <f>0</f>
        <v>0</v>
      </c>
      <c r="P8" s="107">
        <f>[3]Sheet1!$K$19</f>
        <v>10</v>
      </c>
      <c r="Q8" s="107"/>
      <c r="R8" s="107">
        <f>[3]Sheet1!$K$11</f>
        <v>10</v>
      </c>
      <c r="S8" s="108"/>
      <c r="T8" s="106">
        <f>SUM(O8:S8)</f>
        <v>20</v>
      </c>
      <c r="U8" s="104">
        <f>[3]Sheet1!$K$14</f>
        <v>5</v>
      </c>
      <c r="V8" s="107">
        <f>[3]Sheet1!$K$18</f>
        <v>65</v>
      </c>
      <c r="W8" s="107">
        <f>[3]Sheet1!$K$17</f>
        <v>5</v>
      </c>
      <c r="X8" s="107">
        <f>[3]Sheet1!$K$10</f>
        <v>85</v>
      </c>
      <c r="Y8" s="107">
        <f>[3]Sheet1!$K$16</f>
        <v>25</v>
      </c>
      <c r="Z8" s="109">
        <f>[3]Sheet1!$K$22</f>
        <v>30</v>
      </c>
      <c r="AA8" s="126">
        <f t="shared" ref="AA8:AA17" si="0">SUM(U8:Z8)</f>
        <v>215</v>
      </c>
      <c r="AB8" s="109"/>
      <c r="AC8" s="122">
        <v>0</v>
      </c>
      <c r="AD8" s="106">
        <f>+AC8+AA8+T8+N8+F8+I8</f>
        <v>500</v>
      </c>
    </row>
    <row r="9" spans="1:31" s="35" customFormat="1" ht="13.5" customHeight="1" x14ac:dyDescent="0.25">
      <c r="B9" s="36" t="s">
        <v>18</v>
      </c>
      <c r="C9" s="37" t="str">
        <f>[1]Sheet2!$C$30</f>
        <v>Mr.Mr.M.S.M.Shiyam</v>
      </c>
      <c r="D9" s="38">
        <f>[3]Sheet1!$K$40</f>
        <v>3</v>
      </c>
      <c r="E9" s="39">
        <f>[3]Sheet1!$K$34</f>
        <v>3</v>
      </c>
      <c r="F9" s="40">
        <f t="shared" ref="F9:F17" si="1">SUM(D9:E9)</f>
        <v>6</v>
      </c>
      <c r="G9" s="38">
        <f>0</f>
        <v>0</v>
      </c>
      <c r="H9" s="39">
        <v>0</v>
      </c>
      <c r="I9" s="40">
        <f t="shared" ref="I9:I12" si="2">SUM(G9:H9)</f>
        <v>0</v>
      </c>
      <c r="J9" s="38">
        <f>[3]Sheet1!$K$36</f>
        <v>50</v>
      </c>
      <c r="K9" s="41">
        <f>[3]Sheet1!$K$39</f>
        <v>150</v>
      </c>
      <c r="L9" s="41">
        <f>[3]Sheet1!$K$33</f>
        <v>182</v>
      </c>
      <c r="M9" s="39"/>
      <c r="N9" s="40">
        <f t="shared" ref="N9:N16" si="3">SUM(J9:M9)</f>
        <v>382</v>
      </c>
      <c r="O9" s="38">
        <f>0</f>
        <v>0</v>
      </c>
      <c r="P9" s="41"/>
      <c r="Q9" s="41"/>
      <c r="R9" s="41"/>
      <c r="S9" s="39"/>
      <c r="T9" s="40">
        <f t="shared" ref="T9:T16" si="4">SUM(O9:S9)</f>
        <v>0</v>
      </c>
      <c r="U9" s="38">
        <f>[3]Sheet1!$K$35</f>
        <v>5</v>
      </c>
      <c r="V9" s="41">
        <f>0</f>
        <v>0</v>
      </c>
      <c r="W9" s="41">
        <f>[3]Sheet1!$K$38</f>
        <v>5</v>
      </c>
      <c r="X9" s="41">
        <f>[3]Sheet1!$K$32</f>
        <v>35</v>
      </c>
      <c r="Y9" s="41">
        <f>[3]Sheet1!$K$37</f>
        <v>7</v>
      </c>
      <c r="Z9" s="42">
        <f>[3]Sheet1!$K$42</f>
        <v>4</v>
      </c>
      <c r="AA9" s="43">
        <f t="shared" si="0"/>
        <v>56</v>
      </c>
      <c r="AB9" s="42">
        <f>[3]Sheet1!$K$41</f>
        <v>6</v>
      </c>
      <c r="AC9" s="44">
        <f>SUM(AB9)</f>
        <v>6</v>
      </c>
      <c r="AD9" s="106">
        <f t="shared" ref="AD9:AD17" si="5">+AC9+AA9+T9+N9+F9+I9</f>
        <v>450</v>
      </c>
    </row>
    <row r="10" spans="1:31" s="35" customFormat="1" ht="13.5" customHeight="1" x14ac:dyDescent="0.25">
      <c r="B10" s="36" t="s">
        <v>19</v>
      </c>
      <c r="C10" s="37" t="str">
        <f>[1]Sheet2!$C$31</f>
        <v>Ruby Distributor</v>
      </c>
      <c r="D10" s="38">
        <f>[3]Sheet1!$K$126</f>
        <v>15</v>
      </c>
      <c r="E10" s="39">
        <f>[3]Sheet1!$K$119</f>
        <v>15</v>
      </c>
      <c r="F10" s="40">
        <f t="shared" si="1"/>
        <v>30</v>
      </c>
      <c r="G10" s="38">
        <f>0</f>
        <v>0</v>
      </c>
      <c r="H10" s="39">
        <v>0</v>
      </c>
      <c r="I10" s="40">
        <f t="shared" si="2"/>
        <v>0</v>
      </c>
      <c r="J10" s="38">
        <f>[3]Sheet1!$K$121</f>
        <v>5</v>
      </c>
      <c r="K10" s="41">
        <f>[3]Sheet1!$K$125</f>
        <v>120</v>
      </c>
      <c r="L10" s="41">
        <f>[3]Sheet1!$K$118</f>
        <v>150</v>
      </c>
      <c r="M10" s="39"/>
      <c r="N10" s="40">
        <f>SUM(J10:M10)</f>
        <v>275</v>
      </c>
      <c r="O10" s="38"/>
      <c r="P10" s="41">
        <f>[3]Sheet1!$K$124</f>
        <v>7</v>
      </c>
      <c r="Q10" s="41"/>
      <c r="R10" s="41">
        <f>[3]Sheet1!$K$117</f>
        <v>13</v>
      </c>
      <c r="S10" s="39"/>
      <c r="T10" s="40">
        <f t="shared" si="4"/>
        <v>20</v>
      </c>
      <c r="U10" s="38">
        <f>[3]Sheet1!$K$120</f>
        <v>5</v>
      </c>
      <c r="V10" s="41">
        <f>[3]Sheet1!$K$123</f>
        <v>30</v>
      </c>
      <c r="W10" s="41">
        <f>0</f>
        <v>0</v>
      </c>
      <c r="X10" s="41">
        <f>[3]Sheet1!$K$116</f>
        <v>60</v>
      </c>
      <c r="Y10" s="41">
        <f>[3]Sheet1!$K$122</f>
        <v>10</v>
      </c>
      <c r="Z10" s="42">
        <f>[3]Sheet1!$K$127</f>
        <v>5</v>
      </c>
      <c r="AA10" s="43">
        <f>SUM(U10:Z10)</f>
        <v>110</v>
      </c>
      <c r="AB10" s="42"/>
      <c r="AC10" s="44">
        <f t="shared" ref="AC10:AC11" si="6">SUM(AB10)</f>
        <v>0</v>
      </c>
      <c r="AD10" s="106">
        <f t="shared" si="5"/>
        <v>435</v>
      </c>
    </row>
    <row r="11" spans="1:31" s="35" customFormat="1" ht="13.5" customHeight="1" x14ac:dyDescent="0.25">
      <c r="B11" s="36" t="s">
        <v>20</v>
      </c>
      <c r="C11" s="37" t="str">
        <f>[1]Sheet2!$C$33</f>
        <v>Mr.D.U.N.Rajapaksha</v>
      </c>
      <c r="D11" s="38">
        <f>[3]Sheet1!$K$55</f>
        <v>12</v>
      </c>
      <c r="E11" s="39">
        <f>[3]Sheet1!$K$49</f>
        <v>12</v>
      </c>
      <c r="F11" s="40">
        <f t="shared" si="1"/>
        <v>24</v>
      </c>
      <c r="G11" s="38">
        <f>0</f>
        <v>0</v>
      </c>
      <c r="H11" s="39">
        <v>0</v>
      </c>
      <c r="I11" s="40">
        <f t="shared" si="2"/>
        <v>0</v>
      </c>
      <c r="J11" s="38">
        <f>[3]Sheet1!$K$50</f>
        <v>3</v>
      </c>
      <c r="K11" s="41">
        <f>[3]Sheet1!$K$54</f>
        <v>90</v>
      </c>
      <c r="L11" s="41">
        <f>[3]Sheet1!$K$48</f>
        <v>90</v>
      </c>
      <c r="M11" s="39">
        <f>[3]Sheet1!$K$59</f>
        <v>3</v>
      </c>
      <c r="N11" s="40">
        <f t="shared" si="3"/>
        <v>186</v>
      </c>
      <c r="O11" s="38">
        <f>0</f>
        <v>0</v>
      </c>
      <c r="P11" s="41">
        <f>[3]Sheet1!$K$53</f>
        <v>16</v>
      </c>
      <c r="Q11" s="41"/>
      <c r="R11" s="41">
        <f>[3]Sheet1!$K$47</f>
        <v>18</v>
      </c>
      <c r="S11" s="39">
        <f>[3]Sheet1!$K$58</f>
        <v>6</v>
      </c>
      <c r="T11" s="40">
        <f>SUM(O11:S11)</f>
        <v>40</v>
      </c>
      <c r="U11" s="38">
        <f>0</f>
        <v>0</v>
      </c>
      <c r="V11" s="41">
        <f>[3]Sheet1!$K$52</f>
        <v>36</v>
      </c>
      <c r="W11" s="41">
        <f>0</f>
        <v>0</v>
      </c>
      <c r="X11" s="41">
        <f>[3]Sheet1!$K$46</f>
        <v>96</v>
      </c>
      <c r="Y11" s="41">
        <f>[3]Sheet1!$K$51</f>
        <v>24</v>
      </c>
      <c r="Z11" s="42">
        <f>[3]Sheet1!$K$57</f>
        <v>48</v>
      </c>
      <c r="AA11" s="43">
        <f t="shared" si="0"/>
        <v>204</v>
      </c>
      <c r="AB11" s="42">
        <f>[3]Sheet1!$K$56</f>
        <v>1</v>
      </c>
      <c r="AC11" s="44">
        <f t="shared" si="6"/>
        <v>1</v>
      </c>
      <c r="AD11" s="106">
        <f>+AC11+AA11+T11+N11+F11+I11</f>
        <v>455</v>
      </c>
    </row>
    <row r="12" spans="1:31" s="35" customFormat="1" ht="13.5" customHeight="1" x14ac:dyDescent="0.25">
      <c r="B12" s="36" t="s">
        <v>21</v>
      </c>
      <c r="C12" s="37" t="str">
        <f>[1]Sheet2!$C$35</f>
        <v>Mr.A.G.A.Udaya Kumara</v>
      </c>
      <c r="D12" s="38"/>
      <c r="E12" s="39"/>
      <c r="F12" s="40">
        <f t="shared" si="1"/>
        <v>0</v>
      </c>
      <c r="G12" s="38">
        <v>0</v>
      </c>
      <c r="H12" s="39">
        <v>0</v>
      </c>
      <c r="I12" s="40">
        <f t="shared" si="2"/>
        <v>0</v>
      </c>
      <c r="J12" s="38"/>
      <c r="K12" s="41"/>
      <c r="L12" s="41"/>
      <c r="M12" s="39"/>
      <c r="N12" s="40">
        <f t="shared" si="3"/>
        <v>0</v>
      </c>
      <c r="O12" s="38"/>
      <c r="P12" s="41"/>
      <c r="Q12" s="41"/>
      <c r="R12" s="41"/>
      <c r="S12" s="39"/>
      <c r="T12" s="40">
        <f t="shared" si="4"/>
        <v>0</v>
      </c>
      <c r="U12" s="38"/>
      <c r="V12" s="41"/>
      <c r="W12" s="41"/>
      <c r="X12" s="41"/>
      <c r="Y12" s="41"/>
      <c r="Z12" s="42"/>
      <c r="AA12" s="43">
        <f t="shared" ref="AA12" si="7">SUM(U12:Z12)</f>
        <v>0</v>
      </c>
      <c r="AB12" s="42"/>
      <c r="AC12" s="44">
        <f t="shared" ref="AC12:AC17" si="8">SUM(AB12)</f>
        <v>0</v>
      </c>
      <c r="AD12" s="106">
        <f t="shared" si="5"/>
        <v>0</v>
      </c>
    </row>
    <row r="13" spans="1:31" s="35" customFormat="1" ht="13.5" customHeight="1" x14ac:dyDescent="0.25">
      <c r="B13" s="36" t="s">
        <v>22</v>
      </c>
      <c r="C13" s="37" t="str">
        <f>[1]Sheet2!$C$36</f>
        <v>Mr.H.M.Indika Hasantha</v>
      </c>
      <c r="D13" s="38"/>
      <c r="E13" s="39"/>
      <c r="F13" s="40">
        <f>SUM(D13:E13)</f>
        <v>0</v>
      </c>
      <c r="G13" s="38"/>
      <c r="H13" s="39"/>
      <c r="I13" s="40">
        <f>SUM(G13:H13)</f>
        <v>0</v>
      </c>
      <c r="J13" s="38">
        <f>[3]Sheet1!$K$139</f>
        <v>50</v>
      </c>
      <c r="K13" s="41">
        <f>0</f>
        <v>0</v>
      </c>
      <c r="L13" s="41"/>
      <c r="M13" s="39"/>
      <c r="N13" s="40">
        <f>SUM(J13:M13)</f>
        <v>50</v>
      </c>
      <c r="O13" s="38"/>
      <c r="P13" s="41"/>
      <c r="Q13" s="41"/>
      <c r="R13" s="41"/>
      <c r="S13" s="39">
        <f>[3]Sheet1!$K$140</f>
        <v>15</v>
      </c>
      <c r="T13" s="40">
        <f t="shared" si="4"/>
        <v>15</v>
      </c>
      <c r="U13" s="38">
        <f>[3]Sheet1!$K$138</f>
        <v>25</v>
      </c>
      <c r="V13" s="41">
        <f>0</f>
        <v>0</v>
      </c>
      <c r="W13" s="41"/>
      <c r="X13" s="41">
        <f>[3]Sheet1!$K$137</f>
        <v>10</v>
      </c>
      <c r="Y13" s="41"/>
      <c r="Z13" s="42"/>
      <c r="AA13" s="43">
        <f>SUM(U13:Z13)</f>
        <v>35</v>
      </c>
      <c r="AB13" s="42"/>
      <c r="AC13" s="44">
        <f t="shared" si="8"/>
        <v>0</v>
      </c>
      <c r="AD13" s="106">
        <f t="shared" si="5"/>
        <v>100</v>
      </c>
    </row>
    <row r="14" spans="1:31" s="35" customFormat="1" ht="13.5" customHeight="1" x14ac:dyDescent="0.25">
      <c r="B14" s="36" t="s">
        <v>23</v>
      </c>
      <c r="C14" s="37" t="str">
        <f>[1]Sheet2!$C$29</f>
        <v>Mr.T.Sanjeewa</v>
      </c>
      <c r="D14" s="38">
        <f>[3]Sheet1!$K$74</f>
        <v>5</v>
      </c>
      <c r="E14" s="39">
        <f>[3]Sheet1!$K$70</f>
        <v>5</v>
      </c>
      <c r="F14" s="40">
        <f t="shared" si="1"/>
        <v>10</v>
      </c>
      <c r="G14" s="38">
        <f>0</f>
        <v>0</v>
      </c>
      <c r="H14" s="39">
        <v>0</v>
      </c>
      <c r="I14" s="40">
        <f t="shared" ref="I14:I17" si="9">SUM(G14:H14)</f>
        <v>0</v>
      </c>
      <c r="J14" s="38">
        <f>[3]Sheet1!$K$71</f>
        <v>30</v>
      </c>
      <c r="K14" s="41">
        <f>[3]Sheet1!$K$73</f>
        <v>120</v>
      </c>
      <c r="L14" s="41">
        <f>[3]Sheet1!$K$69</f>
        <v>120</v>
      </c>
      <c r="M14" s="39">
        <f>[3]Sheet1!$K$75</f>
        <v>15</v>
      </c>
      <c r="N14" s="40">
        <f t="shared" si="3"/>
        <v>285</v>
      </c>
      <c r="O14" s="38"/>
      <c r="P14" s="41"/>
      <c r="Q14" s="41"/>
      <c r="R14" s="41"/>
      <c r="S14" s="39"/>
      <c r="T14" s="40">
        <f t="shared" si="4"/>
        <v>0</v>
      </c>
      <c r="U14" s="38">
        <f>0</f>
        <v>0</v>
      </c>
      <c r="V14" s="41">
        <f>0</f>
        <v>0</v>
      </c>
      <c r="W14" s="41">
        <f>[3]Sheet1!$K$72</f>
        <v>5</v>
      </c>
      <c r="X14" s="41"/>
      <c r="Y14" s="41"/>
      <c r="Z14" s="42"/>
      <c r="AA14" s="43">
        <f>SUM(U14:Z14)</f>
        <v>5</v>
      </c>
      <c r="AB14" s="42"/>
      <c r="AC14" s="44">
        <f t="shared" si="8"/>
        <v>0</v>
      </c>
      <c r="AD14" s="106">
        <f t="shared" si="5"/>
        <v>300</v>
      </c>
    </row>
    <row r="15" spans="1:31" s="35" customFormat="1" ht="13.5" customHeight="1" x14ac:dyDescent="0.25">
      <c r="B15" s="36" t="s">
        <v>24</v>
      </c>
      <c r="C15" s="37" t="str">
        <f>[1]Sheet2!$C$37</f>
        <v>Mr.L.G.T.Chandana</v>
      </c>
      <c r="D15" s="38">
        <v>25</v>
      </c>
      <c r="E15" s="39">
        <f>[3]Sheet1!$K$87</f>
        <v>15</v>
      </c>
      <c r="F15" s="40">
        <f t="shared" si="1"/>
        <v>40</v>
      </c>
      <c r="G15" s="38">
        <v>0</v>
      </c>
      <c r="H15" s="39">
        <v>0</v>
      </c>
      <c r="I15" s="40">
        <f t="shared" si="9"/>
        <v>0</v>
      </c>
      <c r="J15" s="38">
        <f>[3]Sheet1!$K$90</f>
        <v>5</v>
      </c>
      <c r="K15" s="41">
        <f>[3]Sheet1!$K$96</f>
        <v>85</v>
      </c>
      <c r="L15" s="41">
        <f>[3]Sheet1!$K$86</f>
        <v>85</v>
      </c>
      <c r="M15" s="39">
        <f>[3]Sheet1!$K$100</f>
        <v>5</v>
      </c>
      <c r="N15" s="40">
        <f>SUM(J15:M15)</f>
        <v>180</v>
      </c>
      <c r="O15" s="38">
        <v>2</v>
      </c>
      <c r="P15" s="41">
        <f>[3]Sheet1!$K$95</f>
        <v>5</v>
      </c>
      <c r="Q15" s="41">
        <f>[3]Sheet1!$K$93</f>
        <v>2</v>
      </c>
      <c r="R15" s="41">
        <f>[3]Sheet1!$K$85</f>
        <v>5</v>
      </c>
      <c r="S15" s="39">
        <f>[3]Sheet1!$K$99</f>
        <v>1</v>
      </c>
      <c r="T15" s="40">
        <f t="shared" si="4"/>
        <v>15</v>
      </c>
      <c r="U15" s="38">
        <v>2</v>
      </c>
      <c r="V15" s="41">
        <f>[3]Sheet1!$K$94</f>
        <v>20</v>
      </c>
      <c r="W15" s="41">
        <f>[3]Sheet1!$K$92</f>
        <v>2</v>
      </c>
      <c r="X15" s="41">
        <f>[3]Sheet1!$K$84</f>
        <v>20</v>
      </c>
      <c r="Y15" s="41">
        <f>[3]Sheet1!$K$91</f>
        <v>5</v>
      </c>
      <c r="Z15" s="42">
        <f>[3]Sheet1!$K$98</f>
        <v>15</v>
      </c>
      <c r="AA15" s="43">
        <f t="shared" si="0"/>
        <v>64</v>
      </c>
      <c r="AB15" s="42"/>
      <c r="AC15" s="44">
        <f t="shared" si="8"/>
        <v>0</v>
      </c>
      <c r="AD15" s="106">
        <f t="shared" si="5"/>
        <v>299</v>
      </c>
    </row>
    <row r="16" spans="1:31" s="35" customFormat="1" ht="13.5" customHeight="1" x14ac:dyDescent="0.25">
      <c r="B16" s="36" t="s">
        <v>25</v>
      </c>
      <c r="C16" s="37" t="str">
        <f>[1]Sheet2!$C$34</f>
        <v>Mr.A.M.Amith Madushanka</v>
      </c>
      <c r="D16" s="55"/>
      <c r="E16" s="56"/>
      <c r="F16" s="57">
        <f t="shared" si="1"/>
        <v>0</v>
      </c>
      <c r="G16" s="55">
        <v>0</v>
      </c>
      <c r="H16" s="56">
        <v>0</v>
      </c>
      <c r="I16" s="57">
        <f t="shared" si="9"/>
        <v>0</v>
      </c>
      <c r="J16" s="55"/>
      <c r="K16" s="58"/>
      <c r="L16" s="58"/>
      <c r="M16" s="56"/>
      <c r="N16" s="57">
        <f t="shared" si="3"/>
        <v>0</v>
      </c>
      <c r="O16" s="55"/>
      <c r="P16" s="58"/>
      <c r="Q16" s="58"/>
      <c r="R16" s="58"/>
      <c r="S16" s="56"/>
      <c r="T16" s="57">
        <f t="shared" si="4"/>
        <v>0</v>
      </c>
      <c r="U16" s="55"/>
      <c r="V16" s="58"/>
      <c r="W16" s="58"/>
      <c r="X16" s="58"/>
      <c r="Y16" s="58"/>
      <c r="Z16" s="59"/>
      <c r="AA16" s="60">
        <f t="shared" si="0"/>
        <v>0</v>
      </c>
      <c r="AB16" s="59"/>
      <c r="AC16" s="61">
        <f t="shared" si="8"/>
        <v>0</v>
      </c>
      <c r="AD16" s="106">
        <f t="shared" si="5"/>
        <v>0</v>
      </c>
    </row>
    <row r="17" spans="1:30" s="35" customFormat="1" ht="13.5" customHeight="1" thickBot="1" x14ac:dyDescent="0.3">
      <c r="B17" s="45" t="s">
        <v>26</v>
      </c>
      <c r="C17" s="46" t="str">
        <f>[1]Sheet2!$C$32</f>
        <v>Mr.W.B.P.Mendis</v>
      </c>
      <c r="D17" s="62">
        <f>0</f>
        <v>0</v>
      </c>
      <c r="E17" s="63"/>
      <c r="F17" s="64">
        <f t="shared" si="1"/>
        <v>0</v>
      </c>
      <c r="G17" s="62">
        <f>0</f>
        <v>0</v>
      </c>
      <c r="H17" s="63">
        <v>0</v>
      </c>
      <c r="I17" s="64">
        <f t="shared" si="9"/>
        <v>0</v>
      </c>
      <c r="J17" s="62">
        <f>[3]Sheet1!$K$106</f>
        <v>30</v>
      </c>
      <c r="K17" s="65">
        <f>[3]Sheet1!$K$107</f>
        <v>115</v>
      </c>
      <c r="L17" s="65">
        <f>[3]Sheet1!$K$105</f>
        <v>140</v>
      </c>
      <c r="M17" s="63"/>
      <c r="N17" s="64">
        <f>SUM(J17:M17)</f>
        <v>285</v>
      </c>
      <c r="O17" s="62"/>
      <c r="P17" s="65"/>
      <c r="Q17" s="65"/>
      <c r="R17" s="65"/>
      <c r="S17" s="63"/>
      <c r="T17" s="64">
        <f t="shared" ref="T17" si="10">SUM(O17:S17)</f>
        <v>0</v>
      </c>
      <c r="U17" s="62"/>
      <c r="V17" s="65"/>
      <c r="W17" s="65"/>
      <c r="X17" s="65">
        <f>[3]Sheet1!$K$104</f>
        <v>15</v>
      </c>
      <c r="Y17" s="65"/>
      <c r="Z17" s="66"/>
      <c r="AA17" s="67">
        <f t="shared" si="0"/>
        <v>15</v>
      </c>
      <c r="AB17" s="66"/>
      <c r="AC17" s="68">
        <f t="shared" si="8"/>
        <v>0</v>
      </c>
      <c r="AD17" s="106">
        <f t="shared" si="5"/>
        <v>300</v>
      </c>
    </row>
    <row r="18" spans="1:30" s="35" customFormat="1" ht="16.5" thickBot="1" x14ac:dyDescent="0.3">
      <c r="B18" s="173" t="s">
        <v>5</v>
      </c>
      <c r="C18" s="174"/>
      <c r="D18" s="29">
        <f>SUM(D8:D17)</f>
        <v>80</v>
      </c>
      <c r="E18" s="26">
        <f t="shared" ref="E18:AC18" si="11">SUM(E8:E17)</f>
        <v>70</v>
      </c>
      <c r="F18" s="8">
        <f t="shared" si="11"/>
        <v>150</v>
      </c>
      <c r="G18" s="29">
        <f>SUM(G8:G17)</f>
        <v>0</v>
      </c>
      <c r="H18" s="26">
        <f t="shared" ref="H18:I18" si="12">SUM(H8:H17)</f>
        <v>0</v>
      </c>
      <c r="I18" s="8">
        <f t="shared" si="12"/>
        <v>0</v>
      </c>
      <c r="J18" s="27">
        <f t="shared" si="11"/>
        <v>178</v>
      </c>
      <c r="K18" s="28">
        <f t="shared" si="11"/>
        <v>790</v>
      </c>
      <c r="L18" s="28">
        <f t="shared" si="11"/>
        <v>877</v>
      </c>
      <c r="M18" s="9">
        <f t="shared" si="11"/>
        <v>23</v>
      </c>
      <c r="N18" s="8">
        <f t="shared" si="11"/>
        <v>1868</v>
      </c>
      <c r="O18" s="27">
        <f t="shared" si="11"/>
        <v>2</v>
      </c>
      <c r="P18" s="28">
        <f t="shared" si="11"/>
        <v>38</v>
      </c>
      <c r="Q18" s="29">
        <f t="shared" si="11"/>
        <v>2</v>
      </c>
      <c r="R18" s="28">
        <f t="shared" si="11"/>
        <v>46</v>
      </c>
      <c r="S18" s="9">
        <f t="shared" si="11"/>
        <v>22</v>
      </c>
      <c r="T18" s="8">
        <f t="shared" si="11"/>
        <v>110</v>
      </c>
      <c r="U18" s="27">
        <f t="shared" si="11"/>
        <v>42</v>
      </c>
      <c r="V18" s="28">
        <f t="shared" si="11"/>
        <v>151</v>
      </c>
      <c r="W18" s="28">
        <f t="shared" si="11"/>
        <v>17</v>
      </c>
      <c r="X18" s="28">
        <f t="shared" si="11"/>
        <v>321</v>
      </c>
      <c r="Y18" s="28">
        <f t="shared" si="11"/>
        <v>71</v>
      </c>
      <c r="Z18" s="9">
        <f>SUM(Z8:Z17)</f>
        <v>102</v>
      </c>
      <c r="AA18" s="8">
        <f t="shared" si="11"/>
        <v>704</v>
      </c>
      <c r="AB18" s="8">
        <f t="shared" si="11"/>
        <v>7</v>
      </c>
      <c r="AC18" s="8">
        <f t="shared" si="11"/>
        <v>7</v>
      </c>
      <c r="AD18" s="143">
        <f>SUM(AD8:AD17)</f>
        <v>2839</v>
      </c>
    </row>
    <row r="19" spans="1:30" s="7" customFormat="1" ht="16.5" thickBot="1" x14ac:dyDescent="0.3">
      <c r="B19" s="284" t="s">
        <v>77</v>
      </c>
      <c r="C19" s="285"/>
      <c r="D19" s="112"/>
      <c r="E19" s="116"/>
      <c r="F19" s="114"/>
      <c r="G19" s="112"/>
      <c r="H19" s="116"/>
      <c r="I19" s="114"/>
      <c r="J19" s="112"/>
      <c r="K19" s="115"/>
      <c r="L19" s="115"/>
      <c r="M19" s="116"/>
      <c r="N19" s="114"/>
      <c r="O19" s="112"/>
      <c r="P19" s="115"/>
      <c r="Q19" s="115"/>
      <c r="R19" s="115"/>
      <c r="S19" s="116"/>
      <c r="T19" s="114"/>
      <c r="U19" s="112"/>
      <c r="V19" s="115"/>
      <c r="W19" s="115"/>
      <c r="X19" s="115"/>
      <c r="Y19" s="115"/>
      <c r="Z19" s="117"/>
      <c r="AA19" s="127"/>
      <c r="AB19" s="117"/>
      <c r="AC19" s="119"/>
      <c r="AD19" s="114"/>
    </row>
    <row r="20" spans="1:30" ht="13.5" customHeight="1" x14ac:dyDescent="0.25">
      <c r="A20" s="1" t="s">
        <v>9</v>
      </c>
      <c r="B20" s="103" t="s">
        <v>28</v>
      </c>
      <c r="C20" s="125" t="str">
        <f>[1]Sheet2!$C$47</f>
        <v>Mr.K.Ahilendirajah</v>
      </c>
      <c r="D20" s="104">
        <f>[3]Sheet1!$K$245</f>
        <v>10</v>
      </c>
      <c r="E20" s="108">
        <v>0</v>
      </c>
      <c r="F20" s="106">
        <f>SUM(D20:E20)</f>
        <v>10</v>
      </c>
      <c r="G20" s="104"/>
      <c r="H20" s="108">
        <v>0</v>
      </c>
      <c r="I20" s="106">
        <f>SUM(G20:H20)</f>
        <v>0</v>
      </c>
      <c r="J20" s="104">
        <f>[3]Sheet1!$K$240</f>
        <v>10</v>
      </c>
      <c r="K20" s="107">
        <f>[3]Sheet1!$K$244</f>
        <v>289</v>
      </c>
      <c r="L20" s="107">
        <f>[3]Sheet1!$K$239</f>
        <v>20</v>
      </c>
      <c r="M20" s="108"/>
      <c r="N20" s="106">
        <f>SUM(J20:M20)</f>
        <v>319</v>
      </c>
      <c r="O20" s="104">
        <f>0</f>
        <v>0</v>
      </c>
      <c r="P20" s="107"/>
      <c r="Q20" s="107"/>
      <c r="R20" s="107"/>
      <c r="S20" s="108">
        <f>[3]Sheet1!$K$247</f>
        <v>3</v>
      </c>
      <c r="T20" s="106">
        <f>SUM(O20:S20)</f>
        <v>3</v>
      </c>
      <c r="U20" s="104">
        <f>0</f>
        <v>0</v>
      </c>
      <c r="V20" s="107">
        <f>[3]Sheet1!$K$243</f>
        <v>50</v>
      </c>
      <c r="W20" s="107">
        <f>[3]Sheet1!$K$242</f>
        <v>5</v>
      </c>
      <c r="X20" s="107">
        <f>0</f>
        <v>0</v>
      </c>
      <c r="Y20" s="107">
        <f>[3]Sheet1!$K$241</f>
        <v>60</v>
      </c>
      <c r="Z20" s="109">
        <f>[3]Sheet1!$K$246</f>
        <v>3</v>
      </c>
      <c r="AA20" s="126">
        <f t="shared" ref="AA20:AA27" si="13">SUM(U20:Z20)</f>
        <v>118</v>
      </c>
      <c r="AB20" s="109"/>
      <c r="AC20" s="122">
        <f>AB20</f>
        <v>0</v>
      </c>
      <c r="AD20" s="106">
        <f t="shared" ref="AD20:AD27" si="14">+AC20+AA20+T20+N20+F20+I20</f>
        <v>450</v>
      </c>
    </row>
    <row r="21" spans="1:30" s="35" customFormat="1" ht="13.5" customHeight="1" x14ac:dyDescent="0.25">
      <c r="B21" s="36" t="s">
        <v>29</v>
      </c>
      <c r="C21" s="37" t="str">
        <f>[1]Sheet2!$C$52</f>
        <v>Sajath Distributors</v>
      </c>
      <c r="D21" s="38"/>
      <c r="E21" s="39"/>
      <c r="F21" s="40">
        <f>SUM(D21:E21)</f>
        <v>0</v>
      </c>
      <c r="G21" s="38"/>
      <c r="H21" s="39">
        <v>0</v>
      </c>
      <c r="I21" s="40">
        <f>SUM(G21:H21)</f>
        <v>0</v>
      </c>
      <c r="J21" s="38"/>
      <c r="K21" s="41"/>
      <c r="L21" s="41"/>
      <c r="M21" s="39"/>
      <c r="N21" s="40">
        <f>SUM(J21:M21)</f>
        <v>0</v>
      </c>
      <c r="O21" s="38">
        <v>0</v>
      </c>
      <c r="P21" s="41"/>
      <c r="Q21" s="41"/>
      <c r="R21" s="41"/>
      <c r="S21" s="39"/>
      <c r="T21" s="40">
        <f t="shared" ref="T21:T24" si="15">SUM(O21:S21)</f>
        <v>0</v>
      </c>
      <c r="U21" s="38"/>
      <c r="V21" s="41"/>
      <c r="W21" s="41"/>
      <c r="X21" s="41"/>
      <c r="Y21" s="41"/>
      <c r="Z21" s="42"/>
      <c r="AA21" s="43">
        <f t="shared" si="13"/>
        <v>0</v>
      </c>
      <c r="AB21" s="42"/>
      <c r="AC21" s="44">
        <v>0</v>
      </c>
      <c r="AD21" s="106">
        <f t="shared" si="14"/>
        <v>0</v>
      </c>
    </row>
    <row r="22" spans="1:30" s="35" customFormat="1" ht="13.5" customHeight="1" x14ac:dyDescent="0.25">
      <c r="B22" s="36" t="s">
        <v>30</v>
      </c>
      <c r="C22" s="37" t="str">
        <f>[1]Sheet2!$C$54</f>
        <v>Mr.M.T.Muzamil</v>
      </c>
      <c r="D22" s="38">
        <f>[3]Sheet1!$K$305</f>
        <v>10</v>
      </c>
      <c r="E22" s="39">
        <f>[3]Sheet1!$K$298</f>
        <v>5</v>
      </c>
      <c r="F22" s="40">
        <f t="shared" ref="F22:F27" si="16">SUM(D22:E22)</f>
        <v>15</v>
      </c>
      <c r="G22" s="38"/>
      <c r="H22" s="39">
        <v>0</v>
      </c>
      <c r="I22" s="40">
        <f t="shared" ref="I22:I27" si="17">SUM(G22:H22)</f>
        <v>0</v>
      </c>
      <c r="J22" s="38">
        <f>[3]Sheet1!$K$300</f>
        <v>70</v>
      </c>
      <c r="K22" s="41">
        <f>[3]Sheet1!$K$304</f>
        <v>125</v>
      </c>
      <c r="L22" s="41">
        <f>[3]Sheet1!$K$297</f>
        <v>25</v>
      </c>
      <c r="M22" s="39">
        <f>0</f>
        <v>0</v>
      </c>
      <c r="N22" s="40">
        <f t="shared" ref="N22:N26" si="18">SUM(J22:M22)</f>
        <v>220</v>
      </c>
      <c r="O22" s="38">
        <f>0</f>
        <v>0</v>
      </c>
      <c r="P22" s="41"/>
      <c r="Q22" s="41"/>
      <c r="R22" s="41"/>
      <c r="S22" s="39"/>
      <c r="T22" s="40">
        <f t="shared" si="15"/>
        <v>0</v>
      </c>
      <c r="U22" s="38">
        <f>[3]Sheet1!$K$299</f>
        <v>15</v>
      </c>
      <c r="V22" s="41">
        <f>[3]Sheet1!$K$303</f>
        <v>50</v>
      </c>
      <c r="W22" s="41">
        <f>[3]Sheet1!$K$302</f>
        <v>12</v>
      </c>
      <c r="X22" s="41">
        <f>0</f>
        <v>0</v>
      </c>
      <c r="Y22" s="41">
        <f>[3]Sheet1!$K$301</f>
        <v>30</v>
      </c>
      <c r="Z22" s="42">
        <f>0</f>
        <v>0</v>
      </c>
      <c r="AA22" s="43">
        <f t="shared" si="13"/>
        <v>107</v>
      </c>
      <c r="AB22" s="42">
        <f>[3]Sheet1!$K$306</f>
        <v>8</v>
      </c>
      <c r="AC22" s="44">
        <f>SUM(AB22)</f>
        <v>8</v>
      </c>
      <c r="AD22" s="106">
        <f t="shared" si="14"/>
        <v>350</v>
      </c>
    </row>
    <row r="23" spans="1:30" s="35" customFormat="1" ht="13.5" customHeight="1" x14ac:dyDescent="0.25">
      <c r="B23" s="36" t="s">
        <v>31</v>
      </c>
      <c r="C23" s="37" t="str">
        <f>[1]Sheet2!$C$50</f>
        <v>Ms.Prathanjani</v>
      </c>
      <c r="D23" s="38">
        <f>[3]Sheet1!$K$263</f>
        <v>15</v>
      </c>
      <c r="E23" s="39">
        <f>[3]Sheet1!$K$257</f>
        <v>10</v>
      </c>
      <c r="F23" s="40">
        <f t="shared" si="16"/>
        <v>25</v>
      </c>
      <c r="G23" s="38"/>
      <c r="H23" s="39">
        <v>0</v>
      </c>
      <c r="I23" s="40">
        <f t="shared" si="17"/>
        <v>0</v>
      </c>
      <c r="J23" s="38">
        <f>[3]Sheet1!$K$258</f>
        <v>40</v>
      </c>
      <c r="K23" s="41">
        <f>[3]Sheet1!$K$262</f>
        <v>60</v>
      </c>
      <c r="L23" s="41">
        <f>[3]Sheet1!$K$256</f>
        <v>35</v>
      </c>
      <c r="M23" s="39">
        <f>0</f>
        <v>0</v>
      </c>
      <c r="N23" s="40">
        <f t="shared" si="18"/>
        <v>135</v>
      </c>
      <c r="O23" s="38">
        <f>0</f>
        <v>0</v>
      </c>
      <c r="P23" s="41"/>
      <c r="Q23" s="41">
        <f>[3]Sheet1!$K$260</f>
        <v>5</v>
      </c>
      <c r="R23" s="41"/>
      <c r="S23" s="39">
        <f>[3]Sheet1!$K$264</f>
        <v>5</v>
      </c>
      <c r="T23" s="40">
        <f t="shared" si="15"/>
        <v>10</v>
      </c>
      <c r="U23" s="38">
        <f>0</f>
        <v>0</v>
      </c>
      <c r="V23" s="41">
        <f>[3]Sheet1!$K$261</f>
        <v>10</v>
      </c>
      <c r="W23" s="41">
        <f>[3]Sheet1!$K$259</f>
        <v>5</v>
      </c>
      <c r="X23" s="41">
        <f>[3]Sheet1!$K$255</f>
        <v>15</v>
      </c>
      <c r="Y23" s="41"/>
      <c r="Z23" s="42"/>
      <c r="AA23" s="43">
        <f t="shared" si="13"/>
        <v>30</v>
      </c>
      <c r="AB23" s="42"/>
      <c r="AC23" s="44">
        <v>0</v>
      </c>
      <c r="AD23" s="106">
        <f t="shared" si="14"/>
        <v>200</v>
      </c>
    </row>
    <row r="24" spans="1:30" s="35" customFormat="1" ht="13.5" customHeight="1" x14ac:dyDescent="0.25">
      <c r="B24" s="36" t="s">
        <v>32</v>
      </c>
      <c r="C24" s="37" t="str">
        <f>[1]Sheet2!$C$48</f>
        <v>Mr.Vasantha Kumar</v>
      </c>
      <c r="D24" s="38">
        <f>0</f>
        <v>0</v>
      </c>
      <c r="E24" s="39"/>
      <c r="F24" s="40">
        <f t="shared" si="16"/>
        <v>0</v>
      </c>
      <c r="G24" s="38"/>
      <c r="H24" s="39">
        <v>0</v>
      </c>
      <c r="I24" s="40">
        <f t="shared" si="17"/>
        <v>0</v>
      </c>
      <c r="J24" s="38"/>
      <c r="K24" s="41"/>
      <c r="L24" s="41"/>
      <c r="M24" s="39"/>
      <c r="N24" s="40">
        <f t="shared" si="18"/>
        <v>0</v>
      </c>
      <c r="O24" s="38">
        <v>0</v>
      </c>
      <c r="P24" s="41"/>
      <c r="Q24" s="41"/>
      <c r="R24" s="41"/>
      <c r="S24" s="39"/>
      <c r="T24" s="40">
        <f t="shared" si="15"/>
        <v>0</v>
      </c>
      <c r="U24" s="38"/>
      <c r="V24" s="41"/>
      <c r="W24" s="41"/>
      <c r="X24" s="41"/>
      <c r="Y24" s="41"/>
      <c r="Z24" s="42"/>
      <c r="AA24" s="43">
        <f t="shared" si="13"/>
        <v>0</v>
      </c>
      <c r="AB24" s="42"/>
      <c r="AC24" s="44">
        <f t="shared" ref="AC24:AC25" si="19">SUM(AB24)</f>
        <v>0</v>
      </c>
      <c r="AD24" s="106">
        <f t="shared" si="14"/>
        <v>0</v>
      </c>
    </row>
    <row r="25" spans="1:30" s="35" customFormat="1" ht="13.5" customHeight="1" x14ac:dyDescent="0.25">
      <c r="B25" s="36" t="s">
        <v>33</v>
      </c>
      <c r="C25" s="37" t="str">
        <f>[1]Sheet2!$C$53</f>
        <v>Mr.I.H.M.Nadun Hasarindu</v>
      </c>
      <c r="D25" s="38">
        <f>0</f>
        <v>0</v>
      </c>
      <c r="E25" s="39">
        <f>[3]Sheet1!$K$270</f>
        <v>5</v>
      </c>
      <c r="F25" s="40">
        <f t="shared" si="16"/>
        <v>5</v>
      </c>
      <c r="G25" s="38"/>
      <c r="H25" s="39">
        <v>0</v>
      </c>
      <c r="I25" s="40">
        <f t="shared" si="17"/>
        <v>0</v>
      </c>
      <c r="J25" s="38">
        <f>[3]Sheet1!$K$272</f>
        <v>20</v>
      </c>
      <c r="K25" s="41">
        <f>[3]Sheet1!$K$276</f>
        <v>50</v>
      </c>
      <c r="L25" s="41">
        <f>[3]Sheet1!$K$269</f>
        <v>20</v>
      </c>
      <c r="M25" s="39">
        <f>0</f>
        <v>0</v>
      </c>
      <c r="N25" s="40">
        <f t="shared" si="18"/>
        <v>90</v>
      </c>
      <c r="O25" s="38">
        <f>0</f>
        <v>0</v>
      </c>
      <c r="P25" s="41"/>
      <c r="Q25" s="41"/>
      <c r="R25" s="41"/>
      <c r="S25" s="39">
        <f>[3]Sheet1!$K$277</f>
        <v>20</v>
      </c>
      <c r="T25" s="40">
        <f>SUM(O25:S25)</f>
        <v>20</v>
      </c>
      <c r="U25" s="38">
        <f>[3]Sheet1!$K$271</f>
        <v>5</v>
      </c>
      <c r="V25" s="41">
        <f>[3]Sheet1!$K$275</f>
        <v>10</v>
      </c>
      <c r="W25" s="41">
        <f>[3]Sheet1!$K$274</f>
        <v>5</v>
      </c>
      <c r="X25" s="41">
        <f>[3]Sheet1!$K$268</f>
        <v>10</v>
      </c>
      <c r="Y25" s="41">
        <f>[3]Sheet1!$K$273</f>
        <v>5</v>
      </c>
      <c r="Z25" s="42">
        <f>0</f>
        <v>0</v>
      </c>
      <c r="AA25" s="43">
        <f t="shared" si="13"/>
        <v>35</v>
      </c>
      <c r="AB25" s="42">
        <v>0</v>
      </c>
      <c r="AC25" s="44">
        <f t="shared" si="19"/>
        <v>0</v>
      </c>
      <c r="AD25" s="106">
        <f t="shared" si="14"/>
        <v>150</v>
      </c>
    </row>
    <row r="26" spans="1:30" s="35" customFormat="1" ht="13.5" customHeight="1" x14ac:dyDescent="0.25">
      <c r="B26" s="36" t="s">
        <v>34</v>
      </c>
      <c r="C26" s="37" t="str">
        <f>[1]Sheet2!$C$51</f>
        <v>COSCO Marketing(Mr.A.M.Irshath)</v>
      </c>
      <c r="D26" s="38">
        <f>[3]Sheet1!$K$293</f>
        <v>14</v>
      </c>
      <c r="E26" s="39">
        <f>[3]Sheet1!$K$287</f>
        <v>11</v>
      </c>
      <c r="F26" s="40">
        <f t="shared" si="16"/>
        <v>25</v>
      </c>
      <c r="G26" s="38"/>
      <c r="H26" s="39">
        <v>0</v>
      </c>
      <c r="I26" s="40">
        <f t="shared" si="17"/>
        <v>0</v>
      </c>
      <c r="J26" s="38">
        <f>[3]Sheet1!$K$288</f>
        <v>25</v>
      </c>
      <c r="K26" s="41">
        <f>[3]Sheet1!$K$292</f>
        <v>75</v>
      </c>
      <c r="L26" s="41">
        <f>[3]Sheet1!$K$286</f>
        <v>75</v>
      </c>
      <c r="M26" s="39"/>
      <c r="N26" s="40">
        <f t="shared" si="18"/>
        <v>175</v>
      </c>
      <c r="O26" s="38">
        <f>0</f>
        <v>0</v>
      </c>
      <c r="P26" s="41"/>
      <c r="Q26" s="41"/>
      <c r="R26" s="41"/>
      <c r="S26" s="39"/>
      <c r="T26" s="40">
        <f t="shared" ref="T26:T27" si="20">SUM(O26:S26)</f>
        <v>0</v>
      </c>
      <c r="U26" s="38">
        <f>0</f>
        <v>0</v>
      </c>
      <c r="V26" s="41">
        <f>[3]Sheet1!$K$291</f>
        <v>30</v>
      </c>
      <c r="W26" s="41">
        <f>[3]Sheet1!$K$290</f>
        <v>10</v>
      </c>
      <c r="X26" s="41">
        <f>[3]Sheet1!$K$285</f>
        <v>10</v>
      </c>
      <c r="Y26" s="41">
        <f>[3]Sheet1!$K$289</f>
        <v>10</v>
      </c>
      <c r="Z26" s="42">
        <f>0</f>
        <v>0</v>
      </c>
      <c r="AA26" s="43">
        <f t="shared" si="13"/>
        <v>60</v>
      </c>
      <c r="AB26" s="42"/>
      <c r="AC26" s="44">
        <v>0</v>
      </c>
      <c r="AD26" s="106">
        <f t="shared" si="14"/>
        <v>260</v>
      </c>
    </row>
    <row r="27" spans="1:30" s="35" customFormat="1" ht="13.5" customHeight="1" thickBot="1" x14ac:dyDescent="0.3">
      <c r="B27" s="45" t="s">
        <v>35</v>
      </c>
      <c r="C27" s="46" t="str">
        <f>[1]Sheet2!$C$49</f>
        <v>Mr.Sampath Kumara(Sonwel Di:)</v>
      </c>
      <c r="D27" s="47"/>
      <c r="E27" s="48"/>
      <c r="F27" s="49">
        <f t="shared" si="16"/>
        <v>0</v>
      </c>
      <c r="G27" s="47"/>
      <c r="H27" s="48">
        <v>0</v>
      </c>
      <c r="I27" s="49">
        <f t="shared" si="17"/>
        <v>0</v>
      </c>
      <c r="J27" s="47"/>
      <c r="K27" s="50"/>
      <c r="L27" s="50"/>
      <c r="M27" s="48"/>
      <c r="N27" s="49">
        <f>SUM(J27:M27)</f>
        <v>0</v>
      </c>
      <c r="O27" s="47"/>
      <c r="P27" s="50"/>
      <c r="Q27" s="50"/>
      <c r="R27" s="50"/>
      <c r="S27" s="48"/>
      <c r="T27" s="51">
        <f t="shared" si="20"/>
        <v>0</v>
      </c>
      <c r="U27" s="47"/>
      <c r="V27" s="50"/>
      <c r="W27" s="50"/>
      <c r="X27" s="50"/>
      <c r="Y27" s="50"/>
      <c r="Z27" s="52"/>
      <c r="AA27" s="53">
        <f t="shared" si="13"/>
        <v>0</v>
      </c>
      <c r="AB27" s="52">
        <f>0</f>
        <v>0</v>
      </c>
      <c r="AC27" s="54">
        <v>0</v>
      </c>
      <c r="AD27" s="106">
        <f t="shared" si="14"/>
        <v>0</v>
      </c>
    </row>
    <row r="28" spans="1:30" s="35" customFormat="1" ht="13.5" customHeight="1" thickBot="1" x14ac:dyDescent="0.3">
      <c r="B28" s="173" t="s">
        <v>5</v>
      </c>
      <c r="C28" s="174"/>
      <c r="D28" s="29">
        <f>SUM(D20:D27)</f>
        <v>49</v>
      </c>
      <c r="E28" s="26">
        <f t="shared" ref="E28:AC28" si="21">SUM(E20:E27)</f>
        <v>31</v>
      </c>
      <c r="F28" s="8">
        <f t="shared" si="21"/>
        <v>80</v>
      </c>
      <c r="G28" s="29">
        <f>SUM(G20:G27)</f>
        <v>0</v>
      </c>
      <c r="H28" s="26">
        <f t="shared" ref="H28:I28" si="22">SUM(H20:H27)</f>
        <v>0</v>
      </c>
      <c r="I28" s="8">
        <f t="shared" si="22"/>
        <v>0</v>
      </c>
      <c r="J28" s="27">
        <f t="shared" si="21"/>
        <v>165</v>
      </c>
      <c r="K28" s="28">
        <f t="shared" si="21"/>
        <v>599</v>
      </c>
      <c r="L28" s="28">
        <f t="shared" si="21"/>
        <v>175</v>
      </c>
      <c r="M28" s="9">
        <f t="shared" si="21"/>
        <v>0</v>
      </c>
      <c r="N28" s="8">
        <f t="shared" si="21"/>
        <v>939</v>
      </c>
      <c r="O28" s="27">
        <f t="shared" si="21"/>
        <v>0</v>
      </c>
      <c r="P28" s="28">
        <f t="shared" si="21"/>
        <v>0</v>
      </c>
      <c r="Q28" s="28">
        <f t="shared" si="21"/>
        <v>5</v>
      </c>
      <c r="R28" s="28">
        <f t="shared" si="21"/>
        <v>0</v>
      </c>
      <c r="S28" s="9">
        <f t="shared" si="21"/>
        <v>28</v>
      </c>
      <c r="T28" s="8">
        <f t="shared" si="21"/>
        <v>33</v>
      </c>
      <c r="U28" s="27">
        <f t="shared" si="21"/>
        <v>20</v>
      </c>
      <c r="V28" s="28">
        <f t="shared" si="21"/>
        <v>150</v>
      </c>
      <c r="W28" s="28">
        <f t="shared" si="21"/>
        <v>37</v>
      </c>
      <c r="X28" s="28">
        <f t="shared" si="21"/>
        <v>35</v>
      </c>
      <c r="Y28" s="28">
        <f t="shared" si="21"/>
        <v>105</v>
      </c>
      <c r="Z28" s="9">
        <f t="shared" si="21"/>
        <v>3</v>
      </c>
      <c r="AA28" s="8">
        <f t="shared" si="21"/>
        <v>350</v>
      </c>
      <c r="AB28" s="8">
        <f t="shared" si="21"/>
        <v>8</v>
      </c>
      <c r="AC28" s="8">
        <f t="shared" si="21"/>
        <v>8</v>
      </c>
      <c r="AD28" s="143">
        <f>SUM(AD20:AD27)</f>
        <v>1410</v>
      </c>
    </row>
    <row r="29" spans="1:30" s="7" customFormat="1" ht="16.5" thickBot="1" x14ac:dyDescent="0.3">
      <c r="B29" s="284" t="s">
        <v>76</v>
      </c>
      <c r="C29" s="285"/>
      <c r="D29" s="112"/>
      <c r="E29" s="124"/>
      <c r="F29" s="114"/>
      <c r="G29" s="112"/>
      <c r="H29" s="124"/>
      <c r="I29" s="114"/>
      <c r="J29" s="112"/>
      <c r="K29" s="115"/>
      <c r="L29" s="115"/>
      <c r="M29" s="116"/>
      <c r="N29" s="114"/>
      <c r="O29" s="112"/>
      <c r="P29" s="115"/>
      <c r="Q29" s="115"/>
      <c r="R29" s="115"/>
      <c r="S29" s="116"/>
      <c r="T29" s="114">
        <f t="shared" ref="T29:T68" si="23">SUM(O29:S29)</f>
        <v>0</v>
      </c>
      <c r="U29" s="112"/>
      <c r="V29" s="115"/>
      <c r="W29" s="115"/>
      <c r="X29" s="115"/>
      <c r="Y29" s="115"/>
      <c r="Z29" s="116"/>
      <c r="AA29" s="114"/>
      <c r="AB29" s="113"/>
      <c r="AC29" s="114"/>
      <c r="AD29" s="147"/>
    </row>
    <row r="30" spans="1:30" ht="13.5" customHeight="1" x14ac:dyDescent="0.25">
      <c r="A30" s="1" t="s">
        <v>9</v>
      </c>
      <c r="B30" s="103" t="s">
        <v>36</v>
      </c>
      <c r="C30" s="69" t="str">
        <f>[1]Sheet2!$C$5</f>
        <v>Mr.I.P.Sriyananda</v>
      </c>
      <c r="D30" s="104">
        <f>[3]Sheet1!$K$174</f>
        <v>10</v>
      </c>
      <c r="E30" s="123">
        <f>[3]Sheet1!$K$168</f>
        <v>5</v>
      </c>
      <c r="F30" s="106">
        <f t="shared" ref="F30:F70" si="24">SUM(D30:E30)</f>
        <v>15</v>
      </c>
      <c r="G30" s="104">
        <v>0</v>
      </c>
      <c r="H30" s="123">
        <v>0</v>
      </c>
      <c r="I30" s="106">
        <f t="shared" ref="I30:I33" si="25">SUM(G30:H30)</f>
        <v>0</v>
      </c>
      <c r="J30" s="104">
        <f>[3]Sheet1!$K$169</f>
        <v>50</v>
      </c>
      <c r="K30" s="107">
        <f>[3]Sheet1!$K$173</f>
        <v>170</v>
      </c>
      <c r="L30" s="107">
        <f>[3]Sheet1!$K$167</f>
        <v>125</v>
      </c>
      <c r="M30" s="108"/>
      <c r="N30" s="106">
        <f t="shared" ref="N30:N51" si="26">SUM(J30:M30)</f>
        <v>345</v>
      </c>
      <c r="O30" s="104">
        <f>0</f>
        <v>0</v>
      </c>
      <c r="P30" s="107">
        <f>[3]Sheet1!$K$172</f>
        <v>15</v>
      </c>
      <c r="Q30" s="107">
        <f>0</f>
        <v>0</v>
      </c>
      <c r="R30" s="107">
        <f>[3]Sheet1!$K$166</f>
        <v>15</v>
      </c>
      <c r="S30" s="108">
        <f>[3]Sheet1!$K$176</f>
        <v>10</v>
      </c>
      <c r="T30" s="106">
        <f>SUM(O30:S30)</f>
        <v>40</v>
      </c>
      <c r="U30" s="104">
        <f>0</f>
        <v>0</v>
      </c>
      <c r="V30" s="107">
        <f>0</f>
        <v>0</v>
      </c>
      <c r="W30" s="107">
        <f>[3]Sheet1!$K$171</f>
        <v>5</v>
      </c>
      <c r="X30" s="107">
        <f>[3]Sheet1!$K$165</f>
        <v>20</v>
      </c>
      <c r="Y30" s="107">
        <f>[3]Sheet1!$K$170</f>
        <v>15</v>
      </c>
      <c r="Z30" s="108">
        <f>[3]Sheet1!$K$175</f>
        <v>10</v>
      </c>
      <c r="AA30" s="106">
        <f>SUM(U30:Z30)</f>
        <v>50</v>
      </c>
      <c r="AB30" s="105"/>
      <c r="AC30" s="106">
        <f>SUM(AB30)</f>
        <v>0</v>
      </c>
      <c r="AD30" s="106">
        <f t="shared" ref="AD30:AD33" si="27">+AC30+AA30+T30+N30+F30+I30</f>
        <v>450</v>
      </c>
    </row>
    <row r="31" spans="1:30" s="35" customFormat="1" ht="13.5" customHeight="1" x14ac:dyDescent="0.25">
      <c r="B31" s="36" t="s">
        <v>37</v>
      </c>
      <c r="C31" s="70" t="str">
        <f>[1]Sheet2!$C$7</f>
        <v>Mr.Don Anura Hallala</v>
      </c>
      <c r="D31" s="38">
        <f>[3]Sheet1!$K$211</f>
        <v>60</v>
      </c>
      <c r="E31" s="71">
        <f>[3]Sheet1!$K$206</f>
        <v>60</v>
      </c>
      <c r="F31" s="40">
        <f t="shared" si="24"/>
        <v>120</v>
      </c>
      <c r="G31" s="38">
        <v>0</v>
      </c>
      <c r="H31" s="71">
        <v>0</v>
      </c>
      <c r="I31" s="40">
        <f t="shared" si="25"/>
        <v>0</v>
      </c>
      <c r="J31" s="38">
        <f>[3]Sheet1!$K$207</f>
        <v>30</v>
      </c>
      <c r="K31" s="41">
        <f>[3]Sheet1!$K$210</f>
        <v>40</v>
      </c>
      <c r="L31" s="41"/>
      <c r="M31" s="39"/>
      <c r="N31" s="40">
        <f t="shared" si="26"/>
        <v>70</v>
      </c>
      <c r="O31" s="38"/>
      <c r="P31" s="41">
        <f>[3]Sheet1!$K$209</f>
        <v>2</v>
      </c>
      <c r="Q31" s="41"/>
      <c r="R31" s="41"/>
      <c r="S31" s="39"/>
      <c r="T31" s="40">
        <f t="shared" si="23"/>
        <v>2</v>
      </c>
      <c r="U31" s="38">
        <f>0</f>
        <v>0</v>
      </c>
      <c r="V31" s="41">
        <f>0</f>
        <v>0</v>
      </c>
      <c r="W31" s="41">
        <f>[3]Sheet1!$K$208</f>
        <v>3</v>
      </c>
      <c r="X31" s="41">
        <f>[3]Sheet1!$K$205</f>
        <v>5</v>
      </c>
      <c r="Y31" s="41">
        <f>0</f>
        <v>0</v>
      </c>
      <c r="Z31" s="39"/>
      <c r="AA31" s="40">
        <f>SUM(U31:Z31)</f>
        <v>8</v>
      </c>
      <c r="AB31" s="72"/>
      <c r="AC31" s="106">
        <f t="shared" ref="AC31:AC32" si="28">SUM(AB31)</f>
        <v>0</v>
      </c>
      <c r="AD31" s="106">
        <f t="shared" si="27"/>
        <v>200</v>
      </c>
    </row>
    <row r="32" spans="1:30" s="35" customFormat="1" ht="13.5" customHeight="1" x14ac:dyDescent="0.25">
      <c r="B32" s="36" t="s">
        <v>38</v>
      </c>
      <c r="C32" s="70" t="str">
        <f>[1]Sheet2!$C$8</f>
        <v>Mr.A.P.S.H.Dayarathna</v>
      </c>
      <c r="D32" s="38">
        <f>[3]Sheet1!$K$223</f>
        <v>10</v>
      </c>
      <c r="E32" s="71">
        <f>[3]Sheet1!$K$218</f>
        <v>10</v>
      </c>
      <c r="F32" s="40">
        <f t="shared" si="24"/>
        <v>20</v>
      </c>
      <c r="G32" s="38">
        <v>0</v>
      </c>
      <c r="H32" s="71">
        <v>0</v>
      </c>
      <c r="I32" s="40">
        <f t="shared" si="25"/>
        <v>0</v>
      </c>
      <c r="J32" s="38">
        <f>[3]Sheet1!$K$220</f>
        <v>20</v>
      </c>
      <c r="K32" s="41">
        <f>0</f>
        <v>0</v>
      </c>
      <c r="L32" s="41">
        <f>[3]Sheet1!$K$217</f>
        <v>20</v>
      </c>
      <c r="M32" s="39"/>
      <c r="N32" s="40">
        <f t="shared" si="26"/>
        <v>40</v>
      </c>
      <c r="O32" s="38"/>
      <c r="P32" s="41"/>
      <c r="Q32" s="41"/>
      <c r="R32" s="41">
        <f>[3]Sheet1!$K$216</f>
        <v>5</v>
      </c>
      <c r="S32" s="39">
        <f>[3]Sheet1!$K$224</f>
        <v>10</v>
      </c>
      <c r="T32" s="40">
        <f t="shared" si="23"/>
        <v>15</v>
      </c>
      <c r="U32" s="38">
        <f>[3]Sheet1!$K$219</f>
        <v>5</v>
      </c>
      <c r="V32" s="41">
        <f>0</f>
        <v>0</v>
      </c>
      <c r="W32" s="41">
        <f>[3]Sheet1!$K$222</f>
        <v>5</v>
      </c>
      <c r="X32" s="41">
        <f>[3]Sheet1!$K$215</f>
        <v>5</v>
      </c>
      <c r="Y32" s="41">
        <f>[3]Sheet1!$K$221</f>
        <v>10</v>
      </c>
      <c r="Z32" s="39">
        <f>0</f>
        <v>0</v>
      </c>
      <c r="AA32" s="40">
        <f>SUM(U32:Z32)</f>
        <v>25</v>
      </c>
      <c r="AB32" s="72"/>
      <c r="AC32" s="106">
        <f t="shared" si="28"/>
        <v>0</v>
      </c>
      <c r="AD32" s="106">
        <f t="shared" si="27"/>
        <v>100</v>
      </c>
    </row>
    <row r="33" spans="1:30" s="35" customFormat="1" ht="13.5" customHeight="1" thickBot="1" x14ac:dyDescent="0.3">
      <c r="B33" s="45" t="s">
        <v>39</v>
      </c>
      <c r="C33" s="73" t="str">
        <f>[1]Sheet2!$C$6</f>
        <v>Mr.W.A.M.P.K.De Kosta</v>
      </c>
      <c r="D33" s="47"/>
      <c r="E33" s="74"/>
      <c r="F33" s="51">
        <f t="shared" si="24"/>
        <v>0</v>
      </c>
      <c r="G33" s="47">
        <v>0</v>
      </c>
      <c r="H33" s="74">
        <v>0</v>
      </c>
      <c r="I33" s="51">
        <f t="shared" si="25"/>
        <v>0</v>
      </c>
      <c r="J33" s="47"/>
      <c r="K33" s="50"/>
      <c r="L33" s="50"/>
      <c r="M33" s="48"/>
      <c r="N33" s="75">
        <f t="shared" si="26"/>
        <v>0</v>
      </c>
      <c r="O33" s="47"/>
      <c r="P33" s="50"/>
      <c r="Q33" s="50"/>
      <c r="R33" s="50"/>
      <c r="S33" s="48"/>
      <c r="T33" s="75">
        <f t="shared" si="23"/>
        <v>0</v>
      </c>
      <c r="U33" s="47"/>
      <c r="V33" s="50"/>
      <c r="W33" s="50"/>
      <c r="X33" s="50"/>
      <c r="Y33" s="50"/>
      <c r="Z33" s="48"/>
      <c r="AA33" s="75">
        <f>SUM(U33:Z33)</f>
        <v>0</v>
      </c>
      <c r="AB33" s="76"/>
      <c r="AC33" s="75">
        <f>SUM(AB33)</f>
        <v>0</v>
      </c>
      <c r="AD33" s="106">
        <f t="shared" si="27"/>
        <v>0</v>
      </c>
    </row>
    <row r="34" spans="1:30" s="35" customFormat="1" ht="13.5" customHeight="1" thickBot="1" x14ac:dyDescent="0.3">
      <c r="B34" s="173" t="s">
        <v>5</v>
      </c>
      <c r="C34" s="174"/>
      <c r="D34" s="30">
        <f>SUM(D30:D33)</f>
        <v>80</v>
      </c>
      <c r="E34" s="31">
        <f t="shared" ref="E34:AC34" si="29">SUM(E30:E33)</f>
        <v>75</v>
      </c>
      <c r="F34" s="12">
        <f t="shared" si="29"/>
        <v>155</v>
      </c>
      <c r="G34" s="30">
        <f>SUM(G30:G33)</f>
        <v>0</v>
      </c>
      <c r="H34" s="31">
        <f t="shared" ref="H34:I34" si="30">SUM(H30:H33)</f>
        <v>0</v>
      </c>
      <c r="I34" s="12">
        <f t="shared" si="30"/>
        <v>0</v>
      </c>
      <c r="J34" s="32">
        <f t="shared" si="29"/>
        <v>100</v>
      </c>
      <c r="K34" s="33">
        <f t="shared" si="29"/>
        <v>210</v>
      </c>
      <c r="L34" s="33">
        <f t="shared" si="29"/>
        <v>145</v>
      </c>
      <c r="M34" s="11">
        <f t="shared" si="29"/>
        <v>0</v>
      </c>
      <c r="N34" s="12">
        <f t="shared" si="29"/>
        <v>455</v>
      </c>
      <c r="O34" s="32">
        <f t="shared" si="29"/>
        <v>0</v>
      </c>
      <c r="P34" s="33">
        <f t="shared" si="29"/>
        <v>17</v>
      </c>
      <c r="Q34" s="33">
        <f t="shared" si="29"/>
        <v>0</v>
      </c>
      <c r="R34" s="33">
        <f t="shared" si="29"/>
        <v>20</v>
      </c>
      <c r="S34" s="11">
        <f t="shared" si="29"/>
        <v>20</v>
      </c>
      <c r="T34" s="12">
        <f t="shared" si="29"/>
        <v>57</v>
      </c>
      <c r="U34" s="32">
        <f t="shared" si="29"/>
        <v>5</v>
      </c>
      <c r="V34" s="33">
        <f t="shared" si="29"/>
        <v>0</v>
      </c>
      <c r="W34" s="33">
        <f t="shared" si="29"/>
        <v>13</v>
      </c>
      <c r="X34" s="33">
        <f t="shared" si="29"/>
        <v>30</v>
      </c>
      <c r="Y34" s="33">
        <f t="shared" si="29"/>
        <v>25</v>
      </c>
      <c r="Z34" s="11">
        <f t="shared" si="29"/>
        <v>10</v>
      </c>
      <c r="AA34" s="12">
        <f t="shared" si="29"/>
        <v>83</v>
      </c>
      <c r="AB34" s="12">
        <f t="shared" si="29"/>
        <v>0</v>
      </c>
      <c r="AC34" s="12">
        <f t="shared" si="29"/>
        <v>0</v>
      </c>
      <c r="AD34" s="143">
        <f>SUM(AD30:AD33)</f>
        <v>750</v>
      </c>
    </row>
    <row r="35" spans="1:30" s="10" customFormat="1" ht="14.25" customHeight="1" thickBot="1" x14ac:dyDescent="0.3">
      <c r="B35" s="284" t="s">
        <v>79</v>
      </c>
      <c r="C35" s="285"/>
      <c r="D35" s="112"/>
      <c r="E35" s="124"/>
      <c r="F35" s="114"/>
      <c r="G35" s="112"/>
      <c r="H35" s="124"/>
      <c r="I35" s="114"/>
      <c r="J35" s="112"/>
      <c r="K35" s="115"/>
      <c r="L35" s="115"/>
      <c r="M35" s="116"/>
      <c r="N35" s="114"/>
      <c r="O35" s="112"/>
      <c r="P35" s="115"/>
      <c r="Q35" s="115"/>
      <c r="R35" s="115"/>
      <c r="S35" s="116"/>
      <c r="T35" s="114"/>
      <c r="U35" s="112"/>
      <c r="V35" s="115"/>
      <c r="W35" s="115"/>
      <c r="X35" s="115"/>
      <c r="Y35" s="115"/>
      <c r="Z35" s="116"/>
      <c r="AA35" s="114"/>
      <c r="AB35" s="113"/>
      <c r="AC35" s="114"/>
      <c r="AD35" s="147"/>
    </row>
    <row r="36" spans="1:30" ht="13.5" customHeight="1" x14ac:dyDescent="0.25">
      <c r="A36" s="1" t="s">
        <v>9</v>
      </c>
      <c r="B36" s="100" t="s">
        <v>40</v>
      </c>
      <c r="C36" s="77" t="str">
        <f>[1]Sheet2!$C$9</f>
        <v>Mr.S.A.M.S.Aththanayakage</v>
      </c>
      <c r="D36" s="104">
        <f>[3]Sheet1!$K$161</f>
        <v>15</v>
      </c>
      <c r="E36" s="123">
        <f>[3]Sheet1!$K$152</f>
        <v>15</v>
      </c>
      <c r="F36" s="106">
        <f>SUM(D36:E36)</f>
        <v>30</v>
      </c>
      <c r="G36" s="104">
        <v>0</v>
      </c>
      <c r="H36" s="123">
        <v>0</v>
      </c>
      <c r="I36" s="106">
        <f>SUM(G36:H36)</f>
        <v>0</v>
      </c>
      <c r="J36" s="104">
        <f>0</f>
        <v>0</v>
      </c>
      <c r="K36" s="107">
        <f>[3]Sheet1!$K$160</f>
        <v>130</v>
      </c>
      <c r="L36" s="107">
        <f>[3]Sheet1!$K$151</f>
        <v>130</v>
      </c>
      <c r="M36" s="108"/>
      <c r="N36" s="106">
        <f>SUM(J36:M36)</f>
        <v>260</v>
      </c>
      <c r="O36" s="104">
        <f>[3]Sheet1!$K$154</f>
        <v>10</v>
      </c>
      <c r="P36" s="107">
        <f>[3]Sheet1!$K$159</f>
        <v>5</v>
      </c>
      <c r="Q36" s="107">
        <f>[3]Sheet1!$K$157</f>
        <v>10</v>
      </c>
      <c r="R36" s="107">
        <f>[3]Sheet1!$K$150</f>
        <v>5</v>
      </c>
      <c r="S36" s="108">
        <f>0</f>
        <v>0</v>
      </c>
      <c r="T36" s="106">
        <f>SUM(O36:S36)</f>
        <v>30</v>
      </c>
      <c r="U36" s="104">
        <f>[3]Sheet1!$K$153</f>
        <v>5</v>
      </c>
      <c r="V36" s="107">
        <f>[3]Sheet1!$K$158</f>
        <v>10</v>
      </c>
      <c r="W36" s="107">
        <f>[3]Sheet1!$K$156</f>
        <v>5</v>
      </c>
      <c r="X36" s="107">
        <f>0</f>
        <v>0</v>
      </c>
      <c r="Y36" s="107">
        <f>[3]Sheet1!$K$155</f>
        <v>10</v>
      </c>
      <c r="Z36" s="108">
        <f>0</f>
        <v>0</v>
      </c>
      <c r="AA36" s="106">
        <f>SUM(U36:Z36)</f>
        <v>30</v>
      </c>
      <c r="AB36" s="105"/>
      <c r="AC36" s="106">
        <f>SUM(AB36)</f>
        <v>0</v>
      </c>
      <c r="AD36" s="106">
        <f>AC36+AA36+T36+N36+F36+I36</f>
        <v>350</v>
      </c>
    </row>
    <row r="37" spans="1:30" s="35" customFormat="1" ht="15.75" x14ac:dyDescent="0.25">
      <c r="B37" s="36" t="s">
        <v>41</v>
      </c>
      <c r="C37" s="78" t="str">
        <f>[1]Sheet2!$C$11</f>
        <v>RD Distributor</v>
      </c>
      <c r="D37" s="38">
        <f>[3]Sheet1!$K$199</f>
        <v>5</v>
      </c>
      <c r="E37" s="71">
        <f>[3]Sheet1!$K$193</f>
        <v>5</v>
      </c>
      <c r="F37" s="40">
        <f>SUM(D37:E37)</f>
        <v>10</v>
      </c>
      <c r="G37" s="38">
        <f>0</f>
        <v>0</v>
      </c>
      <c r="H37" s="71">
        <v>0</v>
      </c>
      <c r="I37" s="40">
        <f>SUM(G37:H37)</f>
        <v>0</v>
      </c>
      <c r="J37" s="38">
        <f>[3]Sheet1!$K$195</f>
        <v>30</v>
      </c>
      <c r="K37" s="41">
        <f>[3]Sheet1!$K$198</f>
        <v>15</v>
      </c>
      <c r="L37" s="41">
        <f>[3]Sheet1!$K$192</f>
        <v>15</v>
      </c>
      <c r="M37" s="39">
        <f>[3]Sheet1!$K$201</f>
        <v>10</v>
      </c>
      <c r="N37" s="40">
        <f>SUM(J37:M37)</f>
        <v>70</v>
      </c>
      <c r="O37" s="38">
        <f>0</f>
        <v>0</v>
      </c>
      <c r="P37" s="41">
        <v>0</v>
      </c>
      <c r="Q37" s="41">
        <v>0</v>
      </c>
      <c r="R37" s="41">
        <v>0</v>
      </c>
      <c r="S37" s="39">
        <v>0</v>
      </c>
      <c r="T37" s="40">
        <f>SUM(O37:S37)</f>
        <v>0</v>
      </c>
      <c r="U37" s="38">
        <f>[3]Sheet1!$K$194</f>
        <v>20</v>
      </c>
      <c r="V37" s="41">
        <f>0</f>
        <v>0</v>
      </c>
      <c r="W37" s="41">
        <f>[3]Sheet1!$K$197</f>
        <v>15</v>
      </c>
      <c r="X37" s="41">
        <f>[3]Sheet1!$K$191</f>
        <v>20</v>
      </c>
      <c r="Y37" s="41">
        <f>[3]Sheet1!$K$196</f>
        <v>5</v>
      </c>
      <c r="Z37" s="39">
        <f>[3]Sheet1!$K$200</f>
        <v>60</v>
      </c>
      <c r="AA37" s="40">
        <f>SUM(U37:Z37)</f>
        <v>120</v>
      </c>
      <c r="AB37" s="72"/>
      <c r="AC37" s="40">
        <f t="shared" ref="AC37:AC39" si="31">SUM(AB37)</f>
        <v>0</v>
      </c>
      <c r="AD37" s="106">
        <f t="shared" ref="AD37:AD39" si="32">+AC37+AA37+T37+N37+F37+I37</f>
        <v>200</v>
      </c>
    </row>
    <row r="38" spans="1:30" s="35" customFormat="1" ht="15.75" x14ac:dyDescent="0.25">
      <c r="B38" s="36" t="s">
        <v>42</v>
      </c>
      <c r="C38" s="70" t="str">
        <f>[1]Sheet2!$C$12</f>
        <v>Sameera Distributor</v>
      </c>
      <c r="D38" s="38">
        <f>[3]Sheet1!$K$235</f>
        <v>5</v>
      </c>
      <c r="E38" s="71">
        <f>[3]Sheet1!$K$230</f>
        <v>5</v>
      </c>
      <c r="F38" s="40">
        <f>SUM(D38:E38)</f>
        <v>10</v>
      </c>
      <c r="G38" s="38">
        <v>0</v>
      </c>
      <c r="H38" s="71">
        <v>0</v>
      </c>
      <c r="I38" s="40">
        <f>SUM(G38:H38)</f>
        <v>0</v>
      </c>
      <c r="J38" s="38">
        <f>[3]Sheet1!$K$231</f>
        <v>30</v>
      </c>
      <c r="K38" s="41">
        <f>[3]Sheet1!$K$234</f>
        <v>60</v>
      </c>
      <c r="L38" s="41">
        <f>[3]Sheet1!$K$229</f>
        <v>60</v>
      </c>
      <c r="M38" s="39"/>
      <c r="N38" s="40">
        <f>SUM(J38:M38)</f>
        <v>150</v>
      </c>
      <c r="O38" s="38">
        <v>0</v>
      </c>
      <c r="P38" s="41">
        <v>0</v>
      </c>
      <c r="Q38" s="41">
        <v>0</v>
      </c>
      <c r="R38" s="41">
        <v>0</v>
      </c>
      <c r="S38" s="39">
        <v>0</v>
      </c>
      <c r="T38" s="40">
        <f>SUM(O38:S38)</f>
        <v>0</v>
      </c>
      <c r="U38" s="38">
        <f>0</f>
        <v>0</v>
      </c>
      <c r="V38" s="41">
        <f>[3]Sheet1!$K$233</f>
        <v>6</v>
      </c>
      <c r="W38" s="41">
        <f>[3]Sheet1!$K$232</f>
        <v>3</v>
      </c>
      <c r="X38" s="41">
        <f>[3]Sheet1!$K$228</f>
        <v>6</v>
      </c>
      <c r="Y38" s="41"/>
      <c r="Z38" s="39"/>
      <c r="AA38" s="40">
        <f>SUM(U38:Z38)</f>
        <v>15</v>
      </c>
      <c r="AB38" s="72"/>
      <c r="AC38" s="40">
        <f t="shared" si="31"/>
        <v>0</v>
      </c>
      <c r="AD38" s="106">
        <f>+AC38+AA38+T38+N38+F38+I38</f>
        <v>175</v>
      </c>
    </row>
    <row r="39" spans="1:30" s="35" customFormat="1" ht="16.5" thickBot="1" x14ac:dyDescent="0.3">
      <c r="B39" s="100" t="s">
        <v>43</v>
      </c>
      <c r="C39" s="101" t="str">
        <f>[1]Sheet2!$C$10</f>
        <v>Mr.U.L.Wijerathne</v>
      </c>
      <c r="D39" s="47">
        <f>0</f>
        <v>0</v>
      </c>
      <c r="E39" s="74">
        <v>0</v>
      </c>
      <c r="F39" s="75">
        <f>SUM(D39:E39)</f>
        <v>0</v>
      </c>
      <c r="G39" s="47">
        <v>0</v>
      </c>
      <c r="H39" s="74">
        <v>0</v>
      </c>
      <c r="I39" s="75">
        <f>SUM(G39:H39)</f>
        <v>0</v>
      </c>
      <c r="J39" s="47">
        <f>0</f>
        <v>0</v>
      </c>
      <c r="K39" s="50">
        <f>[3]Sheet1!$K$186</f>
        <v>30</v>
      </c>
      <c r="L39" s="50">
        <f>[3]Sheet1!$K$181</f>
        <v>30</v>
      </c>
      <c r="M39" s="48">
        <v>0</v>
      </c>
      <c r="N39" s="75">
        <f>SUM(J39:M39)</f>
        <v>60</v>
      </c>
      <c r="O39" s="47">
        <v>0</v>
      </c>
      <c r="P39" s="50">
        <v>0</v>
      </c>
      <c r="Q39" s="50">
        <v>0</v>
      </c>
      <c r="R39" s="50">
        <v>0</v>
      </c>
      <c r="S39" s="48">
        <v>0</v>
      </c>
      <c r="T39" s="75">
        <f>SUM(O39:S39)</f>
        <v>0</v>
      </c>
      <c r="U39" s="47">
        <f>[3]Sheet1!$K$182</f>
        <v>25</v>
      </c>
      <c r="V39" s="50">
        <f>[3]Sheet1!$K$185</f>
        <v>20</v>
      </c>
      <c r="W39" s="50">
        <f>[3]Sheet1!$K$184</f>
        <v>20</v>
      </c>
      <c r="X39" s="50">
        <f>[3]Sheet1!$K$180</f>
        <v>25</v>
      </c>
      <c r="Y39" s="50">
        <f>[3]Sheet1!$K$183</f>
        <v>20</v>
      </c>
      <c r="Z39" s="48">
        <f>[3]Sheet1!$K$187</f>
        <v>30</v>
      </c>
      <c r="AA39" s="75">
        <f>SUM(U39:Z39)</f>
        <v>140</v>
      </c>
      <c r="AB39" s="76"/>
      <c r="AC39" s="75">
        <f t="shared" si="31"/>
        <v>0</v>
      </c>
      <c r="AD39" s="106">
        <f t="shared" si="32"/>
        <v>200</v>
      </c>
    </row>
    <row r="40" spans="1:30" s="35" customFormat="1" ht="16.5" thickBot="1" x14ac:dyDescent="0.3">
      <c r="B40" s="175" t="s">
        <v>5</v>
      </c>
      <c r="C40" s="176"/>
      <c r="D40" s="11">
        <f>SUM(D36:D39)</f>
        <v>25</v>
      </c>
      <c r="E40" s="30">
        <f t="shared" ref="E40:AC40" si="33">SUM(E36:E39)</f>
        <v>25</v>
      </c>
      <c r="F40" s="14">
        <f t="shared" si="33"/>
        <v>50</v>
      </c>
      <c r="G40" s="11">
        <f>SUM(G36:G39)</f>
        <v>0</v>
      </c>
      <c r="H40" s="30">
        <f t="shared" ref="H40:I40" si="34">SUM(H36:H39)</f>
        <v>0</v>
      </c>
      <c r="I40" s="14">
        <f t="shared" si="34"/>
        <v>0</v>
      </c>
      <c r="J40" s="11">
        <f t="shared" si="33"/>
        <v>60</v>
      </c>
      <c r="K40" s="11">
        <f t="shared" si="33"/>
        <v>235</v>
      </c>
      <c r="L40" s="11">
        <f t="shared" si="33"/>
        <v>235</v>
      </c>
      <c r="M40" s="30">
        <f t="shared" si="33"/>
        <v>10</v>
      </c>
      <c r="N40" s="14">
        <f t="shared" si="33"/>
        <v>540</v>
      </c>
      <c r="O40" s="11">
        <f t="shared" si="33"/>
        <v>10</v>
      </c>
      <c r="P40" s="11">
        <f t="shared" si="33"/>
        <v>5</v>
      </c>
      <c r="Q40" s="11">
        <f t="shared" si="33"/>
        <v>10</v>
      </c>
      <c r="R40" s="11">
        <f t="shared" si="33"/>
        <v>5</v>
      </c>
      <c r="S40" s="30">
        <f t="shared" si="33"/>
        <v>0</v>
      </c>
      <c r="T40" s="14">
        <f t="shared" si="33"/>
        <v>30</v>
      </c>
      <c r="U40" s="11">
        <f t="shared" si="33"/>
        <v>50</v>
      </c>
      <c r="V40" s="11">
        <f t="shared" si="33"/>
        <v>36</v>
      </c>
      <c r="W40" s="11">
        <f t="shared" si="33"/>
        <v>43</v>
      </c>
      <c r="X40" s="11">
        <f t="shared" si="33"/>
        <v>51</v>
      </c>
      <c r="Y40" s="11">
        <f t="shared" si="33"/>
        <v>35</v>
      </c>
      <c r="Z40" s="30">
        <f t="shared" si="33"/>
        <v>90</v>
      </c>
      <c r="AA40" s="14">
        <f t="shared" si="33"/>
        <v>305</v>
      </c>
      <c r="AB40" s="30">
        <f t="shared" si="33"/>
        <v>0</v>
      </c>
      <c r="AC40" s="14">
        <f t="shared" si="33"/>
        <v>0</v>
      </c>
      <c r="AD40" s="143">
        <f>SUM(AD36:AD39)</f>
        <v>925</v>
      </c>
    </row>
    <row r="41" spans="1:30" s="10" customFormat="1" ht="16.5" thickBot="1" x14ac:dyDescent="0.3">
      <c r="B41" s="284" t="s">
        <v>80</v>
      </c>
      <c r="C41" s="285"/>
      <c r="D41" s="112"/>
      <c r="E41" s="116"/>
      <c r="F41" s="114">
        <v>0</v>
      </c>
      <c r="G41" s="112"/>
      <c r="H41" s="116"/>
      <c r="I41" s="114">
        <v>0</v>
      </c>
      <c r="J41" s="112"/>
      <c r="K41" s="115"/>
      <c r="L41" s="115"/>
      <c r="M41" s="116"/>
      <c r="N41" s="114">
        <f t="shared" ref="N41" si="35">SUM(J41:M41)</f>
        <v>0</v>
      </c>
      <c r="O41" s="112"/>
      <c r="P41" s="115"/>
      <c r="Q41" s="115"/>
      <c r="R41" s="115"/>
      <c r="S41" s="116"/>
      <c r="T41" s="114">
        <v>0</v>
      </c>
      <c r="U41" s="112"/>
      <c r="V41" s="115"/>
      <c r="W41" s="115"/>
      <c r="X41" s="115"/>
      <c r="Y41" s="115"/>
      <c r="Z41" s="117"/>
      <c r="AA41" s="114">
        <f>SUM(U41:Z41)</f>
        <v>0</v>
      </c>
      <c r="AB41" s="117"/>
      <c r="AC41" s="119"/>
      <c r="AD41" s="147">
        <f>+F41+N41+T41+AA41+AC41</f>
        <v>0</v>
      </c>
    </row>
    <row r="42" spans="1:30" ht="13.5" customHeight="1" x14ac:dyDescent="0.25">
      <c r="A42" s="1" t="s">
        <v>9</v>
      </c>
      <c r="B42" s="100" t="s">
        <v>44</v>
      </c>
      <c r="C42" s="69" t="str">
        <f>[1]Sheet2!$C$45</f>
        <v>Sri Rangan Enterprices</v>
      </c>
      <c r="D42" s="104">
        <f>[3]Sheet1!$K$320</f>
        <v>10</v>
      </c>
      <c r="E42" s="108">
        <f>[3]Sheet1!$K$312</f>
        <v>5</v>
      </c>
      <c r="F42" s="106">
        <f>SUM(D42:E42)</f>
        <v>15</v>
      </c>
      <c r="G42" s="104"/>
      <c r="H42" s="108">
        <v>0</v>
      </c>
      <c r="I42" s="106">
        <f>SUM(G42:H42)</f>
        <v>0</v>
      </c>
      <c r="J42" s="104">
        <f>[3]Sheet1!$K$314</f>
        <v>40</v>
      </c>
      <c r="K42" s="107">
        <f>[3]Sheet1!$K$319</f>
        <v>60</v>
      </c>
      <c r="L42" s="107">
        <f>[3]Sheet1!$K$311</f>
        <v>40</v>
      </c>
      <c r="M42" s="108">
        <f>[3]Sheet1!$K$322</f>
        <v>5</v>
      </c>
      <c r="N42" s="106">
        <f>SUM(J42:M42)</f>
        <v>145</v>
      </c>
      <c r="O42" s="104">
        <f>0</f>
        <v>0</v>
      </c>
      <c r="P42" s="107">
        <f>[3]Sheet1!$K$318</f>
        <v>10</v>
      </c>
      <c r="Q42" s="107"/>
      <c r="R42" s="107"/>
      <c r="S42" s="108">
        <f>[3]Sheet1!$K$321</f>
        <v>10</v>
      </c>
      <c r="T42" s="106">
        <f>SUM(O42:S42)</f>
        <v>20</v>
      </c>
      <c r="U42" s="104">
        <f>[3]Sheet1!$K$313</f>
        <v>5</v>
      </c>
      <c r="V42" s="107">
        <f>[3]Sheet1!$K$317</f>
        <v>40</v>
      </c>
      <c r="W42" s="107">
        <f>[3]Sheet1!$K$316</f>
        <v>10</v>
      </c>
      <c r="X42" s="107">
        <f>[3]Sheet1!$K$310</f>
        <v>5</v>
      </c>
      <c r="Y42" s="107">
        <f>[3]Sheet1!$K$315</f>
        <v>10</v>
      </c>
      <c r="Z42" s="109">
        <f>0</f>
        <v>0</v>
      </c>
      <c r="AA42" s="106">
        <f>SUM(U42:Z42)</f>
        <v>70</v>
      </c>
      <c r="AB42" s="109"/>
      <c r="AC42" s="122"/>
      <c r="AD42" s="106">
        <f t="shared" ref="AD42:AD44" si="36">+AC42+AA42+T42+N42+F42+I42</f>
        <v>250</v>
      </c>
    </row>
    <row r="43" spans="1:30" s="35" customFormat="1" ht="13.5" customHeight="1" x14ac:dyDescent="0.25">
      <c r="B43" s="36" t="s">
        <v>87</v>
      </c>
      <c r="C43" s="70" t="s">
        <v>88</v>
      </c>
      <c r="D43" s="38">
        <f>[3]Sheet1!$K$334</f>
        <v>50</v>
      </c>
      <c r="E43" s="39">
        <f>[3]Sheet1!$K$327</f>
        <v>5</v>
      </c>
      <c r="F43" s="106">
        <f>SUM(D43:E43)</f>
        <v>55</v>
      </c>
      <c r="G43" s="38">
        <v>0</v>
      </c>
      <c r="H43" s="39">
        <v>0</v>
      </c>
      <c r="I43" s="40"/>
      <c r="J43" s="38">
        <f>[3]Sheet1!$K$328</f>
        <v>50</v>
      </c>
      <c r="K43" s="41">
        <f>[3]Sheet1!$K$333</f>
        <v>200</v>
      </c>
      <c r="L43" s="41">
        <f>0</f>
        <v>0</v>
      </c>
      <c r="M43" s="39">
        <f>[3]Sheet1!$K$335</f>
        <v>5</v>
      </c>
      <c r="N43" s="40">
        <f t="shared" ref="N43:N44" si="37">SUM(J43:M43)</f>
        <v>255</v>
      </c>
      <c r="O43" s="38"/>
      <c r="P43" s="41">
        <f>[3]Sheet1!$K$332</f>
        <v>2</v>
      </c>
      <c r="Q43" s="41">
        <f>[3]Sheet1!$K$330</f>
        <v>3</v>
      </c>
      <c r="R43" s="41"/>
      <c r="S43" s="39"/>
      <c r="T43" s="40">
        <f t="shared" ref="T43:T44" si="38">SUM(O43:S43)</f>
        <v>5</v>
      </c>
      <c r="U43" s="38">
        <f>0</f>
        <v>0</v>
      </c>
      <c r="V43" s="41">
        <f>[3]Sheet1!$K$331</f>
        <v>25</v>
      </c>
      <c r="W43" s="41">
        <f>[3]Sheet1!$K$329</f>
        <v>5</v>
      </c>
      <c r="X43" s="41">
        <f>[3]Sheet1!$K$326</f>
        <v>5</v>
      </c>
      <c r="Y43" s="41">
        <f>0</f>
        <v>0</v>
      </c>
      <c r="Z43" s="42">
        <f>0</f>
        <v>0</v>
      </c>
      <c r="AA43" s="40">
        <f t="shared" ref="AA43:AA44" si="39">SUM(U43:Z43)</f>
        <v>35</v>
      </c>
      <c r="AB43" s="42"/>
      <c r="AC43" s="44"/>
      <c r="AD43" s="106">
        <f t="shared" si="36"/>
        <v>350</v>
      </c>
    </row>
    <row r="44" spans="1:30" s="35" customFormat="1" ht="16.5" thickBot="1" x14ac:dyDescent="0.3">
      <c r="B44" s="100" t="s">
        <v>46</v>
      </c>
      <c r="C44" s="73" t="str">
        <f>[1]Sheet2!$C$46</f>
        <v>Mr.J.A.R.J.Arachchi(G.P.D.Group)</v>
      </c>
      <c r="D44" s="79"/>
      <c r="E44" s="80"/>
      <c r="F44" s="49">
        <f>SUM(D44:E44)</f>
        <v>0</v>
      </c>
      <c r="G44" s="79">
        <v>0</v>
      </c>
      <c r="H44" s="80">
        <v>0</v>
      </c>
      <c r="I44" s="49">
        <f>SUM(G44:H44)</f>
        <v>0</v>
      </c>
      <c r="J44" s="79"/>
      <c r="K44" s="81"/>
      <c r="L44" s="81"/>
      <c r="M44" s="80"/>
      <c r="N44" s="49">
        <f t="shared" si="37"/>
        <v>0</v>
      </c>
      <c r="O44" s="79"/>
      <c r="P44" s="81"/>
      <c r="Q44" s="81"/>
      <c r="R44" s="81"/>
      <c r="S44" s="80"/>
      <c r="T44" s="49">
        <f t="shared" si="38"/>
        <v>0</v>
      </c>
      <c r="U44" s="79"/>
      <c r="V44" s="81"/>
      <c r="W44" s="81"/>
      <c r="X44" s="81"/>
      <c r="Y44" s="81"/>
      <c r="Z44" s="82"/>
      <c r="AA44" s="49">
        <f t="shared" si="39"/>
        <v>0</v>
      </c>
      <c r="AB44" s="82"/>
      <c r="AC44" s="83"/>
      <c r="AD44" s="106">
        <f t="shared" si="36"/>
        <v>0</v>
      </c>
    </row>
    <row r="45" spans="1:30" s="35" customFormat="1" ht="16.5" thickBot="1" x14ac:dyDescent="0.3">
      <c r="B45" s="173" t="s">
        <v>5</v>
      </c>
      <c r="C45" s="174"/>
      <c r="D45" s="30">
        <f>SUM(D41:D43)</f>
        <v>60</v>
      </c>
      <c r="E45" s="31">
        <f>SUM(E41:E43)</f>
        <v>10</v>
      </c>
      <c r="F45" s="13">
        <f>SUM(F42:F44)</f>
        <v>70</v>
      </c>
      <c r="G45" s="30">
        <f>SUM(G41:G43)</f>
        <v>0</v>
      </c>
      <c r="H45" s="31">
        <f>SUM(H41:H43)</f>
        <v>0</v>
      </c>
      <c r="I45" s="13">
        <f>SUM(I42:I44)</f>
        <v>0</v>
      </c>
      <c r="J45" s="30">
        <f t="shared" ref="J45:S45" si="40">SUM(J41:J43)</f>
        <v>90</v>
      </c>
      <c r="K45" s="33">
        <f t="shared" si="40"/>
        <v>260</v>
      </c>
      <c r="L45" s="33">
        <f t="shared" si="40"/>
        <v>40</v>
      </c>
      <c r="M45" s="11">
        <f t="shared" si="40"/>
        <v>10</v>
      </c>
      <c r="N45" s="14">
        <f t="shared" si="40"/>
        <v>400</v>
      </c>
      <c r="O45" s="32">
        <f t="shared" si="40"/>
        <v>0</v>
      </c>
      <c r="P45" s="33">
        <f t="shared" si="40"/>
        <v>12</v>
      </c>
      <c r="Q45" s="33">
        <f t="shared" si="40"/>
        <v>3</v>
      </c>
      <c r="R45" s="33">
        <f t="shared" si="40"/>
        <v>0</v>
      </c>
      <c r="S45" s="11">
        <f t="shared" si="40"/>
        <v>10</v>
      </c>
      <c r="T45" s="14">
        <f>SUM(T41:T44)</f>
        <v>25</v>
      </c>
      <c r="U45" s="32">
        <f t="shared" ref="U45:AC45" si="41">SUM(U41:U43)</f>
        <v>5</v>
      </c>
      <c r="V45" s="33">
        <f>SUM(V41:V43)</f>
        <v>65</v>
      </c>
      <c r="W45" s="33">
        <f t="shared" si="41"/>
        <v>15</v>
      </c>
      <c r="X45" s="33">
        <f t="shared" si="41"/>
        <v>10</v>
      </c>
      <c r="Y45" s="33">
        <f t="shared" si="41"/>
        <v>10</v>
      </c>
      <c r="Z45" s="11">
        <f t="shared" si="41"/>
        <v>0</v>
      </c>
      <c r="AA45" s="12">
        <f t="shared" si="41"/>
        <v>105</v>
      </c>
      <c r="AB45" s="12">
        <f t="shared" si="41"/>
        <v>0</v>
      </c>
      <c r="AC45" s="12">
        <f t="shared" si="41"/>
        <v>0</v>
      </c>
      <c r="AD45" s="143">
        <f>SUM(AD41:AD44)</f>
        <v>600</v>
      </c>
    </row>
    <row r="46" spans="1:30" s="10" customFormat="1" ht="16.5" thickBot="1" x14ac:dyDescent="0.3">
      <c r="B46" s="284" t="s">
        <v>81</v>
      </c>
      <c r="C46" s="285"/>
      <c r="D46" s="112"/>
      <c r="E46" s="116"/>
      <c r="F46" s="114"/>
      <c r="G46" s="112"/>
      <c r="H46" s="116"/>
      <c r="I46" s="114"/>
      <c r="J46" s="112"/>
      <c r="K46" s="115"/>
      <c r="L46" s="115"/>
      <c r="M46" s="116"/>
      <c r="N46" s="114"/>
      <c r="O46" s="112"/>
      <c r="P46" s="115"/>
      <c r="Q46" s="115"/>
      <c r="R46" s="115"/>
      <c r="S46" s="116"/>
      <c r="T46" s="114"/>
      <c r="U46" s="112"/>
      <c r="V46" s="115"/>
      <c r="W46" s="115"/>
      <c r="X46" s="115"/>
      <c r="Y46" s="115"/>
      <c r="Z46" s="116"/>
      <c r="AA46" s="114"/>
      <c r="AB46" s="121"/>
      <c r="AC46" s="114"/>
      <c r="AD46" s="147"/>
    </row>
    <row r="47" spans="1:30" ht="13.5" customHeight="1" x14ac:dyDescent="0.25">
      <c r="A47" s="1" t="s">
        <v>9</v>
      </c>
      <c r="B47" s="100" t="s">
        <v>47</v>
      </c>
      <c r="C47" s="69" t="str">
        <f>[1]Sheet2!$C$24</f>
        <v>Mr.R.H.Lional</v>
      </c>
      <c r="D47" s="104">
        <f>[3]Sheet1!$K$350</f>
        <v>3</v>
      </c>
      <c r="E47" s="108">
        <f>[3]Sheet1!$K$342</f>
        <v>2</v>
      </c>
      <c r="F47" s="106">
        <f>SUM(D47:E47)</f>
        <v>5</v>
      </c>
      <c r="G47" s="104"/>
      <c r="H47" s="108">
        <v>0</v>
      </c>
      <c r="I47" s="106">
        <f>SUM(G47:H47)</f>
        <v>0</v>
      </c>
      <c r="J47" s="104">
        <f>[3]Sheet1!$K$344</f>
        <v>10</v>
      </c>
      <c r="K47" s="107">
        <f>[3]Sheet1!$K$349</f>
        <v>75</v>
      </c>
      <c r="L47" s="107">
        <f>[3]Sheet1!$K$341</f>
        <v>75</v>
      </c>
      <c r="M47" s="108">
        <f>0</f>
        <v>0</v>
      </c>
      <c r="N47" s="106">
        <f t="shared" si="26"/>
        <v>160</v>
      </c>
      <c r="O47" s="104">
        <f>0</f>
        <v>0</v>
      </c>
      <c r="P47" s="107">
        <f>[3]Sheet1!$K$348</f>
        <v>6</v>
      </c>
      <c r="Q47" s="107">
        <f>0</f>
        <v>0</v>
      </c>
      <c r="R47" s="107">
        <f>[3]Sheet1!$K$340</f>
        <v>6</v>
      </c>
      <c r="S47" s="108">
        <f>[3]Sheet1!$K$352</f>
        <v>6</v>
      </c>
      <c r="T47" s="106">
        <f>SUM(O47:S47)</f>
        <v>18</v>
      </c>
      <c r="U47" s="104">
        <f>[3]Sheet1!$K$343</f>
        <v>25</v>
      </c>
      <c r="V47" s="107">
        <f>[3]Sheet1!$K$347</f>
        <v>50</v>
      </c>
      <c r="W47" s="107">
        <f>[3]Sheet1!$K$346</f>
        <v>6</v>
      </c>
      <c r="X47" s="107">
        <f>[3]Sheet1!$K$339</f>
        <v>50</v>
      </c>
      <c r="Y47" s="107">
        <f>[3]Sheet1!$K$345</f>
        <v>6</v>
      </c>
      <c r="Z47" s="108">
        <f>[3]Sheet1!$K$351</f>
        <v>20</v>
      </c>
      <c r="AA47" s="106">
        <f t="shared" ref="AA47:AA55" si="42">SUM(U47:Z47)</f>
        <v>157</v>
      </c>
      <c r="AB47" s="120"/>
      <c r="AC47" s="106">
        <f t="shared" ref="AC47:AC54" si="43">SUM(AB47)</f>
        <v>0</v>
      </c>
      <c r="AD47" s="106">
        <f t="shared" ref="AD47:AD55" si="44">+AC47+AA47+T47+N47+F47+I47</f>
        <v>340</v>
      </c>
    </row>
    <row r="48" spans="1:30" s="35" customFormat="1" ht="13.5" customHeight="1" x14ac:dyDescent="0.25">
      <c r="B48" s="36" t="s">
        <v>48</v>
      </c>
      <c r="C48" s="70" t="str">
        <f>[1]Sheet2!$C$27</f>
        <v>Mr.P.A.Neel</v>
      </c>
      <c r="D48" s="38">
        <f>[3]Sheet1!$K$373</f>
        <v>3</v>
      </c>
      <c r="E48" s="39">
        <f>[3]Sheet1!$K$364</f>
        <v>3</v>
      </c>
      <c r="F48" s="40">
        <f t="shared" ref="F48:F55" si="45">SUM(D48:E48)</f>
        <v>6</v>
      </c>
      <c r="G48" s="38"/>
      <c r="H48" s="39">
        <v>0</v>
      </c>
      <c r="I48" s="40">
        <f t="shared" ref="I48:I55" si="46">SUM(G48:H48)</f>
        <v>0</v>
      </c>
      <c r="J48" s="38">
        <f>[3]Sheet1!$K$367</f>
        <v>20</v>
      </c>
      <c r="K48" s="41">
        <f>[3]Sheet1!$K$372</f>
        <v>110</v>
      </c>
      <c r="L48" s="41">
        <f>[3]Sheet1!$K$363</f>
        <v>106</v>
      </c>
      <c r="M48" s="39">
        <f>[3]Sheet1!$K$376</f>
        <v>15</v>
      </c>
      <c r="N48" s="40">
        <f t="shared" si="26"/>
        <v>251</v>
      </c>
      <c r="O48" s="38">
        <f>[3]Sheet1!$K$366</f>
        <v>1</v>
      </c>
      <c r="P48" s="41">
        <f>[3]Sheet1!$K$371</f>
        <v>4</v>
      </c>
      <c r="Q48" s="41">
        <f>0</f>
        <v>0</v>
      </c>
      <c r="R48" s="41">
        <f>[3]Sheet1!$K$362</f>
        <v>4</v>
      </c>
      <c r="S48" s="39">
        <f>[3]Sheet1!$K$375</f>
        <v>4</v>
      </c>
      <c r="T48" s="40">
        <f>SUM(O48:S48)</f>
        <v>13</v>
      </c>
      <c r="U48" s="38">
        <f>[3]Sheet1!$K$365</f>
        <v>60</v>
      </c>
      <c r="V48" s="41">
        <f>[3]Sheet1!$K$370</f>
        <v>110</v>
      </c>
      <c r="W48" s="41">
        <f>[3]Sheet1!$K$369</f>
        <v>5</v>
      </c>
      <c r="X48" s="41">
        <f>[3]Sheet1!$K$361</f>
        <v>140</v>
      </c>
      <c r="Y48" s="41">
        <f>[3]Sheet1!$K$368</f>
        <v>15</v>
      </c>
      <c r="Z48" s="39">
        <f>[3]Sheet1!$K$374</f>
        <v>50</v>
      </c>
      <c r="AA48" s="40">
        <f t="shared" si="42"/>
        <v>380</v>
      </c>
      <c r="AB48" s="84"/>
      <c r="AC48" s="40">
        <f t="shared" si="43"/>
        <v>0</v>
      </c>
      <c r="AD48" s="106">
        <f t="shared" si="44"/>
        <v>650</v>
      </c>
    </row>
    <row r="49" spans="1:30" s="35" customFormat="1" ht="13.5" customHeight="1" x14ac:dyDescent="0.25">
      <c r="B49" s="36" t="s">
        <v>49</v>
      </c>
      <c r="C49" s="70" t="str">
        <f>[1]Sheet2!$C$25</f>
        <v>Mr.Y.S.A.Weerawardena</v>
      </c>
      <c r="D49" s="38">
        <f>[3]Sheet1!$K$389</f>
        <v>8</v>
      </c>
      <c r="E49" s="39">
        <f>[3]Sheet1!$K$382</f>
        <v>7</v>
      </c>
      <c r="F49" s="40">
        <f t="shared" si="45"/>
        <v>15</v>
      </c>
      <c r="G49" s="38"/>
      <c r="H49" s="39">
        <v>0</v>
      </c>
      <c r="I49" s="40">
        <f t="shared" si="46"/>
        <v>0</v>
      </c>
      <c r="J49" s="38">
        <f>[3]Sheet1!$K$384</f>
        <v>40</v>
      </c>
      <c r="K49" s="41">
        <f>[3]Sheet1!$K$388</f>
        <v>75</v>
      </c>
      <c r="L49" s="41">
        <f>[3]Sheet1!$K$381</f>
        <v>65</v>
      </c>
      <c r="M49" s="39">
        <f>[3]Sheet1!$K$392</f>
        <v>10</v>
      </c>
      <c r="N49" s="40">
        <f t="shared" si="26"/>
        <v>190</v>
      </c>
      <c r="O49" s="38">
        <f>0</f>
        <v>0</v>
      </c>
      <c r="P49" s="41"/>
      <c r="Q49" s="41"/>
      <c r="R49" s="41"/>
      <c r="S49" s="39">
        <f>[3]Sheet1!$K$391</f>
        <v>3</v>
      </c>
      <c r="T49" s="40">
        <f>SUM(O49:S49)</f>
        <v>3</v>
      </c>
      <c r="U49" s="38">
        <f>[3]Sheet1!$K$383</f>
        <v>40</v>
      </c>
      <c r="V49" s="41">
        <f>[3]Sheet1!$K$387</f>
        <v>55</v>
      </c>
      <c r="W49" s="41">
        <f>[3]Sheet1!$K$386</f>
        <v>17</v>
      </c>
      <c r="X49" s="41">
        <f>[3]Sheet1!$K$380</f>
        <v>65</v>
      </c>
      <c r="Y49" s="41">
        <f>[3]Sheet1!$K$385</f>
        <v>15</v>
      </c>
      <c r="Z49" s="39">
        <f>[3]Sheet1!$K$390</f>
        <v>25</v>
      </c>
      <c r="AA49" s="40">
        <f t="shared" si="42"/>
        <v>217</v>
      </c>
      <c r="AB49" s="84"/>
      <c r="AC49" s="40">
        <f t="shared" si="43"/>
        <v>0</v>
      </c>
      <c r="AD49" s="106">
        <f t="shared" si="44"/>
        <v>425</v>
      </c>
    </row>
    <row r="50" spans="1:30" s="35" customFormat="1" ht="13.5" customHeight="1" x14ac:dyDescent="0.25">
      <c r="B50" s="36" t="s">
        <v>50</v>
      </c>
      <c r="C50" s="70" t="str">
        <f>[1]Sheet2!$C$21</f>
        <v xml:space="preserve">Mr.Lathif </v>
      </c>
      <c r="D50" s="38">
        <f>[3]Sheet1!$K$444</f>
        <v>20</v>
      </c>
      <c r="E50" s="39">
        <f>[3]Sheet1!$K$438</f>
        <v>10</v>
      </c>
      <c r="F50" s="40">
        <f t="shared" si="45"/>
        <v>30</v>
      </c>
      <c r="G50" s="38">
        <v>0</v>
      </c>
      <c r="H50" s="39">
        <v>0</v>
      </c>
      <c r="I50" s="40">
        <f t="shared" si="46"/>
        <v>0</v>
      </c>
      <c r="J50" s="38">
        <f>0</f>
        <v>0</v>
      </c>
      <c r="K50" s="41">
        <f>[3]Sheet1!$K$443</f>
        <v>120</v>
      </c>
      <c r="L50" s="41">
        <f>[3]Sheet1!$K$437</f>
        <v>50</v>
      </c>
      <c r="M50" s="39">
        <f>[3]Sheet1!$K$446</f>
        <v>40</v>
      </c>
      <c r="N50" s="40">
        <f t="shared" si="26"/>
        <v>210</v>
      </c>
      <c r="O50" s="38"/>
      <c r="P50" s="41"/>
      <c r="Q50" s="41"/>
      <c r="R50" s="41"/>
      <c r="S50" s="39"/>
      <c r="T50" s="40">
        <f t="shared" ref="T50:T51" si="47">SUM(O50:S50)</f>
        <v>0</v>
      </c>
      <c r="U50" s="38">
        <f>[3]Sheet1!$K$439</f>
        <v>25</v>
      </c>
      <c r="V50" s="41">
        <f>[3]Sheet1!$K$442</f>
        <v>100</v>
      </c>
      <c r="W50" s="41">
        <f>[3]Sheet1!$K$441</f>
        <v>50</v>
      </c>
      <c r="X50" s="41">
        <f>[3]Sheet1!$K$436</f>
        <v>50</v>
      </c>
      <c r="Y50" s="41">
        <f>[3]Sheet1!$K$440</f>
        <v>25</v>
      </c>
      <c r="Z50" s="39">
        <f>[3]Sheet1!$K$445</f>
        <v>10</v>
      </c>
      <c r="AA50" s="40">
        <f t="shared" si="42"/>
        <v>260</v>
      </c>
      <c r="AB50" s="84"/>
      <c r="AC50" s="40">
        <f t="shared" si="43"/>
        <v>0</v>
      </c>
      <c r="AD50" s="106">
        <f>+AC50+AA50+T50+N50+F50+I50</f>
        <v>500</v>
      </c>
    </row>
    <row r="51" spans="1:30" s="35" customFormat="1" ht="13.5" customHeight="1" x14ac:dyDescent="0.25">
      <c r="B51" s="36" t="s">
        <v>51</v>
      </c>
      <c r="C51" s="70" t="str">
        <f>[1]Sheet2!$C$23</f>
        <v>Mr.M.N.M.Nisfer</v>
      </c>
      <c r="D51" s="38">
        <f>0</f>
        <v>0</v>
      </c>
      <c r="E51" s="72"/>
      <c r="F51" s="40">
        <f t="shared" si="45"/>
        <v>0</v>
      </c>
      <c r="G51" s="38"/>
      <c r="H51" s="72">
        <v>0</v>
      </c>
      <c r="I51" s="40">
        <f t="shared" si="46"/>
        <v>0</v>
      </c>
      <c r="J51" s="38">
        <v>66</v>
      </c>
      <c r="K51" s="41">
        <f>[3]Sheet1!$K$461</f>
        <v>110</v>
      </c>
      <c r="L51" s="41">
        <f>[3]Sheet1!$K$455</f>
        <v>69.916666666666671</v>
      </c>
      <c r="M51" s="39">
        <f>0</f>
        <v>0</v>
      </c>
      <c r="N51" s="40">
        <f t="shared" si="26"/>
        <v>245.91666666666669</v>
      </c>
      <c r="O51" s="38"/>
      <c r="P51" s="41"/>
      <c r="Q51" s="41"/>
      <c r="R51" s="41"/>
      <c r="S51" s="39"/>
      <c r="T51" s="40">
        <f t="shared" si="47"/>
        <v>0</v>
      </c>
      <c r="U51" s="38">
        <f>[3]Sheet1!$K$456</f>
        <v>40</v>
      </c>
      <c r="V51" s="41">
        <f>[3]Sheet1!$K$460</f>
        <v>110</v>
      </c>
      <c r="W51" s="41">
        <f>[3]Sheet1!$K$459</f>
        <v>40</v>
      </c>
      <c r="X51" s="41">
        <f>[3]Sheet1!$K$454</f>
        <v>50</v>
      </c>
      <c r="Y51" s="41">
        <f>[3]Sheet1!$K$458</f>
        <v>20</v>
      </c>
      <c r="Z51" s="39">
        <f>[3]Sheet1!$K$462</f>
        <v>40</v>
      </c>
      <c r="AA51" s="40">
        <f t="shared" si="42"/>
        <v>300</v>
      </c>
      <c r="AB51" s="84"/>
      <c r="AC51" s="40">
        <f t="shared" si="43"/>
        <v>0</v>
      </c>
      <c r="AD51" s="106">
        <f t="shared" si="44"/>
        <v>545.91666666666674</v>
      </c>
    </row>
    <row r="52" spans="1:30" s="35" customFormat="1" ht="13.5" customHeight="1" x14ac:dyDescent="0.25">
      <c r="B52" s="36" t="s">
        <v>52</v>
      </c>
      <c r="C52" s="70" t="str">
        <f>[1]Sheet2!$C$20</f>
        <v>Royal Dis:</v>
      </c>
      <c r="D52" s="38">
        <f>[3]Sheet1!$K$483</f>
        <v>3</v>
      </c>
      <c r="E52" s="72">
        <f>[3]Sheet1!$K$473</f>
        <v>2</v>
      </c>
      <c r="F52" s="40">
        <f t="shared" si="45"/>
        <v>5</v>
      </c>
      <c r="G52" s="38">
        <v>0</v>
      </c>
      <c r="H52" s="72">
        <v>0</v>
      </c>
      <c r="I52" s="40">
        <f t="shared" si="46"/>
        <v>0</v>
      </c>
      <c r="J52" s="38">
        <f>[3]Sheet1!$K$476</f>
        <v>35</v>
      </c>
      <c r="K52" s="41">
        <f>[3]Sheet1!$K$482</f>
        <v>53</v>
      </c>
      <c r="L52" s="41">
        <f>[3]Sheet1!$K$472</f>
        <v>35</v>
      </c>
      <c r="M52" s="39">
        <f>[3]Sheet1!$K$487</f>
        <v>20</v>
      </c>
      <c r="N52" s="40">
        <f>SUM(J52:M52)</f>
        <v>143</v>
      </c>
      <c r="O52" s="38">
        <f>[3]Sheet1!$K$475</f>
        <v>2</v>
      </c>
      <c r="P52" s="41">
        <f>[3]Sheet1!$K$481</f>
        <v>2</v>
      </c>
      <c r="Q52" s="41">
        <f>[3]Sheet1!$K$479</f>
        <v>2</v>
      </c>
      <c r="R52" s="41">
        <f>[3]Sheet1!$B$4690</f>
        <v>0</v>
      </c>
      <c r="S52" s="39">
        <f>[3]Sheet1!$K$486</f>
        <v>3</v>
      </c>
      <c r="T52" s="40">
        <f>SUM(O52:S52)</f>
        <v>9</v>
      </c>
      <c r="U52" s="38">
        <f>[3]Sheet1!$K$474</f>
        <v>30</v>
      </c>
      <c r="V52" s="41">
        <f>[3]Sheet1!$K$480</f>
        <v>50</v>
      </c>
      <c r="W52" s="41">
        <f>[3]Sheet1!$K$478</f>
        <v>30</v>
      </c>
      <c r="X52" s="41">
        <f>[3]Sheet1!$K$471</f>
        <v>30</v>
      </c>
      <c r="Y52" s="41">
        <f>[3]Sheet1!$K$477</f>
        <v>20</v>
      </c>
      <c r="Z52" s="39">
        <f>[3]Sheet1!$K$485</f>
        <v>30</v>
      </c>
      <c r="AA52" s="40">
        <f t="shared" si="42"/>
        <v>190</v>
      </c>
      <c r="AB52" s="84">
        <f>[3]Sheet1!$K$484</f>
        <v>3</v>
      </c>
      <c r="AC52" s="40">
        <f t="shared" si="43"/>
        <v>3</v>
      </c>
      <c r="AD52" s="106">
        <f t="shared" si="44"/>
        <v>350</v>
      </c>
    </row>
    <row r="53" spans="1:30" s="35" customFormat="1" ht="13.5" customHeight="1" x14ac:dyDescent="0.25">
      <c r="A53" s="76"/>
      <c r="B53" s="36" t="s">
        <v>55</v>
      </c>
      <c r="C53" s="70" t="str">
        <f>[1]Sheet2!$C$26</f>
        <v>Mr.D.C.Priyantha Kumara</v>
      </c>
      <c r="D53" s="38">
        <f>[3]Sheet1!$K$405</f>
        <v>8</v>
      </c>
      <c r="E53" s="72">
        <f>[3]Sheet1!$K$398</f>
        <v>7</v>
      </c>
      <c r="F53" s="40">
        <f t="shared" si="45"/>
        <v>15</v>
      </c>
      <c r="G53" s="38">
        <f>[3]Sheet1!$K$404</f>
        <v>10</v>
      </c>
      <c r="H53" s="72">
        <v>0</v>
      </c>
      <c r="I53" s="40">
        <f t="shared" si="46"/>
        <v>10</v>
      </c>
      <c r="J53" s="38">
        <f>[3]Sheet1!$K$400</f>
        <v>15</v>
      </c>
      <c r="K53" s="41">
        <f>[3]Sheet1!$K$403</f>
        <v>50</v>
      </c>
      <c r="L53" s="41">
        <f>[3]Sheet1!$K$397</f>
        <v>40</v>
      </c>
      <c r="M53" s="39">
        <f>[3]Sheet1!$K$407</f>
        <v>5</v>
      </c>
      <c r="N53" s="40">
        <f>SUM(J53:M53)</f>
        <v>110</v>
      </c>
      <c r="O53" s="38">
        <f>0</f>
        <v>0</v>
      </c>
      <c r="P53" s="41"/>
      <c r="Q53" s="41"/>
      <c r="R53" s="41"/>
      <c r="S53" s="39"/>
      <c r="T53" s="40">
        <f>SUM(O53:S53)</f>
        <v>0</v>
      </c>
      <c r="U53" s="38">
        <f>[3]Sheet1!$K$399</f>
        <v>40</v>
      </c>
      <c r="V53" s="41">
        <f>0</f>
        <v>0</v>
      </c>
      <c r="W53" s="41">
        <f>[3]Sheet1!$K$402</f>
        <v>10</v>
      </c>
      <c r="X53" s="41">
        <f>[3]Sheet1!$K$396</f>
        <v>50</v>
      </c>
      <c r="Y53" s="41">
        <f>[3]Sheet1!$K$401</f>
        <v>15</v>
      </c>
      <c r="Z53" s="39">
        <f>[3]Sheet1!$K$406</f>
        <v>50</v>
      </c>
      <c r="AA53" s="40">
        <f t="shared" si="42"/>
        <v>165</v>
      </c>
      <c r="AB53" s="84"/>
      <c r="AC53" s="40">
        <f t="shared" si="43"/>
        <v>0</v>
      </c>
      <c r="AD53" s="106">
        <f t="shared" si="44"/>
        <v>300</v>
      </c>
    </row>
    <row r="54" spans="1:30" s="35" customFormat="1" ht="13.5" customHeight="1" x14ac:dyDescent="0.25">
      <c r="A54" s="76"/>
      <c r="B54" s="36" t="s">
        <v>53</v>
      </c>
      <c r="C54" s="70" t="str">
        <f>[1]Sheet2!$C$22</f>
        <v>Mr.Franando</v>
      </c>
      <c r="D54" s="38">
        <f>[3]Sheet1!$K$504</f>
        <v>15</v>
      </c>
      <c r="E54" s="39">
        <f>0</f>
        <v>0</v>
      </c>
      <c r="F54" s="40">
        <f t="shared" si="45"/>
        <v>15</v>
      </c>
      <c r="G54" s="38"/>
      <c r="H54" s="39">
        <v>0</v>
      </c>
      <c r="I54" s="40">
        <f t="shared" si="46"/>
        <v>0</v>
      </c>
      <c r="J54" s="38">
        <f>[3]Sheet1!$K$499</f>
        <v>70</v>
      </c>
      <c r="K54" s="41">
        <f>[3]Sheet1!$K$503</f>
        <v>90</v>
      </c>
      <c r="L54" s="41">
        <f>[3]Sheet1!$K$497</f>
        <v>20</v>
      </c>
      <c r="M54" s="39">
        <f>0</f>
        <v>0</v>
      </c>
      <c r="N54" s="40">
        <f>SUM(J54:M54)</f>
        <v>180</v>
      </c>
      <c r="O54" s="38"/>
      <c r="P54" s="41"/>
      <c r="Q54" s="41"/>
      <c r="R54" s="41"/>
      <c r="S54" s="39"/>
      <c r="T54" s="40">
        <f>SUM(O54:S54)</f>
        <v>0</v>
      </c>
      <c r="U54" s="38">
        <f>[3]Sheet1!$K$498</f>
        <v>25</v>
      </c>
      <c r="V54" s="41">
        <f>[3]Sheet1!$K$502</f>
        <v>50</v>
      </c>
      <c r="W54" s="41">
        <f>[3]Sheet1!$K$501</f>
        <v>30</v>
      </c>
      <c r="X54" s="41">
        <f>[3]Sheet1!$K$496</f>
        <v>20</v>
      </c>
      <c r="Y54" s="41">
        <f>[3]Sheet1!$K$500</f>
        <v>15</v>
      </c>
      <c r="Z54" s="39">
        <f>[3]Sheet1!$K$505</f>
        <v>15</v>
      </c>
      <c r="AA54" s="40">
        <f t="shared" si="42"/>
        <v>155</v>
      </c>
      <c r="AB54" s="84"/>
      <c r="AC54" s="40">
        <f t="shared" si="43"/>
        <v>0</v>
      </c>
      <c r="AD54" s="106">
        <f t="shared" si="44"/>
        <v>350</v>
      </c>
    </row>
    <row r="55" spans="1:30" s="35" customFormat="1" ht="13.5" customHeight="1" thickBot="1" x14ac:dyDescent="0.3">
      <c r="A55" s="76"/>
      <c r="B55" s="100" t="s">
        <v>54</v>
      </c>
      <c r="C55" s="73" t="str">
        <f>[1]Sheet2!$C$28</f>
        <v>Mrs.P.W.N.Damayanthi</v>
      </c>
      <c r="D55" s="47">
        <f>[3]Sheet1!$K$425</f>
        <v>10</v>
      </c>
      <c r="E55" s="48">
        <f>[3]Sheet1!$K$425</f>
        <v>10</v>
      </c>
      <c r="F55" s="49">
        <f t="shared" si="45"/>
        <v>20</v>
      </c>
      <c r="G55" s="47"/>
      <c r="H55" s="48">
        <v>0</v>
      </c>
      <c r="I55" s="49">
        <f t="shared" si="46"/>
        <v>0</v>
      </c>
      <c r="J55" s="79">
        <f>[3]Sheet1!$K$420</f>
        <v>10</v>
      </c>
      <c r="K55" s="81">
        <f>[3]Sheet1!$K$424</f>
        <v>50</v>
      </c>
      <c r="L55" s="81">
        <f>[3]Sheet1!$K$417</f>
        <v>40</v>
      </c>
      <c r="M55" s="80">
        <f>[3]Sheet1!$K$427</f>
        <v>10</v>
      </c>
      <c r="N55" s="49">
        <f>SUM(J55:M55)</f>
        <v>110</v>
      </c>
      <c r="O55" s="47">
        <f>0</f>
        <v>0</v>
      </c>
      <c r="P55" s="50"/>
      <c r="Q55" s="50"/>
      <c r="R55" s="50"/>
      <c r="S55" s="48"/>
      <c r="T55" s="49">
        <f>SUM(O55:S55)</f>
        <v>0</v>
      </c>
      <c r="U55" s="47">
        <f>[3]Sheet1!$K$419</f>
        <v>40</v>
      </c>
      <c r="V55" s="50">
        <f>[3]Sheet1!$K$423</f>
        <v>20</v>
      </c>
      <c r="W55" s="50">
        <f>[3]Sheet1!$K$422</f>
        <v>15</v>
      </c>
      <c r="X55" s="50">
        <f>[3]Sheet1!$K$416</f>
        <v>40</v>
      </c>
      <c r="Y55" s="50">
        <f>[3]Sheet1!$K$421</f>
        <v>15</v>
      </c>
      <c r="Z55" s="48">
        <f>[3]Sheet1!$K$426</f>
        <v>50</v>
      </c>
      <c r="AA55" s="51">
        <f t="shared" si="42"/>
        <v>180</v>
      </c>
      <c r="AB55" s="85"/>
      <c r="AC55" s="75"/>
      <c r="AD55" s="106">
        <f t="shared" si="44"/>
        <v>310</v>
      </c>
    </row>
    <row r="56" spans="1:30" s="35" customFormat="1" ht="13.5" customHeight="1" thickBot="1" x14ac:dyDescent="0.3">
      <c r="A56" s="76"/>
      <c r="B56" s="173" t="s">
        <v>5</v>
      </c>
      <c r="C56" s="174"/>
      <c r="D56" s="30">
        <f>SUM(D46:D55)</f>
        <v>70</v>
      </c>
      <c r="E56" s="31">
        <f t="shared" ref="E56:AC56" si="48">SUM(E46:E55)</f>
        <v>41</v>
      </c>
      <c r="F56" s="12">
        <f t="shared" si="48"/>
        <v>111</v>
      </c>
      <c r="G56" s="30">
        <f>SUM(G46:G55)</f>
        <v>10</v>
      </c>
      <c r="H56" s="31">
        <f t="shared" ref="H56:I56" si="49">SUM(H46:H55)</f>
        <v>0</v>
      </c>
      <c r="I56" s="12">
        <f t="shared" si="49"/>
        <v>10</v>
      </c>
      <c r="J56" s="32">
        <f t="shared" si="48"/>
        <v>266</v>
      </c>
      <c r="K56" s="33">
        <f t="shared" si="48"/>
        <v>733</v>
      </c>
      <c r="L56" s="33">
        <f t="shared" si="48"/>
        <v>500.91666666666669</v>
      </c>
      <c r="M56" s="11">
        <f t="shared" si="48"/>
        <v>100</v>
      </c>
      <c r="N56" s="12">
        <f t="shared" si="48"/>
        <v>1599.9166666666667</v>
      </c>
      <c r="O56" s="32">
        <f t="shared" si="48"/>
        <v>3</v>
      </c>
      <c r="P56" s="33">
        <f t="shared" si="48"/>
        <v>12</v>
      </c>
      <c r="Q56" s="33">
        <f t="shared" si="48"/>
        <v>2</v>
      </c>
      <c r="R56" s="33">
        <f t="shared" si="48"/>
        <v>10</v>
      </c>
      <c r="S56" s="11">
        <f t="shared" si="48"/>
        <v>16</v>
      </c>
      <c r="T56" s="12">
        <f t="shared" si="48"/>
        <v>43</v>
      </c>
      <c r="U56" s="32">
        <f t="shared" si="48"/>
        <v>325</v>
      </c>
      <c r="V56" s="33">
        <f t="shared" si="48"/>
        <v>545</v>
      </c>
      <c r="W56" s="33">
        <f t="shared" si="48"/>
        <v>203</v>
      </c>
      <c r="X56" s="33">
        <f t="shared" si="48"/>
        <v>495</v>
      </c>
      <c r="Y56" s="33">
        <f t="shared" si="48"/>
        <v>146</v>
      </c>
      <c r="Z56" s="11">
        <f t="shared" si="48"/>
        <v>290</v>
      </c>
      <c r="AA56" s="12">
        <f>SUM(AA46:AA55)</f>
        <v>2004</v>
      </c>
      <c r="AB56" s="12">
        <f t="shared" si="48"/>
        <v>3</v>
      </c>
      <c r="AC56" s="12">
        <f t="shared" si="48"/>
        <v>3</v>
      </c>
      <c r="AD56" s="162">
        <f>SUM(AD46:AD55)</f>
        <v>3770.916666666667</v>
      </c>
    </row>
    <row r="57" spans="1:30" s="2" customFormat="1" ht="16.5" thickBot="1" x14ac:dyDescent="0.3">
      <c r="A57" s="15"/>
      <c r="B57" s="284" t="s">
        <v>82</v>
      </c>
      <c r="C57" s="285"/>
      <c r="D57" s="112"/>
      <c r="E57" s="113"/>
      <c r="F57" s="114">
        <v>0</v>
      </c>
      <c r="G57" s="112"/>
      <c r="H57" s="113"/>
      <c r="I57" s="114">
        <v>0</v>
      </c>
      <c r="J57" s="112"/>
      <c r="K57" s="115"/>
      <c r="L57" s="115"/>
      <c r="M57" s="116"/>
      <c r="N57" s="114"/>
      <c r="O57" s="112"/>
      <c r="P57" s="115"/>
      <c r="Q57" s="115"/>
      <c r="R57" s="115"/>
      <c r="S57" s="116"/>
      <c r="T57" s="114"/>
      <c r="U57" s="115"/>
      <c r="V57" s="115"/>
      <c r="W57" s="115"/>
      <c r="X57" s="115"/>
      <c r="Y57" s="115"/>
      <c r="Z57" s="116"/>
      <c r="AA57" s="114"/>
      <c r="AB57" s="113"/>
      <c r="AC57" s="114"/>
      <c r="AD57" s="147"/>
    </row>
    <row r="58" spans="1:30" ht="13.5" customHeight="1" x14ac:dyDescent="0.25">
      <c r="A58" s="1" t="s">
        <v>9</v>
      </c>
      <c r="B58" s="103" t="s">
        <v>56</v>
      </c>
      <c r="C58" s="69" t="str">
        <f>[1]Sheet2!$C$17</f>
        <v>Mr.M.J.J.Udayakantha</v>
      </c>
      <c r="D58" s="104">
        <f>[3]Sheet1!$K$551</f>
        <v>30</v>
      </c>
      <c r="E58" s="105">
        <f>[3]Sheet1!$K$543</f>
        <v>20</v>
      </c>
      <c r="F58" s="106">
        <f t="shared" ref="F58:F64" si="50">SUM(D58:E58)</f>
        <v>50</v>
      </c>
      <c r="G58" s="104"/>
      <c r="H58" s="105"/>
      <c r="I58" s="106">
        <f t="shared" ref="I58:I64" si="51">SUM(G58:H58)</f>
        <v>0</v>
      </c>
      <c r="J58" s="104">
        <f>[3]Sheet1!$K$544</f>
        <v>20</v>
      </c>
      <c r="K58" s="107">
        <f>[3]Sheet1!$K$550</f>
        <v>100</v>
      </c>
      <c r="L58" s="107">
        <f>[3]Sheet1!$K$542</f>
        <v>30</v>
      </c>
      <c r="M58" s="108">
        <f>[3]Sheet1!$K$552</f>
        <v>5</v>
      </c>
      <c r="N58" s="106">
        <f t="shared" ref="N58:N63" si="52">SUM(J58:M58)</f>
        <v>155</v>
      </c>
      <c r="O58" s="104">
        <f>0</f>
        <v>0</v>
      </c>
      <c r="P58" s="107">
        <f>[3]Sheet1!$K$549</f>
        <v>5</v>
      </c>
      <c r="Q58" s="107">
        <f>[3]Sheet1!$K$547</f>
        <v>5</v>
      </c>
      <c r="R58" s="107">
        <f>0</f>
        <v>0</v>
      </c>
      <c r="S58" s="108">
        <f>0</f>
        <v>0</v>
      </c>
      <c r="T58" s="106">
        <f>SUM(O58:S58)</f>
        <v>10</v>
      </c>
      <c r="U58" s="107">
        <f>0</f>
        <v>0</v>
      </c>
      <c r="V58" s="107">
        <f>[3]Sheet1!$K$548</f>
        <v>40</v>
      </c>
      <c r="W58" s="107">
        <f>[3]Sheet1!$K$546</f>
        <v>5</v>
      </c>
      <c r="X58" s="107">
        <f>[3]Sheet1!$K$541</f>
        <v>20</v>
      </c>
      <c r="Y58" s="107">
        <f>[3]Sheet1!$K$545</f>
        <v>20</v>
      </c>
      <c r="Z58" s="108">
        <f>0</f>
        <v>0</v>
      </c>
      <c r="AA58" s="106">
        <f>SUM(U58:Z58)</f>
        <v>85</v>
      </c>
      <c r="AB58" s="105"/>
      <c r="AC58" s="106">
        <v>0</v>
      </c>
      <c r="AD58" s="106">
        <f t="shared" ref="AD58:AD64" si="53">+AC58+AA58+T58+N58+F58+I58</f>
        <v>300</v>
      </c>
    </row>
    <row r="59" spans="1:30" s="35" customFormat="1" ht="13.5" customHeight="1" x14ac:dyDescent="0.25">
      <c r="A59" s="76"/>
      <c r="B59" s="36" t="s">
        <v>57</v>
      </c>
      <c r="C59" s="70" t="str">
        <f>[1]Sheet2!$C$18</f>
        <v>Mrs.J.M.N.Manike</v>
      </c>
      <c r="D59" s="38">
        <f>[3]Sheet1!$K$524</f>
        <v>7</v>
      </c>
      <c r="E59" s="72">
        <f>[3]Sheet1!$K$517</f>
        <v>3</v>
      </c>
      <c r="F59" s="40">
        <f t="shared" si="50"/>
        <v>10</v>
      </c>
      <c r="G59" s="38"/>
      <c r="H59" s="72">
        <f>0</f>
        <v>0</v>
      </c>
      <c r="I59" s="40">
        <f t="shared" si="51"/>
        <v>0</v>
      </c>
      <c r="J59" s="38">
        <f>[3]Sheet1!$K$520</f>
        <v>10</v>
      </c>
      <c r="K59" s="41">
        <f>[3]Sheet1!$K$523</f>
        <v>40</v>
      </c>
      <c r="L59" s="41">
        <f>[3]Sheet1!$K$516</f>
        <v>20</v>
      </c>
      <c r="M59" s="39">
        <f>0</f>
        <v>0</v>
      </c>
      <c r="N59" s="40">
        <f t="shared" si="52"/>
        <v>70</v>
      </c>
      <c r="O59" s="38">
        <f>[3]Sheet1!$K$519</f>
        <v>3</v>
      </c>
      <c r="P59" s="41">
        <f>[3]Sheet1!$K$522</f>
        <v>5</v>
      </c>
      <c r="Q59" s="41">
        <f>0</f>
        <v>0</v>
      </c>
      <c r="R59" s="41">
        <f>[3]Sheet1!$K$515</f>
        <v>2</v>
      </c>
      <c r="S59" s="39"/>
      <c r="T59" s="40">
        <f t="shared" ref="T59:T64" si="54">SUM(O59:S59)</f>
        <v>10</v>
      </c>
      <c r="U59" s="41">
        <f>[3]Sheet1!$K$518</f>
        <v>20</v>
      </c>
      <c r="V59" s="41">
        <f>[3]Sheet1!$K$521</f>
        <v>30</v>
      </c>
      <c r="W59" s="41">
        <f>0</f>
        <v>0</v>
      </c>
      <c r="X59" s="41">
        <f>[3]Sheet1!$K$514</f>
        <v>10</v>
      </c>
      <c r="Y59" s="41">
        <f>0</f>
        <v>0</v>
      </c>
      <c r="Z59" s="39">
        <f>0</f>
        <v>0</v>
      </c>
      <c r="AA59" s="40">
        <f>SUM(U59:Z59)</f>
        <v>60</v>
      </c>
      <c r="AB59" s="72"/>
      <c r="AC59" s="40">
        <v>0</v>
      </c>
      <c r="AD59" s="106">
        <f t="shared" si="53"/>
        <v>150</v>
      </c>
    </row>
    <row r="60" spans="1:30" s="35" customFormat="1" ht="13.5" customHeight="1" x14ac:dyDescent="0.25">
      <c r="A60" s="76"/>
      <c r="B60" s="36" t="s">
        <v>58</v>
      </c>
      <c r="C60" s="70" t="str">
        <f>[1]Sheet2!$C$16</f>
        <v>Mr.L.R.N.J.Bandara</v>
      </c>
      <c r="D60" s="38">
        <f>0</f>
        <v>0</v>
      </c>
      <c r="E60" s="72"/>
      <c r="F60" s="40">
        <f t="shared" si="50"/>
        <v>0</v>
      </c>
      <c r="G60" s="38"/>
      <c r="H60" s="72"/>
      <c r="I60" s="40">
        <f t="shared" si="51"/>
        <v>0</v>
      </c>
      <c r="J60" s="38"/>
      <c r="K60" s="41"/>
      <c r="L60" s="41"/>
      <c r="M60" s="39"/>
      <c r="N60" s="40">
        <f t="shared" si="52"/>
        <v>0</v>
      </c>
      <c r="O60" s="38">
        <f>0</f>
        <v>0</v>
      </c>
      <c r="P60" s="41"/>
      <c r="Q60" s="41"/>
      <c r="R60" s="41"/>
      <c r="S60" s="39"/>
      <c r="T60" s="40">
        <f t="shared" si="54"/>
        <v>0</v>
      </c>
      <c r="U60" s="41"/>
      <c r="V60" s="41"/>
      <c r="W60" s="41"/>
      <c r="X60" s="41"/>
      <c r="Y60" s="41"/>
      <c r="Z60" s="39"/>
      <c r="AA60" s="40">
        <f>SUM(U60:Z60)</f>
        <v>0</v>
      </c>
      <c r="AB60" s="72"/>
      <c r="AC60" s="40">
        <v>0</v>
      </c>
      <c r="AD60" s="106">
        <f t="shared" si="53"/>
        <v>0</v>
      </c>
    </row>
    <row r="61" spans="1:30" s="35" customFormat="1" ht="13.5" customHeight="1" x14ac:dyDescent="0.25">
      <c r="A61" s="76"/>
      <c r="B61" s="36" t="s">
        <v>59</v>
      </c>
      <c r="C61" s="70" t="str">
        <f>[1]Sheet2!$C$14</f>
        <v>Mr.R.I.B.Sameera Maduranga</v>
      </c>
      <c r="D61" s="38"/>
      <c r="E61" s="72"/>
      <c r="F61" s="40">
        <f t="shared" si="50"/>
        <v>0</v>
      </c>
      <c r="G61" s="38"/>
      <c r="H61" s="72"/>
      <c r="I61" s="40">
        <f t="shared" si="51"/>
        <v>0</v>
      </c>
      <c r="J61" s="38"/>
      <c r="K61" s="41"/>
      <c r="L61" s="41"/>
      <c r="M61" s="39"/>
      <c r="N61" s="40">
        <f t="shared" si="52"/>
        <v>0</v>
      </c>
      <c r="O61" s="38">
        <f>0</f>
        <v>0</v>
      </c>
      <c r="P61" s="41">
        <v>0</v>
      </c>
      <c r="Q61" s="41">
        <v>0</v>
      </c>
      <c r="R61" s="41">
        <v>0</v>
      </c>
      <c r="S61" s="39"/>
      <c r="T61" s="40">
        <f t="shared" si="54"/>
        <v>0</v>
      </c>
      <c r="U61" s="41"/>
      <c r="V61" s="41"/>
      <c r="W61" s="41"/>
      <c r="X61" s="41"/>
      <c r="Y61" s="41"/>
      <c r="Z61" s="39"/>
      <c r="AA61" s="40">
        <f t="shared" ref="AA61:AA63" si="55">SUM(U61:Z61)</f>
        <v>0</v>
      </c>
      <c r="AB61" s="72"/>
      <c r="AC61" s="40">
        <v>0</v>
      </c>
      <c r="AD61" s="106">
        <f t="shared" si="53"/>
        <v>0</v>
      </c>
    </row>
    <row r="62" spans="1:30" s="35" customFormat="1" ht="13.5" customHeight="1" x14ac:dyDescent="0.25">
      <c r="A62" s="76"/>
      <c r="B62" s="36" t="s">
        <v>60</v>
      </c>
      <c r="C62" s="70" t="str">
        <f>[1]Sheet2!$C$13</f>
        <v>Mr.K.R.A.N.Kumara(A.N.K.Dis:)</v>
      </c>
      <c r="D62" s="38">
        <f>[3]Sheet1!$K$536</f>
        <v>5</v>
      </c>
      <c r="E62" s="72">
        <f>[3]Sheet1!$K$530</f>
        <v>5</v>
      </c>
      <c r="F62" s="40">
        <f t="shared" si="50"/>
        <v>10</v>
      </c>
      <c r="G62" s="38">
        <f>0</f>
        <v>0</v>
      </c>
      <c r="H62" s="72">
        <v>0</v>
      </c>
      <c r="I62" s="40">
        <f t="shared" si="51"/>
        <v>0</v>
      </c>
      <c r="J62" s="38">
        <f>[3]Sheet1!$K$531</f>
        <v>25</v>
      </c>
      <c r="K62" s="41">
        <f>[3]Sheet1!$K$535</f>
        <v>50</v>
      </c>
      <c r="L62" s="41">
        <f>[3]Sheet1!$K$529</f>
        <v>30</v>
      </c>
      <c r="M62" s="39"/>
      <c r="N62" s="40">
        <f t="shared" si="52"/>
        <v>105</v>
      </c>
      <c r="O62" s="38">
        <f>0</f>
        <v>0</v>
      </c>
      <c r="P62" s="41"/>
      <c r="Q62" s="41"/>
      <c r="R62" s="41"/>
      <c r="S62" s="41">
        <v>0</v>
      </c>
      <c r="T62" s="40">
        <f t="shared" si="54"/>
        <v>0</v>
      </c>
      <c r="U62" s="41">
        <f>0</f>
        <v>0</v>
      </c>
      <c r="V62" s="41">
        <f>[3]Sheet1!$K$534</f>
        <v>50</v>
      </c>
      <c r="W62" s="41">
        <f>[3]Sheet1!$K$533</f>
        <v>15</v>
      </c>
      <c r="X62" s="41">
        <f>[3]Sheet1!$K$528</f>
        <v>20</v>
      </c>
      <c r="Y62" s="41">
        <f>[3]Sheet1!$K$532</f>
        <v>15</v>
      </c>
      <c r="Z62" s="39">
        <f>[3]Sheet1!$K$537</f>
        <v>15</v>
      </c>
      <c r="AA62" s="40">
        <f t="shared" si="55"/>
        <v>115</v>
      </c>
      <c r="AB62" s="72"/>
      <c r="AC62" s="40">
        <v>0</v>
      </c>
      <c r="AD62" s="106">
        <f t="shared" si="53"/>
        <v>230</v>
      </c>
    </row>
    <row r="63" spans="1:30" s="35" customFormat="1" ht="15.75" x14ac:dyDescent="0.25">
      <c r="B63" s="36" t="s">
        <v>62</v>
      </c>
      <c r="C63" s="70" t="str">
        <f>[1]Sheet2!$C$19</f>
        <v>Mr.G.M.S.R.S.Kumara</v>
      </c>
      <c r="D63" s="38">
        <f>[3]Sheet1!$K$563</f>
        <v>8</v>
      </c>
      <c r="E63" s="72">
        <f>[3]Sheet1!$K$557</f>
        <v>2</v>
      </c>
      <c r="F63" s="40">
        <f t="shared" si="50"/>
        <v>10</v>
      </c>
      <c r="G63" s="38"/>
      <c r="H63" s="72"/>
      <c r="I63" s="40">
        <f>SUM(G63:H63)</f>
        <v>0</v>
      </c>
      <c r="J63" s="38">
        <f>[3]Sheet1!$K$559</f>
        <v>20</v>
      </c>
      <c r="K63" s="41">
        <f>[3]Sheet1!$K$562</f>
        <v>80</v>
      </c>
      <c r="L63" s="41"/>
      <c r="M63" s="39"/>
      <c r="N63" s="40">
        <f t="shared" si="52"/>
        <v>100</v>
      </c>
      <c r="O63" s="38">
        <f>0</f>
        <v>0</v>
      </c>
      <c r="P63" s="41"/>
      <c r="Q63" s="41"/>
      <c r="R63" s="41"/>
      <c r="S63" s="41"/>
      <c r="T63" s="40">
        <f t="shared" si="54"/>
        <v>0</v>
      </c>
      <c r="U63" s="41">
        <f>[3]Sheet1!$K$558</f>
        <v>5</v>
      </c>
      <c r="V63" s="41">
        <f>[3]Sheet1!$K$561</f>
        <v>25</v>
      </c>
      <c r="W63" s="41">
        <f>0</f>
        <v>0</v>
      </c>
      <c r="X63" s="41">
        <f>[3]Sheet1!$K$556</f>
        <v>10</v>
      </c>
      <c r="Y63" s="41">
        <f>[3]Sheet1!$K$560</f>
        <v>10</v>
      </c>
      <c r="Z63" s="39">
        <f>0</f>
        <v>0</v>
      </c>
      <c r="AA63" s="40">
        <f t="shared" si="55"/>
        <v>50</v>
      </c>
      <c r="AB63" s="72"/>
      <c r="AC63" s="40">
        <v>0</v>
      </c>
      <c r="AD63" s="106">
        <f t="shared" si="53"/>
        <v>160</v>
      </c>
    </row>
    <row r="64" spans="1:30" s="35" customFormat="1" ht="16.5" thickBot="1" x14ac:dyDescent="0.3">
      <c r="B64" s="100" t="s">
        <v>61</v>
      </c>
      <c r="C64" s="73" t="s">
        <v>97</v>
      </c>
      <c r="D64" s="47">
        <f>[3]Sheet1!$K$575</f>
        <v>7</v>
      </c>
      <c r="E64" s="50">
        <f>[3]Sheet1!$K$569</f>
        <v>3</v>
      </c>
      <c r="F64" s="49">
        <f t="shared" si="50"/>
        <v>10</v>
      </c>
      <c r="G64" s="47"/>
      <c r="H64" s="50"/>
      <c r="I64" s="49">
        <f t="shared" si="51"/>
        <v>0</v>
      </c>
      <c r="J64" s="86">
        <f>0</f>
        <v>0</v>
      </c>
      <c r="K64" s="87">
        <f>[3]Sheet1!$K$574</f>
        <v>10</v>
      </c>
      <c r="L64" s="87">
        <f>[3]Sheet1!$K$568</f>
        <v>10</v>
      </c>
      <c r="M64" s="88"/>
      <c r="N64" s="51">
        <f t="shared" ref="N64:N70" si="56">SUM(J64:M64)</f>
        <v>20</v>
      </c>
      <c r="O64" s="47">
        <f>0</f>
        <v>0</v>
      </c>
      <c r="P64" s="50"/>
      <c r="Q64" s="50"/>
      <c r="R64" s="50"/>
      <c r="S64" s="50"/>
      <c r="T64" s="51">
        <f t="shared" si="54"/>
        <v>0</v>
      </c>
      <c r="U64" s="86">
        <f>[3]Sheet1!$K$570</f>
        <v>5</v>
      </c>
      <c r="V64" s="87">
        <f>[3]Sheet1!$K$573</f>
        <v>30</v>
      </c>
      <c r="W64" s="87">
        <f>[3]Sheet1!$K$572</f>
        <v>5</v>
      </c>
      <c r="X64" s="87">
        <f>[3]Sheet1!$K$567</f>
        <v>30</v>
      </c>
      <c r="Y64" s="87">
        <f>[3]Sheet1!$K$571</f>
        <v>20</v>
      </c>
      <c r="Z64" s="88">
        <f>[3]Sheet1!$K$576</f>
        <v>30</v>
      </c>
      <c r="AA64" s="75">
        <f>SUM(U64:Z64)</f>
        <v>120</v>
      </c>
      <c r="AB64" s="89"/>
      <c r="AC64" s="75">
        <v>0</v>
      </c>
      <c r="AD64" s="106">
        <f t="shared" si="53"/>
        <v>150</v>
      </c>
    </row>
    <row r="65" spans="1:31" s="35" customFormat="1" ht="16.5" thickBot="1" x14ac:dyDescent="0.3">
      <c r="B65" s="177" t="s">
        <v>5</v>
      </c>
      <c r="C65" s="178"/>
      <c r="D65" s="30">
        <f>SUM(D57:D64)</f>
        <v>57</v>
      </c>
      <c r="E65" s="31">
        <f t="shared" ref="E65:AC65" si="57">SUM(E57:E64)</f>
        <v>33</v>
      </c>
      <c r="F65" s="14">
        <f t="shared" si="57"/>
        <v>90</v>
      </c>
      <c r="G65" s="30">
        <f>SUM(G57:G64)</f>
        <v>0</v>
      </c>
      <c r="H65" s="31">
        <f t="shared" ref="H65:I65" si="58">SUM(H57:H64)</f>
        <v>0</v>
      </c>
      <c r="I65" s="14">
        <f t="shared" si="58"/>
        <v>0</v>
      </c>
      <c r="J65" s="32">
        <f t="shared" si="57"/>
        <v>75</v>
      </c>
      <c r="K65" s="33">
        <f t="shared" si="57"/>
        <v>280</v>
      </c>
      <c r="L65" s="33">
        <f t="shared" si="57"/>
        <v>90</v>
      </c>
      <c r="M65" s="16">
        <f t="shared" si="57"/>
        <v>5</v>
      </c>
      <c r="N65" s="14">
        <f t="shared" si="57"/>
        <v>450</v>
      </c>
      <c r="O65" s="32">
        <f t="shared" si="57"/>
        <v>3</v>
      </c>
      <c r="P65" s="33">
        <f t="shared" si="57"/>
        <v>10</v>
      </c>
      <c r="Q65" s="33">
        <f t="shared" si="57"/>
        <v>5</v>
      </c>
      <c r="R65" s="33">
        <f t="shared" si="57"/>
        <v>2</v>
      </c>
      <c r="S65" s="16">
        <f t="shared" si="57"/>
        <v>0</v>
      </c>
      <c r="T65" s="14">
        <f t="shared" si="57"/>
        <v>20</v>
      </c>
      <c r="U65" s="32">
        <f t="shared" si="57"/>
        <v>30</v>
      </c>
      <c r="V65" s="33">
        <f t="shared" si="57"/>
        <v>175</v>
      </c>
      <c r="W65" s="33">
        <f t="shared" si="57"/>
        <v>25</v>
      </c>
      <c r="X65" s="33">
        <f t="shared" si="57"/>
        <v>90</v>
      </c>
      <c r="Y65" s="33">
        <f t="shared" si="57"/>
        <v>65</v>
      </c>
      <c r="Z65" s="16">
        <f t="shared" si="57"/>
        <v>45</v>
      </c>
      <c r="AA65" s="14">
        <f t="shared" si="57"/>
        <v>430</v>
      </c>
      <c r="AB65" s="14">
        <f t="shared" si="57"/>
        <v>0</v>
      </c>
      <c r="AC65" s="14">
        <f t="shared" si="57"/>
        <v>0</v>
      </c>
      <c r="AD65" s="162">
        <f>SUM(AD57:AD64)</f>
        <v>990</v>
      </c>
    </row>
    <row r="66" spans="1:31" s="2" customFormat="1" ht="13.5" customHeight="1" thickBot="1" x14ac:dyDescent="0.3">
      <c r="B66" s="284" t="s">
        <v>83</v>
      </c>
      <c r="C66" s="285"/>
      <c r="D66" s="112"/>
      <c r="E66" s="113"/>
      <c r="F66" s="114">
        <v>0</v>
      </c>
      <c r="G66" s="112"/>
      <c r="H66" s="113"/>
      <c r="I66" s="114">
        <v>0</v>
      </c>
      <c r="J66" s="112"/>
      <c r="K66" s="115"/>
      <c r="L66" s="115"/>
      <c r="M66" s="116"/>
      <c r="N66" s="114">
        <f t="shared" si="56"/>
        <v>0</v>
      </c>
      <c r="O66" s="112"/>
      <c r="P66" s="115"/>
      <c r="Q66" s="115"/>
      <c r="R66" s="115"/>
      <c r="S66" s="116"/>
      <c r="T66" s="114"/>
      <c r="U66" s="115"/>
      <c r="V66" s="115"/>
      <c r="W66" s="115"/>
      <c r="X66" s="115"/>
      <c r="Y66" s="115"/>
      <c r="Z66" s="117"/>
      <c r="AA66" s="114"/>
      <c r="AB66" s="118"/>
      <c r="AC66" s="119"/>
      <c r="AD66" s="147"/>
    </row>
    <row r="67" spans="1:31" ht="13.5" customHeight="1" x14ac:dyDescent="0.25">
      <c r="A67" s="1" t="s">
        <v>9</v>
      </c>
      <c r="B67" s="103" t="s">
        <v>63</v>
      </c>
      <c r="C67" s="69" t="str">
        <f>[1]Sheet2!$C$42</f>
        <v>H.S.Enterprises</v>
      </c>
      <c r="D67" s="104"/>
      <c r="E67" s="105"/>
      <c r="F67" s="106">
        <f t="shared" si="24"/>
        <v>0</v>
      </c>
      <c r="G67" s="104"/>
      <c r="H67" s="105">
        <v>0</v>
      </c>
      <c r="I67" s="106">
        <f t="shared" ref="I67:I70" si="59">SUM(G67:H67)</f>
        <v>0</v>
      </c>
      <c r="J67" s="104"/>
      <c r="K67" s="107"/>
      <c r="L67" s="107"/>
      <c r="M67" s="108"/>
      <c r="N67" s="106">
        <f t="shared" si="56"/>
        <v>0</v>
      </c>
      <c r="O67" s="104"/>
      <c r="P67" s="107"/>
      <c r="Q67" s="107"/>
      <c r="R67" s="107"/>
      <c r="S67" s="108"/>
      <c r="T67" s="106">
        <f t="shared" si="23"/>
        <v>0</v>
      </c>
      <c r="U67" s="107"/>
      <c r="V67" s="104"/>
      <c r="W67" s="104"/>
      <c r="X67" s="104"/>
      <c r="Y67" s="104"/>
      <c r="Z67" s="109"/>
      <c r="AA67" s="106">
        <f t="shared" ref="AA67:AA69" si="60">SUM(U67:Z67)</f>
        <v>0</v>
      </c>
      <c r="AB67" s="110"/>
      <c r="AC67" s="111">
        <v>0</v>
      </c>
      <c r="AD67" s="106">
        <f t="shared" ref="AD67:AD72" si="61">+AC67+AA67+T67+N67+F67+I67</f>
        <v>0</v>
      </c>
    </row>
    <row r="68" spans="1:31" s="35" customFormat="1" ht="13.5" customHeight="1" x14ac:dyDescent="0.25">
      <c r="B68" s="36" t="s">
        <v>64</v>
      </c>
      <c r="C68" s="70" t="str">
        <f>[1]Sheet2!$C$41</f>
        <v>Manjula Distributor</v>
      </c>
      <c r="D68" s="38">
        <f>[3]Sheet1!$K$634</f>
        <v>10</v>
      </c>
      <c r="E68" s="72">
        <f>[3]Sheet1!$K$626</f>
        <v>5</v>
      </c>
      <c r="F68" s="40">
        <f t="shared" si="24"/>
        <v>15</v>
      </c>
      <c r="G68" s="38">
        <v>0</v>
      </c>
      <c r="H68" s="72">
        <v>0</v>
      </c>
      <c r="I68" s="40">
        <f t="shared" si="59"/>
        <v>0</v>
      </c>
      <c r="J68" s="38">
        <f>[3]Sheet1!$K$628</f>
        <v>25</v>
      </c>
      <c r="K68" s="41">
        <f>[3]Sheet1!$K$633</f>
        <v>70</v>
      </c>
      <c r="L68" s="41">
        <f>[3]Sheet1!$K$625</f>
        <v>15</v>
      </c>
      <c r="M68" s="39">
        <f>0</f>
        <v>0</v>
      </c>
      <c r="N68" s="40">
        <f t="shared" si="56"/>
        <v>110</v>
      </c>
      <c r="O68" s="38">
        <f>0</f>
        <v>0</v>
      </c>
      <c r="P68" s="41">
        <f>[3]Sheet1!$K$632</f>
        <v>5</v>
      </c>
      <c r="Q68" s="41">
        <f>0</f>
        <v>0</v>
      </c>
      <c r="R68" s="41">
        <f>0</f>
        <v>0</v>
      </c>
      <c r="S68" s="39">
        <f>[3]Sheet1!$K$637</f>
        <v>5</v>
      </c>
      <c r="T68" s="40">
        <f t="shared" si="23"/>
        <v>10</v>
      </c>
      <c r="U68" s="41">
        <f>[3]Sheet1!$K$627</f>
        <v>30</v>
      </c>
      <c r="V68" s="38">
        <f>[3]Sheet1!$K$631</f>
        <v>30</v>
      </c>
      <c r="W68" s="38">
        <f>[3]Sheet1!$K$630</f>
        <v>10</v>
      </c>
      <c r="X68" s="38">
        <f>[3]Sheet1!$K$624</f>
        <v>5</v>
      </c>
      <c r="Y68" s="38">
        <f>[3]Sheet1!$K$629</f>
        <v>5</v>
      </c>
      <c r="Z68" s="42">
        <f>[3]Sheet1!$K$636</f>
        <v>5</v>
      </c>
      <c r="AA68" s="40">
        <f t="shared" si="60"/>
        <v>85</v>
      </c>
      <c r="AB68" s="90">
        <f>[3]Sheet1!$K$635</f>
        <v>5</v>
      </c>
      <c r="AC68" s="91">
        <f>AB68</f>
        <v>5</v>
      </c>
      <c r="AD68" s="106">
        <f>+AC68+AA68+T68+N68+F68+I68</f>
        <v>225</v>
      </c>
    </row>
    <row r="69" spans="1:31" s="35" customFormat="1" ht="15.75" x14ac:dyDescent="0.25">
      <c r="B69" s="36" t="s">
        <v>65</v>
      </c>
      <c r="C69" s="70" t="s">
        <v>90</v>
      </c>
      <c r="D69" s="38">
        <f>[3]Sheet1!$K$649</f>
        <v>9</v>
      </c>
      <c r="E69" s="72">
        <f>[3]Sheet1!$K$643</f>
        <v>6</v>
      </c>
      <c r="F69" s="40">
        <f t="shared" si="24"/>
        <v>15</v>
      </c>
      <c r="G69" s="38">
        <v>0</v>
      </c>
      <c r="H69" s="72">
        <v>0</v>
      </c>
      <c r="I69" s="40">
        <f t="shared" si="59"/>
        <v>0</v>
      </c>
      <c r="J69" s="38">
        <f>[3]Sheet1!$K$645</f>
        <v>40</v>
      </c>
      <c r="K69" s="41">
        <f>[3]Sheet1!$K$648</f>
        <v>90</v>
      </c>
      <c r="L69" s="41">
        <f>[3]Sheet1!$K$642</f>
        <v>60</v>
      </c>
      <c r="M69" s="39">
        <f>[3]Sheet1!$K$652</f>
        <v>10</v>
      </c>
      <c r="N69" s="40">
        <f t="shared" si="56"/>
        <v>200</v>
      </c>
      <c r="O69" s="38"/>
      <c r="P69" s="41"/>
      <c r="Q69" s="41"/>
      <c r="R69" s="41"/>
      <c r="S69" s="39">
        <f>[3]Sheet1!$K$651</f>
        <v>5</v>
      </c>
      <c r="T69" s="40">
        <f>SUM(O69:S69)</f>
        <v>5</v>
      </c>
      <c r="U69" s="41">
        <f>[3]Sheet1!$K$644</f>
        <v>30</v>
      </c>
      <c r="V69" s="38">
        <f>0</f>
        <v>0</v>
      </c>
      <c r="W69" s="38">
        <f>[3]Sheet1!$K$647</f>
        <v>30</v>
      </c>
      <c r="X69" s="38">
        <f>[3]Sheet1!$K$641</f>
        <v>40</v>
      </c>
      <c r="Y69" s="38">
        <f>[3]Sheet1!$K$646</f>
        <v>35</v>
      </c>
      <c r="Z69" s="42">
        <f>[3]Sheet1!$K$650</f>
        <v>45</v>
      </c>
      <c r="AA69" s="40">
        <f t="shared" si="60"/>
        <v>180</v>
      </c>
      <c r="AB69" s="90"/>
      <c r="AC69" s="91">
        <v>0</v>
      </c>
      <c r="AD69" s="106">
        <f t="shared" si="61"/>
        <v>400</v>
      </c>
    </row>
    <row r="70" spans="1:31" s="35" customFormat="1" ht="15.75" x14ac:dyDescent="0.25">
      <c r="B70" s="36" t="s">
        <v>66</v>
      </c>
      <c r="C70" s="70" t="str">
        <f>[1]Sheet2!$C$39</f>
        <v xml:space="preserve">Mr.A.S.Wijethilaka </v>
      </c>
      <c r="D70" s="38">
        <f>[3]Sheet1!$K$618</f>
        <v>9</v>
      </c>
      <c r="E70" s="72">
        <f>[3]Sheet1!$K$611</f>
        <v>6</v>
      </c>
      <c r="F70" s="40">
        <f t="shared" si="24"/>
        <v>15</v>
      </c>
      <c r="G70" s="38">
        <v>0</v>
      </c>
      <c r="H70" s="72">
        <v>0</v>
      </c>
      <c r="I70" s="40">
        <f t="shared" si="59"/>
        <v>0</v>
      </c>
      <c r="J70" s="38">
        <f>[3]Sheet1!$K$613</f>
        <v>50</v>
      </c>
      <c r="K70" s="41">
        <f>[3]Sheet1!$K$617</f>
        <v>80</v>
      </c>
      <c r="L70" s="41">
        <f>[3]Sheet1!$K$610</f>
        <v>50</v>
      </c>
      <c r="M70" s="39">
        <f>[3]Sheet1!$K$620</f>
        <v>10</v>
      </c>
      <c r="N70" s="40">
        <f t="shared" si="56"/>
        <v>190</v>
      </c>
      <c r="O70" s="38"/>
      <c r="P70" s="41"/>
      <c r="Q70" s="41"/>
      <c r="R70" s="41"/>
      <c r="S70" s="39"/>
      <c r="T70" s="40">
        <f>SUM(O70:S70)</f>
        <v>0</v>
      </c>
      <c r="U70" s="41">
        <f>[3]Sheet1!$K$612</f>
        <v>35</v>
      </c>
      <c r="V70" s="38">
        <f>[3]Sheet1!$K$616</f>
        <v>70</v>
      </c>
      <c r="W70" s="38">
        <f>[3]Sheet1!$K$615</f>
        <v>35</v>
      </c>
      <c r="X70" s="38">
        <f>0</f>
        <v>0</v>
      </c>
      <c r="Y70" s="38">
        <f>[3]Sheet1!$K$614</f>
        <v>25</v>
      </c>
      <c r="Z70" s="42">
        <f>[3]Sheet1!$K$619</f>
        <v>30</v>
      </c>
      <c r="AA70" s="91">
        <f>SUM(U70:Z70)</f>
        <v>195</v>
      </c>
      <c r="AB70" s="90"/>
      <c r="AC70" s="91">
        <v>0</v>
      </c>
      <c r="AD70" s="106">
        <f t="shared" si="61"/>
        <v>400</v>
      </c>
    </row>
    <row r="71" spans="1:31" s="35" customFormat="1" ht="15.75" x14ac:dyDescent="0.25">
      <c r="B71" s="36" t="s">
        <v>67</v>
      </c>
      <c r="C71" s="70" t="str">
        <f>[1]Sheet2!$C$44</f>
        <v>Mr..M.R.M.M.R.Marikkar</v>
      </c>
      <c r="D71" s="38">
        <f>[3]Sheet1!$K$605</f>
        <v>5</v>
      </c>
      <c r="E71" s="72">
        <f>[3]Sheet1!$K$597</f>
        <v>5</v>
      </c>
      <c r="F71" s="40">
        <f t="shared" ref="F71" si="62">SUM(D71:E71)</f>
        <v>10</v>
      </c>
      <c r="G71" s="38">
        <v>0</v>
      </c>
      <c r="H71" s="72">
        <v>0</v>
      </c>
      <c r="I71" s="40">
        <f t="shared" ref="I71" si="63">SUM(G71:H71)</f>
        <v>0</v>
      </c>
      <c r="J71" s="38">
        <f>[3]Sheet1!$K$599</f>
        <v>20</v>
      </c>
      <c r="K71" s="41">
        <f>[3]Sheet1!$K$604</f>
        <v>65</v>
      </c>
      <c r="L71" s="41">
        <f>[3]Sheet1!$K$596</f>
        <v>50</v>
      </c>
      <c r="M71" s="39"/>
      <c r="N71" s="40">
        <f t="shared" ref="N71" si="64">SUM(J71:M71)</f>
        <v>135</v>
      </c>
      <c r="O71" s="38">
        <f>0</f>
        <v>0</v>
      </c>
      <c r="P71" s="41">
        <f>[3]Sheet1!$K$603</f>
        <v>3</v>
      </c>
      <c r="Q71" s="41"/>
      <c r="R71" s="41">
        <f>[3]Sheet1!$K$595</f>
        <v>2</v>
      </c>
      <c r="S71" s="39"/>
      <c r="T71" s="40">
        <f t="shared" ref="T71" si="65">SUM(O71:S71)</f>
        <v>5</v>
      </c>
      <c r="U71" s="41">
        <f>[3]Sheet1!$K$598</f>
        <v>60</v>
      </c>
      <c r="V71" s="38">
        <f>[3]Sheet1!$K$602</f>
        <v>50</v>
      </c>
      <c r="W71" s="38">
        <f>[3]Sheet1!$K$601</f>
        <v>60</v>
      </c>
      <c r="X71" s="38">
        <f>[3]Sheet1!$K$594</f>
        <v>70</v>
      </c>
      <c r="Y71" s="38">
        <f>[3]Sheet1!$K$600</f>
        <v>20</v>
      </c>
      <c r="Z71" s="42">
        <f>[3]Sheet1!$K$606</f>
        <v>40</v>
      </c>
      <c r="AA71" s="91">
        <f t="shared" ref="AA71" si="66">SUM(U71:Z71)</f>
        <v>300</v>
      </c>
      <c r="AB71" s="90"/>
      <c r="AC71" s="91">
        <v>0</v>
      </c>
      <c r="AD71" s="106">
        <f t="shared" si="61"/>
        <v>450</v>
      </c>
    </row>
    <row r="72" spans="1:31" s="35" customFormat="1" ht="16.5" thickBot="1" x14ac:dyDescent="0.3">
      <c r="B72" s="102" t="s">
        <v>85</v>
      </c>
      <c r="C72" s="73" t="str">
        <f>[1]Sheet2!$C$43</f>
        <v>Ms.W.M.P.Kumarihamy</v>
      </c>
      <c r="D72" s="79">
        <f>[3]Sheet1!$K$590</f>
        <v>6</v>
      </c>
      <c r="E72" s="76">
        <f>[3]Sheet1!$K$582</f>
        <v>4</v>
      </c>
      <c r="F72" s="51">
        <f t="shared" ref="F72" si="67">SUM(D72:E72)</f>
        <v>10</v>
      </c>
      <c r="G72" s="79">
        <f>0</f>
        <v>0</v>
      </c>
      <c r="H72" s="76">
        <v>0</v>
      </c>
      <c r="I72" s="51">
        <f t="shared" ref="I72" si="68">SUM(G72:H72)</f>
        <v>0</v>
      </c>
      <c r="J72" s="47">
        <f>[3]Sheet1!$K$584</f>
        <v>35</v>
      </c>
      <c r="K72" s="50">
        <f>[3]Sheet1!$K$589</f>
        <v>55</v>
      </c>
      <c r="L72" s="50">
        <f>[3]Sheet1!$K$581</f>
        <v>30</v>
      </c>
      <c r="M72" s="48"/>
      <c r="N72" s="51">
        <f t="shared" ref="N72" si="69">SUM(J72:M72)</f>
        <v>120</v>
      </c>
      <c r="O72" s="47">
        <f>0</f>
        <v>0</v>
      </c>
      <c r="P72" s="50">
        <f>[3]Sheet1!$K$588</f>
        <v>5</v>
      </c>
      <c r="Q72" s="50"/>
      <c r="R72" s="50"/>
      <c r="S72" s="48"/>
      <c r="T72" s="51">
        <f t="shared" ref="T72" si="70">SUM(O72:S72)</f>
        <v>5</v>
      </c>
      <c r="U72" s="50">
        <f>[3]Sheet1!$K$583</f>
        <v>30</v>
      </c>
      <c r="V72" s="47">
        <f>[3]Sheet1!$K$587</f>
        <v>20</v>
      </c>
      <c r="W72" s="47">
        <f>[3]Sheet1!$K$586</f>
        <v>20</v>
      </c>
      <c r="X72" s="47">
        <f>[3]Sheet1!$K$580</f>
        <v>30</v>
      </c>
      <c r="Y72" s="47">
        <f>[3]Sheet1!$K$585</f>
        <v>15</v>
      </c>
      <c r="Z72" s="52">
        <f>0</f>
        <v>0</v>
      </c>
      <c r="AA72" s="92">
        <f t="shared" ref="AA72" si="71">SUM(U72:Z72)</f>
        <v>115</v>
      </c>
      <c r="AB72" s="93"/>
      <c r="AC72" s="94">
        <v>0</v>
      </c>
      <c r="AD72" s="106">
        <f t="shared" si="61"/>
        <v>250</v>
      </c>
    </row>
    <row r="73" spans="1:31" s="35" customFormat="1" ht="16.5" thickBot="1" x14ac:dyDescent="0.3">
      <c r="B73" s="177" t="s">
        <v>5</v>
      </c>
      <c r="C73" s="178"/>
      <c r="D73" s="30">
        <f t="shared" ref="D73:AC73" si="72">SUM(D66:D72)</f>
        <v>39</v>
      </c>
      <c r="E73" s="31">
        <f t="shared" si="72"/>
        <v>26</v>
      </c>
      <c r="F73" s="16">
        <f t="shared" si="72"/>
        <v>65</v>
      </c>
      <c r="G73" s="30">
        <f t="shared" ref="G73:I73" si="73">SUM(G66:G72)</f>
        <v>0</v>
      </c>
      <c r="H73" s="31">
        <f t="shared" si="73"/>
        <v>0</v>
      </c>
      <c r="I73" s="16">
        <f t="shared" si="73"/>
        <v>0</v>
      </c>
      <c r="J73" s="30">
        <f t="shared" si="72"/>
        <v>170</v>
      </c>
      <c r="K73" s="33">
        <f t="shared" si="72"/>
        <v>360</v>
      </c>
      <c r="L73" s="33">
        <f t="shared" si="72"/>
        <v>205</v>
      </c>
      <c r="M73" s="16">
        <f t="shared" si="72"/>
        <v>20</v>
      </c>
      <c r="N73" s="16">
        <f t="shared" si="72"/>
        <v>755</v>
      </c>
      <c r="O73" s="30">
        <f t="shared" si="72"/>
        <v>0</v>
      </c>
      <c r="P73" s="33">
        <f t="shared" si="72"/>
        <v>13</v>
      </c>
      <c r="Q73" s="33">
        <f t="shared" si="72"/>
        <v>0</v>
      </c>
      <c r="R73" s="33">
        <f t="shared" si="72"/>
        <v>2</v>
      </c>
      <c r="S73" s="16">
        <f t="shared" si="72"/>
        <v>10</v>
      </c>
      <c r="T73" s="16">
        <f t="shared" si="72"/>
        <v>25</v>
      </c>
      <c r="U73" s="30">
        <f t="shared" si="72"/>
        <v>185</v>
      </c>
      <c r="V73" s="33">
        <f t="shared" si="72"/>
        <v>170</v>
      </c>
      <c r="W73" s="33">
        <f t="shared" si="72"/>
        <v>155</v>
      </c>
      <c r="X73" s="33">
        <f t="shared" si="72"/>
        <v>145</v>
      </c>
      <c r="Y73" s="33">
        <f t="shared" si="72"/>
        <v>100</v>
      </c>
      <c r="Z73" s="16">
        <f t="shared" si="72"/>
        <v>120</v>
      </c>
      <c r="AA73" s="16">
        <f t="shared" si="72"/>
        <v>875</v>
      </c>
      <c r="AB73" s="16">
        <f t="shared" si="72"/>
        <v>5</v>
      </c>
      <c r="AC73" s="16">
        <f t="shared" si="72"/>
        <v>5</v>
      </c>
      <c r="AD73" s="163">
        <f>SUM(AD66:AD72)</f>
        <v>1725</v>
      </c>
    </row>
    <row r="74" spans="1:31" s="2" customFormat="1" ht="13.5" customHeight="1" thickBot="1" x14ac:dyDescent="0.3"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5"/>
      <c r="AE74" s="25">
        <f t="shared" ref="AE74" si="74">SUM(AE67:AE73)</f>
        <v>0</v>
      </c>
    </row>
    <row r="75" spans="1:31" s="2" customFormat="1" ht="16.5" thickBot="1" x14ac:dyDescent="0.3">
      <c r="B75" s="304" t="s">
        <v>11</v>
      </c>
      <c r="C75" s="305"/>
      <c r="D75" s="18">
        <f t="shared" ref="D75:AC75" si="75">SUM(D73,D65,D56,D45,D40,D34,D28,D18,)</f>
        <v>460</v>
      </c>
      <c r="E75" s="18">
        <f t="shared" si="75"/>
        <v>311</v>
      </c>
      <c r="F75" s="18">
        <f t="shared" si="75"/>
        <v>771</v>
      </c>
      <c r="G75" s="18">
        <f t="shared" ref="G75:I75" si="76">SUM(G73,G65,G56,G45,G40,G34,G28,G18,)</f>
        <v>10</v>
      </c>
      <c r="H75" s="18">
        <f t="shared" si="76"/>
        <v>0</v>
      </c>
      <c r="I75" s="18">
        <f t="shared" si="76"/>
        <v>10</v>
      </c>
      <c r="J75" s="18">
        <f t="shared" si="75"/>
        <v>1104</v>
      </c>
      <c r="K75" s="18">
        <f t="shared" si="75"/>
        <v>3467</v>
      </c>
      <c r="L75" s="18">
        <f t="shared" si="75"/>
        <v>2267.916666666667</v>
      </c>
      <c r="M75" s="18">
        <f t="shared" si="75"/>
        <v>168</v>
      </c>
      <c r="N75" s="18">
        <f t="shared" si="75"/>
        <v>7006.916666666667</v>
      </c>
      <c r="O75" s="18">
        <f t="shared" si="75"/>
        <v>18</v>
      </c>
      <c r="P75" s="18">
        <f t="shared" si="75"/>
        <v>107</v>
      </c>
      <c r="Q75" s="18">
        <f t="shared" si="75"/>
        <v>27</v>
      </c>
      <c r="R75" s="18">
        <f t="shared" si="75"/>
        <v>85</v>
      </c>
      <c r="S75" s="18">
        <f t="shared" si="75"/>
        <v>106</v>
      </c>
      <c r="T75" s="18">
        <f>SUM(T73,T65,T56,T45,T40,T34,T28,T18,)</f>
        <v>343</v>
      </c>
      <c r="U75" s="18">
        <f t="shared" si="75"/>
        <v>662</v>
      </c>
      <c r="V75" s="18">
        <f t="shared" si="75"/>
        <v>1292</v>
      </c>
      <c r="W75" s="18">
        <f t="shared" si="75"/>
        <v>508</v>
      </c>
      <c r="X75" s="18">
        <f t="shared" si="75"/>
        <v>1177</v>
      </c>
      <c r="Y75" s="18">
        <f t="shared" si="75"/>
        <v>557</v>
      </c>
      <c r="Z75" s="18">
        <f t="shared" si="75"/>
        <v>660</v>
      </c>
      <c r="AA75" s="18">
        <f t="shared" si="75"/>
        <v>4856</v>
      </c>
      <c r="AB75" s="18">
        <f t="shared" si="75"/>
        <v>23</v>
      </c>
      <c r="AC75" s="18">
        <f t="shared" si="75"/>
        <v>23</v>
      </c>
      <c r="AD75" s="258">
        <f>SUM(AD73,AD65,AD56,AD45,AD40,AD34,AD28,AD18,)</f>
        <v>13009.916666666668</v>
      </c>
    </row>
    <row r="76" spans="1:31" s="2" customFormat="1" ht="15.75" customHeight="1" thickTop="1" x14ac:dyDescent="0.2"/>
    <row r="77" spans="1:31" ht="13.5" customHeight="1" x14ac:dyDescent="0.2">
      <c r="P77" s="2"/>
    </row>
  </sheetData>
  <mergeCells count="22">
    <mergeCell ref="B66:C66"/>
    <mergeCell ref="B29:C29"/>
    <mergeCell ref="B35:C35"/>
    <mergeCell ref="B41:C41"/>
    <mergeCell ref="B46:C46"/>
    <mergeCell ref="B57:C57"/>
    <mergeCell ref="U5:Z5"/>
    <mergeCell ref="AD5:AD6"/>
    <mergeCell ref="B75:C75"/>
    <mergeCell ref="J5:M5"/>
    <mergeCell ref="D5:E5"/>
    <mergeCell ref="G5:H5"/>
    <mergeCell ref="O5:S5"/>
    <mergeCell ref="N5:N6"/>
    <mergeCell ref="T5:T6"/>
    <mergeCell ref="F5:F6"/>
    <mergeCell ref="I5:I6"/>
    <mergeCell ref="AA5:AA6"/>
    <mergeCell ref="AB5:AB6"/>
    <mergeCell ref="AC5:AC6"/>
    <mergeCell ref="B7:C7"/>
    <mergeCell ref="B19:C19"/>
  </mergeCells>
  <pageMargins left="0.19685039370078741" right="0.19685039370078741" top="0.5" bottom="0.19685039370078741" header="0.19685039370078741" footer="0.19685039370078741"/>
  <pageSetup paperSize="5" scale="54" orientation="landscape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workbookViewId="0">
      <pane xSplit="2" ySplit="7" topLeftCell="N71" activePane="bottomRight" state="frozen"/>
      <selection pane="topRight" activeCell="C1" sqref="C1"/>
      <selection pane="bottomLeft" activeCell="A8" sqref="A8"/>
      <selection pane="bottomRight" activeCell="A66" sqref="A66:AD76"/>
    </sheetView>
  </sheetViews>
  <sheetFormatPr defaultColWidth="6" defaultRowHeight="12.75" x14ac:dyDescent="0.2"/>
  <cols>
    <col min="1" max="1" width="2.7109375" style="4" bestFit="1" customWidth="1"/>
    <col min="2" max="2" width="41.7109375" style="19" customWidth="1"/>
    <col min="3" max="3" width="36.7109375" style="4" bestFit="1" customWidth="1"/>
    <col min="4" max="4" width="10" style="4" bestFit="1" customWidth="1"/>
    <col min="5" max="5" width="6" style="4" bestFit="1" customWidth="1"/>
    <col min="6" max="7" width="10" style="4" bestFit="1" customWidth="1"/>
    <col min="8" max="8" width="6.42578125" style="4" bestFit="1" customWidth="1"/>
    <col min="9" max="9" width="10" style="4" bestFit="1" customWidth="1"/>
    <col min="10" max="10" width="10.140625" style="4" bestFit="1" customWidth="1"/>
    <col min="11" max="11" width="10" style="4" bestFit="1" customWidth="1"/>
    <col min="12" max="12" width="7.5703125" style="4" bestFit="1" customWidth="1"/>
    <col min="13" max="13" width="10" style="4" bestFit="1" customWidth="1"/>
    <col min="14" max="14" width="8.140625" style="4" bestFit="1" customWidth="1"/>
    <col min="15" max="15" width="6.7109375" style="4" customWidth="1"/>
    <col min="16" max="16" width="5.85546875" style="4" bestFit="1" customWidth="1"/>
    <col min="17" max="17" width="5.42578125" style="4" customWidth="1"/>
    <col min="18" max="18" width="6" style="4" bestFit="1" customWidth="1"/>
    <col min="19" max="19" width="5.85546875" style="4" bestFit="1" customWidth="1"/>
    <col min="20" max="20" width="6.42578125" style="4" bestFit="1" customWidth="1"/>
    <col min="21" max="24" width="7.5703125" style="4" bestFit="1" customWidth="1"/>
    <col min="25" max="26" width="10.140625" style="4" bestFit="1" customWidth="1"/>
    <col min="27" max="27" width="7.5703125" style="4" bestFit="1" customWidth="1"/>
    <col min="28" max="28" width="6" style="4" bestFit="1" customWidth="1"/>
    <col min="29" max="29" width="7" style="4" customWidth="1"/>
    <col min="30" max="30" width="8.7109375" style="4" bestFit="1" customWidth="1"/>
    <col min="31" max="31" width="6" style="4"/>
    <col min="32" max="32" width="7.5703125" style="4" bestFit="1" customWidth="1"/>
    <col min="33" max="16384" width="6" style="4"/>
  </cols>
  <sheetData>
    <row r="1" spans="1:31" s="2" customFormat="1" ht="13.5" customHeight="1" x14ac:dyDescent="0.2">
      <c r="B1" s="3" t="s">
        <v>10</v>
      </c>
    </row>
    <row r="2" spans="1:31" s="2" customFormat="1" ht="13.5" customHeight="1" x14ac:dyDescent="0.2">
      <c r="B2" s="3" t="s">
        <v>16</v>
      </c>
    </row>
    <row r="3" spans="1:31" s="2" customFormat="1" ht="13.5" customHeight="1" x14ac:dyDescent="0.35">
      <c r="B3" s="3" t="s">
        <v>94</v>
      </c>
      <c r="K3" s="256"/>
    </row>
    <row r="4" spans="1:31" ht="13.5" customHeight="1" thickBot="1" x14ac:dyDescent="0.4"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</row>
    <row r="5" spans="1:31" s="2" customFormat="1" ht="105.75" thickBot="1" x14ac:dyDescent="0.3">
      <c r="B5" s="264" t="s">
        <v>27</v>
      </c>
      <c r="C5" s="261" t="s">
        <v>84</v>
      </c>
      <c r="D5" s="301" t="s">
        <v>0</v>
      </c>
      <c r="E5" s="303"/>
      <c r="F5" s="289" t="s">
        <v>5</v>
      </c>
      <c r="G5" s="301" t="s">
        <v>89</v>
      </c>
      <c r="H5" s="303"/>
      <c r="I5" s="289" t="s">
        <v>5</v>
      </c>
      <c r="J5" s="301" t="s">
        <v>4</v>
      </c>
      <c r="K5" s="302"/>
      <c r="L5" s="302"/>
      <c r="M5" s="303"/>
      <c r="N5" s="289" t="s">
        <v>5</v>
      </c>
      <c r="O5" s="301" t="s">
        <v>1</v>
      </c>
      <c r="P5" s="302"/>
      <c r="Q5" s="302"/>
      <c r="R5" s="302"/>
      <c r="S5" s="303"/>
      <c r="T5" s="289" t="s">
        <v>5</v>
      </c>
      <c r="U5" s="301" t="s">
        <v>2</v>
      </c>
      <c r="V5" s="302"/>
      <c r="W5" s="302"/>
      <c r="X5" s="302"/>
      <c r="Y5" s="302"/>
      <c r="Z5" s="303"/>
      <c r="AA5" s="289" t="s">
        <v>5</v>
      </c>
      <c r="AB5" s="259" t="s">
        <v>75</v>
      </c>
      <c r="AC5" s="259" t="s">
        <v>5</v>
      </c>
      <c r="AD5" s="289" t="s">
        <v>8</v>
      </c>
    </row>
    <row r="6" spans="1:31" s="95" customFormat="1" ht="61.5" customHeight="1" thickBot="1" x14ac:dyDescent="0.3">
      <c r="B6" s="265"/>
      <c r="C6" s="270"/>
      <c r="D6" s="271" t="s">
        <v>70</v>
      </c>
      <c r="E6" s="272" t="s">
        <v>69</v>
      </c>
      <c r="F6" s="306"/>
      <c r="G6" s="271" t="s">
        <v>70</v>
      </c>
      <c r="H6" s="272" t="s">
        <v>69</v>
      </c>
      <c r="I6" s="306"/>
      <c r="J6" s="271" t="s">
        <v>71</v>
      </c>
      <c r="K6" s="271" t="s">
        <v>70</v>
      </c>
      <c r="L6" s="272" t="s">
        <v>69</v>
      </c>
      <c r="M6" s="272" t="s">
        <v>72</v>
      </c>
      <c r="N6" s="306"/>
      <c r="O6" s="271" t="s">
        <v>71</v>
      </c>
      <c r="P6" s="271" t="s">
        <v>70</v>
      </c>
      <c r="Q6" s="273" t="s">
        <v>73</v>
      </c>
      <c r="R6" s="273" t="s">
        <v>69</v>
      </c>
      <c r="S6" s="272" t="s">
        <v>72</v>
      </c>
      <c r="T6" s="306"/>
      <c r="U6" s="271" t="s">
        <v>71</v>
      </c>
      <c r="V6" s="271" t="s">
        <v>70</v>
      </c>
      <c r="W6" s="273" t="s">
        <v>73</v>
      </c>
      <c r="X6" s="273" t="s">
        <v>69</v>
      </c>
      <c r="Y6" s="273" t="s">
        <v>74</v>
      </c>
      <c r="Z6" s="272" t="s">
        <v>72</v>
      </c>
      <c r="AA6" s="306"/>
      <c r="AB6" s="260"/>
      <c r="AC6" s="260"/>
      <c r="AD6" s="290"/>
      <c r="AE6" s="97"/>
    </row>
    <row r="7" spans="1:31" s="98" customFormat="1" ht="16.5" thickBot="1" x14ac:dyDescent="0.3">
      <c r="B7" s="284" t="s">
        <v>78</v>
      </c>
      <c r="C7" s="285"/>
      <c r="D7" s="112"/>
      <c r="E7" s="116"/>
      <c r="F7" s="114"/>
      <c r="G7" s="112"/>
      <c r="H7" s="116"/>
      <c r="I7" s="114"/>
      <c r="J7" s="112"/>
      <c r="K7" s="115"/>
      <c r="L7" s="115"/>
      <c r="M7" s="116"/>
      <c r="N7" s="114"/>
      <c r="O7" s="112"/>
      <c r="P7" s="115"/>
      <c r="Q7" s="115"/>
      <c r="R7" s="115"/>
      <c r="S7" s="116"/>
      <c r="T7" s="114"/>
      <c r="U7" s="112"/>
      <c r="V7" s="115"/>
      <c r="W7" s="115"/>
      <c r="X7" s="115"/>
      <c r="Y7" s="115"/>
      <c r="Z7" s="117"/>
      <c r="AA7" s="127"/>
      <c r="AB7" s="117"/>
      <c r="AC7" s="119"/>
      <c r="AD7" s="114"/>
    </row>
    <row r="8" spans="1:31" ht="15.75" x14ac:dyDescent="0.25">
      <c r="A8" s="1" t="s">
        <v>9</v>
      </c>
      <c r="B8" s="103" t="s">
        <v>17</v>
      </c>
      <c r="C8" s="125" t="str">
        <f>[1]Sheet2!$C$38</f>
        <v>Ms.K.G.U.Chulamani</v>
      </c>
      <c r="D8" s="104">
        <f>[4]Sheet1!$K$20</f>
        <v>40</v>
      </c>
      <c r="E8" s="108">
        <f>[4]Sheet1!$K$13</f>
        <v>40</v>
      </c>
      <c r="F8" s="106">
        <f t="shared" ref="F8:F17" si="0">SUM(D8:E8)</f>
        <v>80</v>
      </c>
      <c r="G8" s="104">
        <f>0</f>
        <v>0</v>
      </c>
      <c r="H8" s="108">
        <v>0</v>
      </c>
      <c r="I8" s="106">
        <f t="shared" ref="I8:I12" si="1">SUM(G8:H8)</f>
        <v>0</v>
      </c>
      <c r="J8" s="104">
        <f>[4]Sheet1!$K$15</f>
        <v>15</v>
      </c>
      <c r="K8" s="107">
        <f>[4]Sheet1!$K$19</f>
        <v>65</v>
      </c>
      <c r="L8" s="107">
        <f>[4]Sheet1!$K$12</f>
        <v>50</v>
      </c>
      <c r="M8" s="108">
        <f>[4]Sheet1!$K$22</f>
        <v>20</v>
      </c>
      <c r="N8" s="106">
        <f>SUM(J8:M8)</f>
        <v>150</v>
      </c>
      <c r="O8" s="104">
        <f>0</f>
        <v>0</v>
      </c>
      <c r="P8" s="107">
        <f>[4]Sheet1!$K$18</f>
        <v>10</v>
      </c>
      <c r="Q8" s="107">
        <v>0</v>
      </c>
      <c r="R8" s="107">
        <f>[4]Sheet1!$K$11</f>
        <v>10</v>
      </c>
      <c r="S8" s="108">
        <v>0</v>
      </c>
      <c r="T8" s="106">
        <f>SUM(O8:S8)</f>
        <v>20</v>
      </c>
      <c r="U8" s="104">
        <f>[4]Sheet1!$K$14</f>
        <v>10</v>
      </c>
      <c r="V8" s="107">
        <f>[4]Sheet1!$K$17</f>
        <v>20</v>
      </c>
      <c r="W8" s="107">
        <f>[4]Sheet1!$K$16</f>
        <v>10</v>
      </c>
      <c r="X8" s="107">
        <f>[4]Sheet1!$K$10</f>
        <v>20</v>
      </c>
      <c r="Y8" s="107">
        <f>0</f>
        <v>0</v>
      </c>
      <c r="Z8" s="109">
        <f>[4]Sheet1!$K$21</f>
        <v>15</v>
      </c>
      <c r="AA8" s="126">
        <f t="shared" ref="AA8:AA17" si="2">SUM(U8:Z8)</f>
        <v>75</v>
      </c>
      <c r="AB8" s="109"/>
      <c r="AC8" s="122">
        <v>0</v>
      </c>
      <c r="AD8" s="106">
        <f>+AC8+AA8+T8+N8+F8+I8</f>
        <v>325</v>
      </c>
    </row>
    <row r="9" spans="1:31" s="35" customFormat="1" ht="13.5" customHeight="1" x14ac:dyDescent="0.25">
      <c r="B9" s="36" t="s">
        <v>18</v>
      </c>
      <c r="C9" s="37" t="str">
        <f>[1]Sheet2!$C$30</f>
        <v>Mr.Mr.M.S.M.Shiyam</v>
      </c>
      <c r="D9" s="38">
        <f>[4]Sheet1!$K$35</f>
        <v>4</v>
      </c>
      <c r="E9" s="39">
        <f>[4]Sheet1!$K$28</f>
        <v>4</v>
      </c>
      <c r="F9" s="40">
        <f t="shared" si="0"/>
        <v>8</v>
      </c>
      <c r="G9" s="38">
        <v>0</v>
      </c>
      <c r="H9" s="39">
        <v>0</v>
      </c>
      <c r="I9" s="40">
        <f t="shared" si="1"/>
        <v>0</v>
      </c>
      <c r="J9" s="38">
        <f>[4]Sheet1!$K$30</f>
        <v>100</v>
      </c>
      <c r="K9" s="41">
        <f>[4]Sheet1!$K$34</f>
        <v>118</v>
      </c>
      <c r="L9" s="41">
        <f>[4]Sheet1!$K$27</f>
        <v>115</v>
      </c>
      <c r="M9" s="39"/>
      <c r="N9" s="40">
        <f t="shared" ref="N9:N16" si="3">SUM(J9:M9)</f>
        <v>333</v>
      </c>
      <c r="O9" s="38"/>
      <c r="P9" s="41"/>
      <c r="Q9" s="41"/>
      <c r="R9" s="41"/>
      <c r="S9" s="39"/>
      <c r="T9" s="40">
        <f>SUM(O9:S9)</f>
        <v>0</v>
      </c>
      <c r="U9" s="38">
        <f>[4]Sheet1!$K$29</f>
        <v>5</v>
      </c>
      <c r="V9" s="41">
        <f>[4]Sheet1!$K$33</f>
        <v>15</v>
      </c>
      <c r="W9" s="41">
        <f>[4]Sheet1!$K$32</f>
        <v>6</v>
      </c>
      <c r="X9" s="41">
        <f>[4]Sheet1!$K$26</f>
        <v>20</v>
      </c>
      <c r="Y9" s="41">
        <f>[4]Sheet1!$K$31</f>
        <v>8</v>
      </c>
      <c r="Z9" s="42">
        <f>[4]Sheet1!$K$36</f>
        <v>5</v>
      </c>
      <c r="AA9" s="43">
        <f t="shared" si="2"/>
        <v>59</v>
      </c>
      <c r="AB9" s="42"/>
      <c r="AC9" s="44">
        <f>SUM(AB9)</f>
        <v>0</v>
      </c>
      <c r="AD9" s="106">
        <f t="shared" ref="AD9:AD17" si="4">+AC9+AA9+T9+N9+F9+I9</f>
        <v>400</v>
      </c>
    </row>
    <row r="10" spans="1:31" s="35" customFormat="1" ht="13.5" customHeight="1" x14ac:dyDescent="0.25">
      <c r="B10" s="36" t="s">
        <v>19</v>
      </c>
      <c r="C10" s="37" t="str">
        <f>[1]Sheet2!$C$31</f>
        <v>Ruby Distributor</v>
      </c>
      <c r="D10" s="38">
        <f>[4]Sheet1!$K$167</f>
        <v>10</v>
      </c>
      <c r="E10" s="39">
        <f>[4]Sheet1!$K$160</f>
        <v>10</v>
      </c>
      <c r="F10" s="40">
        <f t="shared" si="0"/>
        <v>20</v>
      </c>
      <c r="G10" s="38"/>
      <c r="H10" s="39">
        <v>0</v>
      </c>
      <c r="I10" s="40">
        <f t="shared" si="1"/>
        <v>0</v>
      </c>
      <c r="J10" s="38">
        <f>[4]Sheet1!$K$161</f>
        <v>5</v>
      </c>
      <c r="K10" s="41">
        <f>[4]Sheet1!$K$166</f>
        <v>36</v>
      </c>
      <c r="L10" s="41">
        <f>[4]Sheet1!$K$159</f>
        <v>36</v>
      </c>
      <c r="M10" s="39">
        <f>[4]Sheet1!$K$170</f>
        <v>5</v>
      </c>
      <c r="N10" s="40">
        <f>SUM(J10:M10)</f>
        <v>82</v>
      </c>
      <c r="O10" s="38">
        <f>0</f>
        <v>0</v>
      </c>
      <c r="P10" s="41">
        <f>[4]Sheet1!$K$165</f>
        <v>5</v>
      </c>
      <c r="Q10" s="41">
        <f>[4]Sheet1!$K$163</f>
        <v>1</v>
      </c>
      <c r="R10" s="41">
        <f>[4]Sheet1!$K$158</f>
        <v>9</v>
      </c>
      <c r="S10" s="39">
        <f>[4]Sheet1!$K$169</f>
        <v>3</v>
      </c>
      <c r="T10" s="40">
        <f t="shared" ref="T10:T16" si="5">SUM(O10:S10)</f>
        <v>18</v>
      </c>
      <c r="U10" s="38">
        <f>0</f>
        <v>0</v>
      </c>
      <c r="V10" s="41">
        <f>[4]Sheet1!$K$164</f>
        <v>20</v>
      </c>
      <c r="W10" s="41">
        <f>0</f>
        <v>0</v>
      </c>
      <c r="X10" s="41">
        <f>[4]Sheet1!$K$157</f>
        <v>40</v>
      </c>
      <c r="Y10" s="41">
        <f>[4]Sheet1!$K$162</f>
        <v>10</v>
      </c>
      <c r="Z10" s="42">
        <f>[4]Sheet1!$K$168</f>
        <v>10</v>
      </c>
      <c r="AA10" s="43">
        <f>SUM(U10:Z10)</f>
        <v>80</v>
      </c>
      <c r="AB10" s="42"/>
      <c r="AC10" s="44">
        <f t="shared" ref="AC10:AC11" si="6">SUM(AB10)</f>
        <v>0</v>
      </c>
      <c r="AD10" s="106">
        <f t="shared" si="4"/>
        <v>200</v>
      </c>
    </row>
    <row r="11" spans="1:31" s="35" customFormat="1" ht="13.5" customHeight="1" x14ac:dyDescent="0.25">
      <c r="B11" s="36" t="s">
        <v>20</v>
      </c>
      <c r="C11" s="37" t="str">
        <f>[1]Sheet2!$C$33</f>
        <v>Mr.D.U.N.Rajapaksha</v>
      </c>
      <c r="D11" s="38">
        <f>[4]Sheet1!$K$54</f>
        <v>6</v>
      </c>
      <c r="E11" s="39">
        <f>[4]Sheet1!$K$48</f>
        <v>6</v>
      </c>
      <c r="F11" s="40">
        <f>SUM(D11:E11)</f>
        <v>12</v>
      </c>
      <c r="G11" s="38">
        <f>0</f>
        <v>0</v>
      </c>
      <c r="H11" s="39">
        <v>0</v>
      </c>
      <c r="I11" s="40">
        <f t="shared" si="1"/>
        <v>0</v>
      </c>
      <c r="J11" s="38">
        <f>0</f>
        <v>0</v>
      </c>
      <c r="K11" s="41">
        <f>[4]Sheet1!$K$53</f>
        <v>90</v>
      </c>
      <c r="L11" s="41">
        <f>[4]Sheet1!$K$47</f>
        <v>90</v>
      </c>
      <c r="M11" s="39">
        <f>[4]Sheet1!$K$58</f>
        <v>3</v>
      </c>
      <c r="N11" s="40">
        <f t="shared" si="3"/>
        <v>183</v>
      </c>
      <c r="O11" s="38">
        <f>0</f>
        <v>0</v>
      </c>
      <c r="P11" s="41">
        <f>[4]Sheet1!$K$52</f>
        <v>6</v>
      </c>
      <c r="Q11" s="41">
        <f>0</f>
        <v>0</v>
      </c>
      <c r="R11" s="41">
        <f>[4]Sheet1!$K$46</f>
        <v>6</v>
      </c>
      <c r="S11" s="39">
        <f>[4]Sheet1!$K$57</f>
        <v>6</v>
      </c>
      <c r="T11" s="40">
        <f t="shared" si="5"/>
        <v>18</v>
      </c>
      <c r="U11" s="38">
        <f>0</f>
        <v>0</v>
      </c>
      <c r="V11" s="41">
        <f>[4]Sheet1!$K$51</f>
        <v>60</v>
      </c>
      <c r="W11" s="41">
        <f>[4]Sheet1!$K$50</f>
        <v>6</v>
      </c>
      <c r="X11" s="41">
        <f>[4]Sheet1!$K$45</f>
        <v>72</v>
      </c>
      <c r="Y11" s="41">
        <f>[4]Sheet1!$K$49</f>
        <v>24</v>
      </c>
      <c r="Z11" s="42">
        <f>[4]Sheet1!$K$56</f>
        <v>24</v>
      </c>
      <c r="AA11" s="43">
        <f t="shared" si="2"/>
        <v>186</v>
      </c>
      <c r="AB11" s="42">
        <f>[4]Sheet1!$K$55</f>
        <v>1</v>
      </c>
      <c r="AC11" s="44">
        <f t="shared" si="6"/>
        <v>1</v>
      </c>
      <c r="AD11" s="106">
        <f>+AC11+AA11+T11+N11+F11+I11</f>
        <v>400</v>
      </c>
    </row>
    <row r="12" spans="1:31" s="35" customFormat="1" ht="13.5" customHeight="1" x14ac:dyDescent="0.25">
      <c r="B12" s="36" t="s">
        <v>21</v>
      </c>
      <c r="C12" s="37" t="str">
        <f>[1]Sheet2!$C$35</f>
        <v>Mr.A.G.A.Udaya Kumara</v>
      </c>
      <c r="D12" s="38">
        <f>[4]Sheet1!$K$67</f>
        <v>20</v>
      </c>
      <c r="E12" s="39"/>
      <c r="F12" s="40">
        <f t="shared" si="0"/>
        <v>20</v>
      </c>
      <c r="G12" s="38"/>
      <c r="H12" s="39"/>
      <c r="I12" s="40">
        <f t="shared" si="1"/>
        <v>0</v>
      </c>
      <c r="J12" s="38">
        <f>[4]Sheet1!$K$63</f>
        <v>40</v>
      </c>
      <c r="K12" s="41">
        <f>[4]Sheet1!$K$66</f>
        <v>60</v>
      </c>
      <c r="L12" s="41">
        <f>[4]Sheet1!$K$62</f>
        <v>50</v>
      </c>
      <c r="M12" s="39">
        <f>[4]Sheet1!$K$69</f>
        <v>10</v>
      </c>
      <c r="N12" s="40">
        <f t="shared" si="3"/>
        <v>160</v>
      </c>
      <c r="O12" s="38"/>
      <c r="P12" s="41"/>
      <c r="Q12" s="41"/>
      <c r="R12" s="41"/>
      <c r="S12" s="39">
        <f>[4]Sheet1!$K$68</f>
        <v>10</v>
      </c>
      <c r="T12" s="40">
        <f t="shared" si="5"/>
        <v>10</v>
      </c>
      <c r="U12" s="38">
        <f>0</f>
        <v>0</v>
      </c>
      <c r="V12" s="41">
        <f>0</f>
        <v>0</v>
      </c>
      <c r="W12" s="41">
        <f>[4]Sheet1!$K$65</f>
        <v>5</v>
      </c>
      <c r="X12" s="41">
        <f>0</f>
        <v>0</v>
      </c>
      <c r="Y12" s="41">
        <f>[4]Sheet1!$K$64</f>
        <v>5</v>
      </c>
      <c r="Z12" s="42">
        <f>0</f>
        <v>0</v>
      </c>
      <c r="AA12" s="43">
        <f t="shared" ref="AA12" si="7">SUM(U12:Z12)</f>
        <v>10</v>
      </c>
      <c r="AB12" s="42"/>
      <c r="AC12" s="44">
        <f t="shared" ref="AC12:AC17" si="8">SUM(AB12)</f>
        <v>0</v>
      </c>
      <c r="AD12" s="106">
        <f t="shared" si="4"/>
        <v>200</v>
      </c>
    </row>
    <row r="13" spans="1:31" s="35" customFormat="1" ht="13.5" customHeight="1" x14ac:dyDescent="0.25">
      <c r="B13" s="36" t="s">
        <v>22</v>
      </c>
      <c r="C13" s="37" t="str">
        <f>[1]Sheet2!$C$36</f>
        <v>Mr.H.M.Indika Hasantha</v>
      </c>
      <c r="D13" s="38">
        <f>[4]Sheet1!$K$187</f>
        <v>12</v>
      </c>
      <c r="E13" s="39">
        <f>[4]Sheet1!$K$182</f>
        <v>12</v>
      </c>
      <c r="F13" s="40">
        <f>SUM(D13:E13)</f>
        <v>24</v>
      </c>
      <c r="G13" s="38">
        <v>0</v>
      </c>
      <c r="H13" s="39">
        <v>0</v>
      </c>
      <c r="I13" s="40">
        <f>SUM(G13:H13)</f>
        <v>0</v>
      </c>
      <c r="J13" s="38">
        <f>0</f>
        <v>0</v>
      </c>
      <c r="K13" s="41">
        <f>[4]Sheet1!$K$186</f>
        <v>150</v>
      </c>
      <c r="L13" s="41">
        <f>[4]Sheet1!$K$181</f>
        <v>100</v>
      </c>
      <c r="M13" s="39"/>
      <c r="N13" s="40">
        <f>SUM(J13:M13)</f>
        <v>250</v>
      </c>
      <c r="O13" s="38"/>
      <c r="P13" s="41"/>
      <c r="Q13" s="41"/>
      <c r="R13" s="41"/>
      <c r="S13" s="39"/>
      <c r="T13" s="40">
        <f t="shared" si="5"/>
        <v>0</v>
      </c>
      <c r="U13" s="38">
        <f>0</f>
        <v>0</v>
      </c>
      <c r="V13" s="41">
        <f>[4]Sheet1!$K$185</f>
        <v>125</v>
      </c>
      <c r="W13" s="41">
        <f>[4]Sheet1!$K$184</f>
        <v>5</v>
      </c>
      <c r="X13" s="41">
        <f>[4]Sheet1!$K$180</f>
        <v>40</v>
      </c>
      <c r="Y13" s="41">
        <f>[4]Sheet1!$K$183</f>
        <v>10</v>
      </c>
      <c r="Z13" s="42">
        <f>[4]Sheet1!$K$188</f>
        <v>46</v>
      </c>
      <c r="AA13" s="43">
        <f>SUM(U13:Z13)</f>
        <v>226</v>
      </c>
      <c r="AB13" s="42"/>
      <c r="AC13" s="44">
        <f t="shared" si="8"/>
        <v>0</v>
      </c>
      <c r="AD13" s="106">
        <f t="shared" si="4"/>
        <v>500</v>
      </c>
    </row>
    <row r="14" spans="1:31" s="35" customFormat="1" ht="13.5" customHeight="1" x14ac:dyDescent="0.25">
      <c r="B14" s="36" t="s">
        <v>23</v>
      </c>
      <c r="C14" s="37" t="str">
        <f>[1]Sheet2!$C$29</f>
        <v>Mr.T.Sanjeewa</v>
      </c>
      <c r="D14" s="38">
        <f>[4]Sheet1!$K$87</f>
        <v>10</v>
      </c>
      <c r="E14" s="39">
        <f>[4]Sheet1!$K$81</f>
        <v>10</v>
      </c>
      <c r="F14" s="40">
        <f t="shared" si="0"/>
        <v>20</v>
      </c>
      <c r="G14" s="38">
        <v>0</v>
      </c>
      <c r="H14" s="39">
        <v>0</v>
      </c>
      <c r="I14" s="40">
        <f t="shared" ref="I14:I17" si="9">SUM(G14:H14)</f>
        <v>0</v>
      </c>
      <c r="J14" s="38">
        <f>[4]Sheet1!$K$83</f>
        <v>20</v>
      </c>
      <c r="K14" s="41">
        <f>[4]Sheet1!$K$86</f>
        <v>100</v>
      </c>
      <c r="L14" s="41">
        <f>[4]Sheet1!$K$80</f>
        <v>100</v>
      </c>
      <c r="M14" s="39">
        <f>[4]Sheet1!$K$88</f>
        <v>10</v>
      </c>
      <c r="N14" s="40">
        <f>SUM(J14:M14)</f>
        <v>230</v>
      </c>
      <c r="O14" s="38">
        <f>0</f>
        <v>0</v>
      </c>
      <c r="P14" s="41"/>
      <c r="Q14" s="41"/>
      <c r="R14" s="41"/>
      <c r="S14" s="39"/>
      <c r="T14" s="40">
        <f t="shared" si="5"/>
        <v>0</v>
      </c>
      <c r="U14" s="38">
        <f>[4]Sheet1!$K$82</f>
        <v>20</v>
      </c>
      <c r="V14" s="41">
        <f>[4]Sheet1!$K$85</f>
        <v>100</v>
      </c>
      <c r="W14" s="41">
        <f>0</f>
        <v>0</v>
      </c>
      <c r="X14" s="41">
        <f>[4]Sheet1!$K$79</f>
        <v>100</v>
      </c>
      <c r="Y14" s="41">
        <f>[4]Sheet1!$K$84</f>
        <v>30</v>
      </c>
      <c r="Z14" s="42">
        <f>0</f>
        <v>0</v>
      </c>
      <c r="AA14" s="43">
        <f>SUM(U14:Z14)</f>
        <v>250</v>
      </c>
      <c r="AB14" s="42"/>
      <c r="AC14" s="44">
        <f t="shared" si="8"/>
        <v>0</v>
      </c>
      <c r="AD14" s="106">
        <f t="shared" si="4"/>
        <v>500</v>
      </c>
    </row>
    <row r="15" spans="1:31" s="35" customFormat="1" ht="13.5" customHeight="1" x14ac:dyDescent="0.25">
      <c r="B15" s="36" t="s">
        <v>24</v>
      </c>
      <c r="C15" s="37" t="str">
        <f>[1]Sheet2!$C$37</f>
        <v>Mr.L.G.T.Chandana</v>
      </c>
      <c r="D15" s="38">
        <f>[4]Sheet1!$K$107</f>
        <v>5</v>
      </c>
      <c r="E15" s="39">
        <f>[4]Sheet1!$K$101</f>
        <v>5</v>
      </c>
      <c r="F15" s="40">
        <f t="shared" si="0"/>
        <v>10</v>
      </c>
      <c r="G15" s="38">
        <v>0</v>
      </c>
      <c r="H15" s="39">
        <v>0</v>
      </c>
      <c r="I15" s="40">
        <f t="shared" si="9"/>
        <v>0</v>
      </c>
      <c r="J15" s="38">
        <f>0</f>
        <v>0</v>
      </c>
      <c r="K15" s="41">
        <f>[4]Sheet1!$K$106</f>
        <v>150</v>
      </c>
      <c r="L15" s="41">
        <f>[4]Sheet1!$K$100</f>
        <v>75</v>
      </c>
      <c r="M15" s="39"/>
      <c r="N15" s="40">
        <f>SUM(J15:M15)</f>
        <v>225</v>
      </c>
      <c r="O15" s="38">
        <f>0</f>
        <v>0</v>
      </c>
      <c r="P15" s="41">
        <f>[4]Sheet1!$K$105</f>
        <v>5</v>
      </c>
      <c r="Q15" s="41">
        <f>0</f>
        <v>0</v>
      </c>
      <c r="R15" s="41">
        <f>[4]Sheet1!$K$99</f>
        <v>5</v>
      </c>
      <c r="S15" s="39">
        <f>[4]Sheet1!$K$109</f>
        <v>5</v>
      </c>
      <c r="T15" s="40">
        <f t="shared" si="5"/>
        <v>15</v>
      </c>
      <c r="U15" s="38">
        <f>[4]Sheet1!$K$102</f>
        <v>5</v>
      </c>
      <c r="V15" s="41">
        <f>[4]Sheet1!$K$104</f>
        <v>10</v>
      </c>
      <c r="W15" s="41">
        <f>[4]Sheet1!$K$103</f>
        <v>5</v>
      </c>
      <c r="X15" s="41">
        <f>[4]Sheet1!$K$98</f>
        <v>10</v>
      </c>
      <c r="Y15" s="41">
        <f>0</f>
        <v>0</v>
      </c>
      <c r="Z15" s="42">
        <f>[4]Sheet1!$K$108</f>
        <v>20</v>
      </c>
      <c r="AA15" s="43">
        <f t="shared" si="2"/>
        <v>50</v>
      </c>
      <c r="AB15" s="42"/>
      <c r="AC15" s="44">
        <f t="shared" si="8"/>
        <v>0</v>
      </c>
      <c r="AD15" s="106">
        <f t="shared" si="4"/>
        <v>300</v>
      </c>
    </row>
    <row r="16" spans="1:31" s="35" customFormat="1" ht="13.5" customHeight="1" x14ac:dyDescent="0.25">
      <c r="B16" s="36" t="s">
        <v>25</v>
      </c>
      <c r="C16" s="37" t="str">
        <f>[1]Sheet2!$C$34</f>
        <v>Mr.A.M.Amith Madushanka</v>
      </c>
      <c r="D16" s="55">
        <f>[4]Sheet1!$K$127</f>
        <v>15</v>
      </c>
      <c r="E16" s="56">
        <f>[4]Sheet1!$K$120</f>
        <v>10</v>
      </c>
      <c r="F16" s="57">
        <f t="shared" si="0"/>
        <v>25</v>
      </c>
      <c r="G16" s="55">
        <v>0</v>
      </c>
      <c r="H16" s="56">
        <v>0</v>
      </c>
      <c r="I16" s="57">
        <f t="shared" si="9"/>
        <v>0</v>
      </c>
      <c r="J16" s="55">
        <f>[4]Sheet1!$K$122</f>
        <v>5</v>
      </c>
      <c r="K16" s="58">
        <f>0</f>
        <v>0</v>
      </c>
      <c r="L16" s="58"/>
      <c r="M16" s="56">
        <f>[4]Sheet1!$K$129</f>
        <v>5</v>
      </c>
      <c r="N16" s="57">
        <f t="shared" si="3"/>
        <v>10</v>
      </c>
      <c r="O16" s="55">
        <f>0</f>
        <v>0</v>
      </c>
      <c r="P16" s="58">
        <f>[4]Sheet1!$K$126</f>
        <v>10</v>
      </c>
      <c r="Q16" s="58"/>
      <c r="R16" s="58">
        <f>[4]Sheet1!$K$119</f>
        <v>10</v>
      </c>
      <c r="S16" s="56">
        <f>[4]Sheet1!$K$128</f>
        <v>10</v>
      </c>
      <c r="T16" s="57">
        <f t="shared" si="5"/>
        <v>30</v>
      </c>
      <c r="U16" s="55">
        <f>[4]Sheet1!$K$121</f>
        <v>10</v>
      </c>
      <c r="V16" s="58">
        <f>[4]Sheet1!$K$125</f>
        <v>10</v>
      </c>
      <c r="W16" s="58">
        <f>[4]Sheet1!$K$124</f>
        <v>5</v>
      </c>
      <c r="X16" s="58">
        <f>0</f>
        <v>0</v>
      </c>
      <c r="Y16" s="58">
        <f>[4]Sheet1!$K$123</f>
        <v>10</v>
      </c>
      <c r="Z16" s="59">
        <f>0</f>
        <v>0</v>
      </c>
      <c r="AA16" s="60">
        <f t="shared" si="2"/>
        <v>35</v>
      </c>
      <c r="AB16" s="59"/>
      <c r="AC16" s="61">
        <f t="shared" si="8"/>
        <v>0</v>
      </c>
      <c r="AD16" s="106">
        <f t="shared" si="4"/>
        <v>100</v>
      </c>
    </row>
    <row r="17" spans="1:30" s="35" customFormat="1" ht="13.5" customHeight="1" thickBot="1" x14ac:dyDescent="0.3">
      <c r="B17" s="45" t="s">
        <v>26</v>
      </c>
      <c r="C17" s="46" t="str">
        <f>[1]Sheet2!$C$32</f>
        <v>Mr.W.B.P.Mendis</v>
      </c>
      <c r="D17" s="62">
        <f>[4]Sheet1!$K$145</f>
        <v>10</v>
      </c>
      <c r="E17" s="63">
        <f>[4]Sheet1!$K$141</f>
        <v>10</v>
      </c>
      <c r="F17" s="64">
        <f t="shared" si="0"/>
        <v>20</v>
      </c>
      <c r="G17" s="62">
        <v>0</v>
      </c>
      <c r="H17" s="63">
        <v>0</v>
      </c>
      <c r="I17" s="64">
        <f t="shared" si="9"/>
        <v>0</v>
      </c>
      <c r="J17" s="62">
        <f>[4]Sheet1!$K$142</f>
        <v>20</v>
      </c>
      <c r="K17" s="65">
        <f>[4]Sheet1!$K$144</f>
        <v>60</v>
      </c>
      <c r="L17" s="65">
        <f>[4]Sheet1!$K$140</f>
        <v>70</v>
      </c>
      <c r="M17" s="63">
        <f>0</f>
        <v>0</v>
      </c>
      <c r="N17" s="64">
        <f>SUM(J17:M17)</f>
        <v>150</v>
      </c>
      <c r="O17" s="62"/>
      <c r="P17" s="65"/>
      <c r="Q17" s="65"/>
      <c r="R17" s="65"/>
      <c r="S17" s="63"/>
      <c r="T17" s="64">
        <f t="shared" ref="T17" si="10">SUM(O17:S17)</f>
        <v>0</v>
      </c>
      <c r="U17" s="62">
        <f>0</f>
        <v>0</v>
      </c>
      <c r="V17" s="65">
        <f>[4]Sheet1!$K$143</f>
        <v>15</v>
      </c>
      <c r="W17" s="65">
        <v>0</v>
      </c>
      <c r="X17" s="65">
        <f>[4]Sheet1!$K$139</f>
        <v>15</v>
      </c>
      <c r="Y17" s="65">
        <v>0</v>
      </c>
      <c r="Z17" s="66">
        <v>0</v>
      </c>
      <c r="AA17" s="67">
        <f t="shared" si="2"/>
        <v>30</v>
      </c>
      <c r="AB17" s="66"/>
      <c r="AC17" s="68">
        <f t="shared" si="8"/>
        <v>0</v>
      </c>
      <c r="AD17" s="106">
        <f t="shared" si="4"/>
        <v>200</v>
      </c>
    </row>
    <row r="18" spans="1:30" s="35" customFormat="1" ht="16.5" thickBot="1" x14ac:dyDescent="0.3">
      <c r="B18" s="173" t="s">
        <v>5</v>
      </c>
      <c r="C18" s="174"/>
      <c r="D18" s="29">
        <f>SUM(D8:D17)</f>
        <v>132</v>
      </c>
      <c r="E18" s="26">
        <f t="shared" ref="E18:AC18" si="11">SUM(E8:E17)</f>
        <v>107</v>
      </c>
      <c r="F18" s="8">
        <f t="shared" si="11"/>
        <v>239</v>
      </c>
      <c r="G18" s="29">
        <f>SUM(G8:G17)</f>
        <v>0</v>
      </c>
      <c r="H18" s="26">
        <f t="shared" ref="H18:I18" si="12">SUM(H8:H17)</f>
        <v>0</v>
      </c>
      <c r="I18" s="8">
        <f t="shared" si="12"/>
        <v>0</v>
      </c>
      <c r="J18" s="27">
        <f t="shared" si="11"/>
        <v>205</v>
      </c>
      <c r="K18" s="28">
        <f t="shared" si="11"/>
        <v>829</v>
      </c>
      <c r="L18" s="28">
        <f t="shared" si="11"/>
        <v>686</v>
      </c>
      <c r="M18" s="9">
        <f t="shared" si="11"/>
        <v>53</v>
      </c>
      <c r="N18" s="8">
        <f t="shared" si="11"/>
        <v>1773</v>
      </c>
      <c r="O18" s="27">
        <f t="shared" si="11"/>
        <v>0</v>
      </c>
      <c r="P18" s="28">
        <f t="shared" si="11"/>
        <v>36</v>
      </c>
      <c r="Q18" s="29">
        <f t="shared" si="11"/>
        <v>1</v>
      </c>
      <c r="R18" s="28">
        <f t="shared" si="11"/>
        <v>40</v>
      </c>
      <c r="S18" s="9">
        <f t="shared" si="11"/>
        <v>34</v>
      </c>
      <c r="T18" s="8">
        <f t="shared" si="11"/>
        <v>111</v>
      </c>
      <c r="U18" s="27">
        <f t="shared" si="11"/>
        <v>50</v>
      </c>
      <c r="V18" s="28">
        <f t="shared" si="11"/>
        <v>375</v>
      </c>
      <c r="W18" s="28">
        <f t="shared" si="11"/>
        <v>42</v>
      </c>
      <c r="X18" s="28">
        <f t="shared" si="11"/>
        <v>317</v>
      </c>
      <c r="Y18" s="28">
        <f t="shared" si="11"/>
        <v>97</v>
      </c>
      <c r="Z18" s="9">
        <f t="shared" si="11"/>
        <v>120</v>
      </c>
      <c r="AA18" s="8">
        <f t="shared" si="11"/>
        <v>1001</v>
      </c>
      <c r="AB18" s="8">
        <f t="shared" si="11"/>
        <v>1</v>
      </c>
      <c r="AC18" s="8">
        <f t="shared" si="11"/>
        <v>1</v>
      </c>
      <c r="AD18" s="143">
        <f>SUM(AD8:AD17)</f>
        <v>3125</v>
      </c>
    </row>
    <row r="19" spans="1:30" s="7" customFormat="1" ht="16.5" thickBot="1" x14ac:dyDescent="0.3">
      <c r="B19" s="284" t="s">
        <v>77</v>
      </c>
      <c r="C19" s="285"/>
      <c r="D19" s="112"/>
      <c r="E19" s="116"/>
      <c r="F19" s="114"/>
      <c r="G19" s="112"/>
      <c r="H19" s="116"/>
      <c r="I19" s="114"/>
      <c r="J19" s="112"/>
      <c r="K19" s="115"/>
      <c r="L19" s="115"/>
      <c r="M19" s="116"/>
      <c r="N19" s="114"/>
      <c r="O19" s="112"/>
      <c r="P19" s="115"/>
      <c r="Q19" s="115"/>
      <c r="R19" s="115"/>
      <c r="S19" s="116"/>
      <c r="T19" s="114"/>
      <c r="U19" s="112"/>
      <c r="V19" s="115"/>
      <c r="W19" s="115"/>
      <c r="X19" s="115"/>
      <c r="Y19" s="115"/>
      <c r="Z19" s="117"/>
      <c r="AA19" s="127"/>
      <c r="AB19" s="117"/>
      <c r="AC19" s="119"/>
      <c r="AD19" s="114"/>
    </row>
    <row r="20" spans="1:30" ht="13.5" customHeight="1" x14ac:dyDescent="0.25">
      <c r="A20" s="1" t="s">
        <v>9</v>
      </c>
      <c r="B20" s="103" t="s">
        <v>28</v>
      </c>
      <c r="C20" s="125" t="str">
        <f>[1]Sheet2!$C$47</f>
        <v>Mr.K.Ahilendirajah</v>
      </c>
      <c r="D20" s="104">
        <f>[4]Sheet1!$K$381</f>
        <v>15</v>
      </c>
      <c r="E20" s="108">
        <f>0</f>
        <v>0</v>
      </c>
      <c r="F20" s="106">
        <f>SUM(D20:E20)</f>
        <v>15</v>
      </c>
      <c r="G20" s="104">
        <f>0</f>
        <v>0</v>
      </c>
      <c r="H20" s="108">
        <v>0</v>
      </c>
      <c r="I20" s="106">
        <f>SUM(G20:H20)</f>
        <v>0</v>
      </c>
      <c r="J20" s="104">
        <f>[4]Sheet1!$K$377</f>
        <v>20</v>
      </c>
      <c r="K20" s="107">
        <f>[4]Sheet1!$K$380</f>
        <v>120</v>
      </c>
      <c r="L20" s="107">
        <f>[4]Sheet1!$K$376</f>
        <v>30</v>
      </c>
      <c r="M20" s="108"/>
      <c r="N20" s="106">
        <f>SUM(J20:M20)</f>
        <v>170</v>
      </c>
      <c r="O20" s="104">
        <f>0</f>
        <v>0</v>
      </c>
      <c r="P20" s="107">
        <v>0</v>
      </c>
      <c r="Q20" s="107">
        <v>0</v>
      </c>
      <c r="R20" s="107">
        <v>0</v>
      </c>
      <c r="S20" s="108">
        <v>0</v>
      </c>
      <c r="T20" s="106">
        <f t="shared" ref="T20:T24" si="13">SUM(O20:S20)</f>
        <v>0</v>
      </c>
      <c r="U20" s="104">
        <f>0</f>
        <v>0</v>
      </c>
      <c r="V20" s="107">
        <f>[4]Sheet1!$K$379</f>
        <v>100</v>
      </c>
      <c r="W20" s="107">
        <f>[4]Sheet1!$K$378</f>
        <v>15</v>
      </c>
      <c r="X20" s="107"/>
      <c r="Y20" s="107"/>
      <c r="Z20" s="109"/>
      <c r="AA20" s="126">
        <f t="shared" ref="AA20:AA27" si="14">SUM(U20:Z20)</f>
        <v>115</v>
      </c>
      <c r="AB20" s="109"/>
      <c r="AC20" s="122">
        <v>0</v>
      </c>
      <c r="AD20" s="106">
        <f t="shared" ref="AD20:AD27" si="15">+AC20+AA20+T20+N20+F20+I20</f>
        <v>300</v>
      </c>
    </row>
    <row r="21" spans="1:30" s="35" customFormat="1" ht="13.5" customHeight="1" x14ac:dyDescent="0.25">
      <c r="B21" s="36" t="s">
        <v>29</v>
      </c>
      <c r="C21" s="37" t="str">
        <f>[1]Sheet2!$C$52</f>
        <v>Sajath Distributors</v>
      </c>
      <c r="D21" s="38">
        <f>0</f>
        <v>0</v>
      </c>
      <c r="E21" s="39"/>
      <c r="F21" s="40">
        <f>SUM(D21:E21)</f>
        <v>0</v>
      </c>
      <c r="G21" s="38">
        <v>0</v>
      </c>
      <c r="H21" s="39">
        <v>0</v>
      </c>
      <c r="I21" s="40">
        <f>SUM(G21:H21)</f>
        <v>0</v>
      </c>
      <c r="J21" s="38">
        <f>[4]Sheet1!$K$393</f>
        <v>25</v>
      </c>
      <c r="K21" s="41">
        <f>[4]Sheet1!$K$394</f>
        <v>100</v>
      </c>
      <c r="L21" s="41">
        <f>[4]Sheet1!$K$392</f>
        <v>25</v>
      </c>
      <c r="M21" s="39"/>
      <c r="N21" s="40">
        <f>SUM(J21:M21)</f>
        <v>150</v>
      </c>
      <c r="O21" s="38">
        <v>0</v>
      </c>
      <c r="P21" s="41">
        <v>0</v>
      </c>
      <c r="Q21" s="41">
        <v>0</v>
      </c>
      <c r="R21" s="41">
        <v>0</v>
      </c>
      <c r="S21" s="39">
        <v>0</v>
      </c>
      <c r="T21" s="40">
        <f t="shared" si="13"/>
        <v>0</v>
      </c>
      <c r="U21" s="38"/>
      <c r="V21" s="41"/>
      <c r="W21" s="41"/>
      <c r="X21" s="41"/>
      <c r="Y21" s="41"/>
      <c r="Z21" s="42"/>
      <c r="AA21" s="43">
        <f t="shared" si="14"/>
        <v>0</v>
      </c>
      <c r="AB21" s="42"/>
      <c r="AC21" s="44">
        <v>0</v>
      </c>
      <c r="AD21" s="106">
        <f t="shared" si="15"/>
        <v>150</v>
      </c>
    </row>
    <row r="22" spans="1:30" s="35" customFormat="1" ht="13.5" customHeight="1" x14ac:dyDescent="0.25">
      <c r="B22" s="36" t="s">
        <v>30</v>
      </c>
      <c r="C22" s="37" t="str">
        <f>[1]Sheet2!$C$54</f>
        <v>Mr.M.T.Muzamil</v>
      </c>
      <c r="D22" s="38">
        <f>[4]Sheet1!$K$492</f>
        <v>15</v>
      </c>
      <c r="E22" s="39">
        <f>0</f>
        <v>0</v>
      </c>
      <c r="F22" s="40">
        <f t="shared" ref="F22:F27" si="16">SUM(D22:E22)</f>
        <v>15</v>
      </c>
      <c r="G22" s="38"/>
      <c r="H22" s="39"/>
      <c r="I22" s="40">
        <f t="shared" ref="I22:I27" si="17">SUM(G22:H22)</f>
        <v>0</v>
      </c>
      <c r="J22" s="38">
        <v>99</v>
      </c>
      <c r="K22" s="275">
        <v>130</v>
      </c>
      <c r="L22" s="41">
        <f>[4]Sheet1!$K$482</f>
        <v>30</v>
      </c>
      <c r="M22" s="39"/>
      <c r="N22" s="40">
        <f t="shared" ref="N22:N26" si="18">SUM(J22:M22)</f>
        <v>259</v>
      </c>
      <c r="O22" s="38">
        <f>[4]Sheet1!$K$484</f>
        <v>4</v>
      </c>
      <c r="P22" s="41">
        <f>[4]Sheet1!$K$490</f>
        <v>2</v>
      </c>
      <c r="Q22" s="41">
        <f>[4]Sheet1!$K$488</f>
        <v>2</v>
      </c>
      <c r="R22" s="41">
        <f>[4]Sheet1!$K$481</f>
        <v>2</v>
      </c>
      <c r="S22" s="39"/>
      <c r="T22" s="40">
        <f t="shared" si="13"/>
        <v>10</v>
      </c>
      <c r="U22" s="38">
        <f>[4]Sheet1!$K$483</f>
        <v>20</v>
      </c>
      <c r="V22" s="41">
        <f>[4]Sheet1!$K$489</f>
        <v>70</v>
      </c>
      <c r="W22" s="41">
        <f>[4]Sheet1!$K$487</f>
        <v>20</v>
      </c>
      <c r="X22" s="41">
        <f>[4]Sheet1!$K$480</f>
        <v>5</v>
      </c>
      <c r="Y22" s="41">
        <f>[4]Sheet1!$K$486</f>
        <v>40</v>
      </c>
      <c r="Z22" s="42">
        <f>[4]Sheet1!$K$494</f>
        <v>5</v>
      </c>
      <c r="AA22" s="43">
        <f t="shared" si="14"/>
        <v>160</v>
      </c>
      <c r="AB22" s="42">
        <f>[4]Sheet1!$K$493</f>
        <v>5</v>
      </c>
      <c r="AC22" s="44">
        <f>SUM(AB22)</f>
        <v>5</v>
      </c>
      <c r="AD22" s="106">
        <f>+AC22+AA22+T22+N22+F22+I22</f>
        <v>449</v>
      </c>
    </row>
    <row r="23" spans="1:30" s="35" customFormat="1" ht="13.5" customHeight="1" x14ac:dyDescent="0.25">
      <c r="B23" s="36" t="s">
        <v>31</v>
      </c>
      <c r="C23" s="37" t="str">
        <f>[1]Sheet2!$C$50</f>
        <v>Ms.Prathanjani</v>
      </c>
      <c r="D23" s="38">
        <f>[4]Sheet1!$K$414</f>
        <v>5</v>
      </c>
      <c r="E23" s="39">
        <f>0</f>
        <v>0</v>
      </c>
      <c r="F23" s="40">
        <f t="shared" si="16"/>
        <v>5</v>
      </c>
      <c r="G23" s="38"/>
      <c r="H23" s="39">
        <v>0</v>
      </c>
      <c r="I23" s="40">
        <f t="shared" si="17"/>
        <v>0</v>
      </c>
      <c r="J23" s="38">
        <f>[4]Sheet1!$K$409</f>
        <v>45</v>
      </c>
      <c r="K23" s="41">
        <f>[4]Sheet1!$K$413</f>
        <v>100</v>
      </c>
      <c r="L23" s="41">
        <f>[4]Sheet1!$K$407</f>
        <v>40</v>
      </c>
      <c r="M23" s="39">
        <f>0</f>
        <v>0</v>
      </c>
      <c r="N23" s="40">
        <f t="shared" si="18"/>
        <v>185</v>
      </c>
      <c r="O23" s="38"/>
      <c r="P23" s="41">
        <f>0</f>
        <v>0</v>
      </c>
      <c r="Q23" s="41">
        <f>[4]Sheet1!$K$411</f>
        <v>6</v>
      </c>
      <c r="R23" s="41"/>
      <c r="S23" s="39">
        <f>[4]Sheet1!$K$415</f>
        <v>5</v>
      </c>
      <c r="T23" s="40">
        <f t="shared" si="13"/>
        <v>11</v>
      </c>
      <c r="U23" s="38">
        <f>[4]Sheet1!$K$408</f>
        <v>10</v>
      </c>
      <c r="V23" s="41">
        <f>[4]Sheet1!$K$412</f>
        <v>9</v>
      </c>
      <c r="W23" s="41">
        <f>[4]Sheet1!$K$410</f>
        <v>5</v>
      </c>
      <c r="X23" s="41">
        <f>[4]Sheet1!$K$406</f>
        <v>10</v>
      </c>
      <c r="Y23" s="41"/>
      <c r="Z23" s="42">
        <f>0</f>
        <v>0</v>
      </c>
      <c r="AA23" s="43">
        <f t="shared" si="14"/>
        <v>34</v>
      </c>
      <c r="AB23" s="42"/>
      <c r="AC23" s="44">
        <v>0</v>
      </c>
      <c r="AD23" s="106">
        <f t="shared" si="15"/>
        <v>235</v>
      </c>
    </row>
    <row r="24" spans="1:30" s="35" customFormat="1" ht="13.5" customHeight="1" x14ac:dyDescent="0.25">
      <c r="B24" s="36" t="s">
        <v>32</v>
      </c>
      <c r="C24" s="37" t="str">
        <f>[1]Sheet2!$C$48</f>
        <v>Mr.Vasantha Kumar</v>
      </c>
      <c r="D24" s="38">
        <f>[4]Sheet1!$K$430</f>
        <v>10</v>
      </c>
      <c r="E24" s="39"/>
      <c r="F24" s="40">
        <f t="shared" si="16"/>
        <v>10</v>
      </c>
      <c r="G24" s="38">
        <v>0</v>
      </c>
      <c r="H24" s="39">
        <v>0</v>
      </c>
      <c r="I24" s="40">
        <f t="shared" si="17"/>
        <v>0</v>
      </c>
      <c r="J24" s="38">
        <f>[4]Sheet1!$K$427</f>
        <v>80</v>
      </c>
      <c r="K24" s="41">
        <f>[4]Sheet1!$K$429</f>
        <v>130</v>
      </c>
      <c r="L24" s="41"/>
      <c r="M24" s="39"/>
      <c r="N24" s="40">
        <f t="shared" si="18"/>
        <v>210</v>
      </c>
      <c r="O24" s="38"/>
      <c r="P24" s="41"/>
      <c r="Q24" s="41"/>
      <c r="R24" s="41"/>
      <c r="S24" s="39"/>
      <c r="T24" s="40">
        <f t="shared" si="13"/>
        <v>0</v>
      </c>
      <c r="U24" s="38">
        <f>[4]Sheet1!$K$426</f>
        <v>15</v>
      </c>
      <c r="V24" s="41">
        <f>0</f>
        <v>0</v>
      </c>
      <c r="W24" s="41">
        <f>[4]Sheet1!$K$428</f>
        <v>100</v>
      </c>
      <c r="X24" s="41">
        <f>[4]Sheet1!$K$425</f>
        <v>15</v>
      </c>
      <c r="Y24" s="41"/>
      <c r="Z24" s="42">
        <f>0</f>
        <v>0</v>
      </c>
      <c r="AA24" s="43">
        <f t="shared" si="14"/>
        <v>130</v>
      </c>
      <c r="AB24" s="42"/>
      <c r="AC24" s="44">
        <f t="shared" ref="AC24:AC25" si="19">SUM(AB24)</f>
        <v>0</v>
      </c>
      <c r="AD24" s="106">
        <f t="shared" si="15"/>
        <v>350</v>
      </c>
    </row>
    <row r="25" spans="1:30" s="35" customFormat="1" ht="13.5" customHeight="1" x14ac:dyDescent="0.25">
      <c r="B25" s="36" t="s">
        <v>33</v>
      </c>
      <c r="C25" s="37" t="str">
        <f>[1]Sheet2!$C$53</f>
        <v>Mr.I.H.M.Nadun Hasarindu</v>
      </c>
      <c r="D25" s="38">
        <f>[4]Sheet1!$K$452</f>
        <v>20</v>
      </c>
      <c r="E25" s="39">
        <f>[4]Sheet1!$K$443</f>
        <v>10</v>
      </c>
      <c r="F25" s="40">
        <f t="shared" si="16"/>
        <v>30</v>
      </c>
      <c r="G25" s="38"/>
      <c r="H25" s="39"/>
      <c r="I25" s="40">
        <f t="shared" si="17"/>
        <v>0</v>
      </c>
      <c r="J25" s="38">
        <f>[4]Sheet1!$K$446</f>
        <v>35</v>
      </c>
      <c r="K25" s="41">
        <f>[4]Sheet1!$K$451</f>
        <v>70</v>
      </c>
      <c r="L25" s="41">
        <f>[4]Sheet1!$K$442</f>
        <v>35</v>
      </c>
      <c r="M25" s="39"/>
      <c r="N25" s="40">
        <f t="shared" si="18"/>
        <v>140</v>
      </c>
      <c r="O25" s="38">
        <f>[4]Sheet1!$K$445</f>
        <v>5</v>
      </c>
      <c r="P25" s="41">
        <f>[4]Sheet1!$K$450</f>
        <v>5</v>
      </c>
      <c r="Q25" s="41"/>
      <c r="R25" s="41"/>
      <c r="S25" s="39">
        <f>0</f>
        <v>0</v>
      </c>
      <c r="T25" s="40">
        <f>SUM(O25:S25)</f>
        <v>10</v>
      </c>
      <c r="U25" s="38">
        <f>[4]Sheet1!$K$444</f>
        <v>10</v>
      </c>
      <c r="V25" s="41">
        <f>[4]Sheet1!$K$449</f>
        <v>20</v>
      </c>
      <c r="W25" s="41">
        <f>[4]Sheet1!$K$448</f>
        <v>10</v>
      </c>
      <c r="X25" s="41">
        <f>[4]Sheet1!$K$441</f>
        <v>10</v>
      </c>
      <c r="Y25" s="41">
        <f>[4]Sheet1!$K$447</f>
        <v>10</v>
      </c>
      <c r="Z25" s="42">
        <f>[4]Sheet1!$K$453</f>
        <v>10</v>
      </c>
      <c r="AA25" s="43">
        <f t="shared" si="14"/>
        <v>70</v>
      </c>
      <c r="AB25" s="42">
        <v>0</v>
      </c>
      <c r="AC25" s="44">
        <f t="shared" si="19"/>
        <v>0</v>
      </c>
      <c r="AD25" s="106">
        <f t="shared" si="15"/>
        <v>250</v>
      </c>
    </row>
    <row r="26" spans="1:30" s="35" customFormat="1" ht="13.5" customHeight="1" x14ac:dyDescent="0.25">
      <c r="B26" s="36" t="s">
        <v>34</v>
      </c>
      <c r="C26" s="37" t="str">
        <f>[1]Sheet2!$C$51</f>
        <v>COSCO Marketing(Mr.A.M.Irshath)</v>
      </c>
      <c r="D26" s="38">
        <f>[4]Sheet1!$K$476</f>
        <v>25</v>
      </c>
      <c r="E26" s="39">
        <f>[4]Sheet1!$K$470</f>
        <v>10</v>
      </c>
      <c r="F26" s="40">
        <f t="shared" si="16"/>
        <v>35</v>
      </c>
      <c r="G26" s="38"/>
      <c r="H26" s="39">
        <v>0</v>
      </c>
      <c r="I26" s="40">
        <f t="shared" si="17"/>
        <v>0</v>
      </c>
      <c r="J26" s="38">
        <f>[4]Sheet1!$K$471</f>
        <v>30</v>
      </c>
      <c r="K26" s="41">
        <f>[4]Sheet1!$K$475</f>
        <v>120</v>
      </c>
      <c r="L26" s="41">
        <f>[4]Sheet1!$K$469</f>
        <v>30</v>
      </c>
      <c r="M26" s="39"/>
      <c r="N26" s="40">
        <f t="shared" si="18"/>
        <v>180</v>
      </c>
      <c r="O26" s="38"/>
      <c r="P26" s="41"/>
      <c r="Q26" s="41"/>
      <c r="R26" s="41"/>
      <c r="S26" s="39"/>
      <c r="T26" s="40">
        <f t="shared" ref="T26:T27" si="20">SUM(O26:S26)</f>
        <v>0</v>
      </c>
      <c r="U26" s="38">
        <f>0</f>
        <v>0</v>
      </c>
      <c r="V26" s="41">
        <f>[4]Sheet1!$K$474</f>
        <v>40</v>
      </c>
      <c r="W26" s="41">
        <f>[4]Sheet1!$K$473</f>
        <v>15</v>
      </c>
      <c r="X26" s="41">
        <f>[4]Sheet1!$K$468</f>
        <v>15</v>
      </c>
      <c r="Y26" s="41">
        <f>[4]Sheet1!$K$472</f>
        <v>15</v>
      </c>
      <c r="Z26" s="42">
        <f>0</f>
        <v>0</v>
      </c>
      <c r="AA26" s="43">
        <f t="shared" si="14"/>
        <v>85</v>
      </c>
      <c r="AB26" s="42"/>
      <c r="AC26" s="44">
        <v>0</v>
      </c>
      <c r="AD26" s="106">
        <f t="shared" si="15"/>
        <v>300</v>
      </c>
    </row>
    <row r="27" spans="1:30" s="35" customFormat="1" ht="13.5" customHeight="1" thickBot="1" x14ac:dyDescent="0.3">
      <c r="B27" s="45" t="s">
        <v>35</v>
      </c>
      <c r="C27" s="46" t="str">
        <f>[1]Sheet2!$C$49</f>
        <v>Mr.Sampath Kumara(Sonwel Di:)</v>
      </c>
      <c r="D27" s="47"/>
      <c r="E27" s="48"/>
      <c r="F27" s="49">
        <f t="shared" si="16"/>
        <v>0</v>
      </c>
      <c r="G27" s="47">
        <v>0</v>
      </c>
      <c r="H27" s="48">
        <v>0</v>
      </c>
      <c r="I27" s="49">
        <f t="shared" si="17"/>
        <v>0</v>
      </c>
      <c r="J27" s="47"/>
      <c r="K27" s="50"/>
      <c r="L27" s="50"/>
      <c r="M27" s="48"/>
      <c r="N27" s="49">
        <f>SUM(J27:M27)</f>
        <v>0</v>
      </c>
      <c r="O27" s="47"/>
      <c r="P27" s="50"/>
      <c r="Q27" s="50"/>
      <c r="R27" s="50"/>
      <c r="S27" s="48"/>
      <c r="T27" s="51">
        <f t="shared" si="20"/>
        <v>0</v>
      </c>
      <c r="U27" s="47"/>
      <c r="V27" s="50"/>
      <c r="W27" s="50"/>
      <c r="X27" s="50"/>
      <c r="Y27" s="50"/>
      <c r="Z27" s="52"/>
      <c r="AA27" s="53">
        <f t="shared" si="14"/>
        <v>0</v>
      </c>
      <c r="AB27" s="52"/>
      <c r="AC27" s="54">
        <v>0</v>
      </c>
      <c r="AD27" s="106">
        <f t="shared" si="15"/>
        <v>0</v>
      </c>
    </row>
    <row r="28" spans="1:30" s="35" customFormat="1" ht="13.5" customHeight="1" thickBot="1" x14ac:dyDescent="0.3">
      <c r="B28" s="173" t="s">
        <v>5</v>
      </c>
      <c r="C28" s="174"/>
      <c r="D28" s="29">
        <f>SUM(D20:D27)</f>
        <v>90</v>
      </c>
      <c r="E28" s="26">
        <f t="shared" ref="E28:AC28" si="21">SUM(E20:E27)</f>
        <v>20</v>
      </c>
      <c r="F28" s="8">
        <f t="shared" si="21"/>
        <v>110</v>
      </c>
      <c r="G28" s="29">
        <f>SUM(G20:G27)</f>
        <v>0</v>
      </c>
      <c r="H28" s="26">
        <f t="shared" ref="H28:I28" si="22">SUM(H20:H27)</f>
        <v>0</v>
      </c>
      <c r="I28" s="8">
        <f t="shared" si="22"/>
        <v>0</v>
      </c>
      <c r="J28" s="27">
        <f t="shared" si="21"/>
        <v>334</v>
      </c>
      <c r="K28" s="28">
        <f t="shared" si="21"/>
        <v>770</v>
      </c>
      <c r="L28" s="28">
        <f t="shared" si="21"/>
        <v>190</v>
      </c>
      <c r="M28" s="9">
        <f t="shared" si="21"/>
        <v>0</v>
      </c>
      <c r="N28" s="8">
        <f t="shared" si="21"/>
        <v>1294</v>
      </c>
      <c r="O28" s="27">
        <f t="shared" si="21"/>
        <v>9</v>
      </c>
      <c r="P28" s="28">
        <f t="shared" si="21"/>
        <v>7</v>
      </c>
      <c r="Q28" s="28">
        <f t="shared" si="21"/>
        <v>8</v>
      </c>
      <c r="R28" s="28">
        <f t="shared" si="21"/>
        <v>2</v>
      </c>
      <c r="S28" s="9">
        <f t="shared" si="21"/>
        <v>5</v>
      </c>
      <c r="T28" s="8">
        <f t="shared" si="21"/>
        <v>31</v>
      </c>
      <c r="U28" s="27">
        <f t="shared" si="21"/>
        <v>55</v>
      </c>
      <c r="V28" s="28">
        <f t="shared" si="21"/>
        <v>239</v>
      </c>
      <c r="W28" s="28">
        <f t="shared" si="21"/>
        <v>165</v>
      </c>
      <c r="X28" s="28">
        <f t="shared" si="21"/>
        <v>55</v>
      </c>
      <c r="Y28" s="28">
        <f t="shared" si="21"/>
        <v>65</v>
      </c>
      <c r="Z28" s="9">
        <f t="shared" si="21"/>
        <v>15</v>
      </c>
      <c r="AA28" s="8">
        <f t="shared" si="21"/>
        <v>594</v>
      </c>
      <c r="AB28" s="8">
        <f t="shared" si="21"/>
        <v>5</v>
      </c>
      <c r="AC28" s="8">
        <f t="shared" si="21"/>
        <v>5</v>
      </c>
      <c r="AD28" s="143">
        <f>SUM(AD20:AD27)</f>
        <v>2034</v>
      </c>
    </row>
    <row r="29" spans="1:30" s="7" customFormat="1" ht="16.5" thickBot="1" x14ac:dyDescent="0.3">
      <c r="B29" s="284" t="s">
        <v>76</v>
      </c>
      <c r="C29" s="285"/>
      <c r="D29" s="112"/>
      <c r="E29" s="124"/>
      <c r="F29" s="114"/>
      <c r="G29" s="112"/>
      <c r="H29" s="124"/>
      <c r="I29" s="114"/>
      <c r="J29" s="112"/>
      <c r="K29" s="115"/>
      <c r="L29" s="115"/>
      <c r="M29" s="116"/>
      <c r="N29" s="114"/>
      <c r="O29" s="112"/>
      <c r="P29" s="115"/>
      <c r="Q29" s="115"/>
      <c r="R29" s="115"/>
      <c r="S29" s="116"/>
      <c r="T29" s="114">
        <f t="shared" ref="T29:T68" si="23">SUM(O29:S29)</f>
        <v>0</v>
      </c>
      <c r="U29" s="112"/>
      <c r="V29" s="115"/>
      <c r="W29" s="115"/>
      <c r="X29" s="115"/>
      <c r="Y29" s="115"/>
      <c r="Z29" s="116"/>
      <c r="AA29" s="114"/>
      <c r="AB29" s="113"/>
      <c r="AC29" s="114"/>
      <c r="AD29" s="147"/>
    </row>
    <row r="30" spans="1:30" ht="13.5" customHeight="1" x14ac:dyDescent="0.25">
      <c r="A30" s="1" t="s">
        <v>9</v>
      </c>
      <c r="B30" s="103" t="s">
        <v>36</v>
      </c>
      <c r="C30" s="69" t="str">
        <f>[1]Sheet2!$C$5</f>
        <v>Mr.I.P.Sriyananda</v>
      </c>
      <c r="D30" s="104">
        <f>[4]Sheet1!$K$239</f>
        <v>10</v>
      </c>
      <c r="E30" s="123">
        <f>[4]Sheet1!$K$230</f>
        <v>10</v>
      </c>
      <c r="F30" s="106">
        <f t="shared" ref="F30:F69" si="24">SUM(D30:E30)</f>
        <v>20</v>
      </c>
      <c r="G30" s="104"/>
      <c r="H30" s="123">
        <v>0</v>
      </c>
      <c r="I30" s="106">
        <f t="shared" ref="I30:I33" si="25">SUM(G30:H30)</f>
        <v>0</v>
      </c>
      <c r="J30" s="104">
        <f>[4]Sheet1!$K$232</f>
        <v>45</v>
      </c>
      <c r="K30" s="107">
        <f>[4]Sheet1!$K$238</f>
        <v>140</v>
      </c>
      <c r="L30" s="107">
        <f>[4]Sheet1!$K$229</f>
        <v>90</v>
      </c>
      <c r="M30" s="108"/>
      <c r="N30" s="106">
        <f t="shared" ref="N30:N51" si="26">SUM(J30:M30)</f>
        <v>275</v>
      </c>
      <c r="O30" s="104"/>
      <c r="P30" s="107">
        <f>[4]Sheet1!$K$237</f>
        <v>10</v>
      </c>
      <c r="Q30" s="107">
        <f>[4]Sheet1!$K$235</f>
        <v>5</v>
      </c>
      <c r="R30" s="107">
        <f>[4]Sheet1!$K$228</f>
        <v>10</v>
      </c>
      <c r="S30" s="108"/>
      <c r="T30" s="106">
        <f>SUM(O30:S30)</f>
        <v>25</v>
      </c>
      <c r="U30" s="104">
        <f>[4]Sheet1!$K$231</f>
        <v>10</v>
      </c>
      <c r="V30" s="107">
        <f>[4]Sheet1!$K$236</f>
        <v>40</v>
      </c>
      <c r="W30" s="107">
        <f>[4]Sheet1!$K$234</f>
        <v>10</v>
      </c>
      <c r="X30" s="107">
        <f>[4]Sheet1!$K$227</f>
        <v>35</v>
      </c>
      <c r="Y30" s="107">
        <f>[4]Sheet1!$K$233</f>
        <v>25</v>
      </c>
      <c r="Z30" s="108">
        <f>[4]Sheet1!$K$240</f>
        <v>10</v>
      </c>
      <c r="AA30" s="106">
        <f>SUM(U30:Z30)</f>
        <v>130</v>
      </c>
      <c r="AB30" s="105"/>
      <c r="AC30" s="106">
        <f>SUM(AB30)</f>
        <v>0</v>
      </c>
      <c r="AD30" s="106">
        <f t="shared" ref="AD30:AD33" si="27">+AC30+AA30+T30+N30+F30+I30</f>
        <v>450</v>
      </c>
    </row>
    <row r="31" spans="1:30" s="35" customFormat="1" ht="13.5" customHeight="1" x14ac:dyDescent="0.25">
      <c r="B31" s="36" t="s">
        <v>37</v>
      </c>
      <c r="C31" s="70" t="str">
        <f>[1]Sheet2!$C$7</f>
        <v>Mr.Don Anura Hallala</v>
      </c>
      <c r="D31" s="38">
        <f>0</f>
        <v>0</v>
      </c>
      <c r="E31" s="71"/>
      <c r="F31" s="40">
        <f t="shared" si="24"/>
        <v>0</v>
      </c>
      <c r="G31" s="38"/>
      <c r="H31" s="71">
        <v>0</v>
      </c>
      <c r="I31" s="40">
        <f t="shared" si="25"/>
        <v>0</v>
      </c>
      <c r="J31" s="38">
        <f>[4]Sheet1!$K$340</f>
        <v>30</v>
      </c>
      <c r="K31" s="41">
        <f>[4]Sheet1!$K$344</f>
        <v>72</v>
      </c>
      <c r="L31" s="41">
        <f>[4]Sheet1!$K$338</f>
        <v>70</v>
      </c>
      <c r="M31" s="39"/>
      <c r="N31" s="40">
        <f t="shared" si="26"/>
        <v>172</v>
      </c>
      <c r="O31" s="38"/>
      <c r="P31" s="41">
        <f>0</f>
        <v>0</v>
      </c>
      <c r="Q31" s="41">
        <f>[4]Sheet1!$K$342</f>
        <v>5</v>
      </c>
      <c r="R31" s="41">
        <f>[4]Sheet1!$K$337</f>
        <v>5</v>
      </c>
      <c r="S31" s="39"/>
      <c r="T31" s="40">
        <f t="shared" si="23"/>
        <v>10</v>
      </c>
      <c r="U31" s="38">
        <f>[4]Sheet1!$K$339</f>
        <v>5</v>
      </c>
      <c r="V31" s="41">
        <f>[4]Sheet1!$K$343</f>
        <v>5</v>
      </c>
      <c r="W31" s="41">
        <f>0</f>
        <v>0</v>
      </c>
      <c r="X31" s="41">
        <f>[4]Sheet1!$K$336</f>
        <v>3</v>
      </c>
      <c r="Y31" s="41">
        <f>[4]Sheet1!$K$341</f>
        <v>5</v>
      </c>
      <c r="Z31" s="39">
        <f>0</f>
        <v>0</v>
      </c>
      <c r="AA31" s="40">
        <f>SUM(U31:Z31)</f>
        <v>18</v>
      </c>
      <c r="AB31" s="72"/>
      <c r="AC31" s="40">
        <f t="shared" ref="AC31" si="28">SUM(AB31)</f>
        <v>0</v>
      </c>
      <c r="AD31" s="106">
        <f t="shared" si="27"/>
        <v>200</v>
      </c>
    </row>
    <row r="32" spans="1:30" s="35" customFormat="1" ht="13.5" customHeight="1" x14ac:dyDescent="0.25">
      <c r="B32" s="36" t="s">
        <v>38</v>
      </c>
      <c r="C32" s="70" t="str">
        <f>[1]Sheet2!$C$8</f>
        <v>Mr.A.P.S.H.Dayarathna</v>
      </c>
      <c r="D32" s="38"/>
      <c r="E32" s="71"/>
      <c r="F32" s="40">
        <f t="shared" si="24"/>
        <v>0</v>
      </c>
      <c r="G32" s="38"/>
      <c r="H32" s="71">
        <v>0</v>
      </c>
      <c r="I32" s="40">
        <f t="shared" si="25"/>
        <v>0</v>
      </c>
      <c r="J32" s="38"/>
      <c r="K32" s="41"/>
      <c r="L32" s="41"/>
      <c r="M32" s="39"/>
      <c r="N32" s="40">
        <f t="shared" si="26"/>
        <v>0</v>
      </c>
      <c r="O32" s="38"/>
      <c r="P32" s="41"/>
      <c r="Q32" s="41"/>
      <c r="R32" s="41"/>
      <c r="S32" s="39"/>
      <c r="T32" s="40">
        <f t="shared" si="23"/>
        <v>0</v>
      </c>
      <c r="U32" s="38"/>
      <c r="V32" s="41"/>
      <c r="W32" s="41"/>
      <c r="X32" s="41"/>
      <c r="Y32" s="41"/>
      <c r="Z32" s="39"/>
      <c r="AA32" s="40">
        <f>SUM(U32:Z32)</f>
        <v>0</v>
      </c>
      <c r="AB32" s="72"/>
      <c r="AC32" s="40"/>
      <c r="AD32" s="106">
        <f t="shared" si="27"/>
        <v>0</v>
      </c>
    </row>
    <row r="33" spans="1:30" s="35" customFormat="1" ht="13.5" customHeight="1" thickBot="1" x14ac:dyDescent="0.3">
      <c r="B33" s="45" t="s">
        <v>39</v>
      </c>
      <c r="C33" s="73" t="str">
        <f>[1]Sheet2!$C$6</f>
        <v>Mr.W.A.M.P.K.De Kosta</v>
      </c>
      <c r="D33" s="47">
        <f>[4]Sheet1!$K$300</f>
        <v>15</v>
      </c>
      <c r="E33" s="74">
        <f>[4]Sheet1!$K$291</f>
        <v>15</v>
      </c>
      <c r="F33" s="51">
        <f t="shared" si="24"/>
        <v>30</v>
      </c>
      <c r="G33" s="47">
        <v>0</v>
      </c>
      <c r="H33" s="74">
        <v>0</v>
      </c>
      <c r="I33" s="51">
        <f t="shared" si="25"/>
        <v>0</v>
      </c>
      <c r="J33" s="47">
        <f>0</f>
        <v>0</v>
      </c>
      <c r="K33" s="50">
        <f>[4]Sheet1!$K$299</f>
        <v>100</v>
      </c>
      <c r="L33" s="50">
        <f>[4]Sheet1!$K$290</f>
        <v>100</v>
      </c>
      <c r="M33" s="48"/>
      <c r="N33" s="75">
        <f t="shared" si="26"/>
        <v>200</v>
      </c>
      <c r="O33" s="47">
        <f>[4]Sheet1!$K$293</f>
        <v>10</v>
      </c>
      <c r="P33" s="50">
        <f>[4]Sheet1!$K$298</f>
        <v>40</v>
      </c>
      <c r="Q33" s="50">
        <f>[4]Sheet1!$K$296</f>
        <v>20</v>
      </c>
      <c r="R33" s="50">
        <f>[4]Sheet1!$K$289</f>
        <v>60</v>
      </c>
      <c r="S33" s="48"/>
      <c r="T33" s="75">
        <f t="shared" si="23"/>
        <v>130</v>
      </c>
      <c r="U33" s="47">
        <f>[4]Sheet1!$K$292</f>
        <v>10</v>
      </c>
      <c r="V33" s="50">
        <f>[4]Sheet1!$K$297</f>
        <v>50</v>
      </c>
      <c r="W33" s="50">
        <f>[4]Sheet1!$K$295</f>
        <v>25</v>
      </c>
      <c r="X33" s="50">
        <f>[4]Sheet1!$K$288</f>
        <v>100</v>
      </c>
      <c r="Y33" s="50">
        <f>[4]Sheet1!$K$294</f>
        <v>35</v>
      </c>
      <c r="Z33" s="48">
        <f>[4]Sheet1!$K$301</f>
        <v>20</v>
      </c>
      <c r="AA33" s="75">
        <f>SUM(U33:Z33)</f>
        <v>240</v>
      </c>
      <c r="AB33" s="76"/>
      <c r="AC33" s="75">
        <f>SUM(AB33)</f>
        <v>0</v>
      </c>
      <c r="AD33" s="106">
        <f t="shared" si="27"/>
        <v>600</v>
      </c>
    </row>
    <row r="34" spans="1:30" s="35" customFormat="1" ht="13.5" customHeight="1" thickBot="1" x14ac:dyDescent="0.3">
      <c r="B34" s="173" t="s">
        <v>5</v>
      </c>
      <c r="C34" s="174"/>
      <c r="D34" s="30">
        <f>SUM(D30:D33)</f>
        <v>25</v>
      </c>
      <c r="E34" s="31">
        <f t="shared" ref="E34:AC34" si="29">SUM(E30:E33)</f>
        <v>25</v>
      </c>
      <c r="F34" s="12">
        <f t="shared" si="29"/>
        <v>50</v>
      </c>
      <c r="G34" s="30">
        <f>SUM(G30:G33)</f>
        <v>0</v>
      </c>
      <c r="H34" s="31">
        <f t="shared" ref="H34:I34" si="30">SUM(H30:H33)</f>
        <v>0</v>
      </c>
      <c r="I34" s="12">
        <f t="shared" si="30"/>
        <v>0</v>
      </c>
      <c r="J34" s="32">
        <f t="shared" si="29"/>
        <v>75</v>
      </c>
      <c r="K34" s="33">
        <f t="shared" si="29"/>
        <v>312</v>
      </c>
      <c r="L34" s="33">
        <f t="shared" si="29"/>
        <v>260</v>
      </c>
      <c r="M34" s="11">
        <f t="shared" si="29"/>
        <v>0</v>
      </c>
      <c r="N34" s="12">
        <f t="shared" si="29"/>
        <v>647</v>
      </c>
      <c r="O34" s="32">
        <f t="shared" si="29"/>
        <v>10</v>
      </c>
      <c r="P34" s="33">
        <f t="shared" si="29"/>
        <v>50</v>
      </c>
      <c r="Q34" s="33">
        <f t="shared" si="29"/>
        <v>30</v>
      </c>
      <c r="R34" s="33">
        <f t="shared" si="29"/>
        <v>75</v>
      </c>
      <c r="S34" s="11">
        <f t="shared" si="29"/>
        <v>0</v>
      </c>
      <c r="T34" s="12">
        <f t="shared" si="29"/>
        <v>165</v>
      </c>
      <c r="U34" s="32">
        <f t="shared" si="29"/>
        <v>25</v>
      </c>
      <c r="V34" s="33">
        <f t="shared" si="29"/>
        <v>95</v>
      </c>
      <c r="W34" s="33">
        <f t="shared" si="29"/>
        <v>35</v>
      </c>
      <c r="X34" s="33">
        <f t="shared" si="29"/>
        <v>138</v>
      </c>
      <c r="Y34" s="33">
        <f t="shared" si="29"/>
        <v>65</v>
      </c>
      <c r="Z34" s="11">
        <f t="shared" si="29"/>
        <v>30</v>
      </c>
      <c r="AA34" s="12">
        <f t="shared" si="29"/>
        <v>388</v>
      </c>
      <c r="AB34" s="12">
        <f t="shared" si="29"/>
        <v>0</v>
      </c>
      <c r="AC34" s="12">
        <f t="shared" si="29"/>
        <v>0</v>
      </c>
      <c r="AD34" s="143">
        <f>SUM(AD30:AD33)</f>
        <v>1250</v>
      </c>
    </row>
    <row r="35" spans="1:30" s="10" customFormat="1" ht="14.25" customHeight="1" thickBot="1" x14ac:dyDescent="0.3">
      <c r="B35" s="284" t="s">
        <v>79</v>
      </c>
      <c r="C35" s="285"/>
      <c r="D35" s="112"/>
      <c r="E35" s="124"/>
      <c r="F35" s="114"/>
      <c r="G35" s="112"/>
      <c r="H35" s="124"/>
      <c r="I35" s="114"/>
      <c r="J35" s="112"/>
      <c r="K35" s="115"/>
      <c r="L35" s="115"/>
      <c r="M35" s="116"/>
      <c r="N35" s="114"/>
      <c r="O35" s="112"/>
      <c r="P35" s="115"/>
      <c r="Q35" s="115"/>
      <c r="R35" s="115"/>
      <c r="S35" s="116"/>
      <c r="T35" s="114"/>
      <c r="U35" s="112"/>
      <c r="V35" s="115"/>
      <c r="W35" s="115"/>
      <c r="X35" s="115"/>
      <c r="Y35" s="115"/>
      <c r="Z35" s="116"/>
      <c r="AA35" s="114"/>
      <c r="AB35" s="113"/>
      <c r="AC35" s="114"/>
      <c r="AD35" s="147"/>
    </row>
    <row r="36" spans="1:30" ht="13.5" customHeight="1" x14ac:dyDescent="0.25">
      <c r="A36" s="1" t="s">
        <v>9</v>
      </c>
      <c r="B36" s="100" t="s">
        <v>40</v>
      </c>
      <c r="C36" s="77" t="str">
        <f>[1]Sheet2!$C$9</f>
        <v>Mr.S.A.M.S.Aththanayakage</v>
      </c>
      <c r="D36" s="104">
        <f>[4]Sheet1!$K$207</f>
        <v>5</v>
      </c>
      <c r="E36" s="123">
        <f>[4]Sheet1!$K$201</f>
        <v>5</v>
      </c>
      <c r="F36" s="106">
        <f>SUM(D36:E36)</f>
        <v>10</v>
      </c>
      <c r="G36" s="104"/>
      <c r="H36" s="123">
        <v>0</v>
      </c>
      <c r="I36" s="106">
        <f>SUM(G36:H36)</f>
        <v>0</v>
      </c>
      <c r="J36" s="104">
        <f>[4]Sheet1!$K$202</f>
        <v>100</v>
      </c>
      <c r="K36" s="107">
        <f>[4]Sheet1!$K$206</f>
        <v>150</v>
      </c>
      <c r="L36" s="107">
        <f>[4]Sheet1!$K$200</f>
        <v>150</v>
      </c>
      <c r="M36" s="108"/>
      <c r="N36" s="106">
        <f>SUM(J36:M36)</f>
        <v>400</v>
      </c>
      <c r="O36" s="104"/>
      <c r="P36" s="107">
        <f>[4]Sheet1!$K$205</f>
        <v>5</v>
      </c>
      <c r="Q36" s="107">
        <v>0</v>
      </c>
      <c r="R36" s="107">
        <f>[4]Sheet1!$K$199</f>
        <v>5</v>
      </c>
      <c r="S36" s="108"/>
      <c r="T36" s="106">
        <f>SUM(O36:S36)</f>
        <v>10</v>
      </c>
      <c r="U36" s="104">
        <f>0</f>
        <v>0</v>
      </c>
      <c r="V36" s="107">
        <f>0</f>
        <v>0</v>
      </c>
      <c r="W36" s="107">
        <f>[4]Sheet1!$K$204</f>
        <v>5</v>
      </c>
      <c r="X36" s="107">
        <f>[4]Sheet1!$K$198</f>
        <v>20</v>
      </c>
      <c r="Y36" s="107">
        <f>[4]Sheet1!$K$203</f>
        <v>5</v>
      </c>
      <c r="Z36" s="108">
        <f>[4]Sheet1!$K$208</f>
        <v>100</v>
      </c>
      <c r="AA36" s="106">
        <f>SUM(U36:Z36)</f>
        <v>130</v>
      </c>
      <c r="AB36" s="105"/>
      <c r="AC36" s="106">
        <f>SUM(AB36)</f>
        <v>0</v>
      </c>
      <c r="AD36" s="106">
        <f t="shared" ref="AD36:AD39" si="31">+AC36+AA36+T36+N36+F36+I36</f>
        <v>550</v>
      </c>
    </row>
    <row r="37" spans="1:30" s="35" customFormat="1" ht="15.75" x14ac:dyDescent="0.25">
      <c r="B37" s="36" t="s">
        <v>41</v>
      </c>
      <c r="C37" s="78" t="str">
        <f>[1]Sheet2!$C$11</f>
        <v>RD Distributor</v>
      </c>
      <c r="D37" s="38">
        <f>[4]Sheet1!$K$321</f>
        <v>5</v>
      </c>
      <c r="E37" s="71">
        <f>[4]Sheet1!$K$315</f>
        <v>5</v>
      </c>
      <c r="F37" s="40">
        <f>SUM(D37:E37)</f>
        <v>10</v>
      </c>
      <c r="G37" s="38">
        <v>0</v>
      </c>
      <c r="H37" s="71">
        <v>0</v>
      </c>
      <c r="I37" s="40">
        <f>SUM(G37:H37)</f>
        <v>0</v>
      </c>
      <c r="J37" s="38">
        <f>[4]Sheet1!$K$317</f>
        <v>25</v>
      </c>
      <c r="K37" s="41">
        <f>[4]Sheet1!$K$320</f>
        <v>60</v>
      </c>
      <c r="L37" s="41">
        <f>[4]Sheet1!$K$314</f>
        <v>60</v>
      </c>
      <c r="M37" s="39">
        <f>[4]Sheet1!$K$323</f>
        <v>10</v>
      </c>
      <c r="N37" s="40">
        <f>SUM(J37:M37)</f>
        <v>155</v>
      </c>
      <c r="O37" s="38"/>
      <c r="P37" s="41"/>
      <c r="Q37" s="41"/>
      <c r="R37" s="41"/>
      <c r="S37" s="39"/>
      <c r="T37" s="40">
        <f>SUM(O37:S37)</f>
        <v>0</v>
      </c>
      <c r="U37" s="38">
        <f>[4]Sheet1!$K$316</f>
        <v>5</v>
      </c>
      <c r="V37" s="41">
        <f>0</f>
        <v>0</v>
      </c>
      <c r="W37" s="41">
        <f>[4]Sheet1!$K$319</f>
        <v>5</v>
      </c>
      <c r="X37" s="41">
        <f>[4]Sheet1!$K$313</f>
        <v>10</v>
      </c>
      <c r="Y37" s="41">
        <f>[4]Sheet1!$K$318</f>
        <v>5</v>
      </c>
      <c r="Z37" s="39">
        <f>[4]Sheet1!$K$322</f>
        <v>20</v>
      </c>
      <c r="AA37" s="40">
        <f>SUM(U37:Z37)</f>
        <v>45</v>
      </c>
      <c r="AB37" s="72"/>
      <c r="AC37" s="40">
        <f t="shared" ref="AC37:AC39" si="32">SUM(AB37)</f>
        <v>0</v>
      </c>
      <c r="AD37" s="106">
        <f t="shared" si="31"/>
        <v>210</v>
      </c>
    </row>
    <row r="38" spans="1:30" s="35" customFormat="1" ht="15.75" x14ac:dyDescent="0.25">
      <c r="B38" s="36" t="s">
        <v>42</v>
      </c>
      <c r="C38" s="70" t="s">
        <v>91</v>
      </c>
      <c r="D38" s="38">
        <f>[4]Sheet1!$K$365</f>
        <v>10</v>
      </c>
      <c r="E38" s="71">
        <f>[4]Sheet1!$K$359</f>
        <v>10</v>
      </c>
      <c r="F38" s="40">
        <f>SUM(D38:E38)</f>
        <v>20</v>
      </c>
      <c r="G38" s="38">
        <f>0</f>
        <v>0</v>
      </c>
      <c r="H38" s="71">
        <v>0</v>
      </c>
      <c r="I38" s="40">
        <f>SUM(G38:H38)</f>
        <v>0</v>
      </c>
      <c r="J38" s="38">
        <f>[4]Sheet1!$K$360</f>
        <v>50</v>
      </c>
      <c r="K38" s="41">
        <f>[4]Sheet1!$K$364</f>
        <v>35</v>
      </c>
      <c r="L38" s="41">
        <f>[4]Sheet1!$K$358</f>
        <v>35</v>
      </c>
      <c r="M38" s="39">
        <f>[4]Sheet1!$K$367</f>
        <v>10</v>
      </c>
      <c r="N38" s="40">
        <f>SUM(J38:M38)</f>
        <v>130</v>
      </c>
      <c r="O38" s="38"/>
      <c r="P38" s="41"/>
      <c r="Q38" s="41"/>
      <c r="R38" s="41"/>
      <c r="S38" s="39"/>
      <c r="T38" s="40">
        <f>SUM(O38:S38)</f>
        <v>0</v>
      </c>
      <c r="U38" s="38">
        <f>0</f>
        <v>0</v>
      </c>
      <c r="V38" s="41">
        <f>[4]Sheet1!$K$363</f>
        <v>6</v>
      </c>
      <c r="W38" s="41">
        <f>[4]Sheet1!$K$362</f>
        <v>5</v>
      </c>
      <c r="X38" s="41">
        <f>[4]Sheet1!$K$357</f>
        <v>6</v>
      </c>
      <c r="Y38" s="41">
        <f>[4]Sheet1!$K$361</f>
        <v>5</v>
      </c>
      <c r="Z38" s="39">
        <f>[4]Sheet1!$K$366</f>
        <v>3</v>
      </c>
      <c r="AA38" s="40">
        <f>SUM(U38:Z38)</f>
        <v>25</v>
      </c>
      <c r="AB38" s="72"/>
      <c r="AC38" s="40">
        <f t="shared" si="32"/>
        <v>0</v>
      </c>
      <c r="AD38" s="106">
        <f>+AC38+AA38+T38+N38+F38+I38</f>
        <v>175</v>
      </c>
    </row>
    <row r="39" spans="1:30" s="35" customFormat="1" ht="16.5" thickBot="1" x14ac:dyDescent="0.3">
      <c r="B39" s="100" t="s">
        <v>43</v>
      </c>
      <c r="C39" s="101" t="str">
        <f>[1]Sheet2!$C$10</f>
        <v>Mr.U.L.Wijerathne</v>
      </c>
      <c r="D39" s="47">
        <f>[4]Sheet1!$K$268</f>
        <v>10</v>
      </c>
      <c r="E39" s="74">
        <f>[4]Sheet1!$K$261</f>
        <v>10</v>
      </c>
      <c r="F39" s="75">
        <f>SUM(D39:E39)</f>
        <v>20</v>
      </c>
      <c r="G39" s="47">
        <v>0</v>
      </c>
      <c r="H39" s="74">
        <v>0</v>
      </c>
      <c r="I39" s="75">
        <f>SUM(G39:H39)</f>
        <v>0</v>
      </c>
      <c r="J39" s="47">
        <f>[4]Sheet1!$K$262</f>
        <v>20</v>
      </c>
      <c r="K39" s="50">
        <f>[4]Sheet1!$K$267</f>
        <v>61</v>
      </c>
      <c r="L39" s="50">
        <f>[4]Sheet1!$K$260</f>
        <v>29</v>
      </c>
      <c r="M39" s="48">
        <f>[4]Sheet1!$K$270</f>
        <v>20</v>
      </c>
      <c r="N39" s="75">
        <f>SUM(J39:M39)</f>
        <v>130</v>
      </c>
      <c r="O39" s="47"/>
      <c r="P39" s="50">
        <f>[4]Sheet1!$K$266</f>
        <v>10</v>
      </c>
      <c r="Q39" s="50"/>
      <c r="R39" s="50">
        <f>[4]Sheet1!$K$259</f>
        <v>10</v>
      </c>
      <c r="S39" s="48">
        <f>[4]Sheet1!$K$269</f>
        <v>10</v>
      </c>
      <c r="T39" s="75">
        <f>SUM(O39:S39)</f>
        <v>30</v>
      </c>
      <c r="U39" s="47">
        <f>0</f>
        <v>0</v>
      </c>
      <c r="V39" s="50">
        <f>[4]Sheet1!$K$265</f>
        <v>10</v>
      </c>
      <c r="W39" s="50">
        <f>[4]Sheet1!$K$264</f>
        <v>20</v>
      </c>
      <c r="X39" s="50">
        <f>0</f>
        <v>0</v>
      </c>
      <c r="Y39" s="50">
        <f>[4]Sheet1!$K$263</f>
        <v>15</v>
      </c>
      <c r="Z39" s="48">
        <f>0</f>
        <v>0</v>
      </c>
      <c r="AA39" s="75">
        <f>SUM(U39:Z39)</f>
        <v>45</v>
      </c>
      <c r="AB39" s="76"/>
      <c r="AC39" s="75">
        <f t="shared" si="32"/>
        <v>0</v>
      </c>
      <c r="AD39" s="106">
        <f t="shared" si="31"/>
        <v>225</v>
      </c>
    </row>
    <row r="40" spans="1:30" s="35" customFormat="1" ht="16.5" thickBot="1" x14ac:dyDescent="0.3">
      <c r="B40" s="175" t="s">
        <v>5</v>
      </c>
      <c r="C40" s="176"/>
      <c r="D40" s="11">
        <f>SUM(D36:D39)</f>
        <v>30</v>
      </c>
      <c r="E40" s="30">
        <f t="shared" ref="E40:AC40" si="33">SUM(E36:E39)</f>
        <v>30</v>
      </c>
      <c r="F40" s="14">
        <f t="shared" si="33"/>
        <v>60</v>
      </c>
      <c r="G40" s="11">
        <f>SUM(G36:G39)</f>
        <v>0</v>
      </c>
      <c r="H40" s="30">
        <f t="shared" ref="H40:I40" si="34">SUM(H36:H39)</f>
        <v>0</v>
      </c>
      <c r="I40" s="14">
        <f t="shared" si="34"/>
        <v>0</v>
      </c>
      <c r="J40" s="11">
        <f t="shared" si="33"/>
        <v>195</v>
      </c>
      <c r="K40" s="11">
        <f t="shared" si="33"/>
        <v>306</v>
      </c>
      <c r="L40" s="11">
        <f t="shared" si="33"/>
        <v>274</v>
      </c>
      <c r="M40" s="30">
        <f t="shared" si="33"/>
        <v>40</v>
      </c>
      <c r="N40" s="14">
        <f t="shared" si="33"/>
        <v>815</v>
      </c>
      <c r="O40" s="11">
        <f t="shared" si="33"/>
        <v>0</v>
      </c>
      <c r="P40" s="11">
        <f t="shared" si="33"/>
        <v>15</v>
      </c>
      <c r="Q40" s="11">
        <f t="shared" si="33"/>
        <v>0</v>
      </c>
      <c r="R40" s="11">
        <f t="shared" si="33"/>
        <v>15</v>
      </c>
      <c r="S40" s="30">
        <f t="shared" si="33"/>
        <v>10</v>
      </c>
      <c r="T40" s="14">
        <f t="shared" si="33"/>
        <v>40</v>
      </c>
      <c r="U40" s="11">
        <f t="shared" si="33"/>
        <v>5</v>
      </c>
      <c r="V40" s="11">
        <f t="shared" si="33"/>
        <v>16</v>
      </c>
      <c r="W40" s="11">
        <f t="shared" si="33"/>
        <v>35</v>
      </c>
      <c r="X40" s="11">
        <f t="shared" si="33"/>
        <v>36</v>
      </c>
      <c r="Y40" s="11">
        <f t="shared" si="33"/>
        <v>30</v>
      </c>
      <c r="Z40" s="30">
        <f t="shared" si="33"/>
        <v>123</v>
      </c>
      <c r="AA40" s="14">
        <f t="shared" si="33"/>
        <v>245</v>
      </c>
      <c r="AB40" s="30">
        <f t="shared" si="33"/>
        <v>0</v>
      </c>
      <c r="AC40" s="14">
        <f t="shared" si="33"/>
        <v>0</v>
      </c>
      <c r="AD40" s="143">
        <f>SUM(AD36:AD39)</f>
        <v>1160</v>
      </c>
    </row>
    <row r="41" spans="1:30" s="10" customFormat="1" ht="16.5" thickBot="1" x14ac:dyDescent="0.3">
      <c r="B41" s="284" t="s">
        <v>80</v>
      </c>
      <c r="C41" s="285"/>
      <c r="D41" s="112"/>
      <c r="E41" s="116"/>
      <c r="F41" s="114">
        <v>0</v>
      </c>
      <c r="G41" s="112"/>
      <c r="H41" s="116"/>
      <c r="I41" s="114">
        <v>0</v>
      </c>
      <c r="J41" s="112"/>
      <c r="K41" s="115"/>
      <c r="L41" s="115"/>
      <c r="M41" s="116"/>
      <c r="N41" s="114">
        <f t="shared" ref="N41" si="35">SUM(J41:M41)</f>
        <v>0</v>
      </c>
      <c r="O41" s="112"/>
      <c r="P41" s="115"/>
      <c r="Q41" s="115"/>
      <c r="R41" s="115"/>
      <c r="S41" s="116"/>
      <c r="T41" s="114">
        <v>0</v>
      </c>
      <c r="U41" s="112"/>
      <c r="V41" s="115"/>
      <c r="W41" s="115"/>
      <c r="X41" s="115"/>
      <c r="Y41" s="115"/>
      <c r="Z41" s="117"/>
      <c r="AA41" s="114">
        <f>SUM(U41:Z41)</f>
        <v>0</v>
      </c>
      <c r="AB41" s="117"/>
      <c r="AC41" s="119"/>
      <c r="AD41" s="147">
        <f>+F41+N41+T41+AA41+AC41</f>
        <v>0</v>
      </c>
    </row>
    <row r="42" spans="1:30" ht="13.5" customHeight="1" x14ac:dyDescent="0.25">
      <c r="A42" s="1" t="s">
        <v>9</v>
      </c>
      <c r="B42" s="100" t="s">
        <v>44</v>
      </c>
      <c r="C42" s="69" t="str">
        <f>[1]Sheet2!$C$45</f>
        <v>Sri Rangan Enterprices</v>
      </c>
      <c r="D42" s="104">
        <f>0</f>
        <v>0</v>
      </c>
      <c r="E42" s="108"/>
      <c r="F42" s="106">
        <f>SUM(D42:E42)</f>
        <v>0</v>
      </c>
      <c r="G42" s="104"/>
      <c r="H42" s="108">
        <v>0</v>
      </c>
      <c r="I42" s="106">
        <f>SUM(G42:H42)</f>
        <v>0</v>
      </c>
      <c r="J42" s="104">
        <f>[4]Sheet1!$K$502</f>
        <v>40</v>
      </c>
      <c r="K42" s="107">
        <f>[4]Sheet1!$K$508</f>
        <v>140</v>
      </c>
      <c r="L42" s="107">
        <f>[4]Sheet1!$K$499</f>
        <v>50</v>
      </c>
      <c r="M42" s="108">
        <f>[4]Sheet1!$K$509</f>
        <v>10</v>
      </c>
      <c r="N42" s="106">
        <f>SUM(J42:M42)</f>
        <v>240</v>
      </c>
      <c r="O42" s="104">
        <f>[4]Sheet1!$K$501</f>
        <v>3</v>
      </c>
      <c r="P42" s="107">
        <f>[4]Sheet1!$K$507</f>
        <v>10</v>
      </c>
      <c r="Q42" s="107">
        <f>[4]Sheet1!$K$505</f>
        <v>4</v>
      </c>
      <c r="R42" s="107">
        <f>[4]Sheet1!$K$498</f>
        <v>3</v>
      </c>
      <c r="S42" s="108">
        <f>0</f>
        <v>0</v>
      </c>
      <c r="T42" s="106">
        <f>SUM(O42:S42)</f>
        <v>20</v>
      </c>
      <c r="U42" s="104">
        <f>[4]Sheet1!$K$500</f>
        <v>15</v>
      </c>
      <c r="V42" s="107">
        <f>[4]Sheet1!$K$506</f>
        <v>50</v>
      </c>
      <c r="W42" s="107">
        <f>[4]Sheet1!$K$504</f>
        <v>15</v>
      </c>
      <c r="X42" s="107">
        <f>0</f>
        <v>0</v>
      </c>
      <c r="Y42" s="107">
        <f>[4]Sheet1!$K$503</f>
        <v>10</v>
      </c>
      <c r="Z42" s="109">
        <f>0</f>
        <v>0</v>
      </c>
      <c r="AA42" s="106">
        <f>SUM(U42:Z42)</f>
        <v>90</v>
      </c>
      <c r="AB42" s="109"/>
      <c r="AC42" s="122"/>
      <c r="AD42" s="106">
        <f t="shared" ref="AD42:AD44" si="36">+AC42+AA42+T42+N42+F42+I42</f>
        <v>350</v>
      </c>
    </row>
    <row r="43" spans="1:30" s="35" customFormat="1" ht="13.5" customHeight="1" x14ac:dyDescent="0.25">
      <c r="B43" s="36" t="s">
        <v>87</v>
      </c>
      <c r="C43" s="70" t="s">
        <v>88</v>
      </c>
      <c r="D43" s="38">
        <f>[4]Sheet1!$K$552</f>
        <v>50</v>
      </c>
      <c r="E43" s="39"/>
      <c r="F43" s="106">
        <f t="shared" ref="F43:F44" si="37">SUM(D43:E43)</f>
        <v>50</v>
      </c>
      <c r="G43" s="38"/>
      <c r="H43" s="39">
        <v>0</v>
      </c>
      <c r="I43" s="106">
        <f>SUM(G43:H43)</f>
        <v>0</v>
      </c>
      <c r="J43" s="38">
        <f>[4]Sheet1!$K$548</f>
        <v>50</v>
      </c>
      <c r="K43" s="41"/>
      <c r="L43" s="41"/>
      <c r="M43" s="39">
        <v>0</v>
      </c>
      <c r="N43" s="40">
        <f t="shared" ref="N43:N44" si="38">SUM(J43:M43)</f>
        <v>50</v>
      </c>
      <c r="O43" s="38">
        <f>0</f>
        <v>0</v>
      </c>
      <c r="P43" s="41">
        <f>[4]Sheet1!$K$551</f>
        <v>5</v>
      </c>
      <c r="Q43" s="41">
        <v>0</v>
      </c>
      <c r="R43" s="41">
        <v>0</v>
      </c>
      <c r="S43" s="39">
        <v>0</v>
      </c>
      <c r="T43" s="40">
        <f t="shared" ref="T43:T44" si="39">SUM(O43:S43)</f>
        <v>5</v>
      </c>
      <c r="U43" s="38">
        <f>[4]Sheet1!$K$547</f>
        <v>25</v>
      </c>
      <c r="V43" s="41">
        <f>[4]Sheet1!$K$550</f>
        <v>50</v>
      </c>
      <c r="W43" s="41">
        <f>[4]Sheet1!$K$549</f>
        <v>10</v>
      </c>
      <c r="X43" s="41">
        <f>[4]Sheet1!$K$546</f>
        <v>10</v>
      </c>
      <c r="Y43" s="41"/>
      <c r="Z43" s="42"/>
      <c r="AA43" s="40">
        <f t="shared" ref="AA43:AA44" si="40">SUM(U43:Z43)</f>
        <v>95</v>
      </c>
      <c r="AB43" s="42"/>
      <c r="AC43" s="44"/>
      <c r="AD43" s="106">
        <f t="shared" si="36"/>
        <v>200</v>
      </c>
    </row>
    <row r="44" spans="1:30" s="35" customFormat="1" ht="16.5" thickBot="1" x14ac:dyDescent="0.3">
      <c r="B44" s="100" t="s">
        <v>46</v>
      </c>
      <c r="C44" s="73" t="str">
        <f>[1]Sheet2!$C$46</f>
        <v>Mr.J.A.R.J.Arachchi(G.P.D.Group)</v>
      </c>
      <c r="D44" s="79">
        <f>[4]Sheet1!$K$535</f>
        <v>6</v>
      </c>
      <c r="E44" s="80">
        <f>[4]Sheet1!$K$525</f>
        <v>1</v>
      </c>
      <c r="F44" s="106">
        <f t="shared" si="37"/>
        <v>7</v>
      </c>
      <c r="G44" s="79"/>
      <c r="H44" s="80"/>
      <c r="I44" s="49">
        <f>SUM(G44:H44)</f>
        <v>0</v>
      </c>
      <c r="J44" s="79">
        <f>[4]Sheet1!$K$528</f>
        <v>15</v>
      </c>
      <c r="K44" s="81">
        <f>[4]Sheet1!$K$534</f>
        <v>30</v>
      </c>
      <c r="L44" s="81">
        <f>[4]Sheet1!$K$524</f>
        <v>6</v>
      </c>
      <c r="M44" s="80">
        <f>[4]Sheet1!$K$537</f>
        <v>3</v>
      </c>
      <c r="N44" s="49">
        <f t="shared" si="38"/>
        <v>54</v>
      </c>
      <c r="O44" s="79">
        <f>[4]Sheet1!$K$527</f>
        <v>2</v>
      </c>
      <c r="P44" s="81">
        <f>[4]Sheet1!$K$533</f>
        <v>5</v>
      </c>
      <c r="Q44" s="81">
        <f>[4]Sheet1!$K$531</f>
        <v>1</v>
      </c>
      <c r="R44" s="81">
        <f>[4]Sheet1!$K$523</f>
        <v>1</v>
      </c>
      <c r="S44" s="80">
        <f>[4]Sheet1!$K$536</f>
        <v>3</v>
      </c>
      <c r="T44" s="49">
        <f t="shared" si="39"/>
        <v>12</v>
      </c>
      <c r="U44" s="79">
        <f>[4]Sheet1!$K$526</f>
        <v>6</v>
      </c>
      <c r="V44" s="81">
        <f>[4]Sheet1!$K$532</f>
        <v>14</v>
      </c>
      <c r="W44" s="81">
        <f>[4]Sheet1!$K$530</f>
        <v>2</v>
      </c>
      <c r="X44" s="81">
        <f>[4]Sheet1!$K$522</f>
        <v>2</v>
      </c>
      <c r="Y44" s="81">
        <f>[4]Sheet1!$K$529</f>
        <v>3</v>
      </c>
      <c r="Z44" s="82">
        <f>0</f>
        <v>0</v>
      </c>
      <c r="AA44" s="49">
        <f t="shared" si="40"/>
        <v>27</v>
      </c>
      <c r="AB44" s="82"/>
      <c r="AC44" s="83">
        <f>AB44</f>
        <v>0</v>
      </c>
      <c r="AD44" s="106">
        <f t="shared" si="36"/>
        <v>100</v>
      </c>
    </row>
    <row r="45" spans="1:30" s="35" customFormat="1" ht="16.5" thickBot="1" x14ac:dyDescent="0.3">
      <c r="B45" s="173" t="s">
        <v>5</v>
      </c>
      <c r="C45" s="174"/>
      <c r="D45" s="30">
        <f t="shared" ref="D45:N45" si="41">SUM(D42:D44)</f>
        <v>56</v>
      </c>
      <c r="E45" s="31">
        <f t="shared" si="41"/>
        <v>1</v>
      </c>
      <c r="F45" s="13">
        <f t="shared" si="41"/>
        <v>57</v>
      </c>
      <c r="G45" s="30">
        <f t="shared" si="41"/>
        <v>0</v>
      </c>
      <c r="H45" s="31">
        <f t="shared" si="41"/>
        <v>0</v>
      </c>
      <c r="I45" s="13">
        <f t="shared" si="41"/>
        <v>0</v>
      </c>
      <c r="J45" s="30">
        <f t="shared" si="41"/>
        <v>105</v>
      </c>
      <c r="K45" s="33">
        <f t="shared" si="41"/>
        <v>170</v>
      </c>
      <c r="L45" s="33">
        <f t="shared" si="41"/>
        <v>56</v>
      </c>
      <c r="M45" s="33">
        <f t="shared" si="41"/>
        <v>13</v>
      </c>
      <c r="N45" s="33">
        <f t="shared" si="41"/>
        <v>344</v>
      </c>
      <c r="O45" s="32">
        <f>SUM(O42:O44)</f>
        <v>5</v>
      </c>
      <c r="P45" s="33">
        <f>SUM(P42:P44)</f>
        <v>20</v>
      </c>
      <c r="Q45" s="33">
        <f>SUM(Q42:Q44)</f>
        <v>5</v>
      </c>
      <c r="R45" s="33">
        <f>SUM(R42:R44)</f>
        <v>4</v>
      </c>
      <c r="S45" s="11">
        <f>SUM(S42:S44)</f>
        <v>3</v>
      </c>
      <c r="T45" s="14">
        <f>SUM(T41:T44)</f>
        <v>37</v>
      </c>
      <c r="U45" s="32">
        <f t="shared" ref="U45:Z45" si="42">SUM(U42:U44)</f>
        <v>46</v>
      </c>
      <c r="V45" s="33">
        <f t="shared" si="42"/>
        <v>114</v>
      </c>
      <c r="W45" s="33">
        <f t="shared" si="42"/>
        <v>27</v>
      </c>
      <c r="X45" s="33">
        <f t="shared" si="42"/>
        <v>12</v>
      </c>
      <c r="Y45" s="33">
        <f t="shared" si="42"/>
        <v>13</v>
      </c>
      <c r="Z45" s="11">
        <f t="shared" si="42"/>
        <v>0</v>
      </c>
      <c r="AA45" s="12">
        <f>SUM(AA41:AA44)</f>
        <v>212</v>
      </c>
      <c r="AB45" s="12">
        <f>SUM(AB42:AB44)</f>
        <v>0</v>
      </c>
      <c r="AC45" s="12">
        <f>SUM(AC42:AC44)</f>
        <v>0</v>
      </c>
      <c r="AD45" s="143">
        <f>SUM(AD41:AD44)</f>
        <v>650</v>
      </c>
    </row>
    <row r="46" spans="1:30" s="10" customFormat="1" ht="16.5" thickBot="1" x14ac:dyDescent="0.3">
      <c r="B46" s="284" t="s">
        <v>81</v>
      </c>
      <c r="C46" s="285"/>
      <c r="D46" s="112"/>
      <c r="E46" s="116"/>
      <c r="F46" s="114"/>
      <c r="G46" s="112"/>
      <c r="H46" s="116"/>
      <c r="I46" s="114"/>
      <c r="J46" s="112"/>
      <c r="K46" s="115"/>
      <c r="L46" s="115"/>
      <c r="M46" s="116"/>
      <c r="N46" s="114"/>
      <c r="O46" s="112"/>
      <c r="P46" s="115"/>
      <c r="Q46" s="115"/>
      <c r="R46" s="115"/>
      <c r="S46" s="116"/>
      <c r="T46" s="114"/>
      <c r="U46" s="112"/>
      <c r="V46" s="115"/>
      <c r="W46" s="115"/>
      <c r="X46" s="115"/>
      <c r="Y46" s="115"/>
      <c r="Z46" s="116"/>
      <c r="AA46" s="114"/>
      <c r="AB46" s="121"/>
      <c r="AC46" s="114"/>
      <c r="AD46" s="147"/>
    </row>
    <row r="47" spans="1:30" ht="13.5" customHeight="1" x14ac:dyDescent="0.25">
      <c r="A47" s="1" t="s">
        <v>9</v>
      </c>
      <c r="B47" s="100" t="s">
        <v>47</v>
      </c>
      <c r="C47" s="69" t="str">
        <f>[1]Sheet2!$C$24</f>
        <v>Mr.R.H.Lional</v>
      </c>
      <c r="D47" s="104">
        <f>[4]Sheet1!$K$572</f>
        <v>6</v>
      </c>
      <c r="E47" s="108">
        <f>[4]Sheet1!$K$565</f>
        <v>6</v>
      </c>
      <c r="F47" s="106">
        <f>SUM(D47:E47)</f>
        <v>12</v>
      </c>
      <c r="G47" s="104">
        <v>0</v>
      </c>
      <c r="H47" s="108">
        <v>0</v>
      </c>
      <c r="I47" s="106">
        <f>SUM(G47:H47)</f>
        <v>0</v>
      </c>
      <c r="J47" s="104">
        <f>[4]Sheet1!$K$568</f>
        <v>10</v>
      </c>
      <c r="K47" s="107">
        <f>[4]Sheet1!$K$571</f>
        <v>100</v>
      </c>
      <c r="L47" s="107">
        <f>[4]Sheet1!$K$564</f>
        <v>75</v>
      </c>
      <c r="M47" s="108">
        <f>[4]Sheet1!$K$574</f>
        <v>10</v>
      </c>
      <c r="N47" s="106">
        <f t="shared" si="26"/>
        <v>195</v>
      </c>
      <c r="O47" s="104">
        <f>[4]Sheet1!$K$567</f>
        <v>2</v>
      </c>
      <c r="P47" s="107">
        <f>0</f>
        <v>0</v>
      </c>
      <c r="Q47" s="107"/>
      <c r="R47" s="107"/>
      <c r="S47" s="108"/>
      <c r="T47" s="106">
        <f>SUM(O47:S47)</f>
        <v>2</v>
      </c>
      <c r="U47" s="104">
        <f>[4]Sheet1!$K$566</f>
        <v>25</v>
      </c>
      <c r="V47" s="107">
        <f>0</f>
        <v>0</v>
      </c>
      <c r="W47" s="107">
        <f>[4]Sheet1!$K$570</f>
        <v>12</v>
      </c>
      <c r="X47" s="107">
        <f>[4]Sheet1!$K$563</f>
        <v>25</v>
      </c>
      <c r="Y47" s="107">
        <f>[4]Sheet1!$K$569</f>
        <v>6</v>
      </c>
      <c r="Z47" s="108">
        <f>[4]Sheet1!$K$573</f>
        <v>50</v>
      </c>
      <c r="AA47" s="106">
        <f t="shared" ref="AA47:AA55" si="43">SUM(U47:Z47)</f>
        <v>118</v>
      </c>
      <c r="AB47" s="120"/>
      <c r="AC47" s="106">
        <f t="shared" ref="AC47:AC54" si="44">SUM(AB47)</f>
        <v>0</v>
      </c>
      <c r="AD47" s="106">
        <f t="shared" ref="AD47:AD55" si="45">+AC47+AA47+T47+N47+F47+I47</f>
        <v>327</v>
      </c>
    </row>
    <row r="48" spans="1:30" s="35" customFormat="1" ht="13.5" customHeight="1" x14ac:dyDescent="0.25">
      <c r="B48" s="36" t="s">
        <v>48</v>
      </c>
      <c r="C48" s="70" t="str">
        <f>[1]Sheet2!$C$27</f>
        <v>Mr.P.A.Neel</v>
      </c>
      <c r="D48" s="38">
        <f>[4]Sheet1!$K$589</f>
        <v>10</v>
      </c>
      <c r="E48" s="39">
        <f>[4]Sheet1!$K$581</f>
        <v>10</v>
      </c>
      <c r="F48" s="40">
        <f t="shared" ref="F48:F55" si="46">SUM(D48:E48)</f>
        <v>20</v>
      </c>
      <c r="G48" s="38"/>
      <c r="H48" s="39"/>
      <c r="I48" s="40">
        <f t="shared" ref="I48:I55" si="47">SUM(G48:H48)</f>
        <v>0</v>
      </c>
      <c r="J48" s="38">
        <f>[4]Sheet1!$K$583</f>
        <v>20</v>
      </c>
      <c r="K48" s="41">
        <f>[4]Sheet1!$K$588</f>
        <v>120</v>
      </c>
      <c r="L48" s="41">
        <f>[4]Sheet1!$K$580</f>
        <v>120</v>
      </c>
      <c r="M48" s="39">
        <f>[4]Sheet1!$K$592</f>
        <v>10</v>
      </c>
      <c r="N48" s="40">
        <f t="shared" si="26"/>
        <v>270</v>
      </c>
      <c r="O48" s="38">
        <f>0</f>
        <v>0</v>
      </c>
      <c r="P48" s="41">
        <f>[4]Sheet1!$K$587</f>
        <v>3</v>
      </c>
      <c r="Q48" s="41"/>
      <c r="R48" s="41">
        <f>[4]Sheet1!$K$579</f>
        <v>2</v>
      </c>
      <c r="S48" s="39">
        <f>[4]Sheet1!$K$591</f>
        <v>2</v>
      </c>
      <c r="T48" s="40">
        <f>SUM(O48:S48)</f>
        <v>7</v>
      </c>
      <c r="U48" s="38">
        <f>[4]Sheet1!$K$582</f>
        <v>28</v>
      </c>
      <c r="V48" s="41">
        <f>[4]Sheet1!$K$586</f>
        <v>120</v>
      </c>
      <c r="W48" s="41">
        <f>[4]Sheet1!$K$585</f>
        <v>5</v>
      </c>
      <c r="X48" s="41">
        <f>[4]Sheet1!$K$578</f>
        <v>120</v>
      </c>
      <c r="Y48" s="41">
        <f>[4]Sheet1!$K$584</f>
        <v>5</v>
      </c>
      <c r="Z48" s="39">
        <f>[4]Sheet1!$K$590</f>
        <v>75</v>
      </c>
      <c r="AA48" s="40">
        <f t="shared" si="43"/>
        <v>353</v>
      </c>
      <c r="AB48" s="84"/>
      <c r="AC48" s="40">
        <f t="shared" si="44"/>
        <v>0</v>
      </c>
      <c r="AD48" s="106">
        <f t="shared" si="45"/>
        <v>650</v>
      </c>
    </row>
    <row r="49" spans="1:30" s="35" customFormat="1" ht="13.5" customHeight="1" x14ac:dyDescent="0.25">
      <c r="B49" s="36" t="s">
        <v>49</v>
      </c>
      <c r="C49" s="70" t="str">
        <f>[1]Sheet2!$C$25</f>
        <v>Mr.Y.S.A.Weerawardena</v>
      </c>
      <c r="D49" s="38">
        <f>[4]Sheet1!$K$611</f>
        <v>8</v>
      </c>
      <c r="E49" s="39">
        <f>[4]Sheet1!$K$603</f>
        <v>7</v>
      </c>
      <c r="F49" s="40">
        <f t="shared" si="46"/>
        <v>15</v>
      </c>
      <c r="G49" s="38"/>
      <c r="H49" s="39">
        <v>0</v>
      </c>
      <c r="I49" s="40">
        <f t="shared" si="47"/>
        <v>0</v>
      </c>
      <c r="J49" s="38">
        <f>[4]Sheet1!$K$605</f>
        <v>40</v>
      </c>
      <c r="K49" s="41">
        <f>[4]Sheet1!$K$610</f>
        <v>80</v>
      </c>
      <c r="L49" s="41">
        <f>[4]Sheet1!$K$602</f>
        <v>65</v>
      </c>
      <c r="M49" s="39">
        <f>[4]Sheet1!$K$614</f>
        <v>10</v>
      </c>
      <c r="N49" s="40">
        <f t="shared" si="26"/>
        <v>195</v>
      </c>
      <c r="O49" s="38">
        <f>0</f>
        <v>0</v>
      </c>
      <c r="P49" s="41">
        <f>[4]Sheet1!$K$609</f>
        <v>5</v>
      </c>
      <c r="Q49" s="41"/>
      <c r="R49" s="41">
        <f>[4]Sheet1!$K$601</f>
        <v>5</v>
      </c>
      <c r="S49" s="39">
        <f>[4]Sheet1!$K$613</f>
        <v>3</v>
      </c>
      <c r="T49" s="40">
        <f>SUM(O49:S49)</f>
        <v>13</v>
      </c>
      <c r="U49" s="38">
        <f>[4]Sheet1!$K$604</f>
        <v>40</v>
      </c>
      <c r="V49" s="41">
        <f>[4]Sheet1!$K$608</f>
        <v>75</v>
      </c>
      <c r="W49" s="41">
        <f>[4]Sheet1!$K$607</f>
        <v>17</v>
      </c>
      <c r="X49" s="41">
        <f>[4]Sheet1!$K$600</f>
        <v>65</v>
      </c>
      <c r="Y49" s="41">
        <f>[4]Sheet1!$K$606</f>
        <v>10</v>
      </c>
      <c r="Z49" s="39">
        <f>[4]Sheet1!$K$612</f>
        <v>30</v>
      </c>
      <c r="AA49" s="40">
        <f t="shared" si="43"/>
        <v>237</v>
      </c>
      <c r="AB49" s="84"/>
      <c r="AC49" s="40">
        <f t="shared" si="44"/>
        <v>0</v>
      </c>
      <c r="AD49" s="106">
        <f t="shared" si="45"/>
        <v>460</v>
      </c>
    </row>
    <row r="50" spans="1:30" s="35" customFormat="1" ht="13.5" customHeight="1" x14ac:dyDescent="0.25">
      <c r="B50" s="36" t="s">
        <v>50</v>
      </c>
      <c r="C50" s="70" t="str">
        <f>[1]Sheet2!$C$21</f>
        <v xml:space="preserve">Mr.Lathif </v>
      </c>
      <c r="D50" s="38">
        <f>[4]Sheet1!$K$658</f>
        <v>15</v>
      </c>
      <c r="E50" s="39">
        <f>0</f>
        <v>0</v>
      </c>
      <c r="F50" s="40">
        <f t="shared" si="46"/>
        <v>15</v>
      </c>
      <c r="G50" s="38"/>
      <c r="H50" s="39"/>
      <c r="I50" s="40">
        <f t="shared" si="47"/>
        <v>0</v>
      </c>
      <c r="J50" s="38">
        <f>[4]Sheet1!$K$655</f>
        <v>50</v>
      </c>
      <c r="K50" s="41">
        <f>[4]Sheet1!$K$657</f>
        <v>100</v>
      </c>
      <c r="L50" s="41">
        <f>[4]Sheet1!$K$653</f>
        <v>25</v>
      </c>
      <c r="M50" s="39">
        <f>0</f>
        <v>0</v>
      </c>
      <c r="N50" s="40">
        <f t="shared" si="26"/>
        <v>175</v>
      </c>
      <c r="O50" s="38"/>
      <c r="P50" s="41"/>
      <c r="Q50" s="41"/>
      <c r="R50" s="41"/>
      <c r="S50" s="39"/>
      <c r="T50" s="40">
        <f t="shared" ref="T50:T51" si="48">SUM(O50:S50)</f>
        <v>0</v>
      </c>
      <c r="U50" s="38">
        <f>[4]Sheet1!$K$654</f>
        <v>50</v>
      </c>
      <c r="V50" s="41">
        <f>[4]Sheet1!$K$656</f>
        <v>60</v>
      </c>
      <c r="W50" s="41">
        <f>0</f>
        <v>0</v>
      </c>
      <c r="X50" s="41">
        <f>0</f>
        <v>0</v>
      </c>
      <c r="Y50" s="41">
        <f>0</f>
        <v>0</v>
      </c>
      <c r="Z50" s="39">
        <f>[4]Sheet1!$K$659</f>
        <v>50</v>
      </c>
      <c r="AA50" s="40">
        <f t="shared" si="43"/>
        <v>160</v>
      </c>
      <c r="AB50" s="84"/>
      <c r="AC50" s="40">
        <f t="shared" si="44"/>
        <v>0</v>
      </c>
      <c r="AD50" s="106">
        <f t="shared" si="45"/>
        <v>350</v>
      </c>
    </row>
    <row r="51" spans="1:30" s="35" customFormat="1" ht="13.5" customHeight="1" x14ac:dyDescent="0.25">
      <c r="B51" s="36" t="s">
        <v>51</v>
      </c>
      <c r="C51" s="70" t="str">
        <f>[1]Sheet2!$C$23</f>
        <v>Mr.M.N.M.Nisfer</v>
      </c>
      <c r="D51" s="38">
        <f>[4]Sheet1!$K$674</f>
        <v>10</v>
      </c>
      <c r="E51" s="72">
        <f>[4]Sheet1!$K$666</f>
        <v>5</v>
      </c>
      <c r="F51" s="40">
        <f t="shared" si="46"/>
        <v>15</v>
      </c>
      <c r="G51" s="38">
        <f>0</f>
        <v>0</v>
      </c>
      <c r="H51" s="72">
        <f>[4]Sheet1!$K$665</f>
        <v>10</v>
      </c>
      <c r="I51" s="40">
        <f t="shared" si="47"/>
        <v>10</v>
      </c>
      <c r="J51" s="38">
        <f>[4]Sheet1!$K$668</f>
        <v>50</v>
      </c>
      <c r="K51" s="41">
        <f>[4]Sheet1!$K$672</f>
        <v>100</v>
      </c>
      <c r="L51" s="41">
        <f>[4]Sheet1!$K$664</f>
        <v>70</v>
      </c>
      <c r="M51" s="39"/>
      <c r="N51" s="40">
        <f t="shared" si="26"/>
        <v>220</v>
      </c>
      <c r="O51" s="38">
        <f>0</f>
        <v>0</v>
      </c>
      <c r="P51" s="41"/>
      <c r="Q51" s="41"/>
      <c r="R51" s="41"/>
      <c r="S51" s="39"/>
      <c r="T51" s="40">
        <f t="shared" si="48"/>
        <v>0</v>
      </c>
      <c r="U51" s="38">
        <f>[4]Sheet1!$K$667</f>
        <v>60</v>
      </c>
      <c r="V51" s="41">
        <f>[4]Sheet1!$K$671</f>
        <v>80</v>
      </c>
      <c r="W51" s="41">
        <f>[4]Sheet1!$K$670</f>
        <v>60</v>
      </c>
      <c r="X51" s="41">
        <f>[4]Sheet1!$K$663</f>
        <v>60</v>
      </c>
      <c r="Y51" s="41">
        <f>[4]Sheet1!$K$669</f>
        <v>30</v>
      </c>
      <c r="Z51" s="39">
        <f>[4]Sheet1!$K$675</f>
        <v>40</v>
      </c>
      <c r="AA51" s="40">
        <f t="shared" si="43"/>
        <v>330</v>
      </c>
      <c r="AB51" s="84"/>
      <c r="AC51" s="40">
        <f t="shared" si="44"/>
        <v>0</v>
      </c>
      <c r="AD51" s="106">
        <f t="shared" si="45"/>
        <v>575</v>
      </c>
    </row>
    <row r="52" spans="1:30" s="35" customFormat="1" ht="13.5" customHeight="1" x14ac:dyDescent="0.25">
      <c r="B52" s="36" t="s">
        <v>52</v>
      </c>
      <c r="C52" s="70" t="str">
        <f>[1]Sheet2!$C$20</f>
        <v>Royal Dis:</v>
      </c>
      <c r="D52" s="38">
        <f>[4]Sheet1!$K$688</f>
        <v>6</v>
      </c>
      <c r="E52" s="72">
        <f>[4]Sheet1!$K$681</f>
        <v>4</v>
      </c>
      <c r="F52" s="40">
        <f t="shared" si="46"/>
        <v>10</v>
      </c>
      <c r="G52" s="38"/>
      <c r="H52" s="72">
        <v>0</v>
      </c>
      <c r="I52" s="40">
        <f t="shared" si="47"/>
        <v>0</v>
      </c>
      <c r="J52" s="38">
        <f>[4]Sheet1!$K$683</f>
        <v>10</v>
      </c>
      <c r="K52" s="41">
        <f>[4]Sheet1!$K$687</f>
        <v>40</v>
      </c>
      <c r="L52" s="41">
        <f>[4]Sheet1!$K$680</f>
        <v>10</v>
      </c>
      <c r="M52" s="39">
        <f>[4]Sheet1!$K$690</f>
        <v>20</v>
      </c>
      <c r="N52" s="40">
        <f>SUM(J52:M52)</f>
        <v>80</v>
      </c>
      <c r="O52" s="38"/>
      <c r="P52" s="41"/>
      <c r="Q52" s="41"/>
      <c r="R52" s="41"/>
      <c r="S52" s="39"/>
      <c r="T52" s="40">
        <f>SUM(O52:S52)</f>
        <v>0</v>
      </c>
      <c r="U52" s="38">
        <f>[4]Sheet1!$K$682</f>
        <v>40</v>
      </c>
      <c r="V52" s="41">
        <f>[4]Sheet1!$K$686</f>
        <v>70</v>
      </c>
      <c r="W52" s="41">
        <f>[4]Sheet1!$K$685</f>
        <v>20</v>
      </c>
      <c r="X52" s="41">
        <f>[4]Sheet1!$K$679</f>
        <v>20</v>
      </c>
      <c r="Y52" s="41">
        <f>[4]Sheet1!$K$684</f>
        <v>20</v>
      </c>
      <c r="Z52" s="39">
        <f>[4]Sheet1!$K$689</f>
        <v>40</v>
      </c>
      <c r="AA52" s="40">
        <f t="shared" si="43"/>
        <v>210</v>
      </c>
      <c r="AB52" s="84"/>
      <c r="AC52" s="40">
        <f t="shared" si="44"/>
        <v>0</v>
      </c>
      <c r="AD52" s="106">
        <f t="shared" si="45"/>
        <v>300</v>
      </c>
    </row>
    <row r="53" spans="1:30" s="35" customFormat="1" ht="13.5" customHeight="1" x14ac:dyDescent="0.25">
      <c r="A53" s="76"/>
      <c r="B53" s="36" t="s">
        <v>55</v>
      </c>
      <c r="C53" s="70" t="str">
        <f>[1]Sheet2!$C$26</f>
        <v>Mr.D.C.Priyantha Kumara</v>
      </c>
      <c r="D53" s="38">
        <f>[4]Sheet1!$K$628</f>
        <v>5</v>
      </c>
      <c r="E53" s="72">
        <f>[4]Sheet1!$K$624</f>
        <v>5</v>
      </c>
      <c r="F53" s="40">
        <f t="shared" si="46"/>
        <v>10</v>
      </c>
      <c r="G53" s="38"/>
      <c r="H53" s="72">
        <v>0</v>
      </c>
      <c r="I53" s="40">
        <f t="shared" si="47"/>
        <v>0</v>
      </c>
      <c r="J53" s="38">
        <f>[4]Sheet1!$K$625</f>
        <v>20</v>
      </c>
      <c r="K53" s="41">
        <f>[4]Sheet1!$K$627</f>
        <v>55</v>
      </c>
      <c r="L53" s="41">
        <f>[4]Sheet1!$K$623</f>
        <v>50</v>
      </c>
      <c r="M53" s="39">
        <f>[4]Sheet1!$K$630</f>
        <v>5</v>
      </c>
      <c r="N53" s="40">
        <f>SUM(J53:M53)</f>
        <v>130</v>
      </c>
      <c r="O53" s="38">
        <f>0</f>
        <v>0</v>
      </c>
      <c r="P53" s="41"/>
      <c r="Q53" s="41"/>
      <c r="R53" s="41"/>
      <c r="S53" s="39"/>
      <c r="T53" s="40">
        <f>SUM(O53:S53)</f>
        <v>0</v>
      </c>
      <c r="U53" s="38">
        <f>0</f>
        <v>0</v>
      </c>
      <c r="V53" s="41">
        <f>[4]Sheet1!$K$626</f>
        <v>30</v>
      </c>
      <c r="W53" s="41">
        <f>0</f>
        <v>0</v>
      </c>
      <c r="X53" s="41">
        <f>[4]Sheet1!$K$622</f>
        <v>50</v>
      </c>
      <c r="Y53" s="41">
        <f>0</f>
        <v>0</v>
      </c>
      <c r="Z53" s="39">
        <f>[4]Sheet1!$K$629</f>
        <v>30</v>
      </c>
      <c r="AA53" s="40">
        <f t="shared" si="43"/>
        <v>110</v>
      </c>
      <c r="AB53" s="84"/>
      <c r="AC53" s="40">
        <f t="shared" si="44"/>
        <v>0</v>
      </c>
      <c r="AD53" s="106">
        <f t="shared" si="45"/>
        <v>250</v>
      </c>
    </row>
    <row r="54" spans="1:30" s="35" customFormat="1" ht="13.5" customHeight="1" x14ac:dyDescent="0.25">
      <c r="A54" s="76"/>
      <c r="B54" s="36" t="s">
        <v>53</v>
      </c>
      <c r="C54" s="70" t="str">
        <f>[1]Sheet2!$C$22</f>
        <v>Mr.Franando</v>
      </c>
      <c r="D54" s="38">
        <f>[4]Sheet1!$K$705</f>
        <v>10</v>
      </c>
      <c r="E54" s="39">
        <f>0</f>
        <v>0</v>
      </c>
      <c r="F54" s="40">
        <f t="shared" si="46"/>
        <v>10</v>
      </c>
      <c r="G54" s="38"/>
      <c r="H54" s="39">
        <v>0</v>
      </c>
      <c r="I54" s="40">
        <f t="shared" si="47"/>
        <v>0</v>
      </c>
      <c r="J54" s="38">
        <f>0</f>
        <v>0</v>
      </c>
      <c r="K54" s="41">
        <f>[4]Sheet1!$K$704</f>
        <v>60</v>
      </c>
      <c r="L54" s="41">
        <f>[4]Sheet1!$K$696</f>
        <v>20</v>
      </c>
      <c r="M54" s="39">
        <f>[4]Sheet1!$K$707</f>
        <v>5</v>
      </c>
      <c r="N54" s="40">
        <f>SUM(J54:M54)</f>
        <v>85</v>
      </c>
      <c r="O54" s="38">
        <f>[4]Sheet1!$K$698</f>
        <v>2</v>
      </c>
      <c r="P54" s="41">
        <f>[4]Sheet1!$K$703</f>
        <v>5</v>
      </c>
      <c r="Q54" s="41">
        <f>[4]Sheet1!$K$701</f>
        <v>2</v>
      </c>
      <c r="R54" s="41">
        <f>[4]Sheet1!$K$695</f>
        <v>1</v>
      </c>
      <c r="S54" s="39"/>
      <c r="T54" s="40">
        <f>SUM(O54:S54)</f>
        <v>10</v>
      </c>
      <c r="U54" s="38">
        <f>[4]Sheet1!$K$697</f>
        <v>75</v>
      </c>
      <c r="V54" s="41">
        <f>[4]Sheet1!$K$702</f>
        <v>75</v>
      </c>
      <c r="W54" s="41">
        <f>[4]Sheet1!$K$700</f>
        <v>50</v>
      </c>
      <c r="X54" s="41">
        <f>[4]Sheet1!$K$694</f>
        <v>15</v>
      </c>
      <c r="Y54" s="41">
        <f>[4]Sheet1!$K$699</f>
        <v>15</v>
      </c>
      <c r="Z54" s="39">
        <f>[4]Sheet1!$K$706</f>
        <v>15</v>
      </c>
      <c r="AA54" s="40">
        <f t="shared" si="43"/>
        <v>245</v>
      </c>
      <c r="AB54" s="84"/>
      <c r="AC54" s="40">
        <f t="shared" si="44"/>
        <v>0</v>
      </c>
      <c r="AD54" s="106">
        <f t="shared" si="45"/>
        <v>350</v>
      </c>
    </row>
    <row r="55" spans="1:30" s="35" customFormat="1" ht="13.5" customHeight="1" thickBot="1" x14ac:dyDescent="0.3">
      <c r="A55" s="76"/>
      <c r="B55" s="100" t="s">
        <v>54</v>
      </c>
      <c r="C55" s="73" t="str">
        <f>[1]Sheet2!$C$28</f>
        <v>Mrs.P.W.N.Damayanthi</v>
      </c>
      <c r="D55" s="47">
        <f>[4]Sheet1!$K$646</f>
        <v>12</v>
      </c>
      <c r="E55" s="48">
        <f>[4]Sheet1!$K$637</f>
        <v>8</v>
      </c>
      <c r="F55" s="49">
        <f t="shared" si="46"/>
        <v>20</v>
      </c>
      <c r="G55" s="47"/>
      <c r="H55" s="48">
        <v>0</v>
      </c>
      <c r="I55" s="49">
        <f t="shared" si="47"/>
        <v>0</v>
      </c>
      <c r="J55" s="79">
        <f>[4]Sheet1!$K$640</f>
        <v>15</v>
      </c>
      <c r="K55" s="81">
        <f>[4]Sheet1!$K$645</f>
        <v>50</v>
      </c>
      <c r="L55" s="81">
        <f>[4]Sheet1!$K$636</f>
        <v>40</v>
      </c>
      <c r="M55" s="80">
        <f>[4]Sheet1!$K$649</f>
        <v>5</v>
      </c>
      <c r="N55" s="49">
        <f>SUM(J55:M55)</f>
        <v>110</v>
      </c>
      <c r="O55" s="47">
        <f>[4]Sheet1!$K$639</f>
        <v>1</v>
      </c>
      <c r="P55" s="50">
        <f>[4]Sheet1!$K$644</f>
        <v>10</v>
      </c>
      <c r="Q55" s="50">
        <f>0</f>
        <v>0</v>
      </c>
      <c r="R55" s="50">
        <f>[4]Sheet1!$K$635</f>
        <v>10</v>
      </c>
      <c r="S55" s="48">
        <f>[4]Sheet1!$K$648</f>
        <v>7</v>
      </c>
      <c r="T55" s="49">
        <f>SUM(O55:S55)</f>
        <v>28</v>
      </c>
      <c r="U55" s="47">
        <f>[4]Sheet1!$K$638</f>
        <v>10</v>
      </c>
      <c r="V55" s="50">
        <f>[4]Sheet1!$K$643</f>
        <v>82</v>
      </c>
      <c r="W55" s="50">
        <f>[4]Sheet1!$K$642</f>
        <v>5</v>
      </c>
      <c r="X55" s="50">
        <f>[4]Sheet1!$K$634</f>
        <v>50</v>
      </c>
      <c r="Y55" s="50">
        <f>[4]Sheet1!$K$641</f>
        <v>5</v>
      </c>
      <c r="Z55" s="48">
        <f>[4]Sheet1!$K$647</f>
        <v>10</v>
      </c>
      <c r="AA55" s="51">
        <f t="shared" si="43"/>
        <v>162</v>
      </c>
      <c r="AB55" s="85"/>
      <c r="AC55" s="75"/>
      <c r="AD55" s="106">
        <f t="shared" si="45"/>
        <v>320</v>
      </c>
    </row>
    <row r="56" spans="1:30" s="35" customFormat="1" ht="13.5" customHeight="1" thickBot="1" x14ac:dyDescent="0.3">
      <c r="A56" s="76"/>
      <c r="B56" s="173" t="s">
        <v>5</v>
      </c>
      <c r="C56" s="174"/>
      <c r="D56" s="30">
        <f>SUM(D46:D55)</f>
        <v>82</v>
      </c>
      <c r="E56" s="31">
        <f t="shared" ref="E56:AC56" si="49">SUM(E46:E55)</f>
        <v>45</v>
      </c>
      <c r="F56" s="12">
        <f t="shared" si="49"/>
        <v>127</v>
      </c>
      <c r="G56" s="30">
        <f>SUM(G46:G55)</f>
        <v>0</v>
      </c>
      <c r="H56" s="31">
        <f t="shared" ref="H56:I56" si="50">SUM(H46:H55)</f>
        <v>10</v>
      </c>
      <c r="I56" s="12">
        <f t="shared" si="50"/>
        <v>10</v>
      </c>
      <c r="J56" s="32">
        <f t="shared" si="49"/>
        <v>215</v>
      </c>
      <c r="K56" s="33">
        <f t="shared" si="49"/>
        <v>705</v>
      </c>
      <c r="L56" s="33">
        <f t="shared" si="49"/>
        <v>475</v>
      </c>
      <c r="M56" s="11">
        <f t="shared" si="49"/>
        <v>65</v>
      </c>
      <c r="N56" s="12">
        <f t="shared" si="49"/>
        <v>1460</v>
      </c>
      <c r="O56" s="32">
        <f t="shared" si="49"/>
        <v>5</v>
      </c>
      <c r="P56" s="33">
        <f t="shared" si="49"/>
        <v>23</v>
      </c>
      <c r="Q56" s="33">
        <f t="shared" si="49"/>
        <v>2</v>
      </c>
      <c r="R56" s="33">
        <f t="shared" si="49"/>
        <v>18</v>
      </c>
      <c r="S56" s="11">
        <f t="shared" si="49"/>
        <v>12</v>
      </c>
      <c r="T56" s="12">
        <f t="shared" si="49"/>
        <v>60</v>
      </c>
      <c r="U56" s="32">
        <f t="shared" si="49"/>
        <v>328</v>
      </c>
      <c r="V56" s="33">
        <f t="shared" si="49"/>
        <v>592</v>
      </c>
      <c r="W56" s="33">
        <f t="shared" si="49"/>
        <v>169</v>
      </c>
      <c r="X56" s="33">
        <f t="shared" si="49"/>
        <v>405</v>
      </c>
      <c r="Y56" s="33">
        <f t="shared" si="49"/>
        <v>91</v>
      </c>
      <c r="Z56" s="11">
        <f t="shared" si="49"/>
        <v>340</v>
      </c>
      <c r="AA56" s="12">
        <f>SUM(AA46:AA55)</f>
        <v>1925</v>
      </c>
      <c r="AB56" s="12">
        <f t="shared" si="49"/>
        <v>0</v>
      </c>
      <c r="AC56" s="12">
        <f t="shared" si="49"/>
        <v>0</v>
      </c>
      <c r="AD56" s="162">
        <f>SUM(AD46:AD55)</f>
        <v>3582</v>
      </c>
    </row>
    <row r="57" spans="1:30" s="2" customFormat="1" ht="16.5" thickBot="1" x14ac:dyDescent="0.3">
      <c r="A57" s="15"/>
      <c r="B57" s="284" t="s">
        <v>82</v>
      </c>
      <c r="C57" s="285"/>
      <c r="D57" s="112"/>
      <c r="E57" s="113"/>
      <c r="F57" s="114">
        <v>0</v>
      </c>
      <c r="G57" s="112"/>
      <c r="H57" s="113"/>
      <c r="I57" s="114">
        <v>0</v>
      </c>
      <c r="J57" s="112"/>
      <c r="K57" s="115"/>
      <c r="L57" s="115"/>
      <c r="M57" s="116"/>
      <c r="N57" s="114"/>
      <c r="O57" s="112"/>
      <c r="P57" s="115"/>
      <c r="Q57" s="115"/>
      <c r="R57" s="115"/>
      <c r="S57" s="116"/>
      <c r="T57" s="114"/>
      <c r="U57" s="115"/>
      <c r="V57" s="115"/>
      <c r="W57" s="115"/>
      <c r="X57" s="115"/>
      <c r="Y57" s="115"/>
      <c r="Z57" s="116"/>
      <c r="AA57" s="114"/>
      <c r="AB57" s="113"/>
      <c r="AC57" s="114"/>
      <c r="AD57" s="147"/>
    </row>
    <row r="58" spans="1:30" ht="13.5" customHeight="1" x14ac:dyDescent="0.25">
      <c r="A58" s="1" t="s">
        <v>9</v>
      </c>
      <c r="B58" s="103" t="s">
        <v>56</v>
      </c>
      <c r="C58" s="69" t="str">
        <f>[1]Sheet2!$C$17</f>
        <v>Mr.M.J.J.Udayakantha</v>
      </c>
      <c r="D58" s="104">
        <f>[4]Sheet1!$K$787</f>
        <v>15</v>
      </c>
      <c r="E58" s="105">
        <f>[4]Sheet1!$K$784</f>
        <v>5</v>
      </c>
      <c r="F58" s="106">
        <f t="shared" ref="F58:F63" si="51">SUM(D58:E58)</f>
        <v>20</v>
      </c>
      <c r="G58" s="104">
        <v>0</v>
      </c>
      <c r="H58" s="105">
        <v>0</v>
      </c>
      <c r="I58" s="106">
        <f t="shared" ref="I58:I63" si="52">SUM(G58:H58)</f>
        <v>0</v>
      </c>
      <c r="J58" s="104">
        <f>[4]Sheet1!$K$785</f>
        <v>15</v>
      </c>
      <c r="K58" s="107">
        <f>0</f>
        <v>0</v>
      </c>
      <c r="L58" s="107">
        <f>[4]Sheet1!$K$783</f>
        <v>25</v>
      </c>
      <c r="M58" s="108"/>
      <c r="N58" s="106">
        <f t="shared" ref="N58:N63" si="53">SUM(J58:M58)</f>
        <v>40</v>
      </c>
      <c r="O58" s="104"/>
      <c r="P58" s="107"/>
      <c r="Q58" s="107"/>
      <c r="R58" s="107"/>
      <c r="S58" s="108"/>
      <c r="T58" s="106">
        <f>SUM(O58:S58)</f>
        <v>0</v>
      </c>
      <c r="U58" s="107"/>
      <c r="V58" s="107">
        <f>[4]Sheet1!$K$786</f>
        <v>15</v>
      </c>
      <c r="W58" s="107"/>
      <c r="X58" s="107">
        <f>[4]Sheet1!$K$782</f>
        <v>10</v>
      </c>
      <c r="Y58" s="107"/>
      <c r="Z58" s="108"/>
      <c r="AA58" s="106">
        <f>SUM(U58:Z58)</f>
        <v>25</v>
      </c>
      <c r="AB58" s="105"/>
      <c r="AC58" s="106">
        <v>0</v>
      </c>
      <c r="AD58" s="106">
        <f t="shared" ref="AD58:AD64" si="54">+AC58+AA58+T58+N58+F58+I58</f>
        <v>85</v>
      </c>
    </row>
    <row r="59" spans="1:30" s="35" customFormat="1" ht="13.5" customHeight="1" x14ac:dyDescent="0.25">
      <c r="A59" s="76"/>
      <c r="B59" s="36" t="s">
        <v>57</v>
      </c>
      <c r="C59" s="70" t="str">
        <f>[1]Sheet2!$C$18</f>
        <v>Mrs.J.M.N.Manike</v>
      </c>
      <c r="D59" s="38">
        <f>[4]Sheet1!$K$749</f>
        <v>25</v>
      </c>
      <c r="E59" s="72">
        <v>15</v>
      </c>
      <c r="F59" s="40">
        <f t="shared" si="51"/>
        <v>40</v>
      </c>
      <c r="G59" s="38">
        <v>0</v>
      </c>
      <c r="H59" s="72">
        <v>0</v>
      </c>
      <c r="I59" s="40">
        <f t="shared" si="52"/>
        <v>0</v>
      </c>
      <c r="J59" s="38">
        <f>[4]Sheet1!$K$746</f>
        <v>30</v>
      </c>
      <c r="K59" s="41">
        <f>[4]Sheet1!$K$748</f>
        <v>10</v>
      </c>
      <c r="L59" s="41"/>
      <c r="M59" s="39">
        <f>[4]Sheet1!$K$751</f>
        <v>5</v>
      </c>
      <c r="N59" s="40">
        <f t="shared" si="53"/>
        <v>45</v>
      </c>
      <c r="O59" s="38"/>
      <c r="P59" s="41"/>
      <c r="Q59" s="41"/>
      <c r="R59" s="41"/>
      <c r="S59" s="39">
        <f>[4]Sheet1!$K$750</f>
        <v>5</v>
      </c>
      <c r="T59" s="40">
        <f t="shared" ref="T59:T64" si="55">SUM(O59:S59)</f>
        <v>5</v>
      </c>
      <c r="U59" s="41">
        <f>0</f>
        <v>0</v>
      </c>
      <c r="V59" s="41">
        <f>0</f>
        <v>0</v>
      </c>
      <c r="W59" s="41">
        <f>0</f>
        <v>0</v>
      </c>
      <c r="X59" s="41">
        <f>0</f>
        <v>0</v>
      </c>
      <c r="Y59" s="41">
        <f>[4]Sheet1!$K$747</f>
        <v>10</v>
      </c>
      <c r="Z59" s="39"/>
      <c r="AA59" s="40">
        <f>SUM(U59:Z59)</f>
        <v>10</v>
      </c>
      <c r="AB59" s="72"/>
      <c r="AC59" s="40">
        <v>0</v>
      </c>
      <c r="AD59" s="106">
        <f t="shared" si="54"/>
        <v>100</v>
      </c>
    </row>
    <row r="60" spans="1:30" s="35" customFormat="1" ht="13.5" customHeight="1" x14ac:dyDescent="0.25">
      <c r="A60" s="76"/>
      <c r="B60" s="36" t="s">
        <v>58</v>
      </c>
      <c r="C60" s="70" t="str">
        <f>[1]Sheet2!$C$16</f>
        <v>Mr.L.R.N.J.Bandara</v>
      </c>
      <c r="D60" s="38">
        <f>[4]Sheet1!$K$740</f>
        <v>4</v>
      </c>
      <c r="E60" s="72">
        <f>[4]Sheet1!$K$733</f>
        <v>2</v>
      </c>
      <c r="F60" s="40">
        <f t="shared" si="51"/>
        <v>6</v>
      </c>
      <c r="G60" s="38">
        <f>0</f>
        <v>0</v>
      </c>
      <c r="H60" s="72">
        <v>0</v>
      </c>
      <c r="I60" s="40">
        <f t="shared" si="52"/>
        <v>0</v>
      </c>
      <c r="J60" s="38">
        <f>[4]Sheet1!$K$735</f>
        <v>15</v>
      </c>
      <c r="K60" s="41">
        <f>[4]Sheet1!$K$739</f>
        <v>40</v>
      </c>
      <c r="L60" s="41">
        <f>[4]Sheet1!$K$732</f>
        <v>15</v>
      </c>
      <c r="M60" s="39"/>
      <c r="N60" s="40">
        <f t="shared" si="53"/>
        <v>70</v>
      </c>
      <c r="O60" s="38"/>
      <c r="P60" s="41"/>
      <c r="Q60" s="41"/>
      <c r="R60" s="41"/>
      <c r="S60" s="39"/>
      <c r="T60" s="40">
        <f t="shared" si="55"/>
        <v>0</v>
      </c>
      <c r="U60" s="41">
        <f>[4]Sheet1!$K$734</f>
        <v>8</v>
      </c>
      <c r="V60" s="41">
        <f>[4]Sheet1!$K$738</f>
        <v>25</v>
      </c>
      <c r="W60" s="41">
        <f>[4]Sheet1!$K$737</f>
        <v>8</v>
      </c>
      <c r="X60" s="41">
        <f>[4]Sheet1!$K$731</f>
        <v>15</v>
      </c>
      <c r="Y60" s="41">
        <f>[4]Sheet1!$K$736</f>
        <v>10</v>
      </c>
      <c r="Z60" s="39">
        <f>[4]Sheet1!$K$741</f>
        <v>8</v>
      </c>
      <c r="AA60" s="40">
        <f>SUM(U60:Z60)</f>
        <v>74</v>
      </c>
      <c r="AB60" s="72"/>
      <c r="AC60" s="40">
        <v>0</v>
      </c>
      <c r="AD60" s="106">
        <f t="shared" si="54"/>
        <v>150</v>
      </c>
    </row>
    <row r="61" spans="1:30" s="35" customFormat="1" ht="13.5" customHeight="1" x14ac:dyDescent="0.25">
      <c r="A61" s="76"/>
      <c r="B61" s="36" t="s">
        <v>59</v>
      </c>
      <c r="C61" s="70" t="str">
        <f>[1]Sheet2!$C$14</f>
        <v>Mr.R.I.B.Sameera Maduranga</v>
      </c>
      <c r="D61" s="38">
        <f>[4]Sheet1!$K$721</f>
        <v>10</v>
      </c>
      <c r="E61" s="72">
        <f>[4]Sheet1!$K$717</f>
        <v>5</v>
      </c>
      <c r="F61" s="40">
        <f t="shared" si="51"/>
        <v>15</v>
      </c>
      <c r="G61" s="38">
        <v>0</v>
      </c>
      <c r="H61" s="72"/>
      <c r="I61" s="40">
        <f t="shared" si="52"/>
        <v>0</v>
      </c>
      <c r="J61" s="38">
        <f>[4]Sheet1!$K$718</f>
        <v>10</v>
      </c>
      <c r="K61" s="41">
        <f>[4]Sheet1!$K$720</f>
        <v>125</v>
      </c>
      <c r="L61" s="41">
        <f>[4]Sheet1!$K$716</f>
        <v>50</v>
      </c>
      <c r="M61" s="39">
        <f>0</f>
        <v>0</v>
      </c>
      <c r="N61" s="40">
        <f t="shared" si="53"/>
        <v>185</v>
      </c>
      <c r="O61" s="38"/>
      <c r="P61" s="41"/>
      <c r="Q61" s="41"/>
      <c r="R61" s="41"/>
      <c r="S61" s="39"/>
      <c r="T61" s="40">
        <f t="shared" si="55"/>
        <v>0</v>
      </c>
      <c r="U61" s="41">
        <f>0</f>
        <v>0</v>
      </c>
      <c r="V61" s="41">
        <f>0</f>
        <v>0</v>
      </c>
      <c r="W61" s="41">
        <f>0</f>
        <v>0</v>
      </c>
      <c r="X61" s="41">
        <f>[4]Sheet1!$K$715</f>
        <v>5</v>
      </c>
      <c r="Y61" s="41">
        <f>[4]Sheet1!$K$719</f>
        <v>25</v>
      </c>
      <c r="Z61" s="39">
        <f>[4]Sheet1!$K$722</f>
        <v>20</v>
      </c>
      <c r="AA61" s="40">
        <f t="shared" ref="AA61:AA63" si="56">SUM(U61:Z61)</f>
        <v>50</v>
      </c>
      <c r="AB61" s="72"/>
      <c r="AC61" s="40">
        <v>0</v>
      </c>
      <c r="AD61" s="106">
        <f t="shared" si="54"/>
        <v>250</v>
      </c>
    </row>
    <row r="62" spans="1:30" s="35" customFormat="1" ht="13.5" customHeight="1" x14ac:dyDescent="0.25">
      <c r="A62" s="76"/>
      <c r="B62" s="36" t="s">
        <v>60</v>
      </c>
      <c r="C62" s="70" t="str">
        <f>[1]Sheet2!$C$13</f>
        <v>Mr.K.R.A.N.Kumara(A.N.K.Dis:)</v>
      </c>
      <c r="D62" s="38">
        <f>[4]Sheet1!$K$771</f>
        <v>3</v>
      </c>
      <c r="E62" s="72">
        <f>[4]Sheet1!$K$764</f>
        <v>2</v>
      </c>
      <c r="F62" s="40">
        <f t="shared" si="51"/>
        <v>5</v>
      </c>
      <c r="G62" s="38">
        <v>0</v>
      </c>
      <c r="H62" s="72">
        <v>0</v>
      </c>
      <c r="I62" s="40">
        <f t="shared" si="52"/>
        <v>0</v>
      </c>
      <c r="J62" s="38">
        <f>[4]Sheet1!$K$766</f>
        <v>30</v>
      </c>
      <c r="K62" s="41">
        <f>[4]Sheet1!$K$770</f>
        <v>30</v>
      </c>
      <c r="L62" s="41">
        <f>[4]Sheet1!$K$763</f>
        <v>20</v>
      </c>
      <c r="M62" s="39">
        <f>[4]Sheet1!$K$772</f>
        <v>10</v>
      </c>
      <c r="N62" s="40">
        <f t="shared" si="53"/>
        <v>90</v>
      </c>
      <c r="O62" s="38">
        <f>0</f>
        <v>0</v>
      </c>
      <c r="P62" s="41">
        <f>[4]Sheet1!$K$769</f>
        <v>15</v>
      </c>
      <c r="Q62" s="41">
        <f>0</f>
        <v>0</v>
      </c>
      <c r="R62" s="41">
        <f>[4]Sheet1!$K$762</f>
        <v>15</v>
      </c>
      <c r="S62" s="41"/>
      <c r="T62" s="40">
        <f t="shared" si="55"/>
        <v>30</v>
      </c>
      <c r="U62" s="41">
        <f>[4]Sheet1!$K$765</f>
        <v>15</v>
      </c>
      <c r="V62" s="41">
        <f>0</f>
        <v>0</v>
      </c>
      <c r="W62" s="41">
        <f>[4]Sheet1!$K$768</f>
        <v>15</v>
      </c>
      <c r="X62" s="41">
        <f>[4]Sheet1!$K$761</f>
        <v>30</v>
      </c>
      <c r="Y62" s="41">
        <f>[4]Sheet1!$K$767</f>
        <v>15</v>
      </c>
      <c r="Z62" s="39">
        <f>0</f>
        <v>0</v>
      </c>
      <c r="AA62" s="40">
        <f t="shared" si="56"/>
        <v>75</v>
      </c>
      <c r="AB62" s="72"/>
      <c r="AC62" s="40">
        <v>0</v>
      </c>
      <c r="AD62" s="106">
        <f t="shared" si="54"/>
        <v>200</v>
      </c>
    </row>
    <row r="63" spans="1:30" s="35" customFormat="1" ht="15.75" x14ac:dyDescent="0.25">
      <c r="B63" s="36" t="s">
        <v>62</v>
      </c>
      <c r="C63" s="37" t="str">
        <f>[1]Sheet2!$C$19</f>
        <v>Mr.G.M.S.R.S.Kumara</v>
      </c>
      <c r="D63" s="38">
        <f>[4]Sheet1!$K$806</f>
        <v>10</v>
      </c>
      <c r="E63" s="72">
        <f>[4]Sheet1!$K$799</f>
        <v>5</v>
      </c>
      <c r="F63" s="40">
        <f t="shared" si="51"/>
        <v>15</v>
      </c>
      <c r="G63" s="38">
        <v>0</v>
      </c>
      <c r="H63" s="72">
        <v>0</v>
      </c>
      <c r="I63" s="40">
        <f t="shared" si="52"/>
        <v>0</v>
      </c>
      <c r="J63" s="38">
        <f>[4]Sheet1!$K$801</f>
        <v>20</v>
      </c>
      <c r="K63" s="41">
        <f>[4]Sheet1!$K$805</f>
        <v>30</v>
      </c>
      <c r="L63" s="41">
        <f>[4]Sheet1!$K$798</f>
        <v>30</v>
      </c>
      <c r="M63" s="39">
        <f>0</f>
        <v>0</v>
      </c>
      <c r="N63" s="40">
        <f t="shared" si="53"/>
        <v>80</v>
      </c>
      <c r="O63" s="38"/>
      <c r="P63" s="41"/>
      <c r="Q63" s="41"/>
      <c r="R63" s="41"/>
      <c r="S63" s="41"/>
      <c r="T63" s="40">
        <f t="shared" si="55"/>
        <v>0</v>
      </c>
      <c r="U63" s="41">
        <f>[4]Sheet1!$K$800</f>
        <v>5</v>
      </c>
      <c r="V63" s="41">
        <f>[4]Sheet1!$K$804</f>
        <v>5</v>
      </c>
      <c r="W63" s="41">
        <f>[4]Sheet1!$K$803</f>
        <v>10</v>
      </c>
      <c r="X63" s="41">
        <f>[4]Sheet1!$K$797</f>
        <v>5</v>
      </c>
      <c r="Y63" s="41">
        <f>[4]Sheet1!$K$802</f>
        <v>5</v>
      </c>
      <c r="Z63" s="39">
        <f>0</f>
        <v>0</v>
      </c>
      <c r="AA63" s="40">
        <f t="shared" si="56"/>
        <v>30</v>
      </c>
      <c r="AB63" s="72"/>
      <c r="AC63" s="40">
        <v>0</v>
      </c>
      <c r="AD63" s="106">
        <f t="shared" si="54"/>
        <v>125</v>
      </c>
    </row>
    <row r="64" spans="1:30" s="35" customFormat="1" ht="16.5" thickBot="1" x14ac:dyDescent="0.3">
      <c r="B64" s="102" t="s">
        <v>61</v>
      </c>
      <c r="C64" s="73" t="s">
        <v>97</v>
      </c>
      <c r="D64" s="47">
        <f>0</f>
        <v>0</v>
      </c>
      <c r="E64" s="50"/>
      <c r="F64" s="49">
        <f>SUM(D64:E64)</f>
        <v>0</v>
      </c>
      <c r="G64" s="47"/>
      <c r="H64" s="50"/>
      <c r="I64" s="49">
        <f>SUM(G64:H64)</f>
        <v>0</v>
      </c>
      <c r="J64" s="86">
        <f>[4]Sheet1!$K$818</f>
        <v>15</v>
      </c>
      <c r="K64" s="87">
        <f>[4]Sheet1!$K$822</f>
        <v>50</v>
      </c>
      <c r="L64" s="87">
        <f>[4]Sheet1!$K$816</f>
        <v>50</v>
      </c>
      <c r="M64" s="88"/>
      <c r="N64" s="51">
        <f t="shared" ref="N64:N69" si="57">SUM(J64:M64)</f>
        <v>115</v>
      </c>
      <c r="O64" s="47"/>
      <c r="P64" s="50"/>
      <c r="Q64" s="50"/>
      <c r="R64" s="50"/>
      <c r="S64" s="50"/>
      <c r="T64" s="51">
        <f t="shared" si="55"/>
        <v>0</v>
      </c>
      <c r="U64" s="86">
        <f>[4]Sheet1!$K$817</f>
        <v>5</v>
      </c>
      <c r="V64" s="87">
        <f>[4]Sheet1!$K$821</f>
        <v>25</v>
      </c>
      <c r="W64" s="87">
        <f>[4]Sheet1!$K$820</f>
        <v>5</v>
      </c>
      <c r="X64" s="87">
        <f>[4]Sheet1!$K$815</f>
        <v>35</v>
      </c>
      <c r="Y64" s="87">
        <f>[4]Sheet1!$K$819</f>
        <v>5</v>
      </c>
      <c r="Z64" s="88">
        <f>[4]Sheet1!$K$823</f>
        <v>10</v>
      </c>
      <c r="AA64" s="75">
        <f>SUM(U64:Z64)</f>
        <v>85</v>
      </c>
      <c r="AB64" s="89"/>
      <c r="AC64" s="75">
        <v>0</v>
      </c>
      <c r="AD64" s="106">
        <f t="shared" si="54"/>
        <v>200</v>
      </c>
    </row>
    <row r="65" spans="1:31" s="35" customFormat="1" ht="16.5" thickBot="1" x14ac:dyDescent="0.3">
      <c r="B65" s="177" t="s">
        <v>5</v>
      </c>
      <c r="C65" s="178"/>
      <c r="D65" s="30">
        <f>SUM(D57:D64)</f>
        <v>67</v>
      </c>
      <c r="E65" s="31">
        <f t="shared" ref="E65:AC65" si="58">SUM(E57:E64)</f>
        <v>34</v>
      </c>
      <c r="F65" s="14">
        <f t="shared" si="58"/>
        <v>101</v>
      </c>
      <c r="G65" s="30">
        <f>SUM(G57:G64)</f>
        <v>0</v>
      </c>
      <c r="H65" s="31">
        <f t="shared" ref="H65:I65" si="59">SUM(H57:H64)</f>
        <v>0</v>
      </c>
      <c r="I65" s="14">
        <f t="shared" si="59"/>
        <v>0</v>
      </c>
      <c r="J65" s="32">
        <f t="shared" si="58"/>
        <v>135</v>
      </c>
      <c r="K65" s="33">
        <f t="shared" si="58"/>
        <v>285</v>
      </c>
      <c r="L65" s="33">
        <f t="shared" si="58"/>
        <v>190</v>
      </c>
      <c r="M65" s="16">
        <f t="shared" si="58"/>
        <v>15</v>
      </c>
      <c r="N65" s="14">
        <f t="shared" si="58"/>
        <v>625</v>
      </c>
      <c r="O65" s="32">
        <f t="shared" si="58"/>
        <v>0</v>
      </c>
      <c r="P65" s="33">
        <f t="shared" si="58"/>
        <v>15</v>
      </c>
      <c r="Q65" s="33">
        <f t="shared" si="58"/>
        <v>0</v>
      </c>
      <c r="R65" s="33">
        <f t="shared" si="58"/>
        <v>15</v>
      </c>
      <c r="S65" s="16">
        <f t="shared" si="58"/>
        <v>5</v>
      </c>
      <c r="T65" s="14">
        <f t="shared" si="58"/>
        <v>35</v>
      </c>
      <c r="U65" s="32">
        <f t="shared" si="58"/>
        <v>33</v>
      </c>
      <c r="V65" s="33">
        <f t="shared" si="58"/>
        <v>70</v>
      </c>
      <c r="W65" s="33">
        <f t="shared" si="58"/>
        <v>38</v>
      </c>
      <c r="X65" s="33">
        <f t="shared" si="58"/>
        <v>100</v>
      </c>
      <c r="Y65" s="33">
        <f t="shared" si="58"/>
        <v>70</v>
      </c>
      <c r="Z65" s="16">
        <f t="shared" si="58"/>
        <v>38</v>
      </c>
      <c r="AA65" s="14">
        <f t="shared" si="58"/>
        <v>349</v>
      </c>
      <c r="AB65" s="14">
        <f t="shared" si="58"/>
        <v>0</v>
      </c>
      <c r="AC65" s="14">
        <f t="shared" si="58"/>
        <v>0</v>
      </c>
      <c r="AD65" s="162">
        <f>SUM(AD57:AD64)</f>
        <v>1110</v>
      </c>
    </row>
    <row r="66" spans="1:31" s="2" customFormat="1" ht="13.5" customHeight="1" thickBot="1" x14ac:dyDescent="0.3">
      <c r="B66" s="284" t="s">
        <v>83</v>
      </c>
      <c r="C66" s="285"/>
      <c r="D66" s="112"/>
      <c r="E66" s="113"/>
      <c r="F66" s="114">
        <v>0</v>
      </c>
      <c r="G66" s="112"/>
      <c r="H66" s="113"/>
      <c r="I66" s="114">
        <v>0</v>
      </c>
      <c r="J66" s="112"/>
      <c r="K66" s="115"/>
      <c r="L66" s="115"/>
      <c r="M66" s="116"/>
      <c r="N66" s="114">
        <f t="shared" si="57"/>
        <v>0</v>
      </c>
      <c r="O66" s="112"/>
      <c r="P66" s="115"/>
      <c r="Q66" s="115"/>
      <c r="R66" s="115"/>
      <c r="S66" s="116"/>
      <c r="T66" s="114"/>
      <c r="U66" s="115"/>
      <c r="V66" s="115"/>
      <c r="W66" s="115"/>
      <c r="X66" s="115"/>
      <c r="Y66" s="115"/>
      <c r="Z66" s="117"/>
      <c r="AA66" s="114"/>
      <c r="AB66" s="118"/>
      <c r="AC66" s="119"/>
      <c r="AD66" s="147"/>
    </row>
    <row r="67" spans="1:31" ht="13.5" customHeight="1" x14ac:dyDescent="0.25">
      <c r="A67" s="1" t="s">
        <v>9</v>
      </c>
      <c r="B67" s="103" t="s">
        <v>63</v>
      </c>
      <c r="C67" s="69" t="str">
        <f>[1]Sheet2!$C$42</f>
        <v>H.S.Enterprises</v>
      </c>
      <c r="D67" s="104">
        <f>[4]Sheet1!$K$839</f>
        <v>10</v>
      </c>
      <c r="E67" s="105">
        <f>[4]Sheet1!$K$829</f>
        <v>5</v>
      </c>
      <c r="F67" s="106">
        <f t="shared" si="24"/>
        <v>15</v>
      </c>
      <c r="G67" s="104">
        <f>0</f>
        <v>0</v>
      </c>
      <c r="H67" s="105">
        <v>0</v>
      </c>
      <c r="I67" s="106">
        <f t="shared" ref="I67:I69" si="60">SUM(G67:H67)</f>
        <v>0</v>
      </c>
      <c r="J67" s="104">
        <f>[4]Sheet1!$K$832</f>
        <v>50</v>
      </c>
      <c r="K67" s="107">
        <f>[4]Sheet1!$K$838</f>
        <v>100</v>
      </c>
      <c r="L67" s="107">
        <f>[4]Sheet1!$K$828</f>
        <v>70</v>
      </c>
      <c r="M67" s="108">
        <f>[4]Sheet1!$K$842</f>
        <v>10</v>
      </c>
      <c r="N67" s="106">
        <f t="shared" si="57"/>
        <v>230</v>
      </c>
      <c r="O67" s="104">
        <f>[4]Sheet1!$K$831</f>
        <v>5</v>
      </c>
      <c r="P67" s="107">
        <f>[4]Sheet1!$K$837</f>
        <v>10</v>
      </c>
      <c r="Q67" s="107">
        <f>[4]Sheet1!$K$835</f>
        <v>5</v>
      </c>
      <c r="R67" s="107">
        <f>0</f>
        <v>0</v>
      </c>
      <c r="S67" s="108">
        <f>[4]Sheet1!$K$841</f>
        <v>5</v>
      </c>
      <c r="T67" s="106">
        <f t="shared" si="23"/>
        <v>25</v>
      </c>
      <c r="U67" s="107">
        <f>[4]Sheet1!$K$830</f>
        <v>30</v>
      </c>
      <c r="V67" s="104">
        <f>[4]Sheet1!$K$836</f>
        <v>20</v>
      </c>
      <c r="W67" s="104">
        <f>[4]Sheet1!$K$834</f>
        <v>30</v>
      </c>
      <c r="X67" s="104">
        <f>[4]Sheet1!$K$827</f>
        <v>45</v>
      </c>
      <c r="Y67" s="104">
        <f>[4]Sheet1!$K$833</f>
        <v>30</v>
      </c>
      <c r="Z67" s="109">
        <f>[4]Sheet1!$K$840</f>
        <v>25</v>
      </c>
      <c r="AA67" s="106">
        <f t="shared" ref="AA67:AA69" si="61">SUM(U67:Z67)</f>
        <v>180</v>
      </c>
      <c r="AB67" s="110"/>
      <c r="AC67" s="111">
        <v>0</v>
      </c>
      <c r="AD67" s="106">
        <f t="shared" ref="AD67:AD72" si="62">+AC67+AA67+T67+N67+F67+I67</f>
        <v>450</v>
      </c>
    </row>
    <row r="68" spans="1:31" s="35" customFormat="1" ht="13.5" customHeight="1" x14ac:dyDescent="0.25">
      <c r="B68" s="36" t="s">
        <v>64</v>
      </c>
      <c r="C68" s="70" t="str">
        <f>[1]Sheet2!$C$41</f>
        <v>Manjula Distributor</v>
      </c>
      <c r="D68" s="38">
        <f>[4]Sheet1!$K$911</f>
        <v>15</v>
      </c>
      <c r="E68" s="72">
        <f>[4]Sheet1!$K$9</f>
        <v>0</v>
      </c>
      <c r="F68" s="40">
        <f t="shared" si="24"/>
        <v>15</v>
      </c>
      <c r="G68" s="38">
        <v>0</v>
      </c>
      <c r="H68" s="72">
        <v>0</v>
      </c>
      <c r="I68" s="40">
        <f t="shared" si="60"/>
        <v>0</v>
      </c>
      <c r="J68" s="38">
        <f>[4]Sheet1!$K$906</f>
        <v>35</v>
      </c>
      <c r="K68" s="41">
        <f>[4]Sheet1!$K$910</f>
        <v>95</v>
      </c>
      <c r="L68" s="41">
        <f>[4]Sheet1!$K$904</f>
        <v>15</v>
      </c>
      <c r="M68" s="39">
        <f>[4]Sheet1!$K$913</f>
        <v>5</v>
      </c>
      <c r="N68" s="40">
        <f t="shared" si="57"/>
        <v>150</v>
      </c>
      <c r="O68" s="38"/>
      <c r="P68" s="41"/>
      <c r="Q68" s="41"/>
      <c r="R68" s="41">
        <f>[4]Sheet1!$K$903</f>
        <v>5</v>
      </c>
      <c r="S68" s="39"/>
      <c r="T68" s="40">
        <f t="shared" si="23"/>
        <v>5</v>
      </c>
      <c r="U68" s="41">
        <f>[4]Sheet1!$K$905</f>
        <v>15</v>
      </c>
      <c r="V68" s="38">
        <f>[4]Sheet1!$K$909</f>
        <v>65</v>
      </c>
      <c r="W68" s="38">
        <f>[4]Sheet1!$K$908</f>
        <v>10</v>
      </c>
      <c r="X68" s="38">
        <f>[4]Sheet1!$K$902</f>
        <v>20</v>
      </c>
      <c r="Y68" s="38">
        <f>[4]Sheet1!$K$907</f>
        <v>5</v>
      </c>
      <c r="Z68" s="42">
        <f>[4]Sheet1!$K$912</f>
        <v>15</v>
      </c>
      <c r="AA68" s="40">
        <f t="shared" si="61"/>
        <v>130</v>
      </c>
      <c r="AB68" s="90"/>
      <c r="AC68" s="91">
        <f>AB68</f>
        <v>0</v>
      </c>
      <c r="AD68" s="106">
        <f t="shared" si="62"/>
        <v>300</v>
      </c>
    </row>
    <row r="69" spans="1:31" s="35" customFormat="1" ht="15.75" x14ac:dyDescent="0.25">
      <c r="B69" s="36" t="s">
        <v>65</v>
      </c>
      <c r="C69" s="70" t="s">
        <v>90</v>
      </c>
      <c r="D69" s="38">
        <f>[4]Sheet1!$K$926</f>
        <v>9</v>
      </c>
      <c r="E69" s="72">
        <f>[4]Sheet1!$K$919</f>
        <v>6</v>
      </c>
      <c r="F69" s="40">
        <f t="shared" si="24"/>
        <v>15</v>
      </c>
      <c r="G69" s="38">
        <v>0</v>
      </c>
      <c r="H69" s="72">
        <v>0</v>
      </c>
      <c r="I69" s="40">
        <f t="shared" si="60"/>
        <v>0</v>
      </c>
      <c r="J69" s="38">
        <f>[4]Sheet1!$K$921</f>
        <v>40</v>
      </c>
      <c r="K69" s="41">
        <f>[4]Sheet1!$K$925</f>
        <v>75</v>
      </c>
      <c r="L69" s="41">
        <f>[4]Sheet1!$K$918</f>
        <v>65</v>
      </c>
      <c r="M69" s="39">
        <f>[4]Sheet1!$K$929</f>
        <v>10</v>
      </c>
      <c r="N69" s="40">
        <f t="shared" si="57"/>
        <v>190</v>
      </c>
      <c r="O69" s="38"/>
      <c r="P69" s="41"/>
      <c r="Q69" s="41"/>
      <c r="R69" s="41"/>
      <c r="S69" s="39">
        <f>[4]Sheet1!$K$928</f>
        <v>5</v>
      </c>
      <c r="T69" s="40">
        <f>SUM(O69:S69)</f>
        <v>5</v>
      </c>
      <c r="U69" s="41">
        <f>[4]Sheet1!$K$920</f>
        <v>25</v>
      </c>
      <c r="V69" s="38">
        <f>[4]Sheet1!$K$924</f>
        <v>35</v>
      </c>
      <c r="W69" s="38">
        <f>[4]Sheet1!$K$923</f>
        <v>25</v>
      </c>
      <c r="X69" s="38">
        <f>[4]Sheet1!$K$917</f>
        <v>35</v>
      </c>
      <c r="Y69" s="38">
        <f>[4]Sheet1!$K$922</f>
        <v>30</v>
      </c>
      <c r="Z69" s="42">
        <f>[4]Sheet1!$K$927</f>
        <v>40</v>
      </c>
      <c r="AA69" s="40">
        <f t="shared" si="61"/>
        <v>190</v>
      </c>
      <c r="AB69" s="90"/>
      <c r="AC69" s="91">
        <v>0</v>
      </c>
      <c r="AD69" s="106">
        <f t="shared" si="62"/>
        <v>400</v>
      </c>
    </row>
    <row r="70" spans="1:31" s="35" customFormat="1" ht="15.75" x14ac:dyDescent="0.25">
      <c r="B70" s="36" t="s">
        <v>66</v>
      </c>
      <c r="C70" s="70" t="str">
        <f>[1]Sheet2!$C$39</f>
        <v xml:space="preserve">Mr.A.S.Wijethilaka </v>
      </c>
      <c r="D70" s="38">
        <f>0</f>
        <v>0</v>
      </c>
      <c r="E70" s="72"/>
      <c r="F70" s="40">
        <f t="shared" ref="F70" si="63">SUM(D70:E70)</f>
        <v>0</v>
      </c>
      <c r="G70" s="38">
        <f>0</f>
        <v>0</v>
      </c>
      <c r="H70" s="72">
        <v>0</v>
      </c>
      <c r="I70" s="40">
        <f>SUM(G70:H70)</f>
        <v>0</v>
      </c>
      <c r="J70" s="38">
        <f>[4]Sheet1!$K$884</f>
        <v>65</v>
      </c>
      <c r="K70" s="41">
        <f>[4]Sheet1!$K$887</f>
        <v>150</v>
      </c>
      <c r="L70" s="41">
        <f>[4]Sheet1!$K$882</f>
        <v>75</v>
      </c>
      <c r="M70" s="39"/>
      <c r="N70" s="40">
        <f t="shared" ref="N70" si="64">SUM(J70:M70)</f>
        <v>290</v>
      </c>
      <c r="O70" s="38"/>
      <c r="P70" s="41"/>
      <c r="Q70" s="41"/>
      <c r="R70" s="41"/>
      <c r="S70" s="39"/>
      <c r="T70" s="40">
        <f t="shared" ref="T70" si="65">SUM(O70:S70)</f>
        <v>0</v>
      </c>
      <c r="U70" s="41">
        <f>[4]Sheet1!$K$883</f>
        <v>25</v>
      </c>
      <c r="V70" s="38">
        <f>[4]Sheet1!$K$886</f>
        <v>50</v>
      </c>
      <c r="W70" s="38">
        <f>[4]Sheet1!$K$885</f>
        <v>25</v>
      </c>
      <c r="X70" s="38">
        <f>0</f>
        <v>0</v>
      </c>
      <c r="Y70" s="38">
        <f>0</f>
        <v>0</v>
      </c>
      <c r="Z70" s="42">
        <f>[4]Sheet1!$K$888</f>
        <v>10</v>
      </c>
      <c r="AA70" s="40">
        <f t="shared" ref="AA70" si="66">SUM(U70:Z70)</f>
        <v>110</v>
      </c>
      <c r="AB70" s="90"/>
      <c r="AC70" s="91">
        <f>AB70</f>
        <v>0</v>
      </c>
      <c r="AD70" s="106">
        <f t="shared" ref="AD70" si="67">+AC70+AA70+T70+N70+F70+I70</f>
        <v>400</v>
      </c>
    </row>
    <row r="71" spans="1:31" s="35" customFormat="1" ht="15.75" x14ac:dyDescent="0.25">
      <c r="B71" s="36" t="s">
        <v>67</v>
      </c>
      <c r="C71" s="70" t="str">
        <f>[1]Sheet2!$C$44</f>
        <v>Mr..M.R.M.M.R.Marikkar</v>
      </c>
      <c r="D71" s="38">
        <f>[4]Sheet1!$K$868</f>
        <v>10</v>
      </c>
      <c r="E71" s="72">
        <f>[4]Sheet1!$K$860</f>
        <v>5</v>
      </c>
      <c r="F71" s="40">
        <f t="shared" ref="F71" si="68">SUM(D71:E71)</f>
        <v>15</v>
      </c>
      <c r="G71" s="38">
        <v>0</v>
      </c>
      <c r="H71" s="72">
        <v>0</v>
      </c>
      <c r="I71" s="40">
        <f t="shared" ref="I71" si="69">SUM(G71:H71)</f>
        <v>0</v>
      </c>
      <c r="J71" s="38">
        <f>[4]Sheet1!$K$862</f>
        <v>20</v>
      </c>
      <c r="K71" s="41">
        <f>[4]Sheet1!$K$867</f>
        <v>75</v>
      </c>
      <c r="L71" s="41">
        <f>[4]Sheet1!$K$859</f>
        <v>75</v>
      </c>
      <c r="M71" s="39"/>
      <c r="N71" s="40">
        <f t="shared" ref="N71" si="70">SUM(J71:M71)</f>
        <v>170</v>
      </c>
      <c r="O71" s="38"/>
      <c r="P71" s="41">
        <f>[4]Sheet1!$K$866</f>
        <v>3</v>
      </c>
      <c r="Q71" s="41"/>
      <c r="R71" s="41">
        <f>[4]Sheet1!$K$858</f>
        <v>2</v>
      </c>
      <c r="S71" s="39"/>
      <c r="T71" s="40">
        <f t="shared" ref="T71" si="71">SUM(O71:S71)</f>
        <v>5</v>
      </c>
      <c r="U71" s="41">
        <f>[4]Sheet1!$K$861</f>
        <v>40</v>
      </c>
      <c r="V71" s="38">
        <f>[4]Sheet1!$K$865</f>
        <v>75</v>
      </c>
      <c r="W71" s="38">
        <f>[4]Sheet1!$K$864</f>
        <v>40</v>
      </c>
      <c r="X71" s="38">
        <f>[4]Sheet1!$K$857</f>
        <v>75</v>
      </c>
      <c r="Y71" s="38">
        <f>[4]Sheet1!$K$863</f>
        <v>30</v>
      </c>
      <c r="Z71" s="42">
        <f>[4]Sheet1!$K$869</f>
        <v>50</v>
      </c>
      <c r="AA71" s="91">
        <f t="shared" ref="AA71" si="72">SUM(U71:Z71)</f>
        <v>310</v>
      </c>
      <c r="AB71" s="90"/>
      <c r="AC71" s="91">
        <v>0</v>
      </c>
      <c r="AD71" s="106">
        <f t="shared" si="62"/>
        <v>500</v>
      </c>
    </row>
    <row r="72" spans="1:31" s="35" customFormat="1" ht="16.5" thickBot="1" x14ac:dyDescent="0.3">
      <c r="B72" s="102" t="s">
        <v>85</v>
      </c>
      <c r="C72" s="73" t="str">
        <f>[1]Sheet2!$C$43</f>
        <v>Ms.W.M.P.Kumarihamy</v>
      </c>
      <c r="D72" s="79"/>
      <c r="E72" s="76"/>
      <c r="F72" s="51">
        <f t="shared" ref="F72" si="73">SUM(D72:E72)</f>
        <v>0</v>
      </c>
      <c r="G72" s="79">
        <v>0</v>
      </c>
      <c r="H72" s="76">
        <v>0</v>
      </c>
      <c r="I72" s="51">
        <f t="shared" ref="I72" si="74">SUM(G72:H72)</f>
        <v>0</v>
      </c>
      <c r="J72" s="47"/>
      <c r="K72" s="50"/>
      <c r="L72" s="50"/>
      <c r="M72" s="48"/>
      <c r="N72" s="51">
        <f t="shared" ref="N72" si="75">SUM(J72:M72)</f>
        <v>0</v>
      </c>
      <c r="O72" s="47"/>
      <c r="P72" s="50"/>
      <c r="Q72" s="50"/>
      <c r="R72" s="50"/>
      <c r="S72" s="48"/>
      <c r="T72" s="51">
        <f t="shared" ref="T72" si="76">SUM(O72:S72)</f>
        <v>0</v>
      </c>
      <c r="U72" s="50"/>
      <c r="V72" s="47"/>
      <c r="W72" s="47"/>
      <c r="X72" s="47"/>
      <c r="Y72" s="47"/>
      <c r="Z72" s="52"/>
      <c r="AA72" s="92">
        <f t="shared" ref="AA72" si="77">SUM(U72:Z72)</f>
        <v>0</v>
      </c>
      <c r="AB72" s="93"/>
      <c r="AC72" s="94">
        <v>0</v>
      </c>
      <c r="AD72" s="106">
        <f t="shared" si="62"/>
        <v>0</v>
      </c>
    </row>
    <row r="73" spans="1:31" s="35" customFormat="1" ht="16.5" thickBot="1" x14ac:dyDescent="0.3">
      <c r="B73" s="177" t="s">
        <v>5</v>
      </c>
      <c r="C73" s="178"/>
      <c r="D73" s="30">
        <f t="shared" ref="D73:AC73" si="78">SUM(D66:D72)</f>
        <v>44</v>
      </c>
      <c r="E73" s="31">
        <f t="shared" si="78"/>
        <v>16</v>
      </c>
      <c r="F73" s="16">
        <f t="shared" si="78"/>
        <v>60</v>
      </c>
      <c r="G73" s="30">
        <f t="shared" ref="G73:I73" si="79">SUM(G66:G72)</f>
        <v>0</v>
      </c>
      <c r="H73" s="31">
        <f t="shared" si="79"/>
        <v>0</v>
      </c>
      <c r="I73" s="16">
        <f t="shared" si="79"/>
        <v>0</v>
      </c>
      <c r="J73" s="30">
        <f t="shared" si="78"/>
        <v>210</v>
      </c>
      <c r="K73" s="33">
        <f t="shared" si="78"/>
        <v>495</v>
      </c>
      <c r="L73" s="33">
        <f t="shared" si="78"/>
        <v>300</v>
      </c>
      <c r="M73" s="16">
        <f t="shared" si="78"/>
        <v>25</v>
      </c>
      <c r="N73" s="16">
        <f t="shared" si="78"/>
        <v>1030</v>
      </c>
      <c r="O73" s="30">
        <f t="shared" si="78"/>
        <v>5</v>
      </c>
      <c r="P73" s="33">
        <f t="shared" si="78"/>
        <v>13</v>
      </c>
      <c r="Q73" s="33">
        <f t="shared" si="78"/>
        <v>5</v>
      </c>
      <c r="R73" s="33">
        <f t="shared" si="78"/>
        <v>7</v>
      </c>
      <c r="S73" s="16">
        <f t="shared" si="78"/>
        <v>10</v>
      </c>
      <c r="T73" s="16">
        <f t="shared" si="78"/>
        <v>40</v>
      </c>
      <c r="U73" s="30">
        <f t="shared" si="78"/>
        <v>135</v>
      </c>
      <c r="V73" s="33">
        <f t="shared" si="78"/>
        <v>245</v>
      </c>
      <c r="W73" s="33">
        <f t="shared" si="78"/>
        <v>130</v>
      </c>
      <c r="X73" s="33">
        <f t="shared" si="78"/>
        <v>175</v>
      </c>
      <c r="Y73" s="33">
        <f t="shared" si="78"/>
        <v>95</v>
      </c>
      <c r="Z73" s="16">
        <f t="shared" si="78"/>
        <v>140</v>
      </c>
      <c r="AA73" s="16">
        <f t="shared" si="78"/>
        <v>920</v>
      </c>
      <c r="AB73" s="16">
        <f t="shared" si="78"/>
        <v>0</v>
      </c>
      <c r="AC73" s="16">
        <f t="shared" si="78"/>
        <v>0</v>
      </c>
      <c r="AD73" s="163">
        <f>SUM(AD66:AD72)</f>
        <v>2050</v>
      </c>
    </row>
    <row r="74" spans="1:31" s="2" customFormat="1" ht="13.5" customHeight="1" thickBot="1" x14ac:dyDescent="0.3"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5"/>
      <c r="AE74" s="25">
        <f t="shared" ref="AE74" si="80">SUM(AE67:AE73)</f>
        <v>0</v>
      </c>
    </row>
    <row r="75" spans="1:31" s="2" customFormat="1" ht="16.5" thickBot="1" x14ac:dyDescent="0.3">
      <c r="B75" s="304" t="s">
        <v>11</v>
      </c>
      <c r="C75" s="305"/>
      <c r="D75" s="18">
        <f t="shared" ref="D75:AC75" si="81">SUM(D73,D65,D56,D45,D40,D34,D28,D18,)</f>
        <v>526</v>
      </c>
      <c r="E75" s="18">
        <f t="shared" si="81"/>
        <v>278</v>
      </c>
      <c r="F75" s="18">
        <f t="shared" si="81"/>
        <v>804</v>
      </c>
      <c r="G75" s="18">
        <f t="shared" ref="G75:I75" si="82">SUM(G73,G65,G56,G45,G40,G34,G28,G18,)</f>
        <v>0</v>
      </c>
      <c r="H75" s="18">
        <f t="shared" si="82"/>
        <v>10</v>
      </c>
      <c r="I75" s="18">
        <f t="shared" si="82"/>
        <v>10</v>
      </c>
      <c r="J75" s="18">
        <f t="shared" si="81"/>
        <v>1474</v>
      </c>
      <c r="K75" s="18">
        <f t="shared" si="81"/>
        <v>3872</v>
      </c>
      <c r="L75" s="18">
        <f t="shared" si="81"/>
        <v>2431</v>
      </c>
      <c r="M75" s="18">
        <f t="shared" si="81"/>
        <v>211</v>
      </c>
      <c r="N75" s="18">
        <f t="shared" si="81"/>
        <v>7988</v>
      </c>
      <c r="O75" s="18">
        <f t="shared" si="81"/>
        <v>34</v>
      </c>
      <c r="P75" s="18">
        <f t="shared" si="81"/>
        <v>179</v>
      </c>
      <c r="Q75" s="18">
        <f t="shared" si="81"/>
        <v>51</v>
      </c>
      <c r="R75" s="18">
        <f t="shared" si="81"/>
        <v>176</v>
      </c>
      <c r="S75" s="18">
        <f t="shared" si="81"/>
        <v>79</v>
      </c>
      <c r="T75" s="18">
        <f>SUM(T73,T65,T56,T45,T40,T34,T28,T18,)</f>
        <v>519</v>
      </c>
      <c r="U75" s="18">
        <f t="shared" si="81"/>
        <v>677</v>
      </c>
      <c r="V75" s="18">
        <f t="shared" si="81"/>
        <v>1746</v>
      </c>
      <c r="W75" s="18">
        <f t="shared" si="81"/>
        <v>641</v>
      </c>
      <c r="X75" s="18">
        <f t="shared" si="81"/>
        <v>1238</v>
      </c>
      <c r="Y75" s="18">
        <f t="shared" si="81"/>
        <v>526</v>
      </c>
      <c r="Z75" s="18">
        <f t="shared" si="81"/>
        <v>806</v>
      </c>
      <c r="AA75" s="18">
        <f t="shared" si="81"/>
        <v>5634</v>
      </c>
      <c r="AB75" s="18">
        <f t="shared" si="81"/>
        <v>6</v>
      </c>
      <c r="AC75" s="18">
        <f t="shared" si="81"/>
        <v>6</v>
      </c>
      <c r="AD75" s="258">
        <f>SUM(AD73,AD65,AD56,AD45,AD40,AD34,AD28,AD18,)</f>
        <v>14961</v>
      </c>
    </row>
    <row r="76" spans="1:31" s="2" customFormat="1" ht="15.75" customHeight="1" thickTop="1" x14ac:dyDescent="0.2"/>
    <row r="77" spans="1:31" ht="12.75" customHeight="1" x14ac:dyDescent="0.2">
      <c r="B77" s="4"/>
    </row>
    <row r="78" spans="1:31" ht="12.75" customHeight="1" x14ac:dyDescent="0.2">
      <c r="B78" s="3"/>
    </row>
    <row r="79" spans="1:31" ht="12.75" customHeight="1" x14ac:dyDescent="0.2">
      <c r="B79" s="3"/>
    </row>
    <row r="80" spans="1:31" ht="13.5" customHeight="1" x14ac:dyDescent="0.2">
      <c r="B80" s="3"/>
    </row>
    <row r="81" spans="16:16" ht="13.5" customHeight="1" x14ac:dyDescent="0.2">
      <c r="P81" s="2"/>
    </row>
  </sheetData>
  <mergeCells count="20">
    <mergeCell ref="B29:C29"/>
    <mergeCell ref="B35:C35"/>
    <mergeCell ref="B41:C41"/>
    <mergeCell ref="B46:C46"/>
    <mergeCell ref="B57:C57"/>
    <mergeCell ref="B66:C66"/>
    <mergeCell ref="AD5:AD6"/>
    <mergeCell ref="AA5:AA6"/>
    <mergeCell ref="B75:C75"/>
    <mergeCell ref="O5:S5"/>
    <mergeCell ref="U5:Z5"/>
    <mergeCell ref="J5:M5"/>
    <mergeCell ref="D5:E5"/>
    <mergeCell ref="G5:H5"/>
    <mergeCell ref="F5:F6"/>
    <mergeCell ref="I5:I6"/>
    <mergeCell ref="N5:N6"/>
    <mergeCell ref="T5:T6"/>
    <mergeCell ref="B7:C7"/>
    <mergeCell ref="B19:C19"/>
  </mergeCells>
  <pageMargins left="0.19685039370078741" right="0.19685039370078741" top="0.23622047244094491" bottom="0.19685039370078741" header="0.31496062992125984" footer="0.19685039370078741"/>
  <pageSetup paperSize="9" scale="47" orientation="landscape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9"/>
  <sheetViews>
    <sheetView workbookViewId="0">
      <pane xSplit="2" ySplit="7" topLeftCell="P75" activePane="bottomRight" state="frozen"/>
      <selection pane="topRight" activeCell="C1" sqref="C1"/>
      <selection pane="bottomLeft" activeCell="A8" sqref="A8"/>
      <selection pane="bottomRight" activeCell="A66" sqref="A66:AD78"/>
    </sheetView>
  </sheetViews>
  <sheetFormatPr defaultColWidth="6" defaultRowHeight="12.75" x14ac:dyDescent="0.2"/>
  <cols>
    <col min="1" max="1" width="2.7109375" style="4" bestFit="1" customWidth="1"/>
    <col min="2" max="2" width="34.85546875" style="19" customWidth="1"/>
    <col min="3" max="3" width="36.7109375" style="4" bestFit="1" customWidth="1"/>
    <col min="4" max="4" width="10" style="4" bestFit="1" customWidth="1"/>
    <col min="5" max="5" width="8.140625" style="4" bestFit="1" customWidth="1"/>
    <col min="6" max="7" width="10" style="4" bestFit="1" customWidth="1"/>
    <col min="8" max="8" width="8.140625" style="4" bestFit="1" customWidth="1"/>
    <col min="9" max="9" width="10" style="4" bestFit="1" customWidth="1"/>
    <col min="10" max="10" width="8.7109375" style="4" bestFit="1" customWidth="1"/>
    <col min="11" max="11" width="10" style="4" bestFit="1" customWidth="1"/>
    <col min="12" max="12" width="10.140625" style="4" bestFit="1" customWidth="1"/>
    <col min="13" max="13" width="10" style="4" bestFit="1" customWidth="1"/>
    <col min="14" max="14" width="8.7109375" style="4" bestFit="1" customWidth="1"/>
    <col min="15" max="15" width="10" style="4" bestFit="1" customWidth="1"/>
    <col min="16" max="16" width="10.28515625" style="4" customWidth="1"/>
    <col min="17" max="17" width="9.140625" style="4" bestFit="1" customWidth="1"/>
    <col min="18" max="18" width="6" style="4" bestFit="1" customWidth="1"/>
    <col min="19" max="21" width="7.5703125" style="4" bestFit="1" customWidth="1"/>
    <col min="22" max="22" width="8.42578125" style="4" bestFit="1" customWidth="1"/>
    <col min="23" max="24" width="10.140625" style="4" bestFit="1" customWidth="1"/>
    <col min="25" max="25" width="7.5703125" style="4" bestFit="1" customWidth="1"/>
    <col min="26" max="26" width="10.140625" style="4" bestFit="1" customWidth="1"/>
    <col min="27" max="27" width="8.7109375" style="4" bestFit="1" customWidth="1"/>
    <col min="28" max="28" width="7.5703125" style="4" bestFit="1" customWidth="1"/>
    <col min="29" max="29" width="6" style="4" bestFit="1" customWidth="1"/>
    <col min="30" max="30" width="8.7109375" style="4" bestFit="1" customWidth="1"/>
    <col min="31" max="31" width="6" style="4"/>
    <col min="32" max="32" width="8.7109375" style="4" bestFit="1" customWidth="1"/>
    <col min="33" max="16384" width="6" style="4"/>
  </cols>
  <sheetData>
    <row r="1" spans="1:32" s="2" customFormat="1" ht="13.5" customHeight="1" x14ac:dyDescent="0.2">
      <c r="B1" s="3" t="s">
        <v>10</v>
      </c>
    </row>
    <row r="2" spans="1:32" s="2" customFormat="1" ht="13.5" customHeight="1" x14ac:dyDescent="0.2">
      <c r="B2" s="3" t="s">
        <v>16</v>
      </c>
    </row>
    <row r="3" spans="1:32" s="2" customFormat="1" ht="13.5" customHeight="1" x14ac:dyDescent="0.35">
      <c r="B3" s="3" t="s">
        <v>95</v>
      </c>
      <c r="F3" s="256"/>
      <c r="I3" s="256"/>
    </row>
    <row r="4" spans="1:32" ht="13.5" customHeight="1" thickBot="1" x14ac:dyDescent="0.4"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</row>
    <row r="5" spans="1:32" s="95" customFormat="1" ht="108" customHeight="1" thickBot="1" x14ac:dyDescent="0.3">
      <c r="B5" s="310" t="s">
        <v>27</v>
      </c>
      <c r="C5" s="310" t="s">
        <v>84</v>
      </c>
      <c r="D5" s="301" t="s">
        <v>0</v>
      </c>
      <c r="E5" s="303"/>
      <c r="F5" s="289" t="s">
        <v>5</v>
      </c>
      <c r="G5" s="301" t="s">
        <v>89</v>
      </c>
      <c r="H5" s="303"/>
      <c r="I5" s="289" t="s">
        <v>5</v>
      </c>
      <c r="J5" s="301" t="s">
        <v>4</v>
      </c>
      <c r="K5" s="302"/>
      <c r="L5" s="302"/>
      <c r="M5" s="303"/>
      <c r="N5" s="289" t="s">
        <v>5</v>
      </c>
      <c r="O5" s="301" t="s">
        <v>1</v>
      </c>
      <c r="P5" s="302"/>
      <c r="Q5" s="302"/>
      <c r="R5" s="302"/>
      <c r="S5" s="303"/>
      <c r="T5" s="289" t="s">
        <v>5</v>
      </c>
      <c r="U5" s="301" t="s">
        <v>2</v>
      </c>
      <c r="V5" s="302"/>
      <c r="W5" s="302"/>
      <c r="X5" s="302"/>
      <c r="Y5" s="302"/>
      <c r="Z5" s="303"/>
      <c r="AA5" s="289" t="s">
        <v>5</v>
      </c>
      <c r="AB5" s="289" t="s">
        <v>75</v>
      </c>
      <c r="AC5" s="289" t="s">
        <v>5</v>
      </c>
      <c r="AD5" s="289" t="s">
        <v>8</v>
      </c>
    </row>
    <row r="6" spans="1:32" s="95" customFormat="1" ht="84.75" customHeight="1" thickBot="1" x14ac:dyDescent="0.3">
      <c r="B6" s="311"/>
      <c r="C6" s="311"/>
      <c r="D6" s="271" t="s">
        <v>70</v>
      </c>
      <c r="E6" s="272" t="s">
        <v>69</v>
      </c>
      <c r="F6" s="306"/>
      <c r="G6" s="271" t="s">
        <v>70</v>
      </c>
      <c r="H6" s="272" t="s">
        <v>69</v>
      </c>
      <c r="I6" s="306"/>
      <c r="J6" s="271" t="s">
        <v>71</v>
      </c>
      <c r="K6" s="271" t="s">
        <v>70</v>
      </c>
      <c r="L6" s="272" t="s">
        <v>69</v>
      </c>
      <c r="M6" s="272" t="s">
        <v>72</v>
      </c>
      <c r="N6" s="306"/>
      <c r="O6" s="271" t="s">
        <v>71</v>
      </c>
      <c r="P6" s="271" t="s">
        <v>70</v>
      </c>
      <c r="Q6" s="273" t="s">
        <v>73</v>
      </c>
      <c r="R6" s="273" t="s">
        <v>69</v>
      </c>
      <c r="S6" s="272" t="s">
        <v>72</v>
      </c>
      <c r="T6" s="306"/>
      <c r="U6" s="271" t="s">
        <v>71</v>
      </c>
      <c r="V6" s="271" t="s">
        <v>70</v>
      </c>
      <c r="W6" s="273" t="s">
        <v>73</v>
      </c>
      <c r="X6" s="273" t="s">
        <v>69</v>
      </c>
      <c r="Y6" s="273" t="s">
        <v>74</v>
      </c>
      <c r="Z6" s="272" t="s">
        <v>72</v>
      </c>
      <c r="AA6" s="306"/>
      <c r="AB6" s="306"/>
      <c r="AC6" s="306"/>
      <c r="AD6" s="306"/>
      <c r="AE6" s="97"/>
    </row>
    <row r="7" spans="1:32" s="98" customFormat="1" ht="16.5" thickBot="1" x14ac:dyDescent="0.3">
      <c r="B7" s="284" t="s">
        <v>78</v>
      </c>
      <c r="C7" s="285"/>
      <c r="D7" s="112"/>
      <c r="E7" s="116"/>
      <c r="F7" s="114"/>
      <c r="G7" s="112"/>
      <c r="H7" s="116"/>
      <c r="I7" s="114"/>
      <c r="J7" s="112"/>
      <c r="K7" s="115"/>
      <c r="L7" s="115"/>
      <c r="M7" s="116"/>
      <c r="N7" s="114"/>
      <c r="O7" s="112"/>
      <c r="P7" s="115"/>
      <c r="Q7" s="115"/>
      <c r="R7" s="115"/>
      <c r="S7" s="116"/>
      <c r="T7" s="114"/>
      <c r="U7" s="112"/>
      <c r="V7" s="115"/>
      <c r="W7" s="115"/>
      <c r="X7" s="115"/>
      <c r="Y7" s="115"/>
      <c r="Z7" s="117"/>
      <c r="AA7" s="127"/>
      <c r="AB7" s="117"/>
      <c r="AC7" s="119"/>
      <c r="AD7" s="114"/>
    </row>
    <row r="8" spans="1:32" ht="15" customHeight="1" x14ac:dyDescent="0.25">
      <c r="A8" s="1" t="s">
        <v>9</v>
      </c>
      <c r="B8" s="103" t="s">
        <v>17</v>
      </c>
      <c r="C8" s="125" t="str">
        <f>[1]Sheet2!$C$38</f>
        <v>Ms.K.G.U.Chulamani</v>
      </c>
      <c r="D8" s="104">
        <f>0</f>
        <v>0</v>
      </c>
      <c r="E8" s="108"/>
      <c r="F8" s="106">
        <f t="shared" ref="F8:F17" si="0">SUM(D8:E8)</f>
        <v>0</v>
      </c>
      <c r="G8" s="104"/>
      <c r="H8" s="108">
        <v>0</v>
      </c>
      <c r="I8" s="106">
        <f t="shared" ref="I8:I12" si="1">SUM(G8:H8)</f>
        <v>0</v>
      </c>
      <c r="J8" s="104">
        <f>0</f>
        <v>0</v>
      </c>
      <c r="K8" s="107">
        <f>[5]Sheet1!$K$15</f>
        <v>75</v>
      </c>
      <c r="L8" s="107">
        <f>[5]Sheet1!$K$11</f>
        <v>75</v>
      </c>
      <c r="M8" s="108"/>
      <c r="N8" s="106">
        <f>SUM(J8:M8)</f>
        <v>150</v>
      </c>
      <c r="O8" s="104"/>
      <c r="P8" s="107"/>
      <c r="Q8" s="107"/>
      <c r="R8" s="107"/>
      <c r="S8" s="108"/>
      <c r="T8" s="106">
        <f>SUM(O8:S8)</f>
        <v>0</v>
      </c>
      <c r="U8" s="104">
        <f>[5]Sheet1!$K$12</f>
        <v>5</v>
      </c>
      <c r="V8" s="107">
        <f>[5]Sheet1!$K$14</f>
        <v>75</v>
      </c>
      <c r="W8" s="107">
        <f>0</f>
        <v>0</v>
      </c>
      <c r="X8" s="107">
        <f>[5]Sheet1!$K$10</f>
        <v>75</v>
      </c>
      <c r="Y8" s="107">
        <f>[5]Sheet1!$K$13</f>
        <v>20</v>
      </c>
      <c r="Z8" s="109">
        <f>[5]Sheet1!$K$16</f>
        <v>20</v>
      </c>
      <c r="AA8" s="126">
        <f t="shared" ref="AA8:AA17" si="2">SUM(U8:Z8)</f>
        <v>195</v>
      </c>
      <c r="AB8" s="109">
        <v>0</v>
      </c>
      <c r="AC8" s="122">
        <v>0</v>
      </c>
      <c r="AD8" s="106">
        <f>+AC8+AA8+T8+N8+F8+I8</f>
        <v>345</v>
      </c>
      <c r="AF8" s="35">
        <f>'week 1'!AD8+'week 02-'!AD8+'week 03'!AD8+'week 04'!AD8</f>
        <v>1589</v>
      </c>
    </row>
    <row r="9" spans="1:32" s="35" customFormat="1" ht="13.5" customHeight="1" x14ac:dyDescent="0.25">
      <c r="B9" s="36" t="s">
        <v>18</v>
      </c>
      <c r="C9" s="37" t="str">
        <f>[1]Sheet2!$C$30</f>
        <v>Mr.Mr.M.S.M.Shiyam</v>
      </c>
      <c r="D9" s="38">
        <f>[5]Sheet1!$K$35</f>
        <v>8</v>
      </c>
      <c r="E9" s="39">
        <f>[5]Sheet1!$K$28</f>
        <v>8</v>
      </c>
      <c r="F9" s="40">
        <f t="shared" si="0"/>
        <v>16</v>
      </c>
      <c r="G9" s="38"/>
      <c r="H9" s="39">
        <v>0</v>
      </c>
      <c r="I9" s="40">
        <f>SUM(G9:H9)</f>
        <v>0</v>
      </c>
      <c r="J9" s="38">
        <f>[5]Sheet1!$K$30</f>
        <v>121</v>
      </c>
      <c r="K9" s="41">
        <f>[5]Sheet1!$K$34</f>
        <v>153</v>
      </c>
      <c r="L9" s="41">
        <f>[5]Sheet1!$K$27</f>
        <v>189</v>
      </c>
      <c r="M9" s="39"/>
      <c r="N9" s="40">
        <f t="shared" ref="N9:N16" si="3">SUM(J9:M9)</f>
        <v>463</v>
      </c>
      <c r="O9" s="38"/>
      <c r="P9" s="41"/>
      <c r="Q9" s="41"/>
      <c r="R9" s="41"/>
      <c r="S9" s="39"/>
      <c r="T9" s="40">
        <f t="shared" ref="T9:T15" si="4">SUM(O9:S9)</f>
        <v>0</v>
      </c>
      <c r="U9" s="38">
        <f>[5]Sheet1!$K$29</f>
        <v>10</v>
      </c>
      <c r="V9" s="41">
        <f>[5]Sheet1!$K$33</f>
        <v>25</v>
      </c>
      <c r="W9" s="41">
        <f>[5]Sheet1!$K$32</f>
        <v>8</v>
      </c>
      <c r="X9" s="41">
        <f>[5]Sheet1!$K$26</f>
        <v>50</v>
      </c>
      <c r="Y9" s="41">
        <f>[5]Sheet1!$K$31</f>
        <v>14</v>
      </c>
      <c r="Z9" s="42">
        <f>[5]Sheet1!$K$37</f>
        <v>12</v>
      </c>
      <c r="AA9" s="43">
        <f t="shared" si="2"/>
        <v>119</v>
      </c>
      <c r="AB9" s="42">
        <f>[5]Sheet1!$K$36</f>
        <v>2</v>
      </c>
      <c r="AC9" s="44">
        <f>SUM(AB9)</f>
        <v>2</v>
      </c>
      <c r="AD9" s="106">
        <f t="shared" ref="AD9:AD17" si="5">+AC9+AA9+T9+N9+F9+I9</f>
        <v>600</v>
      </c>
      <c r="AF9" s="35">
        <f>'week 1'!AD9+'week 02-'!AD9+'week 03'!AD9+'week 04'!AD9</f>
        <v>1700</v>
      </c>
    </row>
    <row r="10" spans="1:32" s="35" customFormat="1" ht="13.5" customHeight="1" x14ac:dyDescent="0.25">
      <c r="B10" s="36" t="s">
        <v>19</v>
      </c>
      <c r="C10" s="37" t="str">
        <f>[1]Sheet2!$C$31</f>
        <v>Ruby Distributor</v>
      </c>
      <c r="D10" s="38">
        <f>[5]Sheet1!$K$146</f>
        <v>5</v>
      </c>
      <c r="E10" s="39">
        <f>[5]Sheet1!$K$138</f>
        <v>10</v>
      </c>
      <c r="F10" s="40">
        <f t="shared" si="0"/>
        <v>15</v>
      </c>
      <c r="G10" s="38"/>
      <c r="H10" s="39">
        <v>0</v>
      </c>
      <c r="I10" s="40">
        <f t="shared" si="1"/>
        <v>0</v>
      </c>
      <c r="J10" s="38">
        <f>[5]Sheet1!$K$140</f>
        <v>7</v>
      </c>
      <c r="K10" s="41">
        <f>[5]Sheet1!$K$145</f>
        <v>35</v>
      </c>
      <c r="L10" s="41">
        <f>[5]Sheet1!$K$137</f>
        <v>65</v>
      </c>
      <c r="M10" s="39">
        <f>[5]Sheet1!$K$148</f>
        <v>3</v>
      </c>
      <c r="N10" s="40">
        <f>SUM(J10:M10)</f>
        <v>110</v>
      </c>
      <c r="O10" s="38"/>
      <c r="P10" s="41">
        <f>[5]Sheet1!$K$144</f>
        <v>6</v>
      </c>
      <c r="Q10" s="41">
        <f>[5]Sheet1!$K$142</f>
        <v>1</v>
      </c>
      <c r="R10" s="41">
        <f>[5]Sheet1!$K$136</f>
        <v>13</v>
      </c>
      <c r="S10" s="39"/>
      <c r="T10" s="40">
        <f t="shared" si="4"/>
        <v>20</v>
      </c>
      <c r="U10" s="38">
        <f>[5]Sheet1!$K$139</f>
        <v>10</v>
      </c>
      <c r="V10" s="41">
        <f>[5]Sheet1!$K$143</f>
        <v>30</v>
      </c>
      <c r="W10" s="41">
        <f>0</f>
        <v>0</v>
      </c>
      <c r="X10" s="41">
        <f>[5]Sheet1!$K$135</f>
        <v>60</v>
      </c>
      <c r="Y10" s="41">
        <f>[5]Sheet1!$K$141</f>
        <v>10</v>
      </c>
      <c r="Z10" s="42">
        <f>[5]Sheet1!$K$147</f>
        <v>10</v>
      </c>
      <c r="AA10" s="43">
        <f>SUM(U10:Z10)</f>
        <v>120</v>
      </c>
      <c r="AB10" s="42"/>
      <c r="AC10" s="44">
        <f t="shared" ref="AC10:AC11" si="6">SUM(AB10)</f>
        <v>0</v>
      </c>
      <c r="AD10" s="106">
        <f t="shared" si="5"/>
        <v>265</v>
      </c>
      <c r="AF10" s="35">
        <f>'week 1'!AD10+'week 02-'!AD10+'week 03'!AD10+'week 04'!AD10</f>
        <v>1250</v>
      </c>
    </row>
    <row r="11" spans="1:32" s="35" customFormat="1" ht="13.5" customHeight="1" x14ac:dyDescent="0.25">
      <c r="B11" s="36" t="s">
        <v>20</v>
      </c>
      <c r="C11" s="37" t="str">
        <f>[1]Sheet2!$C$33</f>
        <v>Mr.D.U.N.Rajapaksha</v>
      </c>
      <c r="D11" s="38">
        <f>[5]Sheet1!$K$48</f>
        <v>6</v>
      </c>
      <c r="E11" s="39">
        <f>[5]Sheet1!$K$44</f>
        <v>6</v>
      </c>
      <c r="F11" s="40">
        <f t="shared" si="0"/>
        <v>12</v>
      </c>
      <c r="G11" s="38"/>
      <c r="H11" s="39">
        <v>0</v>
      </c>
      <c r="I11" s="40">
        <f t="shared" si="1"/>
        <v>0</v>
      </c>
      <c r="J11" s="38">
        <f>0</f>
        <v>0</v>
      </c>
      <c r="K11" s="41">
        <f>[5]Sheet1!$K$47</f>
        <v>75</v>
      </c>
      <c r="L11" s="41">
        <f>[5]Sheet1!$K$43</f>
        <v>80</v>
      </c>
      <c r="M11" s="39">
        <f>[5]Sheet1!$K$50</f>
        <v>3</v>
      </c>
      <c r="N11" s="40">
        <f t="shared" si="3"/>
        <v>158</v>
      </c>
      <c r="O11" s="38"/>
      <c r="P11" s="41">
        <f>[5]Sheet1!$K$46</f>
        <v>12</v>
      </c>
      <c r="Q11" s="41">
        <v>0</v>
      </c>
      <c r="R11" s="41">
        <f>[5]Sheet1!$K$42</f>
        <v>12</v>
      </c>
      <c r="S11" s="39">
        <f>[5]Sheet1!$K$49</f>
        <v>6</v>
      </c>
      <c r="T11" s="40">
        <f t="shared" si="4"/>
        <v>30</v>
      </c>
      <c r="U11" s="38">
        <f>0</f>
        <v>0</v>
      </c>
      <c r="V11" s="41">
        <f>[5]Sheet1!$K$45</f>
        <v>48</v>
      </c>
      <c r="W11" s="41">
        <f>0</f>
        <v>0</v>
      </c>
      <c r="X11" s="41">
        <f>[5]Sheet1!$K$41</f>
        <v>60</v>
      </c>
      <c r="Y11" s="41">
        <f>0</f>
        <v>0</v>
      </c>
      <c r="Z11" s="42">
        <f>0</f>
        <v>0</v>
      </c>
      <c r="AA11" s="43">
        <f t="shared" si="2"/>
        <v>108</v>
      </c>
      <c r="AB11" s="42"/>
      <c r="AC11" s="44">
        <f t="shared" si="6"/>
        <v>0</v>
      </c>
      <c r="AD11" s="106">
        <f t="shared" si="5"/>
        <v>308</v>
      </c>
      <c r="AF11" s="35">
        <f>'week 1'!AD11+'week 02-'!AD11+'week 03'!AD11+'week 04'!AD11</f>
        <v>1513</v>
      </c>
    </row>
    <row r="12" spans="1:32" s="35" customFormat="1" ht="13.5" customHeight="1" x14ac:dyDescent="0.25">
      <c r="B12" s="36" t="s">
        <v>21</v>
      </c>
      <c r="C12" s="37" t="str">
        <f>[1]Sheet2!$C$35</f>
        <v>Mr.A.G.A.Udaya Kumara</v>
      </c>
      <c r="D12" s="38">
        <f>[5]Sheet1!$K$69</f>
        <v>25</v>
      </c>
      <c r="E12" s="39">
        <f>[5]Sheet1!$K$62</f>
        <v>10</v>
      </c>
      <c r="F12" s="40">
        <f t="shared" si="0"/>
        <v>35</v>
      </c>
      <c r="G12" s="38"/>
      <c r="H12" s="39">
        <v>0</v>
      </c>
      <c r="I12" s="40">
        <f t="shared" si="1"/>
        <v>0</v>
      </c>
      <c r="J12" s="38">
        <f>[5]Sheet1!$K$64</f>
        <v>50</v>
      </c>
      <c r="K12" s="41">
        <f>[5]Sheet1!$K$68</f>
        <v>200</v>
      </c>
      <c r="L12" s="41">
        <f>[5]Sheet1!$K$61</f>
        <v>70</v>
      </c>
      <c r="M12" s="39">
        <f>[5]Sheet1!$K$71</f>
        <v>5</v>
      </c>
      <c r="N12" s="40">
        <f t="shared" si="3"/>
        <v>325</v>
      </c>
      <c r="O12" s="38"/>
      <c r="P12" s="41"/>
      <c r="Q12" s="41"/>
      <c r="R12" s="41"/>
      <c r="S12" s="39"/>
      <c r="T12" s="40">
        <f t="shared" si="4"/>
        <v>0</v>
      </c>
      <c r="U12" s="38">
        <f>[5]Sheet1!$K$63</f>
        <v>60</v>
      </c>
      <c r="V12" s="41">
        <f>[5]Sheet1!$K$67</f>
        <v>120</v>
      </c>
      <c r="W12" s="41">
        <f>[5]Sheet1!$K$66</f>
        <v>5</v>
      </c>
      <c r="X12" s="41">
        <f>[5]Sheet1!$K$60</f>
        <v>25</v>
      </c>
      <c r="Y12" s="41">
        <f>[5]Sheet1!$K$65</f>
        <v>5</v>
      </c>
      <c r="Z12" s="42">
        <f>[5]Sheet1!$K$70</f>
        <v>15</v>
      </c>
      <c r="AA12" s="43">
        <f t="shared" ref="AA12" si="7">SUM(U12:Z12)</f>
        <v>230</v>
      </c>
      <c r="AB12" s="42"/>
      <c r="AC12" s="44">
        <f t="shared" ref="AC12:AC17" si="8">SUM(AB12)</f>
        <v>0</v>
      </c>
      <c r="AD12" s="106">
        <f t="shared" si="5"/>
        <v>590</v>
      </c>
      <c r="AF12" s="35">
        <f>'week 1'!AD12+'week 02-'!AD12+'week 03'!AD12+'week 04'!AD12</f>
        <v>1090</v>
      </c>
    </row>
    <row r="13" spans="1:32" s="35" customFormat="1" ht="13.5" customHeight="1" x14ac:dyDescent="0.25">
      <c r="B13" s="36" t="s">
        <v>22</v>
      </c>
      <c r="C13" s="37" t="str">
        <f>[1]Sheet2!$C$36</f>
        <v>Mr.H.M.Indika Hasantha</v>
      </c>
      <c r="D13" s="38">
        <f>[5]Sheet1!$K$158</f>
        <v>12</v>
      </c>
      <c r="E13" s="39"/>
      <c r="F13" s="40">
        <f>SUM(D13:E13)</f>
        <v>12</v>
      </c>
      <c r="G13" s="38"/>
      <c r="H13" s="39">
        <v>0</v>
      </c>
      <c r="I13" s="40">
        <f>SUM(G13:H13)</f>
        <v>0</v>
      </c>
      <c r="J13" s="38">
        <f>0</f>
        <v>0</v>
      </c>
      <c r="K13" s="41">
        <f>[5]Sheet1!$K$157</f>
        <v>125</v>
      </c>
      <c r="L13" s="41">
        <f>[5]Sheet1!$K$153</f>
        <v>50</v>
      </c>
      <c r="M13" s="39"/>
      <c r="N13" s="40">
        <f>SUM(J13:M13)</f>
        <v>175</v>
      </c>
      <c r="O13" s="38"/>
      <c r="P13" s="41"/>
      <c r="Q13" s="41"/>
      <c r="R13" s="41"/>
      <c r="S13" s="39"/>
      <c r="T13" s="40">
        <f t="shared" si="4"/>
        <v>0</v>
      </c>
      <c r="U13" s="38">
        <f>[5]Sheet1!$K$154</f>
        <v>25</v>
      </c>
      <c r="V13" s="41">
        <f>[5]Sheet1!$K$156</f>
        <v>75</v>
      </c>
      <c r="W13" s="41">
        <f>0</f>
        <v>0</v>
      </c>
      <c r="X13" s="41">
        <f>[5]Sheet1!$K$152</f>
        <v>25</v>
      </c>
      <c r="Y13" s="41">
        <f>[5]Sheet1!$K$155</f>
        <v>15</v>
      </c>
      <c r="Z13" s="42">
        <f>[5]Sheet1!$K$159</f>
        <v>25</v>
      </c>
      <c r="AA13" s="43">
        <f>SUM(U13:Z13)</f>
        <v>165</v>
      </c>
      <c r="AB13" s="42"/>
      <c r="AC13" s="44">
        <f t="shared" si="8"/>
        <v>0</v>
      </c>
      <c r="AD13" s="106">
        <f t="shared" si="5"/>
        <v>352</v>
      </c>
      <c r="AF13" s="35">
        <f>'week 1'!AD13+'week 02-'!AD13+'week 03'!AD13+'week 04'!AD13</f>
        <v>952</v>
      </c>
    </row>
    <row r="14" spans="1:32" s="35" customFormat="1" ht="13.5" customHeight="1" x14ac:dyDescent="0.25">
      <c r="B14" s="36" t="s">
        <v>23</v>
      </c>
      <c r="C14" s="37" t="str">
        <f>[1]Sheet2!$C$29</f>
        <v>Mr.T.Sanjeewa</v>
      </c>
      <c r="D14" s="38">
        <f>[5]Sheet1!$K$82</f>
        <v>10</v>
      </c>
      <c r="E14" s="39">
        <f>[5]Sheet1!$K$77</f>
        <v>10</v>
      </c>
      <c r="F14" s="40">
        <f t="shared" si="0"/>
        <v>20</v>
      </c>
      <c r="G14" s="38">
        <f>0</f>
        <v>0</v>
      </c>
      <c r="H14" s="39">
        <v>0</v>
      </c>
      <c r="I14" s="40">
        <f t="shared" ref="I14:I17" si="9">SUM(G14:H14)</f>
        <v>0</v>
      </c>
      <c r="J14" s="38">
        <f>[5]Sheet1!$K$78</f>
        <v>5</v>
      </c>
      <c r="K14" s="41">
        <f>[5]Sheet1!$K$81</f>
        <v>140</v>
      </c>
      <c r="L14" s="41">
        <f>[5]Sheet1!$K$76</f>
        <v>200</v>
      </c>
      <c r="M14" s="39"/>
      <c r="N14" s="40">
        <f t="shared" si="3"/>
        <v>345</v>
      </c>
      <c r="O14" s="38">
        <f>0</f>
        <v>0</v>
      </c>
      <c r="P14" s="41">
        <f>[5]Sheet1!$K$80</f>
        <v>2</v>
      </c>
      <c r="Q14" s="41">
        <f>0</f>
        <v>0</v>
      </c>
      <c r="R14" s="41">
        <f>[5]Sheet1!$K$75</f>
        <v>3</v>
      </c>
      <c r="S14" s="39"/>
      <c r="T14" s="40">
        <f t="shared" si="4"/>
        <v>5</v>
      </c>
      <c r="U14" s="38">
        <f>0</f>
        <v>0</v>
      </c>
      <c r="V14" s="41">
        <f>0</f>
        <v>0</v>
      </c>
      <c r="W14" s="41">
        <f>[5]Sheet1!$K$79</f>
        <v>10</v>
      </c>
      <c r="X14" s="41"/>
      <c r="Y14" s="41"/>
      <c r="Z14" s="42">
        <f>[5]Sheet1!$K$83</f>
        <v>20</v>
      </c>
      <c r="AA14" s="43">
        <f>SUM(U14:Z14)</f>
        <v>30</v>
      </c>
      <c r="AB14" s="42"/>
      <c r="AC14" s="44">
        <f t="shared" si="8"/>
        <v>0</v>
      </c>
      <c r="AD14" s="106">
        <f t="shared" si="5"/>
        <v>400</v>
      </c>
      <c r="AF14" s="35">
        <f>'week 1'!AD14+'week 02-'!AD14+'week 03'!AD14+'week 04'!AD14</f>
        <v>1400</v>
      </c>
    </row>
    <row r="15" spans="1:32" s="35" customFormat="1" ht="13.5" customHeight="1" x14ac:dyDescent="0.25">
      <c r="B15" s="36" t="s">
        <v>24</v>
      </c>
      <c r="C15" s="37" t="str">
        <f>[1]Sheet2!$C$37</f>
        <v>Mr.L.G.T.Chandana</v>
      </c>
      <c r="D15" s="38">
        <f>[5]Sheet1!$K$98</f>
        <v>20</v>
      </c>
      <c r="E15" s="39">
        <f>[5]Sheet1!$K$90</f>
        <v>20</v>
      </c>
      <c r="F15" s="40">
        <f>SUM(D15:E15)</f>
        <v>40</v>
      </c>
      <c r="G15" s="38">
        <v>0</v>
      </c>
      <c r="H15" s="39">
        <v>0</v>
      </c>
      <c r="I15" s="40">
        <f t="shared" si="9"/>
        <v>0</v>
      </c>
      <c r="J15" s="38">
        <f>[5]Sheet1!$K$92</f>
        <v>5</v>
      </c>
      <c r="K15" s="41">
        <f>[5]Sheet1!$K$97</f>
        <v>140</v>
      </c>
      <c r="L15" s="41">
        <f>[5]Sheet1!$K$89</f>
        <v>120</v>
      </c>
      <c r="M15" s="39">
        <f>[5]Sheet1!$K$100</f>
        <v>5</v>
      </c>
      <c r="N15" s="40">
        <f>SUM(J15:M15)</f>
        <v>270</v>
      </c>
      <c r="O15" s="38"/>
      <c r="P15" s="41">
        <f>[5]Sheet1!$K$96</f>
        <v>3</v>
      </c>
      <c r="Q15" s="41"/>
      <c r="R15" s="41">
        <f>[5]Sheet1!$K$88</f>
        <v>2</v>
      </c>
      <c r="S15" s="39"/>
      <c r="T15" s="40">
        <f t="shared" si="4"/>
        <v>5</v>
      </c>
      <c r="U15" s="38">
        <f>[5]Sheet1!$K$91</f>
        <v>2</v>
      </c>
      <c r="V15" s="41">
        <f>[5]Sheet1!$K$95</f>
        <v>10</v>
      </c>
      <c r="W15" s="41">
        <f>[5]Sheet1!$K$94</f>
        <v>3</v>
      </c>
      <c r="X15" s="41">
        <f>[5]Sheet1!$K$87</f>
        <v>10</v>
      </c>
      <c r="Y15" s="41">
        <f>[5]Sheet1!$K$93</f>
        <v>5</v>
      </c>
      <c r="Z15" s="42">
        <f>[5]Sheet1!$K$99</f>
        <v>5</v>
      </c>
      <c r="AA15" s="43">
        <f>SUM(U15:Z15)</f>
        <v>35</v>
      </c>
      <c r="AB15" s="42"/>
      <c r="AC15" s="44">
        <f t="shared" si="8"/>
        <v>0</v>
      </c>
      <c r="AD15" s="106">
        <f t="shared" si="5"/>
        <v>350</v>
      </c>
      <c r="AF15" s="35">
        <f>'week 1'!AD15+'week 02-'!AD15+'week 03'!AD15+'week 04'!AD15</f>
        <v>949</v>
      </c>
    </row>
    <row r="16" spans="1:32" s="35" customFormat="1" ht="13.5" customHeight="1" x14ac:dyDescent="0.25">
      <c r="B16" s="36" t="s">
        <v>25</v>
      </c>
      <c r="C16" s="37" t="str">
        <f>[1]Sheet2!$C$34</f>
        <v>Mr.A.M.Amith Madushanka</v>
      </c>
      <c r="D16" s="55">
        <f>[5]Sheet1!$K$117</f>
        <v>25</v>
      </c>
      <c r="E16" s="56">
        <f>[5]Sheet1!$K$107</f>
        <v>10</v>
      </c>
      <c r="F16" s="57">
        <f t="shared" si="0"/>
        <v>35</v>
      </c>
      <c r="G16" s="55">
        <v>0</v>
      </c>
      <c r="H16" s="56">
        <v>0</v>
      </c>
      <c r="I16" s="57">
        <f t="shared" si="9"/>
        <v>0</v>
      </c>
      <c r="J16" s="55">
        <f>[5]Sheet1!$K$110</f>
        <v>5</v>
      </c>
      <c r="K16" s="58">
        <f>[5]Sheet1!$K$116</f>
        <v>200</v>
      </c>
      <c r="L16" s="58">
        <f>[5]Sheet1!$K$106</f>
        <v>82</v>
      </c>
      <c r="M16" s="56">
        <f>[5]Sheet1!$K$120</f>
        <v>10</v>
      </c>
      <c r="N16" s="57">
        <f t="shared" si="3"/>
        <v>297</v>
      </c>
      <c r="O16" s="55">
        <f>[5]Sheet1!$K$109</f>
        <v>3</v>
      </c>
      <c r="P16" s="58">
        <f>[5]Sheet1!$K$115</f>
        <v>20</v>
      </c>
      <c r="Q16" s="58">
        <f>[5]Sheet1!$K$113</f>
        <v>5</v>
      </c>
      <c r="R16" s="58">
        <f>[5]Sheet1!$K$105</f>
        <v>10</v>
      </c>
      <c r="S16" s="56">
        <f>[5]Sheet1!$K$119</f>
        <v>18</v>
      </c>
      <c r="T16" s="57">
        <f>SUM(O16:S16)</f>
        <v>56</v>
      </c>
      <c r="U16" s="55">
        <f>[5]Sheet1!$K$108</f>
        <v>10</v>
      </c>
      <c r="V16" s="58">
        <f>[5]Sheet1!$K$114</f>
        <v>96</v>
      </c>
      <c r="W16" s="58">
        <f>[5]Sheet1!$K$112</f>
        <v>5</v>
      </c>
      <c r="X16" s="58">
        <f>[5]Sheet1!$K$104</f>
        <v>96</v>
      </c>
      <c r="Y16" s="58">
        <f>[5]Sheet1!$K$111</f>
        <v>30</v>
      </c>
      <c r="Z16" s="59">
        <f>[5]Sheet1!$K$118</f>
        <v>50</v>
      </c>
      <c r="AA16" s="60">
        <f t="shared" si="2"/>
        <v>287</v>
      </c>
      <c r="AB16" s="59"/>
      <c r="AC16" s="61">
        <f t="shared" si="8"/>
        <v>0</v>
      </c>
      <c r="AD16" s="106">
        <f t="shared" si="5"/>
        <v>675</v>
      </c>
      <c r="AF16" s="35">
        <f>'week 1'!AD16+'week 02-'!AD16+'week 03'!AD16+'week 04'!AD16</f>
        <v>875</v>
      </c>
    </row>
    <row r="17" spans="1:32" s="35" customFormat="1" ht="13.5" customHeight="1" thickBot="1" x14ac:dyDescent="0.3">
      <c r="B17" s="45" t="s">
        <v>26</v>
      </c>
      <c r="C17" s="46" t="str">
        <f>[1]Sheet2!$C$32</f>
        <v>Mr.W.B.P.Mendis</v>
      </c>
      <c r="D17" s="62">
        <f>0</f>
        <v>0</v>
      </c>
      <c r="E17" s="63"/>
      <c r="F17" s="64">
        <f t="shared" si="0"/>
        <v>0</v>
      </c>
      <c r="G17" s="62">
        <v>0</v>
      </c>
      <c r="H17" s="63">
        <v>0</v>
      </c>
      <c r="I17" s="64">
        <f t="shared" si="9"/>
        <v>0</v>
      </c>
      <c r="J17" s="62"/>
      <c r="K17" s="65">
        <f>[5]Sheet1!$K$131</f>
        <v>50</v>
      </c>
      <c r="L17" s="65">
        <f>[5]Sheet1!$K$130</f>
        <v>50</v>
      </c>
      <c r="M17" s="63"/>
      <c r="N17" s="64">
        <f>SUM(J17:M17)</f>
        <v>100</v>
      </c>
      <c r="O17" s="62">
        <f>0</f>
        <v>0</v>
      </c>
      <c r="P17" s="65"/>
      <c r="Q17" s="65"/>
      <c r="R17" s="65"/>
      <c r="S17" s="63"/>
      <c r="T17" s="64">
        <f t="shared" ref="T17" si="10">SUM(O17:S17)</f>
        <v>0</v>
      </c>
      <c r="U17" s="62"/>
      <c r="V17" s="65"/>
      <c r="W17" s="65"/>
      <c r="X17" s="65"/>
      <c r="Y17" s="65"/>
      <c r="Z17" s="66"/>
      <c r="AA17" s="67">
        <f t="shared" si="2"/>
        <v>0</v>
      </c>
      <c r="AB17" s="66"/>
      <c r="AC17" s="68">
        <f t="shared" si="8"/>
        <v>0</v>
      </c>
      <c r="AD17" s="106">
        <f t="shared" si="5"/>
        <v>100</v>
      </c>
      <c r="AF17" s="35">
        <f>'week 1'!AD17+'week 02-'!AD17+'week 03'!AD17+'week 04'!AD17</f>
        <v>900</v>
      </c>
    </row>
    <row r="18" spans="1:32" s="35" customFormat="1" ht="16.5" thickBot="1" x14ac:dyDescent="0.3">
      <c r="B18" s="173" t="s">
        <v>5</v>
      </c>
      <c r="C18" s="174"/>
      <c r="D18" s="29">
        <f>SUM(D8:D17)</f>
        <v>111</v>
      </c>
      <c r="E18" s="26">
        <f t="shared" ref="E18:AC18" si="11">SUM(E8:E17)</f>
        <v>74</v>
      </c>
      <c r="F18" s="8">
        <f t="shared" si="11"/>
        <v>185</v>
      </c>
      <c r="G18" s="29">
        <f>SUM(G8:G17)</f>
        <v>0</v>
      </c>
      <c r="H18" s="26">
        <f t="shared" ref="H18:I18" si="12">SUM(H8:H17)</f>
        <v>0</v>
      </c>
      <c r="I18" s="8">
        <f t="shared" si="12"/>
        <v>0</v>
      </c>
      <c r="J18" s="27">
        <f t="shared" si="11"/>
        <v>193</v>
      </c>
      <c r="K18" s="28">
        <f t="shared" si="11"/>
        <v>1193</v>
      </c>
      <c r="L18" s="28">
        <f t="shared" si="11"/>
        <v>981</v>
      </c>
      <c r="M18" s="9">
        <f t="shared" si="11"/>
        <v>26</v>
      </c>
      <c r="N18" s="8">
        <f t="shared" si="11"/>
        <v>2393</v>
      </c>
      <c r="O18" s="27">
        <f t="shared" si="11"/>
        <v>3</v>
      </c>
      <c r="P18" s="28">
        <f t="shared" si="11"/>
        <v>43</v>
      </c>
      <c r="Q18" s="29">
        <f t="shared" si="11"/>
        <v>6</v>
      </c>
      <c r="R18" s="28">
        <f t="shared" si="11"/>
        <v>40</v>
      </c>
      <c r="S18" s="9">
        <f t="shared" si="11"/>
        <v>24</v>
      </c>
      <c r="T18" s="8">
        <f t="shared" si="11"/>
        <v>116</v>
      </c>
      <c r="U18" s="27">
        <f t="shared" si="11"/>
        <v>122</v>
      </c>
      <c r="V18" s="28">
        <f t="shared" si="11"/>
        <v>479</v>
      </c>
      <c r="W18" s="28">
        <f t="shared" si="11"/>
        <v>31</v>
      </c>
      <c r="X18" s="28">
        <f t="shared" si="11"/>
        <v>401</v>
      </c>
      <c r="Y18" s="28">
        <f t="shared" si="11"/>
        <v>99</v>
      </c>
      <c r="Z18" s="9">
        <f t="shared" si="11"/>
        <v>157</v>
      </c>
      <c r="AA18" s="8">
        <f t="shared" si="11"/>
        <v>1289</v>
      </c>
      <c r="AB18" s="8">
        <f t="shared" si="11"/>
        <v>2</v>
      </c>
      <c r="AC18" s="8">
        <f t="shared" si="11"/>
        <v>2</v>
      </c>
      <c r="AD18" s="34">
        <f>SUM(AD8:AD17)</f>
        <v>3985</v>
      </c>
      <c r="AF18" s="35">
        <f>'week 1'!AD18+'week 02-'!AD18+'week 03'!AD18+'week 04'!AD18</f>
        <v>12218</v>
      </c>
    </row>
    <row r="19" spans="1:32" s="7" customFormat="1" ht="16.5" thickBot="1" x14ac:dyDescent="0.3">
      <c r="B19" s="284" t="s">
        <v>77</v>
      </c>
      <c r="C19" s="285"/>
      <c r="D19" s="112"/>
      <c r="E19" s="116"/>
      <c r="F19" s="114"/>
      <c r="G19" s="112"/>
      <c r="H19" s="116"/>
      <c r="I19" s="114"/>
      <c r="J19" s="112"/>
      <c r="K19" s="115"/>
      <c r="L19" s="115"/>
      <c r="M19" s="116"/>
      <c r="N19" s="114"/>
      <c r="O19" s="112"/>
      <c r="P19" s="115"/>
      <c r="Q19" s="115"/>
      <c r="R19" s="115"/>
      <c r="S19" s="116"/>
      <c r="T19" s="114"/>
      <c r="U19" s="112"/>
      <c r="V19" s="115"/>
      <c r="W19" s="115"/>
      <c r="X19" s="115"/>
      <c r="Y19" s="115"/>
      <c r="Z19" s="117"/>
      <c r="AA19" s="127"/>
      <c r="AB19" s="117"/>
      <c r="AC19" s="119"/>
      <c r="AD19" s="114"/>
      <c r="AF19" s="35">
        <f>'week 1'!AD19+'week 02-'!AD19+'week 03'!AD19+'week 04'!AD19</f>
        <v>0</v>
      </c>
    </row>
    <row r="20" spans="1:32" ht="13.5" customHeight="1" x14ac:dyDescent="0.25">
      <c r="A20" s="1" t="s">
        <v>9</v>
      </c>
      <c r="B20" s="103" t="s">
        <v>28</v>
      </c>
      <c r="C20" s="125" t="str">
        <f>[1]Sheet2!$C$47</f>
        <v>Mr.K.Ahilendirajah</v>
      </c>
      <c r="D20" s="104">
        <f>0</f>
        <v>0</v>
      </c>
      <c r="E20" s="108"/>
      <c r="F20" s="106">
        <f>SUM(D20:E20)</f>
        <v>0</v>
      </c>
      <c r="G20" s="104"/>
      <c r="H20" s="108">
        <v>0</v>
      </c>
      <c r="I20" s="106">
        <f>SUM(G20:H20)</f>
        <v>0</v>
      </c>
      <c r="J20" s="104"/>
      <c r="K20" s="107">
        <f>[5]Sheet1!$K$256</f>
        <v>234</v>
      </c>
      <c r="L20" s="107"/>
      <c r="M20" s="108"/>
      <c r="N20" s="106">
        <f>SUM(J20:M20)</f>
        <v>234</v>
      </c>
      <c r="O20" s="104">
        <f>0</f>
        <v>0</v>
      </c>
      <c r="P20" s="107"/>
      <c r="Q20" s="107"/>
      <c r="R20" s="107"/>
      <c r="S20" s="108">
        <f>[5]Sheet1!$K$258</f>
        <v>3</v>
      </c>
      <c r="T20" s="106">
        <f t="shared" ref="T20:T24" si="13">SUM(O20:S20)</f>
        <v>3</v>
      </c>
      <c r="U20" s="104">
        <f>[5]Sheet1!$K$253</f>
        <v>5</v>
      </c>
      <c r="V20" s="107">
        <f>[5]Sheet1!$K$255</f>
        <v>25</v>
      </c>
      <c r="W20" s="107">
        <f>0</f>
        <v>0</v>
      </c>
      <c r="X20" s="107">
        <f>[5]Sheet1!$K$252</f>
        <v>5</v>
      </c>
      <c r="Y20" s="107">
        <f>[5]Sheet1!$K$255</f>
        <v>25</v>
      </c>
      <c r="Z20" s="109">
        <f>[5]Sheet1!$K$257</f>
        <v>3</v>
      </c>
      <c r="AA20" s="126">
        <f t="shared" ref="AA20:AA27" si="14">SUM(U20:Z20)</f>
        <v>63</v>
      </c>
      <c r="AB20" s="109"/>
      <c r="AC20" s="122">
        <v>0</v>
      </c>
      <c r="AD20" s="106">
        <f t="shared" ref="AD20:AD27" si="15">+AC20+AA20+T20+N20+F20+I20</f>
        <v>300</v>
      </c>
      <c r="AF20" s="35">
        <f>'week 1'!AD20+'week 02-'!AD20+'week 03'!AD20+'week 04'!AD20</f>
        <v>1050</v>
      </c>
    </row>
    <row r="21" spans="1:32" s="35" customFormat="1" ht="13.5" customHeight="1" x14ac:dyDescent="0.25">
      <c r="B21" s="36" t="s">
        <v>29</v>
      </c>
      <c r="C21" s="37" t="str">
        <f>[1]Sheet2!$C$52</f>
        <v>Sajath Distributors</v>
      </c>
      <c r="D21" s="38">
        <f>[5]Sheet1!$K$266</f>
        <v>25</v>
      </c>
      <c r="E21" s="39">
        <f>[5]Sheet1!$K$263</f>
        <v>5</v>
      </c>
      <c r="F21" s="40">
        <f>SUM(D21:E21)</f>
        <v>30</v>
      </c>
      <c r="G21" s="38"/>
      <c r="H21" s="39">
        <v>0</v>
      </c>
      <c r="I21" s="40">
        <f>SUM(G21:H21)</f>
        <v>0</v>
      </c>
      <c r="J21" s="38">
        <f>[5]Sheet1!$K$264</f>
        <v>15</v>
      </c>
      <c r="K21" s="41">
        <f>[5]Sheet1!$K$265</f>
        <v>50</v>
      </c>
      <c r="L21" s="41">
        <f>[5]Sheet1!$K$262</f>
        <v>10</v>
      </c>
      <c r="M21" s="39"/>
      <c r="N21" s="40">
        <f>SUM(J21:M21)</f>
        <v>75</v>
      </c>
      <c r="O21" s="38">
        <v>0</v>
      </c>
      <c r="P21" s="41"/>
      <c r="Q21" s="41"/>
      <c r="R21" s="41"/>
      <c r="S21" s="39"/>
      <c r="T21" s="40">
        <f t="shared" si="13"/>
        <v>0</v>
      </c>
      <c r="U21" s="38"/>
      <c r="V21" s="41"/>
      <c r="W21" s="41"/>
      <c r="X21" s="41"/>
      <c r="Y21" s="41"/>
      <c r="Z21" s="42"/>
      <c r="AA21" s="43">
        <f t="shared" si="14"/>
        <v>0</v>
      </c>
      <c r="AB21" s="42">
        <v>0</v>
      </c>
      <c r="AC21" s="44">
        <v>0</v>
      </c>
      <c r="AD21" s="106">
        <f t="shared" si="15"/>
        <v>105</v>
      </c>
      <c r="AF21" s="35">
        <f>'week 1'!AD21+'week 02-'!AD21+'week 03'!AD21+'week 04'!AD21</f>
        <v>255</v>
      </c>
    </row>
    <row r="22" spans="1:32" s="35" customFormat="1" ht="13.5" customHeight="1" x14ac:dyDescent="0.25">
      <c r="B22" s="36" t="s">
        <v>30</v>
      </c>
      <c r="C22" s="37" t="str">
        <f>[1]Sheet2!$C$54</f>
        <v>Mr.M.T.Muzamil</v>
      </c>
      <c r="D22" s="38">
        <f>[5]Sheet1!$K$328</f>
        <v>10</v>
      </c>
      <c r="E22" s="39">
        <f>[5]Sheet1!$K$319</f>
        <v>5</v>
      </c>
      <c r="F22" s="40">
        <f t="shared" ref="F22:F26" si="16">SUM(D22:E22)</f>
        <v>15</v>
      </c>
      <c r="G22" s="38"/>
      <c r="H22" s="39">
        <v>0</v>
      </c>
      <c r="I22" s="40">
        <f t="shared" ref="I22:I27" si="17">SUM(G22:H22)</f>
        <v>0</v>
      </c>
      <c r="J22" s="38">
        <f>[5]Sheet1!$K$322</f>
        <v>100</v>
      </c>
      <c r="K22" s="41">
        <f>[5]Sheet1!$K$327</f>
        <v>150</v>
      </c>
      <c r="L22" s="41">
        <f>[5]Sheet1!$K$318</f>
        <v>35</v>
      </c>
      <c r="M22" s="39">
        <f>0</f>
        <v>0</v>
      </c>
      <c r="N22" s="40">
        <f t="shared" ref="N22:N26" si="18">SUM(J22:M22)</f>
        <v>285</v>
      </c>
      <c r="O22" s="38">
        <f>[5]Sheet1!$K$321</f>
        <v>2</v>
      </c>
      <c r="P22" s="41">
        <f>[5]Sheet1!$K$326</f>
        <v>4</v>
      </c>
      <c r="Q22" s="41">
        <f>[5]Sheet1!$K$324</f>
        <v>2</v>
      </c>
      <c r="R22" s="41">
        <f>[5]Sheet1!$K$317</f>
        <v>2</v>
      </c>
      <c r="S22" s="39">
        <f>0</f>
        <v>0</v>
      </c>
      <c r="T22" s="40">
        <f t="shared" si="13"/>
        <v>10</v>
      </c>
      <c r="U22" s="38">
        <f>[5]Sheet1!$K$320</f>
        <v>10</v>
      </c>
      <c r="V22" s="41">
        <f>[5]Sheet1!$K$325</f>
        <v>50</v>
      </c>
      <c r="W22" s="41">
        <f>0</f>
        <v>0</v>
      </c>
      <c r="X22" s="41">
        <f>0</f>
        <v>0</v>
      </c>
      <c r="Y22" s="41">
        <f>[5]Sheet1!$K$323</f>
        <v>20</v>
      </c>
      <c r="Z22" s="42">
        <f>0</f>
        <v>0</v>
      </c>
      <c r="AA22" s="43">
        <f t="shared" si="14"/>
        <v>80</v>
      </c>
      <c r="AB22" s="42">
        <f>[5]Sheet1!$K$329</f>
        <v>10</v>
      </c>
      <c r="AC22" s="44">
        <f>SUM(AB22)</f>
        <v>10</v>
      </c>
      <c r="AD22" s="106">
        <f t="shared" si="15"/>
        <v>400</v>
      </c>
      <c r="AF22" s="35">
        <f>'week 1'!AD22+'week 02-'!AD22+'week 03'!AD22+'week 04'!AD22</f>
        <v>1199</v>
      </c>
    </row>
    <row r="23" spans="1:32" s="35" customFormat="1" ht="13.5" customHeight="1" x14ac:dyDescent="0.25">
      <c r="B23" s="36" t="s">
        <v>31</v>
      </c>
      <c r="C23" s="37" t="str">
        <f>[1]Sheet2!$C$50</f>
        <v>Ms.Prathanjani</v>
      </c>
      <c r="D23" s="38">
        <f>0</f>
        <v>0</v>
      </c>
      <c r="E23" s="39"/>
      <c r="F23" s="40">
        <f t="shared" si="16"/>
        <v>0</v>
      </c>
      <c r="G23" s="38"/>
      <c r="H23" s="39">
        <v>0</v>
      </c>
      <c r="I23" s="40">
        <f t="shared" si="17"/>
        <v>0</v>
      </c>
      <c r="J23" s="38">
        <f>[5]Sheet1!$K$272</f>
        <v>45</v>
      </c>
      <c r="K23" s="41">
        <f>[5]Sheet1!$K$275</f>
        <v>70</v>
      </c>
      <c r="L23" s="41">
        <f>[5]Sheet1!$K$271</f>
        <v>35</v>
      </c>
      <c r="M23" s="39"/>
      <c r="N23" s="40">
        <f t="shared" si="18"/>
        <v>150</v>
      </c>
      <c r="O23" s="38">
        <f>0</f>
        <v>0</v>
      </c>
      <c r="P23" s="41">
        <f>[5]Sheet1!$K$274</f>
        <v>5</v>
      </c>
      <c r="Q23" s="41"/>
      <c r="R23" s="41"/>
      <c r="S23" s="39"/>
      <c r="T23" s="40">
        <f t="shared" si="13"/>
        <v>5</v>
      </c>
      <c r="U23" s="38">
        <f>0</f>
        <v>0</v>
      </c>
      <c r="V23" s="41">
        <f>0</f>
        <v>0</v>
      </c>
      <c r="W23" s="41"/>
      <c r="X23" s="41">
        <f>[5]Sheet1!$K$270</f>
        <v>5</v>
      </c>
      <c r="Y23" s="41">
        <f>[5]Sheet1!$K$273</f>
        <v>10</v>
      </c>
      <c r="Z23" s="42"/>
      <c r="AA23" s="43">
        <f t="shared" si="14"/>
        <v>15</v>
      </c>
      <c r="AB23" s="42"/>
      <c r="AC23" s="44">
        <v>0</v>
      </c>
      <c r="AD23" s="106">
        <f t="shared" si="15"/>
        <v>170</v>
      </c>
      <c r="AF23" s="35">
        <f>'week 1'!AD23+'week 02-'!AD23+'week 03'!AD23+'week 04'!AD23</f>
        <v>605</v>
      </c>
    </row>
    <row r="24" spans="1:32" s="35" customFormat="1" ht="13.5" customHeight="1" x14ac:dyDescent="0.25">
      <c r="B24" s="36" t="s">
        <v>32</v>
      </c>
      <c r="C24" s="37" t="str">
        <f>[1]Sheet2!$C$48</f>
        <v>Mr.Vasantha Kumar</v>
      </c>
      <c r="D24" s="38">
        <f>0</f>
        <v>0</v>
      </c>
      <c r="E24" s="39"/>
      <c r="F24" s="40">
        <f t="shared" si="16"/>
        <v>0</v>
      </c>
      <c r="G24" s="38"/>
      <c r="H24" s="39">
        <v>0</v>
      </c>
      <c r="I24" s="40">
        <f t="shared" si="17"/>
        <v>0</v>
      </c>
      <c r="J24" s="38">
        <f>[5]Sheet1!$K$287</f>
        <v>70</v>
      </c>
      <c r="K24" s="41">
        <f>[5]Sheet1!$K$290</f>
        <v>140</v>
      </c>
      <c r="L24" s="41"/>
      <c r="M24" s="39"/>
      <c r="N24" s="40">
        <f t="shared" si="18"/>
        <v>210</v>
      </c>
      <c r="O24" s="38">
        <v>0</v>
      </c>
      <c r="P24" s="41"/>
      <c r="Q24" s="41"/>
      <c r="R24" s="41"/>
      <c r="S24" s="39"/>
      <c r="T24" s="40">
        <f t="shared" si="13"/>
        <v>0</v>
      </c>
      <c r="U24" s="38">
        <f>[5]Sheet1!$K$286</f>
        <v>20</v>
      </c>
      <c r="V24" s="41">
        <f>[5]Sheet1!$K$289</f>
        <v>110</v>
      </c>
      <c r="W24" s="41"/>
      <c r="X24" s="41"/>
      <c r="Y24" s="41">
        <f>[5]Sheet1!$K$288</f>
        <v>60</v>
      </c>
      <c r="Z24" s="42"/>
      <c r="AA24" s="43">
        <f t="shared" si="14"/>
        <v>190</v>
      </c>
      <c r="AB24" s="42"/>
      <c r="AC24" s="44">
        <f t="shared" ref="AC24:AC25" si="19">SUM(AB24)</f>
        <v>0</v>
      </c>
      <c r="AD24" s="106">
        <f t="shared" si="15"/>
        <v>400</v>
      </c>
      <c r="AF24" s="35">
        <f>'week 1'!AD24+'week 02-'!AD24+'week 03'!AD24+'week 04'!AD24</f>
        <v>750</v>
      </c>
    </row>
    <row r="25" spans="1:32" s="35" customFormat="1" ht="13.5" customHeight="1" x14ac:dyDescent="0.25">
      <c r="B25" s="36" t="s">
        <v>33</v>
      </c>
      <c r="C25" s="37" t="str">
        <f>[1]Sheet2!$C$53</f>
        <v>Mr.I.H.M.Nadun Hasarindu</v>
      </c>
      <c r="D25" s="38">
        <f>[5]Sheet1!$K$300</f>
        <v>18</v>
      </c>
      <c r="E25" s="39">
        <f>[5]Sheet1!$K$295</f>
        <v>5</v>
      </c>
      <c r="F25" s="40">
        <f t="shared" si="16"/>
        <v>23</v>
      </c>
      <c r="G25" s="38"/>
      <c r="H25" s="39">
        <v>0</v>
      </c>
      <c r="I25" s="40">
        <f t="shared" si="17"/>
        <v>0</v>
      </c>
      <c r="J25" s="38">
        <f>[5]Sheet1!$K$297</f>
        <v>30</v>
      </c>
      <c r="K25" s="41">
        <f>[5]Sheet1!$K$299</f>
        <v>102</v>
      </c>
      <c r="L25" s="41">
        <f>[5]Sheet1!$K$294</f>
        <v>40</v>
      </c>
      <c r="M25" s="39"/>
      <c r="N25" s="40">
        <f t="shared" si="18"/>
        <v>172</v>
      </c>
      <c r="O25" s="38">
        <f>[5]Sheet1!$K$296</f>
        <v>5</v>
      </c>
      <c r="P25" s="41">
        <f>[5]Sheet1!$K$298</f>
        <v>10</v>
      </c>
      <c r="Q25" s="41"/>
      <c r="R25" s="41"/>
      <c r="S25" s="39"/>
      <c r="T25" s="40">
        <f>SUM(O25:S25)</f>
        <v>15</v>
      </c>
      <c r="U25" s="38"/>
      <c r="V25" s="41"/>
      <c r="W25" s="41"/>
      <c r="X25" s="41"/>
      <c r="Y25" s="41"/>
      <c r="Z25" s="42"/>
      <c r="AA25" s="43">
        <f t="shared" si="14"/>
        <v>0</v>
      </c>
      <c r="AB25" s="42">
        <v>0</v>
      </c>
      <c r="AC25" s="44">
        <f t="shared" si="19"/>
        <v>0</v>
      </c>
      <c r="AD25" s="106">
        <f t="shared" si="15"/>
        <v>210</v>
      </c>
      <c r="AF25" s="35">
        <f>'week 1'!AD25+'week 02-'!AD25+'week 03'!AD25+'week 04'!AD25</f>
        <v>610</v>
      </c>
    </row>
    <row r="26" spans="1:32" s="35" customFormat="1" ht="13.5" customHeight="1" x14ac:dyDescent="0.25">
      <c r="B26" s="36" t="s">
        <v>34</v>
      </c>
      <c r="C26" s="37" t="str">
        <f>[1]Sheet2!$C$51</f>
        <v>COSCO Marketing(Mr.A.M.Irshath)</v>
      </c>
      <c r="D26" s="38">
        <f>[5]Sheet1!$K$313</f>
        <v>20</v>
      </c>
      <c r="E26" s="39">
        <f>[5]Sheet1!$K$306</f>
        <v>10</v>
      </c>
      <c r="F26" s="40">
        <f t="shared" si="16"/>
        <v>30</v>
      </c>
      <c r="G26" s="38"/>
      <c r="H26" s="39">
        <v>0</v>
      </c>
      <c r="I26" s="40">
        <f t="shared" si="17"/>
        <v>0</v>
      </c>
      <c r="J26" s="38">
        <f>[5]Sheet1!$K$308</f>
        <v>50</v>
      </c>
      <c r="K26" s="41">
        <f>[5]Sheet1!$K$312</f>
        <v>265</v>
      </c>
      <c r="L26" s="41">
        <f>[5]Sheet1!$K$305</f>
        <v>50</v>
      </c>
      <c r="M26" s="39"/>
      <c r="N26" s="40">
        <f t="shared" si="18"/>
        <v>365</v>
      </c>
      <c r="O26" s="38"/>
      <c r="P26" s="41"/>
      <c r="Q26" s="41"/>
      <c r="R26" s="41"/>
      <c r="S26" s="39"/>
      <c r="T26" s="40">
        <f t="shared" ref="T26:T27" si="20">SUM(O26:S26)</f>
        <v>0</v>
      </c>
      <c r="U26" s="38">
        <f>[5]Sheet1!$K$307</f>
        <v>5</v>
      </c>
      <c r="V26" s="41">
        <f>[5]Sheet1!$K$311</f>
        <v>20</v>
      </c>
      <c r="W26" s="41">
        <f>[5]Sheet1!$K$310</f>
        <v>15</v>
      </c>
      <c r="X26" s="41">
        <f>[5]Sheet1!$K$304</f>
        <v>10</v>
      </c>
      <c r="Y26" s="41">
        <f>[5]Sheet1!$K$309</f>
        <v>5</v>
      </c>
      <c r="Z26" s="42">
        <f>0</f>
        <v>0</v>
      </c>
      <c r="AA26" s="43">
        <f>SUM(U26:Z26)</f>
        <v>55</v>
      </c>
      <c r="AB26" s="42"/>
      <c r="AC26" s="44">
        <v>0</v>
      </c>
      <c r="AD26" s="106">
        <f t="shared" si="15"/>
        <v>450</v>
      </c>
      <c r="AF26" s="35">
        <f>'week 1'!AD26+'week 02-'!AD26+'week 03'!AD26+'week 04'!AD26</f>
        <v>1010</v>
      </c>
    </row>
    <row r="27" spans="1:32" s="35" customFormat="1" ht="16.5" thickBot="1" x14ac:dyDescent="0.3">
      <c r="B27" s="45" t="s">
        <v>35</v>
      </c>
      <c r="C27" s="46" t="str">
        <f>[1]Sheet2!$C$49</f>
        <v>Mr.Sampath Kumara(Sonwel Di:)</v>
      </c>
      <c r="D27" s="47">
        <f>[5]Sheet1!$K$573</f>
        <v>20</v>
      </c>
      <c r="E27" s="48">
        <f>[5]Sheet1!$K$564</f>
        <v>10</v>
      </c>
      <c r="F27" s="49">
        <f>SUM(D27:E27)</f>
        <v>30</v>
      </c>
      <c r="G27" s="47"/>
      <c r="H27" s="48">
        <v>0</v>
      </c>
      <c r="I27" s="49">
        <f t="shared" si="17"/>
        <v>0</v>
      </c>
      <c r="J27" s="47">
        <f>[5]Sheet1!$K$567</f>
        <v>3</v>
      </c>
      <c r="K27" s="50">
        <f>[5]Sheet1!$K$572</f>
        <v>25</v>
      </c>
      <c r="L27" s="50">
        <f>[5]Sheet1!$K$563</f>
        <v>25</v>
      </c>
      <c r="M27" s="48"/>
      <c r="N27" s="49">
        <f>SUM(J27:M27)</f>
        <v>53</v>
      </c>
      <c r="O27" s="47">
        <f>[5]Sheet1!$K$566</f>
        <v>12</v>
      </c>
      <c r="P27" s="50">
        <f>[5]Sheet1!$K$571</f>
        <v>12</v>
      </c>
      <c r="Q27" s="50">
        <f>[5]Sheet1!$K$570</f>
        <v>6</v>
      </c>
      <c r="R27" s="50">
        <f>[5]Sheet1!$K$562</f>
        <v>12</v>
      </c>
      <c r="S27" s="48">
        <f>[5]Sheet1!$K$575</f>
        <v>25</v>
      </c>
      <c r="T27" s="51">
        <f t="shared" si="20"/>
        <v>67</v>
      </c>
      <c r="U27" s="47">
        <f>[5]Sheet1!$K$565</f>
        <v>20</v>
      </c>
      <c r="V27" s="50">
        <f>0</f>
        <v>0</v>
      </c>
      <c r="W27" s="50">
        <f>[5]Sheet1!$K$569</f>
        <v>10</v>
      </c>
      <c r="X27" s="50">
        <f>[5]Sheet1!$K$561</f>
        <v>20</v>
      </c>
      <c r="Y27" s="50">
        <f>[5]Sheet1!$K$568</f>
        <v>35</v>
      </c>
      <c r="Z27" s="52">
        <f>[5]Sheet1!$K$574</f>
        <v>30</v>
      </c>
      <c r="AA27" s="53">
        <f t="shared" si="14"/>
        <v>115</v>
      </c>
      <c r="AB27" s="52"/>
      <c r="AC27" s="54">
        <v>0</v>
      </c>
      <c r="AD27" s="106">
        <f t="shared" si="15"/>
        <v>265</v>
      </c>
      <c r="AF27" s="35">
        <f>'week 1'!AD27+'week 02-'!AD27+'week 03'!AD27+'week 04'!AD27</f>
        <v>770</v>
      </c>
    </row>
    <row r="28" spans="1:32" s="35" customFormat="1" ht="13.5" customHeight="1" thickBot="1" x14ac:dyDescent="0.3">
      <c r="B28" s="173" t="s">
        <v>5</v>
      </c>
      <c r="C28" s="174"/>
      <c r="D28" s="29">
        <f>SUM(D20:D27)</f>
        <v>93</v>
      </c>
      <c r="E28" s="26">
        <f t="shared" ref="E28:AC28" si="21">SUM(E20:E27)</f>
        <v>35</v>
      </c>
      <c r="F28" s="8">
        <f t="shared" si="21"/>
        <v>128</v>
      </c>
      <c r="G28" s="29">
        <f>SUM(G20:G27)</f>
        <v>0</v>
      </c>
      <c r="H28" s="26">
        <f t="shared" ref="H28:I28" si="22">SUM(H20:H27)</f>
        <v>0</v>
      </c>
      <c r="I28" s="8">
        <f t="shared" si="22"/>
        <v>0</v>
      </c>
      <c r="J28" s="27">
        <f t="shared" si="21"/>
        <v>313</v>
      </c>
      <c r="K28" s="28">
        <f t="shared" si="21"/>
        <v>1036</v>
      </c>
      <c r="L28" s="28">
        <f t="shared" si="21"/>
        <v>195</v>
      </c>
      <c r="M28" s="9">
        <f t="shared" si="21"/>
        <v>0</v>
      </c>
      <c r="N28" s="8">
        <f t="shared" si="21"/>
        <v>1544</v>
      </c>
      <c r="O28" s="27">
        <f t="shared" si="21"/>
        <v>19</v>
      </c>
      <c r="P28" s="28">
        <f t="shared" si="21"/>
        <v>31</v>
      </c>
      <c r="Q28" s="28">
        <f t="shared" si="21"/>
        <v>8</v>
      </c>
      <c r="R28" s="28">
        <f t="shared" si="21"/>
        <v>14</v>
      </c>
      <c r="S28" s="9">
        <f t="shared" si="21"/>
        <v>28</v>
      </c>
      <c r="T28" s="8">
        <f t="shared" si="21"/>
        <v>100</v>
      </c>
      <c r="U28" s="27">
        <f t="shared" si="21"/>
        <v>60</v>
      </c>
      <c r="V28" s="28">
        <f t="shared" si="21"/>
        <v>205</v>
      </c>
      <c r="W28" s="28">
        <f t="shared" si="21"/>
        <v>25</v>
      </c>
      <c r="X28" s="28">
        <f t="shared" si="21"/>
        <v>40</v>
      </c>
      <c r="Y28" s="28">
        <f t="shared" si="21"/>
        <v>155</v>
      </c>
      <c r="Z28" s="9">
        <f t="shared" si="21"/>
        <v>33</v>
      </c>
      <c r="AA28" s="8">
        <f t="shared" si="21"/>
        <v>518</v>
      </c>
      <c r="AB28" s="8">
        <f t="shared" si="21"/>
        <v>10</v>
      </c>
      <c r="AC28" s="8">
        <f t="shared" si="21"/>
        <v>10</v>
      </c>
      <c r="AD28" s="34">
        <f>SUM(AD20:AD27)</f>
        <v>2300</v>
      </c>
      <c r="AF28" s="35">
        <f>'week 1'!AD28+'week 02-'!AD28+'week 03'!AD28+'week 04'!AD28</f>
        <v>6249</v>
      </c>
    </row>
    <row r="29" spans="1:32" s="7" customFormat="1" ht="16.5" thickBot="1" x14ac:dyDescent="0.3">
      <c r="B29" s="284" t="s">
        <v>76</v>
      </c>
      <c r="C29" s="285"/>
      <c r="D29" s="112"/>
      <c r="E29" s="124"/>
      <c r="F29" s="114"/>
      <c r="G29" s="112"/>
      <c r="H29" s="124"/>
      <c r="I29" s="114"/>
      <c r="J29" s="112"/>
      <c r="K29" s="115"/>
      <c r="L29" s="115"/>
      <c r="M29" s="116"/>
      <c r="N29" s="114"/>
      <c r="O29" s="112"/>
      <c r="P29" s="115"/>
      <c r="Q29" s="115"/>
      <c r="R29" s="115"/>
      <c r="S29" s="116"/>
      <c r="T29" s="114">
        <f t="shared" ref="T29:T68" si="23">SUM(O29:S29)</f>
        <v>0</v>
      </c>
      <c r="U29" s="112"/>
      <c r="V29" s="115"/>
      <c r="W29" s="115"/>
      <c r="X29" s="115"/>
      <c r="Y29" s="115"/>
      <c r="Z29" s="116"/>
      <c r="AA29" s="114"/>
      <c r="AB29" s="113"/>
      <c r="AC29" s="114"/>
      <c r="AD29" s="114"/>
      <c r="AF29" s="35">
        <f>'week 1'!AD29+'week 02-'!AD29+'week 03'!AD29+'week 04'!AD29</f>
        <v>0</v>
      </c>
    </row>
    <row r="30" spans="1:32" ht="13.5" customHeight="1" x14ac:dyDescent="0.25">
      <c r="A30" s="1" t="s">
        <v>9</v>
      </c>
      <c r="B30" s="103" t="s">
        <v>36</v>
      </c>
      <c r="C30" s="69" t="str">
        <f>[1]Sheet2!$C$5</f>
        <v>Mr.I.P.Sriyananda</v>
      </c>
      <c r="D30" s="104">
        <f>[5]Sheet1!$K$187</f>
        <v>10</v>
      </c>
      <c r="E30" s="123">
        <f>[5]Sheet1!$K$180</f>
        <v>10</v>
      </c>
      <c r="F30" s="106">
        <f t="shared" ref="F30:F70" si="24">SUM(D30:E30)</f>
        <v>20</v>
      </c>
      <c r="G30" s="104">
        <f>0</f>
        <v>0</v>
      </c>
      <c r="H30" s="123">
        <v>0</v>
      </c>
      <c r="I30" s="106">
        <f t="shared" ref="I30:I33" si="25">SUM(G30:H30)</f>
        <v>0</v>
      </c>
      <c r="J30" s="104">
        <f>[5]Sheet1!$K$182</f>
        <v>100</v>
      </c>
      <c r="K30" s="107">
        <f>[5]Sheet1!$K$186</f>
        <v>228</v>
      </c>
      <c r="L30" s="107">
        <f>[5]Sheet1!$K$179</f>
        <v>100</v>
      </c>
      <c r="M30" s="108"/>
      <c r="N30" s="106">
        <f t="shared" ref="N30:N51" si="26">SUM(J30:M30)</f>
        <v>428</v>
      </c>
      <c r="O30" s="104">
        <f>[5]Sheet1!$K$181</f>
        <v>2</v>
      </c>
      <c r="P30" s="107">
        <f>[5]Sheet1!$K$185</f>
        <v>15</v>
      </c>
      <c r="Q30" s="107"/>
      <c r="R30" s="107">
        <f>[5]Sheet1!$K$178</f>
        <v>5</v>
      </c>
      <c r="S30" s="108"/>
      <c r="T30" s="106">
        <f>SUM(O30:S30)</f>
        <v>22</v>
      </c>
      <c r="U30" s="104">
        <f>0</f>
        <v>0</v>
      </c>
      <c r="V30" s="107">
        <f>0</f>
        <v>0</v>
      </c>
      <c r="W30" s="107">
        <f>[5]Sheet1!$K$184</f>
        <v>15</v>
      </c>
      <c r="X30" s="107">
        <f>[5]Sheet1!$K$177</f>
        <v>25</v>
      </c>
      <c r="Y30" s="107">
        <f>[5]Sheet1!$K$183</f>
        <v>15</v>
      </c>
      <c r="Z30" s="108">
        <f>0</f>
        <v>0</v>
      </c>
      <c r="AA30" s="106">
        <f>SUM(U30:Z30)</f>
        <v>55</v>
      </c>
      <c r="AB30" s="105"/>
      <c r="AC30" s="106">
        <f>SUM(AB30)</f>
        <v>0</v>
      </c>
      <c r="AD30" s="106">
        <f t="shared" ref="AD30:AD33" si="27">+AC30+AA30+T30+N30+F30+I30</f>
        <v>525</v>
      </c>
      <c r="AF30" s="35">
        <f>'week 1'!AD30+'week 02-'!AD30+'week 03'!AD30+'week 04'!AD30</f>
        <v>2075</v>
      </c>
    </row>
    <row r="31" spans="1:32" s="35" customFormat="1" ht="13.5" customHeight="1" x14ac:dyDescent="0.25">
      <c r="B31" s="36" t="s">
        <v>37</v>
      </c>
      <c r="C31" s="70" t="str">
        <f>[1]Sheet2!$C$7</f>
        <v>Mr.Don Anura Hallala</v>
      </c>
      <c r="D31" s="38">
        <f>0</f>
        <v>0</v>
      </c>
      <c r="E31" s="71"/>
      <c r="F31" s="40">
        <f t="shared" si="24"/>
        <v>0</v>
      </c>
      <c r="G31" s="38">
        <f>0</f>
        <v>0</v>
      </c>
      <c r="H31" s="71">
        <v>0</v>
      </c>
      <c r="I31" s="40">
        <f t="shared" si="25"/>
        <v>0</v>
      </c>
      <c r="J31" s="38">
        <f>[5]Sheet1!$K$235</f>
        <v>50</v>
      </c>
      <c r="K31" s="41">
        <f>[5]Sheet1!$K$237</f>
        <v>90</v>
      </c>
      <c r="L31" s="41">
        <f>[5]Sheet1!$K$233</f>
        <v>70</v>
      </c>
      <c r="M31" s="39"/>
      <c r="N31" s="40">
        <f t="shared" si="26"/>
        <v>210</v>
      </c>
      <c r="O31" s="38">
        <f>[5]Sheet1!$K$234</f>
        <v>2</v>
      </c>
      <c r="P31" s="41">
        <f>[5]Sheet1!$K$236</f>
        <v>3</v>
      </c>
      <c r="Q31" s="41"/>
      <c r="R31" s="41">
        <f>[5]Sheet1!$K$232</f>
        <v>2</v>
      </c>
      <c r="S31" s="39"/>
      <c r="T31" s="40">
        <f t="shared" si="23"/>
        <v>7</v>
      </c>
      <c r="U31" s="38">
        <f>0</f>
        <v>0</v>
      </c>
      <c r="V31" s="41">
        <f>0</f>
        <v>0</v>
      </c>
      <c r="W31" s="41"/>
      <c r="X31" s="41"/>
      <c r="Y31" s="41"/>
      <c r="Z31" s="39">
        <f>[5]Sheet1!$K$238</f>
        <v>8</v>
      </c>
      <c r="AA31" s="40">
        <f>SUM(U31:Z31)</f>
        <v>8</v>
      </c>
      <c r="AB31" s="72"/>
      <c r="AC31" s="40">
        <f t="shared" ref="AC31:AC32" si="28">SUM(AB31)</f>
        <v>0</v>
      </c>
      <c r="AD31" s="106">
        <f t="shared" si="27"/>
        <v>225</v>
      </c>
      <c r="AF31" s="35">
        <f>'week 1'!AD31+'week 02-'!AD31+'week 03'!AD31+'week 04'!AD31</f>
        <v>1025</v>
      </c>
    </row>
    <row r="32" spans="1:32" s="35" customFormat="1" ht="13.5" customHeight="1" x14ac:dyDescent="0.25">
      <c r="B32" s="36" t="s">
        <v>38</v>
      </c>
      <c r="C32" s="70" t="str">
        <f>[1]Sheet2!$C$8</f>
        <v>Mr.A.P.S.H.Dayarathna</v>
      </c>
      <c r="D32" s="38"/>
      <c r="E32" s="71"/>
      <c r="F32" s="40">
        <f t="shared" si="24"/>
        <v>0</v>
      </c>
      <c r="G32" s="38">
        <f>0</f>
        <v>0</v>
      </c>
      <c r="H32" s="71">
        <v>0</v>
      </c>
      <c r="I32" s="40">
        <f t="shared" si="25"/>
        <v>0</v>
      </c>
      <c r="J32" s="38"/>
      <c r="K32" s="41"/>
      <c r="L32" s="41"/>
      <c r="M32" s="39"/>
      <c r="N32" s="40">
        <f t="shared" si="26"/>
        <v>0</v>
      </c>
      <c r="O32" s="38"/>
      <c r="P32" s="41"/>
      <c r="Q32" s="41"/>
      <c r="R32" s="41"/>
      <c r="S32" s="39"/>
      <c r="T32" s="40">
        <f t="shared" si="23"/>
        <v>0</v>
      </c>
      <c r="U32" s="38"/>
      <c r="V32" s="41"/>
      <c r="W32" s="41"/>
      <c r="X32" s="41"/>
      <c r="Y32" s="41"/>
      <c r="Z32" s="39"/>
      <c r="AA32" s="106">
        <f>SUM(U32:Z32)</f>
        <v>0</v>
      </c>
      <c r="AB32" s="72"/>
      <c r="AC32" s="40">
        <f t="shared" si="28"/>
        <v>0</v>
      </c>
      <c r="AD32" s="106">
        <f t="shared" si="27"/>
        <v>0</v>
      </c>
      <c r="AF32" s="35">
        <f>'week 1'!AD32+'week 02-'!AD32+'week 03'!AD32+'week 04'!AD32</f>
        <v>350</v>
      </c>
    </row>
    <row r="33" spans="1:32" s="35" customFormat="1" ht="13.5" customHeight="1" thickBot="1" x14ac:dyDescent="0.3">
      <c r="B33" s="45" t="s">
        <v>39</v>
      </c>
      <c r="C33" s="73" t="str">
        <f>[1]Sheet2!$C$6</f>
        <v>Mr.W.A.M.P.K.De Kosta</v>
      </c>
      <c r="D33" s="47">
        <f>[5]Sheet1!$K$214</f>
        <v>12</v>
      </c>
      <c r="E33" s="74">
        <f>[5]Sheet1!$K$207</f>
        <v>10</v>
      </c>
      <c r="F33" s="51">
        <f t="shared" si="24"/>
        <v>22</v>
      </c>
      <c r="G33" s="47">
        <v>0</v>
      </c>
      <c r="H33" s="74">
        <v>0</v>
      </c>
      <c r="I33" s="51">
        <f t="shared" si="25"/>
        <v>0</v>
      </c>
      <c r="J33" s="47">
        <f>0</f>
        <v>0</v>
      </c>
      <c r="K33" s="50">
        <f>[5]Sheet1!$K$213</f>
        <v>100</v>
      </c>
      <c r="L33" s="50">
        <f>[5]Sheet1!$K$206</f>
        <v>100</v>
      </c>
      <c r="M33" s="48">
        <f>[5]Sheet1!$K$217</f>
        <v>20</v>
      </c>
      <c r="N33" s="75">
        <f t="shared" si="26"/>
        <v>220</v>
      </c>
      <c r="O33" s="47"/>
      <c r="P33" s="50">
        <f>[5]Sheet1!$K$212</f>
        <v>45</v>
      </c>
      <c r="Q33" s="50">
        <f>[5]Sheet1!$K$211</f>
        <v>10</v>
      </c>
      <c r="R33" s="50">
        <f>[5]Sheet1!$K$205</f>
        <v>45</v>
      </c>
      <c r="S33" s="48"/>
      <c r="T33" s="75">
        <f t="shared" si="23"/>
        <v>100</v>
      </c>
      <c r="U33" s="47">
        <f>[5]Sheet1!$K$208</f>
        <v>10</v>
      </c>
      <c r="V33" s="50">
        <f>0</f>
        <v>0</v>
      </c>
      <c r="W33" s="50">
        <f>[5]Sheet1!$K$210</f>
        <v>20</v>
      </c>
      <c r="X33" s="50">
        <f>[5]Sheet1!$K$204</f>
        <v>25</v>
      </c>
      <c r="Y33" s="50">
        <f>[5]Sheet1!$K$209</f>
        <v>25</v>
      </c>
      <c r="Z33" s="48">
        <f>[5]Sheet1!$K$216</f>
        <v>25</v>
      </c>
      <c r="AA33" s="75">
        <f>SUM(U33:Z33)</f>
        <v>105</v>
      </c>
      <c r="AB33" s="76">
        <f>[5]Sheet1!$K$215</f>
        <v>3</v>
      </c>
      <c r="AC33" s="75">
        <f>SUM(AB33)</f>
        <v>3</v>
      </c>
      <c r="AD33" s="106">
        <f t="shared" si="27"/>
        <v>450</v>
      </c>
      <c r="AF33" s="35">
        <f>'week 1'!AD33+'week 02-'!AD33+'week 03'!AD33+'week 04'!AD33</f>
        <v>1500</v>
      </c>
    </row>
    <row r="34" spans="1:32" s="35" customFormat="1" ht="13.5" customHeight="1" thickBot="1" x14ac:dyDescent="0.3">
      <c r="B34" s="173" t="s">
        <v>5</v>
      </c>
      <c r="C34" s="174"/>
      <c r="D34" s="30">
        <f>SUM(D30:D33)</f>
        <v>22</v>
      </c>
      <c r="E34" s="31">
        <f t="shared" ref="E34:AC34" si="29">SUM(E30:E33)</f>
        <v>20</v>
      </c>
      <c r="F34" s="12">
        <f t="shared" si="29"/>
        <v>42</v>
      </c>
      <c r="G34" s="30">
        <f>SUM(G30:G33)</f>
        <v>0</v>
      </c>
      <c r="H34" s="31">
        <f t="shared" ref="H34:I34" si="30">SUM(H30:H33)</f>
        <v>0</v>
      </c>
      <c r="I34" s="12">
        <f t="shared" si="30"/>
        <v>0</v>
      </c>
      <c r="J34" s="32">
        <f t="shared" si="29"/>
        <v>150</v>
      </c>
      <c r="K34" s="33">
        <f t="shared" si="29"/>
        <v>418</v>
      </c>
      <c r="L34" s="33">
        <f t="shared" si="29"/>
        <v>270</v>
      </c>
      <c r="M34" s="11">
        <f t="shared" si="29"/>
        <v>20</v>
      </c>
      <c r="N34" s="12">
        <f t="shared" si="29"/>
        <v>858</v>
      </c>
      <c r="O34" s="32">
        <f t="shared" si="29"/>
        <v>4</v>
      </c>
      <c r="P34" s="33">
        <f t="shared" si="29"/>
        <v>63</v>
      </c>
      <c r="Q34" s="33">
        <f t="shared" si="29"/>
        <v>10</v>
      </c>
      <c r="R34" s="33">
        <f t="shared" si="29"/>
        <v>52</v>
      </c>
      <c r="S34" s="11">
        <f t="shared" si="29"/>
        <v>0</v>
      </c>
      <c r="T34" s="12">
        <f t="shared" si="29"/>
        <v>129</v>
      </c>
      <c r="U34" s="32">
        <f t="shared" si="29"/>
        <v>10</v>
      </c>
      <c r="V34" s="33">
        <f t="shared" si="29"/>
        <v>0</v>
      </c>
      <c r="W34" s="33">
        <f t="shared" si="29"/>
        <v>35</v>
      </c>
      <c r="X34" s="33">
        <f t="shared" si="29"/>
        <v>50</v>
      </c>
      <c r="Y34" s="33">
        <f t="shared" si="29"/>
        <v>40</v>
      </c>
      <c r="Z34" s="11">
        <f t="shared" si="29"/>
        <v>33</v>
      </c>
      <c r="AA34" s="12">
        <f t="shared" si="29"/>
        <v>168</v>
      </c>
      <c r="AB34" s="12">
        <f t="shared" si="29"/>
        <v>3</v>
      </c>
      <c r="AC34" s="12">
        <f t="shared" si="29"/>
        <v>3</v>
      </c>
      <c r="AD34" s="14">
        <f>SUM(AD30:AD33)</f>
        <v>1200</v>
      </c>
      <c r="AF34" s="35">
        <f>'week 1'!AD34+'week 02-'!AD34+'week 03'!AD34+'week 04'!AD34</f>
        <v>4950</v>
      </c>
    </row>
    <row r="35" spans="1:32" s="10" customFormat="1" ht="14.25" customHeight="1" thickBot="1" x14ac:dyDescent="0.3">
      <c r="B35" s="284" t="s">
        <v>79</v>
      </c>
      <c r="C35" s="285"/>
      <c r="D35" s="112"/>
      <c r="E35" s="124"/>
      <c r="F35" s="114"/>
      <c r="G35" s="112"/>
      <c r="H35" s="124"/>
      <c r="I35" s="114"/>
      <c r="J35" s="112"/>
      <c r="K35" s="115"/>
      <c r="L35" s="115"/>
      <c r="M35" s="116"/>
      <c r="N35" s="114"/>
      <c r="O35" s="112"/>
      <c r="P35" s="115"/>
      <c r="Q35" s="115"/>
      <c r="R35" s="115"/>
      <c r="S35" s="116"/>
      <c r="T35" s="114"/>
      <c r="U35" s="112"/>
      <c r="V35" s="115"/>
      <c r="W35" s="115"/>
      <c r="X35" s="115"/>
      <c r="Y35" s="115"/>
      <c r="Z35" s="116"/>
      <c r="AA35" s="114"/>
      <c r="AB35" s="113"/>
      <c r="AC35" s="114"/>
      <c r="AD35" s="114"/>
      <c r="AF35" s="35">
        <f>'week 1'!AD35+'week 02-'!AD35+'week 03'!AD35+'week 04'!AD35</f>
        <v>0</v>
      </c>
    </row>
    <row r="36" spans="1:32" ht="13.5" customHeight="1" x14ac:dyDescent="0.25">
      <c r="A36" s="1" t="s">
        <v>9</v>
      </c>
      <c r="B36" s="100" t="s">
        <v>40</v>
      </c>
      <c r="C36" s="77" t="str">
        <f>[1]Sheet2!$C$9</f>
        <v>Mr.S.A.M.S.Aththanayakage</v>
      </c>
      <c r="D36" s="104">
        <f>[5]Sheet1!$K$173</f>
        <v>25</v>
      </c>
      <c r="E36" s="123">
        <f>[5]Sheet1!$K$165</f>
        <v>25</v>
      </c>
      <c r="F36" s="106">
        <f>SUM(D36:E36)</f>
        <v>50</v>
      </c>
      <c r="G36" s="104"/>
      <c r="H36" s="123">
        <v>0</v>
      </c>
      <c r="I36" s="106">
        <f>SUM(G36:H36)</f>
        <v>0</v>
      </c>
      <c r="J36" s="104">
        <f>[5]Sheet1!$K$167</f>
        <v>25</v>
      </c>
      <c r="K36" s="107">
        <f>[5]Sheet1!$K$172</f>
        <v>50</v>
      </c>
      <c r="L36" s="107">
        <f>[5]Sheet1!$K$164</f>
        <v>48</v>
      </c>
      <c r="M36" s="108"/>
      <c r="N36" s="106">
        <f>SUM(J36:M36)</f>
        <v>123</v>
      </c>
      <c r="O36" s="104">
        <f>[5]Sheet1!$K$166</f>
        <v>3</v>
      </c>
      <c r="P36" s="107">
        <f>[5]Sheet1!$K$171</f>
        <v>6</v>
      </c>
      <c r="Q36" s="107">
        <v>0</v>
      </c>
      <c r="R36" s="107">
        <v>0</v>
      </c>
      <c r="S36" s="108">
        <v>0</v>
      </c>
      <c r="T36" s="106">
        <f>SUM(O36:S36)</f>
        <v>9</v>
      </c>
      <c r="U36" s="104">
        <f>0</f>
        <v>0</v>
      </c>
      <c r="V36" s="107">
        <f>[5]Sheet1!$K$170</f>
        <v>103</v>
      </c>
      <c r="W36" s="107">
        <f>[5]Sheet1!$K$169</f>
        <v>15</v>
      </c>
      <c r="X36" s="107">
        <f>[5]Sheet1!$K$163</f>
        <v>103</v>
      </c>
      <c r="Y36" s="107">
        <f>[5]Sheet1!$K$168</f>
        <v>20</v>
      </c>
      <c r="Z36" s="108">
        <f>0</f>
        <v>0</v>
      </c>
      <c r="AA36" s="106">
        <f>SUM(U36:Z36)</f>
        <v>241</v>
      </c>
      <c r="AB36" s="105"/>
      <c r="AC36" s="106">
        <f>SUM(AB36)</f>
        <v>0</v>
      </c>
      <c r="AD36" s="106">
        <f t="shared" ref="AD36:AD39" si="31">+AC36+AA36+T36+N36+F36+I36</f>
        <v>423</v>
      </c>
      <c r="AF36" s="35">
        <f>'week 1'!AD36+'week 02-'!AD36+'week 03'!AD36+'week 04'!AD36</f>
        <v>1823</v>
      </c>
    </row>
    <row r="37" spans="1:32" s="35" customFormat="1" ht="15.75" x14ac:dyDescent="0.25">
      <c r="B37" s="36" t="s">
        <v>41</v>
      </c>
      <c r="C37" s="78" t="str">
        <f>[1]Sheet2!$C$11</f>
        <v>RD Distributor</v>
      </c>
      <c r="D37" s="38">
        <f>[5]Sheet1!$K$227</f>
        <v>11</v>
      </c>
      <c r="E37" s="71">
        <f>[5]Sheet1!$K$223</f>
        <v>9</v>
      </c>
      <c r="F37" s="40">
        <f>SUM(D37:E37)</f>
        <v>20</v>
      </c>
      <c r="G37" s="38">
        <f>0</f>
        <v>0</v>
      </c>
      <c r="H37" s="71">
        <v>0</v>
      </c>
      <c r="I37" s="40">
        <f>SUM(G37:H37)</f>
        <v>0</v>
      </c>
      <c r="J37" s="38">
        <f>[5]Sheet1!$K$224</f>
        <v>20</v>
      </c>
      <c r="K37" s="41">
        <f>[5]Sheet1!$K$226</f>
        <v>30</v>
      </c>
      <c r="L37" s="41">
        <f>[5]Sheet1!$K$222</f>
        <v>30</v>
      </c>
      <c r="M37" s="39"/>
      <c r="N37" s="40">
        <f>SUM(J37:M37)</f>
        <v>80</v>
      </c>
      <c r="O37" s="38">
        <f>0</f>
        <v>0</v>
      </c>
      <c r="P37" s="41">
        <v>0</v>
      </c>
      <c r="Q37" s="41">
        <v>0</v>
      </c>
      <c r="R37" s="41">
        <v>0</v>
      </c>
      <c r="S37" s="39">
        <v>0</v>
      </c>
      <c r="T37" s="40">
        <f>SUM(O37:S37)</f>
        <v>0</v>
      </c>
      <c r="U37" s="38">
        <f>0</f>
        <v>0</v>
      </c>
      <c r="V37" s="41">
        <f>[5]Sheet1!$K$225</f>
        <v>10</v>
      </c>
      <c r="W37" s="41">
        <f>0</f>
        <v>0</v>
      </c>
      <c r="X37" s="41">
        <f>[5]Sheet1!$K$221</f>
        <v>20</v>
      </c>
      <c r="Y37" s="41">
        <f>0</f>
        <v>0</v>
      </c>
      <c r="Z37" s="39">
        <f>[5]Sheet1!$K$228</f>
        <v>15</v>
      </c>
      <c r="AA37" s="40">
        <f>SUM(U37:Z37)</f>
        <v>45</v>
      </c>
      <c r="AB37" s="72"/>
      <c r="AC37" s="40">
        <f t="shared" ref="AC37:AC39" si="32">SUM(AB37)</f>
        <v>0</v>
      </c>
      <c r="AD37" s="106">
        <f t="shared" si="31"/>
        <v>145</v>
      </c>
      <c r="AF37" s="35">
        <f>'week 1'!AD37+'week 02-'!AD37+'week 03'!AD37+'week 04'!AD37</f>
        <v>925</v>
      </c>
    </row>
    <row r="38" spans="1:32" s="35" customFormat="1" ht="15.75" x14ac:dyDescent="0.25">
      <c r="B38" s="36" t="s">
        <v>42</v>
      </c>
      <c r="C38" s="70" t="s">
        <v>91</v>
      </c>
      <c r="D38" s="38">
        <f>0</f>
        <v>0</v>
      </c>
      <c r="E38" s="71"/>
      <c r="F38" s="40">
        <f>SUM(D38:E38)</f>
        <v>0</v>
      </c>
      <c r="G38" s="38">
        <v>0</v>
      </c>
      <c r="H38" s="71">
        <v>0</v>
      </c>
      <c r="I38" s="40">
        <f>SUM(G38:H38)</f>
        <v>0</v>
      </c>
      <c r="J38" s="38">
        <f>[5]Sheet1!$K$244</f>
        <v>15</v>
      </c>
      <c r="K38" s="41">
        <f>[5]Sheet1!$K$248</f>
        <v>50</v>
      </c>
      <c r="L38" s="41">
        <f>[5]Sheet1!$K$243</f>
        <v>45</v>
      </c>
      <c r="M38" s="39"/>
      <c r="N38" s="40">
        <f>SUM(J38:M38)</f>
        <v>110</v>
      </c>
      <c r="O38" s="38">
        <v>0</v>
      </c>
      <c r="P38" s="41">
        <v>0</v>
      </c>
      <c r="Q38" s="41">
        <v>0</v>
      </c>
      <c r="R38" s="41">
        <v>0</v>
      </c>
      <c r="S38" s="39">
        <v>0</v>
      </c>
      <c r="T38" s="40">
        <f>SUM(O38:S38)</f>
        <v>0</v>
      </c>
      <c r="U38" s="38">
        <f>0</f>
        <v>0</v>
      </c>
      <c r="V38" s="41">
        <f>[5]Sheet1!$K$247</f>
        <v>10</v>
      </c>
      <c r="W38" s="41">
        <f>[5]Sheet1!$K$246</f>
        <v>10</v>
      </c>
      <c r="X38" s="41">
        <f>[5]Sheet1!$K$242</f>
        <v>15</v>
      </c>
      <c r="Y38" s="41">
        <f>[5]Sheet1!$K$245</f>
        <v>10</v>
      </c>
      <c r="Z38" s="39"/>
      <c r="AA38" s="40">
        <f>SUM(U38:Z38)</f>
        <v>45</v>
      </c>
      <c r="AB38" s="72"/>
      <c r="AC38" s="40">
        <f t="shared" si="32"/>
        <v>0</v>
      </c>
      <c r="AD38" s="106">
        <f t="shared" si="31"/>
        <v>155</v>
      </c>
      <c r="AF38" s="35">
        <f>'week 1'!AD38+'week 02-'!AD38+'week 03'!AD38+'week 04'!AD38</f>
        <v>755</v>
      </c>
    </row>
    <row r="39" spans="1:32" s="35" customFormat="1" ht="16.5" thickBot="1" x14ac:dyDescent="0.3">
      <c r="B39" s="100" t="s">
        <v>43</v>
      </c>
      <c r="C39" s="101" t="str">
        <f>[1]Sheet2!$C$10</f>
        <v>Mr.U.L.Wijerathne</v>
      </c>
      <c r="D39" s="47">
        <f>0</f>
        <v>0</v>
      </c>
      <c r="E39" s="74"/>
      <c r="F39" s="75">
        <f>SUM(D39:E39)</f>
        <v>0</v>
      </c>
      <c r="G39" s="47">
        <f>0</f>
        <v>0</v>
      </c>
      <c r="H39" s="74">
        <v>0</v>
      </c>
      <c r="I39" s="75">
        <f>SUM(G39:H39)</f>
        <v>0</v>
      </c>
      <c r="J39" s="47">
        <f>0</f>
        <v>0</v>
      </c>
      <c r="K39" s="50">
        <f>[5]Sheet1!$K$199</f>
        <v>25</v>
      </c>
      <c r="L39" s="50">
        <f>[5]Sheet1!$K$193</f>
        <v>25</v>
      </c>
      <c r="M39" s="48"/>
      <c r="N39" s="75">
        <f>SUM(J39:M39)</f>
        <v>50</v>
      </c>
      <c r="O39" s="47">
        <f>0</f>
        <v>0</v>
      </c>
      <c r="P39" s="50">
        <f>[5]Sheet1!$K$198</f>
        <v>10</v>
      </c>
      <c r="Q39" s="50">
        <v>0</v>
      </c>
      <c r="R39" s="50">
        <f>[5]Sheet1!$K$192</f>
        <v>10</v>
      </c>
      <c r="S39" s="48">
        <v>0</v>
      </c>
      <c r="T39" s="75">
        <f>SUM(O39:S39)</f>
        <v>20</v>
      </c>
      <c r="U39" s="47">
        <f>[5]Sheet1!$K$194</f>
        <v>25</v>
      </c>
      <c r="V39" s="50">
        <f>[5]Sheet1!$K$197</f>
        <v>30</v>
      </c>
      <c r="W39" s="50">
        <f>[5]Sheet1!$K$196</f>
        <v>15</v>
      </c>
      <c r="X39" s="50">
        <f>[5]Sheet1!$K$191</f>
        <v>25</v>
      </c>
      <c r="Y39" s="50">
        <f>[5]Sheet1!$K$195</f>
        <v>15</v>
      </c>
      <c r="Z39" s="48">
        <f>[5]Sheet1!$K$200</f>
        <v>55</v>
      </c>
      <c r="AA39" s="75">
        <f>SUM(U39:Z39)</f>
        <v>165</v>
      </c>
      <c r="AB39" s="76"/>
      <c r="AC39" s="75">
        <f t="shared" si="32"/>
        <v>0</v>
      </c>
      <c r="AD39" s="106">
        <f t="shared" si="31"/>
        <v>235</v>
      </c>
      <c r="AF39" s="35">
        <f>'week 1'!AD39+'week 02-'!AD39+'week 03'!AD39+'week 04'!AD39</f>
        <v>860</v>
      </c>
    </row>
    <row r="40" spans="1:32" s="35" customFormat="1" ht="16.5" thickBot="1" x14ac:dyDescent="0.3">
      <c r="B40" s="175" t="s">
        <v>5</v>
      </c>
      <c r="C40" s="176"/>
      <c r="D40" s="11">
        <f>SUM(D36:D39)</f>
        <v>36</v>
      </c>
      <c r="E40" s="30">
        <f t="shared" ref="E40:AC40" si="33">SUM(E36:E39)</f>
        <v>34</v>
      </c>
      <c r="F40" s="14">
        <f t="shared" si="33"/>
        <v>70</v>
      </c>
      <c r="G40" s="11">
        <f>SUM(G36:G39)</f>
        <v>0</v>
      </c>
      <c r="H40" s="30">
        <f t="shared" ref="H40:I40" si="34">SUM(H36:H39)</f>
        <v>0</v>
      </c>
      <c r="I40" s="14">
        <f t="shared" si="34"/>
        <v>0</v>
      </c>
      <c r="J40" s="11">
        <f t="shared" si="33"/>
        <v>60</v>
      </c>
      <c r="K40" s="11">
        <f t="shared" si="33"/>
        <v>155</v>
      </c>
      <c r="L40" s="11">
        <f t="shared" si="33"/>
        <v>148</v>
      </c>
      <c r="M40" s="30">
        <f t="shared" si="33"/>
        <v>0</v>
      </c>
      <c r="N40" s="14">
        <f t="shared" si="33"/>
        <v>363</v>
      </c>
      <c r="O40" s="11">
        <f t="shared" si="33"/>
        <v>3</v>
      </c>
      <c r="P40" s="11">
        <f t="shared" si="33"/>
        <v>16</v>
      </c>
      <c r="Q40" s="11">
        <f t="shared" si="33"/>
        <v>0</v>
      </c>
      <c r="R40" s="11">
        <f t="shared" si="33"/>
        <v>10</v>
      </c>
      <c r="S40" s="30">
        <f t="shared" si="33"/>
        <v>0</v>
      </c>
      <c r="T40" s="14">
        <f t="shared" si="33"/>
        <v>29</v>
      </c>
      <c r="U40" s="11">
        <f t="shared" si="33"/>
        <v>25</v>
      </c>
      <c r="V40" s="11">
        <f t="shared" si="33"/>
        <v>153</v>
      </c>
      <c r="W40" s="11">
        <f t="shared" si="33"/>
        <v>40</v>
      </c>
      <c r="X40" s="11">
        <f t="shared" si="33"/>
        <v>163</v>
      </c>
      <c r="Y40" s="11">
        <f t="shared" si="33"/>
        <v>45</v>
      </c>
      <c r="Z40" s="30">
        <f t="shared" si="33"/>
        <v>70</v>
      </c>
      <c r="AA40" s="14">
        <f t="shared" si="33"/>
        <v>496</v>
      </c>
      <c r="AB40" s="30">
        <f t="shared" si="33"/>
        <v>0</v>
      </c>
      <c r="AC40" s="14">
        <f t="shared" si="33"/>
        <v>0</v>
      </c>
      <c r="AD40" s="14">
        <f>SUM(AD36:AD39)</f>
        <v>958</v>
      </c>
      <c r="AF40" s="35">
        <f>'week 1'!AD40+'week 02-'!AD40+'week 03'!AD40+'week 04'!AD40</f>
        <v>4363</v>
      </c>
    </row>
    <row r="41" spans="1:32" s="10" customFormat="1" ht="16.5" thickBot="1" x14ac:dyDescent="0.3">
      <c r="B41" s="284" t="s">
        <v>80</v>
      </c>
      <c r="C41" s="285"/>
      <c r="D41" s="112"/>
      <c r="E41" s="116"/>
      <c r="F41" s="114">
        <v>0</v>
      </c>
      <c r="G41" s="112"/>
      <c r="H41" s="116"/>
      <c r="I41" s="114">
        <v>0</v>
      </c>
      <c r="J41" s="112"/>
      <c r="K41" s="115"/>
      <c r="L41" s="115"/>
      <c r="M41" s="116"/>
      <c r="N41" s="114">
        <f t="shared" ref="N41" si="35">SUM(J41:M41)</f>
        <v>0</v>
      </c>
      <c r="O41" s="112"/>
      <c r="P41" s="115"/>
      <c r="Q41" s="115"/>
      <c r="R41" s="115"/>
      <c r="S41" s="116"/>
      <c r="T41" s="114">
        <v>0</v>
      </c>
      <c r="U41" s="112"/>
      <c r="V41" s="115"/>
      <c r="W41" s="115"/>
      <c r="X41" s="115"/>
      <c r="Y41" s="115"/>
      <c r="Z41" s="117"/>
      <c r="AA41" s="114">
        <f>SUM(U41:Z41)</f>
        <v>0</v>
      </c>
      <c r="AB41" s="117"/>
      <c r="AC41" s="119"/>
      <c r="AD41" s="114">
        <f>+F41+N41+T41+AA41+AC41</f>
        <v>0</v>
      </c>
      <c r="AF41" s="35">
        <f>'week 1'!AD41+'week 02-'!AD41+'week 03'!AD41+'week 04'!AD41</f>
        <v>0</v>
      </c>
    </row>
    <row r="42" spans="1:32" ht="13.5" customHeight="1" x14ac:dyDescent="0.25">
      <c r="A42" s="1" t="s">
        <v>9</v>
      </c>
      <c r="B42" s="100" t="s">
        <v>44</v>
      </c>
      <c r="C42" s="69" t="str">
        <f>[1]Sheet2!$C$45</f>
        <v>Sri Rangan Enterprices</v>
      </c>
      <c r="D42" s="104">
        <f>0</f>
        <v>0</v>
      </c>
      <c r="E42" s="108"/>
      <c r="F42" s="106">
        <f>SUM(D42:E42)</f>
        <v>0</v>
      </c>
      <c r="G42" s="104"/>
      <c r="H42" s="108"/>
      <c r="I42" s="106">
        <f>SUM(G42:H42)</f>
        <v>0</v>
      </c>
      <c r="J42" s="104">
        <f>[5]Sheet1!$K$337</f>
        <v>55</v>
      </c>
      <c r="K42" s="107">
        <f>[5]Sheet1!$K$343</f>
        <v>225</v>
      </c>
      <c r="L42" s="107">
        <f>[5]Sheet1!$K$334</f>
        <v>60</v>
      </c>
      <c r="M42" s="108">
        <f>[5]Sheet1!$K$345</f>
        <v>45</v>
      </c>
      <c r="N42" s="106">
        <f>SUM(J42:M42)</f>
        <v>385</v>
      </c>
      <c r="O42" s="104">
        <f>[5]Sheet1!$K$336</f>
        <v>5</v>
      </c>
      <c r="P42" s="107">
        <f>[5]Sheet1!$K$342</f>
        <v>20</v>
      </c>
      <c r="Q42" s="107">
        <f>[5]Sheet1!$K$340</f>
        <v>10</v>
      </c>
      <c r="R42" s="107">
        <f>0</f>
        <v>0</v>
      </c>
      <c r="S42" s="108">
        <f>0</f>
        <v>0</v>
      </c>
      <c r="T42" s="106">
        <f>SUM(O42:S42)</f>
        <v>35</v>
      </c>
      <c r="U42" s="104">
        <f>[5]Sheet1!$K$335</f>
        <v>5</v>
      </c>
      <c r="V42" s="107">
        <f>[5]Sheet1!$K$341</f>
        <v>120</v>
      </c>
      <c r="W42" s="107">
        <f>[5]Sheet1!$K$339</f>
        <v>10</v>
      </c>
      <c r="X42" s="107">
        <f>[5]Sheet1!$K$333</f>
        <v>10</v>
      </c>
      <c r="Y42" s="107">
        <f>[5]Sheet1!$K$338</f>
        <v>15</v>
      </c>
      <c r="Z42" s="109">
        <f>[5]Sheet1!$K$344</f>
        <v>10</v>
      </c>
      <c r="AA42" s="106">
        <f>SUM(U42:Z42)</f>
        <v>170</v>
      </c>
      <c r="AB42" s="109"/>
      <c r="AC42" s="122"/>
      <c r="AD42" s="106">
        <f t="shared" ref="AD42:AD44" si="36">+AC42+AA42+T42+N42+F42+I42</f>
        <v>590</v>
      </c>
      <c r="AF42" s="35">
        <f>'week 1'!AD42+'week 02-'!AD42+'week 03'!AD42+'week 04'!AD42</f>
        <v>1440</v>
      </c>
    </row>
    <row r="43" spans="1:32" s="35" customFormat="1" ht="13.5" customHeight="1" x14ac:dyDescent="0.25">
      <c r="B43" s="36" t="s">
        <v>87</v>
      </c>
      <c r="C43" s="70" t="s">
        <v>88</v>
      </c>
      <c r="D43" s="38">
        <f>0</f>
        <v>0</v>
      </c>
      <c r="E43" s="39"/>
      <c r="F43" s="106">
        <f>SUM(D43:E43)</f>
        <v>0</v>
      </c>
      <c r="G43" s="38"/>
      <c r="H43" s="39"/>
      <c r="I43" s="106">
        <f>SUM(G43:H43)</f>
        <v>0</v>
      </c>
      <c r="J43" s="38"/>
      <c r="K43" s="41">
        <f>[5]Sheet1!$K$350</f>
        <v>180</v>
      </c>
      <c r="L43" s="41">
        <f>[5]Sheet1!$K$349</f>
        <v>25</v>
      </c>
      <c r="M43" s="39"/>
      <c r="N43" s="40">
        <f t="shared" ref="N43:N44" si="37">SUM(J43:M43)</f>
        <v>205</v>
      </c>
      <c r="O43" s="38"/>
      <c r="P43" s="41"/>
      <c r="Q43" s="41"/>
      <c r="R43" s="41"/>
      <c r="S43" s="39"/>
      <c r="T43" s="40">
        <f t="shared" ref="T43:T44" si="38">SUM(O43:S43)</f>
        <v>0</v>
      </c>
      <c r="U43" s="38"/>
      <c r="V43" s="41"/>
      <c r="W43" s="41"/>
      <c r="X43" s="41"/>
      <c r="Y43" s="41"/>
      <c r="Z43" s="42">
        <f>[5]Sheet1!$K$351</f>
        <v>5</v>
      </c>
      <c r="AA43" s="40">
        <f t="shared" ref="AA43:AA44" si="39">SUM(U43:Z43)</f>
        <v>5</v>
      </c>
      <c r="AB43" s="42"/>
      <c r="AC43" s="44"/>
      <c r="AD43" s="106">
        <f t="shared" si="36"/>
        <v>210</v>
      </c>
      <c r="AF43" s="35">
        <f>'week 1'!AD43+'week 02-'!AD43+'week 03'!AD43+'week 04'!AD43</f>
        <v>760</v>
      </c>
    </row>
    <row r="44" spans="1:32" s="35" customFormat="1" ht="16.5" thickBot="1" x14ac:dyDescent="0.3">
      <c r="B44" s="100" t="s">
        <v>46</v>
      </c>
      <c r="C44" s="73" t="str">
        <f>[1]Sheet2!$C$46</f>
        <v>Mr.J.A.R.J.Arachchi(G.P.D.Group)</v>
      </c>
      <c r="D44" s="79"/>
      <c r="E44" s="80"/>
      <c r="F44" s="49">
        <f>SUM(D44:E44)</f>
        <v>0</v>
      </c>
      <c r="G44" s="79"/>
      <c r="H44" s="80"/>
      <c r="I44" s="49">
        <f>SUM(G44:H44)</f>
        <v>0</v>
      </c>
      <c r="J44" s="79"/>
      <c r="K44" s="81"/>
      <c r="L44" s="81"/>
      <c r="M44" s="80"/>
      <c r="N44" s="49">
        <f t="shared" si="37"/>
        <v>0</v>
      </c>
      <c r="O44" s="79"/>
      <c r="P44" s="81"/>
      <c r="Q44" s="81"/>
      <c r="R44" s="81"/>
      <c r="S44" s="80"/>
      <c r="T44" s="49">
        <f t="shared" si="38"/>
        <v>0</v>
      </c>
      <c r="U44" s="79"/>
      <c r="V44" s="81"/>
      <c r="W44" s="81"/>
      <c r="X44" s="81"/>
      <c r="Y44" s="81"/>
      <c r="Z44" s="82"/>
      <c r="AA44" s="49">
        <f t="shared" si="39"/>
        <v>0</v>
      </c>
      <c r="AB44" s="82"/>
      <c r="AC44" s="83"/>
      <c r="AD44" s="106">
        <f t="shared" si="36"/>
        <v>0</v>
      </c>
      <c r="AF44" s="35">
        <f>'week 1'!AD44+'week 02-'!AD44+'week 03'!AD44+'week 04'!AD44</f>
        <v>100</v>
      </c>
    </row>
    <row r="45" spans="1:32" s="35" customFormat="1" ht="16.5" thickBot="1" x14ac:dyDescent="0.3">
      <c r="B45" s="173" t="s">
        <v>5</v>
      </c>
      <c r="C45" s="174"/>
      <c r="D45" s="30">
        <f t="shared" ref="D45:I45" si="40">SUM(D41:D43)</f>
        <v>0</v>
      </c>
      <c r="E45" s="31">
        <f t="shared" si="40"/>
        <v>0</v>
      </c>
      <c r="F45" s="31">
        <f t="shared" si="40"/>
        <v>0</v>
      </c>
      <c r="G45" s="30">
        <f t="shared" si="40"/>
        <v>0</v>
      </c>
      <c r="H45" s="31">
        <f t="shared" si="40"/>
        <v>0</v>
      </c>
      <c r="I45" s="31">
        <f t="shared" si="40"/>
        <v>0</v>
      </c>
      <c r="J45" s="30">
        <f t="shared" ref="J45:T45" si="41">SUM(J41:J43)</f>
        <v>55</v>
      </c>
      <c r="K45" s="33">
        <f t="shared" si="41"/>
        <v>405</v>
      </c>
      <c r="L45" s="33">
        <f t="shared" si="41"/>
        <v>85</v>
      </c>
      <c r="M45" s="11">
        <f t="shared" si="41"/>
        <v>45</v>
      </c>
      <c r="N45" s="14">
        <f t="shared" si="41"/>
        <v>590</v>
      </c>
      <c r="O45" s="32">
        <f t="shared" si="41"/>
        <v>5</v>
      </c>
      <c r="P45" s="33">
        <f t="shared" si="41"/>
        <v>20</v>
      </c>
      <c r="Q45" s="33">
        <f t="shared" si="41"/>
        <v>10</v>
      </c>
      <c r="R45" s="33">
        <f t="shared" si="41"/>
        <v>0</v>
      </c>
      <c r="S45" s="33">
        <f t="shared" si="41"/>
        <v>0</v>
      </c>
      <c r="T45" s="33">
        <f t="shared" si="41"/>
        <v>35</v>
      </c>
      <c r="U45" s="32">
        <f t="shared" ref="U45:AC45" si="42">SUM(U41:U43)</f>
        <v>5</v>
      </c>
      <c r="V45" s="33">
        <f>SUM(V41:V43)</f>
        <v>120</v>
      </c>
      <c r="W45" s="33">
        <f t="shared" si="42"/>
        <v>10</v>
      </c>
      <c r="X45" s="33">
        <f t="shared" si="42"/>
        <v>10</v>
      </c>
      <c r="Y45" s="33">
        <f t="shared" si="42"/>
        <v>15</v>
      </c>
      <c r="Z45" s="11">
        <f t="shared" si="42"/>
        <v>15</v>
      </c>
      <c r="AA45" s="12">
        <f t="shared" si="42"/>
        <v>175</v>
      </c>
      <c r="AB45" s="12">
        <f t="shared" si="42"/>
        <v>0</v>
      </c>
      <c r="AC45" s="12">
        <f t="shared" si="42"/>
        <v>0</v>
      </c>
      <c r="AD45" s="14">
        <f>SUM(AD41:AD44)</f>
        <v>800</v>
      </c>
      <c r="AF45" s="35">
        <f>'week 1'!AD45+'week 02-'!AD45+'week 03'!AD45+'week 04'!AD45</f>
        <v>2300</v>
      </c>
    </row>
    <row r="46" spans="1:32" s="10" customFormat="1" ht="16.5" thickBot="1" x14ac:dyDescent="0.3">
      <c r="B46" s="284" t="s">
        <v>81</v>
      </c>
      <c r="C46" s="285"/>
      <c r="D46" s="112"/>
      <c r="E46" s="116"/>
      <c r="F46" s="114"/>
      <c r="G46" s="112"/>
      <c r="H46" s="116"/>
      <c r="I46" s="114"/>
      <c r="J46" s="112"/>
      <c r="K46" s="115"/>
      <c r="L46" s="115"/>
      <c r="M46" s="116"/>
      <c r="N46" s="114"/>
      <c r="O46" s="112"/>
      <c r="P46" s="115"/>
      <c r="Q46" s="115"/>
      <c r="R46" s="115"/>
      <c r="S46" s="116"/>
      <c r="T46" s="114"/>
      <c r="U46" s="112"/>
      <c r="V46" s="115"/>
      <c r="W46" s="115"/>
      <c r="X46" s="115"/>
      <c r="Y46" s="115"/>
      <c r="Z46" s="116"/>
      <c r="AA46" s="114"/>
      <c r="AB46" s="121"/>
      <c r="AC46" s="114"/>
      <c r="AD46" s="114"/>
      <c r="AF46" s="35">
        <f>'week 1'!AD46+'week 02-'!AD46+'week 03'!AD46+'week 04'!AD46</f>
        <v>0</v>
      </c>
    </row>
    <row r="47" spans="1:32" ht="13.5" customHeight="1" x14ac:dyDescent="0.25">
      <c r="A47" s="1" t="s">
        <v>9</v>
      </c>
      <c r="B47" s="100" t="s">
        <v>47</v>
      </c>
      <c r="C47" s="69" t="str">
        <f>[1]Sheet2!$C$24</f>
        <v>Mr.R.H.Lional</v>
      </c>
      <c r="D47" s="104">
        <f>[5]Sheet1!$K$365</f>
        <v>5</v>
      </c>
      <c r="E47" s="108">
        <f>[5]Sheet1!$K$358</f>
        <v>5</v>
      </c>
      <c r="F47" s="106">
        <f>SUM(D47:E47)</f>
        <v>10</v>
      </c>
      <c r="G47" s="104"/>
      <c r="H47" s="108">
        <v>0</v>
      </c>
      <c r="I47" s="106">
        <f>SUM(G47:H47)</f>
        <v>0</v>
      </c>
      <c r="J47" s="104">
        <f>[5]Sheet1!$K$360</f>
        <v>10</v>
      </c>
      <c r="K47" s="107">
        <f>[5]Sheet1!$K$364</f>
        <v>80</v>
      </c>
      <c r="L47" s="107">
        <f>[5]Sheet1!$K$357</f>
        <v>75</v>
      </c>
      <c r="M47" s="108">
        <f>[5]Sheet1!$K$367</f>
        <v>6</v>
      </c>
      <c r="N47" s="106">
        <f t="shared" si="26"/>
        <v>171</v>
      </c>
      <c r="O47" s="104">
        <f>0</f>
        <v>0</v>
      </c>
      <c r="P47" s="107"/>
      <c r="Q47" s="107"/>
      <c r="R47" s="107">
        <f>[5]Sheet1!$K$356</f>
        <v>1</v>
      </c>
      <c r="S47" s="108"/>
      <c r="T47" s="106">
        <f>SUM(O47:S47)</f>
        <v>1</v>
      </c>
      <c r="U47" s="104">
        <f>[5]Sheet1!$K$359</f>
        <v>30</v>
      </c>
      <c r="V47" s="107">
        <f>[5]Sheet1!$K$363</f>
        <v>75</v>
      </c>
      <c r="W47" s="107">
        <f>[5]Sheet1!$K$362</f>
        <v>6</v>
      </c>
      <c r="X47" s="107">
        <f>[5]Sheet1!$K$355</f>
        <v>75</v>
      </c>
      <c r="Y47" s="107">
        <f>[5]Sheet1!$K$361</f>
        <v>12</v>
      </c>
      <c r="Z47" s="108">
        <f>[5]Sheet1!$K$366</f>
        <v>50</v>
      </c>
      <c r="AA47" s="106">
        <f t="shared" ref="AA47:AA55" si="43">SUM(U47:Z47)</f>
        <v>248</v>
      </c>
      <c r="AB47" s="120"/>
      <c r="AC47" s="106">
        <f t="shared" ref="AC47:AC54" si="44">SUM(AB47)</f>
        <v>0</v>
      </c>
      <c r="AD47" s="106">
        <f t="shared" ref="AD47:AD55" si="45">+AC47+AA47+T47+N47+F47+I47</f>
        <v>430</v>
      </c>
      <c r="AF47" s="35">
        <f>'week 1'!AD47+'week 02-'!AD47+'week 03'!AD47+'week 04'!AD47</f>
        <v>1301</v>
      </c>
    </row>
    <row r="48" spans="1:32" s="35" customFormat="1" ht="13.5" customHeight="1" x14ac:dyDescent="0.25">
      <c r="B48" s="36" t="s">
        <v>48</v>
      </c>
      <c r="C48" s="70" t="str">
        <f>[1]Sheet2!$C$27</f>
        <v>Mr.P.A.Neel</v>
      </c>
      <c r="D48" s="38">
        <f>0</f>
        <v>0</v>
      </c>
      <c r="E48" s="39"/>
      <c r="F48" s="40">
        <f t="shared" ref="F48:F55" si="46">SUM(D48:E48)</f>
        <v>0</v>
      </c>
      <c r="G48" s="38"/>
      <c r="H48" s="39"/>
      <c r="I48" s="40">
        <f t="shared" ref="I48:I55" si="47">SUM(G48:H48)</f>
        <v>0</v>
      </c>
      <c r="J48" s="38">
        <f>[5]Sheet1!$K$380</f>
        <v>10</v>
      </c>
      <c r="K48" s="41">
        <f>[5]Sheet1!$K$381</f>
        <v>50</v>
      </c>
      <c r="L48" s="41">
        <f>[5]Sheet1!$K$379</f>
        <v>50</v>
      </c>
      <c r="M48" s="39">
        <f>[5]Sheet1!$K$383</f>
        <v>5</v>
      </c>
      <c r="N48" s="40">
        <f t="shared" si="26"/>
        <v>115</v>
      </c>
      <c r="O48" s="38"/>
      <c r="P48" s="41"/>
      <c r="Q48" s="41"/>
      <c r="R48" s="41"/>
      <c r="S48" s="39"/>
      <c r="T48" s="40">
        <f>SUM(O48:S48)</f>
        <v>0</v>
      </c>
      <c r="U48" s="38"/>
      <c r="V48" s="41"/>
      <c r="W48" s="41"/>
      <c r="X48" s="41"/>
      <c r="Y48" s="41"/>
      <c r="Z48" s="39">
        <f>[5]Sheet1!$K$382</f>
        <v>5</v>
      </c>
      <c r="AA48" s="40">
        <f>SUM(U48:Z48)</f>
        <v>5</v>
      </c>
      <c r="AB48" s="84"/>
      <c r="AC48" s="40">
        <f t="shared" si="44"/>
        <v>0</v>
      </c>
      <c r="AD48" s="106">
        <f t="shared" si="45"/>
        <v>120</v>
      </c>
      <c r="AF48" s="35">
        <f>'week 1'!AD48+'week 02-'!AD48+'week 03'!AD48+'week 04'!AD48</f>
        <v>2145</v>
      </c>
    </row>
    <row r="49" spans="1:32" s="35" customFormat="1" ht="13.5" customHeight="1" x14ac:dyDescent="0.25">
      <c r="B49" s="36" t="s">
        <v>49</v>
      </c>
      <c r="C49" s="70" t="str">
        <f>[1]Sheet2!$C$25</f>
        <v>Mr.Y.S.A.Weerawardena</v>
      </c>
      <c r="D49" s="38">
        <f>[5]Sheet1!$K$408</f>
        <v>15</v>
      </c>
      <c r="E49" s="39">
        <f>[5]Sheet1!$K$398</f>
        <v>15</v>
      </c>
      <c r="F49" s="40">
        <f t="shared" si="46"/>
        <v>30</v>
      </c>
      <c r="G49" s="38"/>
      <c r="H49" s="39"/>
      <c r="I49" s="40">
        <f t="shared" si="47"/>
        <v>0</v>
      </c>
      <c r="J49" s="38">
        <f>[5]Sheet1!$K$401</f>
        <v>40</v>
      </c>
      <c r="K49" s="41">
        <f>[5]Sheet1!$K$407</f>
        <v>94</v>
      </c>
      <c r="L49" s="41">
        <f>[5]Sheet1!$K$397</f>
        <v>85</v>
      </c>
      <c r="M49" s="39">
        <f>0</f>
        <v>0</v>
      </c>
      <c r="N49" s="40">
        <f t="shared" si="26"/>
        <v>219</v>
      </c>
      <c r="O49" s="38">
        <f>[5]Sheet1!$K$400</f>
        <v>1</v>
      </c>
      <c r="P49" s="41">
        <f>[5]Sheet1!$K$406</f>
        <v>4</v>
      </c>
      <c r="Q49" s="41">
        <f>[5]Sheet1!$K$404</f>
        <v>1</v>
      </c>
      <c r="R49" s="41">
        <f>[5]Sheet1!$K$396</f>
        <v>4</v>
      </c>
      <c r="S49" s="39"/>
      <c r="T49" s="40">
        <f>SUM(O49:S49)</f>
        <v>10</v>
      </c>
      <c r="U49" s="38">
        <f>[5]Sheet1!$K$399</f>
        <v>35</v>
      </c>
      <c r="V49" s="41">
        <f>[5]Sheet1!$K$405</f>
        <v>85</v>
      </c>
      <c r="W49" s="41">
        <f>[5]Sheet1!$K$403</f>
        <v>20</v>
      </c>
      <c r="X49" s="41">
        <f>[5]Sheet1!$K$395</f>
        <v>75</v>
      </c>
      <c r="Y49" s="41">
        <f>[5]Sheet1!$K$402</f>
        <v>15</v>
      </c>
      <c r="Z49" s="39">
        <f>[5]Sheet1!$K$409</f>
        <v>35</v>
      </c>
      <c r="AA49" s="40">
        <f t="shared" si="43"/>
        <v>265</v>
      </c>
      <c r="AB49" s="84"/>
      <c r="AC49" s="40">
        <f t="shared" si="44"/>
        <v>0</v>
      </c>
      <c r="AD49" s="106">
        <f t="shared" si="45"/>
        <v>524</v>
      </c>
      <c r="AF49" s="35">
        <f>'week 1'!AD49+'week 02-'!AD49+'week 03'!AD49+'week 04'!AD49</f>
        <v>1864</v>
      </c>
    </row>
    <row r="50" spans="1:32" s="35" customFormat="1" ht="13.5" customHeight="1" x14ac:dyDescent="0.25">
      <c r="B50" s="36" t="s">
        <v>50</v>
      </c>
      <c r="C50" s="70" t="str">
        <f>[1]Sheet2!$C$21</f>
        <v xml:space="preserve">Mr.Lathif </v>
      </c>
      <c r="D50" s="38">
        <f>0</f>
        <v>0</v>
      </c>
      <c r="E50" s="39"/>
      <c r="F50" s="40">
        <f t="shared" si="46"/>
        <v>0</v>
      </c>
      <c r="G50" s="38"/>
      <c r="H50" s="39"/>
      <c r="I50" s="40">
        <f t="shared" si="47"/>
        <v>0</v>
      </c>
      <c r="J50" s="38">
        <f>[5]Sheet1!$K$472</f>
        <v>10</v>
      </c>
      <c r="K50" s="41">
        <f>0</f>
        <v>0</v>
      </c>
      <c r="L50" s="41"/>
      <c r="M50" s="39">
        <f>[5]Sheet1!$K$476</f>
        <v>40</v>
      </c>
      <c r="N50" s="40">
        <f t="shared" si="26"/>
        <v>50</v>
      </c>
      <c r="O50" s="38"/>
      <c r="P50" s="41"/>
      <c r="Q50" s="41"/>
      <c r="R50" s="41"/>
      <c r="S50" s="39"/>
      <c r="T50" s="40">
        <f t="shared" ref="T50:T51" si="48">SUM(O50:S50)</f>
        <v>0</v>
      </c>
      <c r="U50" s="38">
        <f>[5]Sheet1!$K$471</f>
        <v>25</v>
      </c>
      <c r="V50" s="41">
        <f>[5]Sheet1!$K$474</f>
        <v>300</v>
      </c>
      <c r="W50" s="41">
        <f>[5]Sheet1!$K$473</f>
        <v>25</v>
      </c>
      <c r="X50" s="41">
        <f>[5]Sheet1!$K$470</f>
        <v>25</v>
      </c>
      <c r="Y50" s="41">
        <f>0</f>
        <v>0</v>
      </c>
      <c r="Z50" s="39">
        <f>[5]Sheet1!$K$475</f>
        <v>25</v>
      </c>
      <c r="AA50" s="40">
        <f t="shared" si="43"/>
        <v>400</v>
      </c>
      <c r="AB50" s="84"/>
      <c r="AC50" s="40">
        <f t="shared" si="44"/>
        <v>0</v>
      </c>
      <c r="AD50" s="106">
        <f t="shared" si="45"/>
        <v>450</v>
      </c>
      <c r="AF50" s="35">
        <f>'week 1'!AD50+'week 02-'!AD50+'week 03'!AD50+'week 04'!AD50</f>
        <v>1300</v>
      </c>
    </row>
    <row r="51" spans="1:32" s="35" customFormat="1" ht="13.5" customHeight="1" x14ac:dyDescent="0.25">
      <c r="B51" s="36" t="s">
        <v>51</v>
      </c>
      <c r="C51" s="70" t="str">
        <f>[1]Sheet2!$C$23</f>
        <v>Mr.M.N.M.Nisfer</v>
      </c>
      <c r="D51" s="38">
        <f>[5]Sheet1!$K$503</f>
        <v>12</v>
      </c>
      <c r="E51" s="72">
        <f>[5]Sheet1!$K$494</f>
        <v>8</v>
      </c>
      <c r="F51" s="40">
        <f t="shared" si="46"/>
        <v>20</v>
      </c>
      <c r="G51" s="38"/>
      <c r="H51" s="72"/>
      <c r="I51" s="40">
        <f t="shared" si="47"/>
        <v>0</v>
      </c>
      <c r="J51" s="38">
        <f>[5]Sheet1!$K$497</f>
        <v>80</v>
      </c>
      <c r="K51" s="41">
        <f>[5]Sheet1!$K$502</f>
        <v>110</v>
      </c>
      <c r="L51" s="41">
        <f>[5]Sheet1!$K$493</f>
        <v>70</v>
      </c>
      <c r="M51" s="39"/>
      <c r="N51" s="40">
        <f t="shared" si="26"/>
        <v>260</v>
      </c>
      <c r="O51" s="38">
        <f>[5]Sheet1!$K$496</f>
        <v>5</v>
      </c>
      <c r="P51" s="41">
        <f>[5]Sheet1!$K$501</f>
        <v>5</v>
      </c>
      <c r="Q51" s="41">
        <f>0</f>
        <v>0</v>
      </c>
      <c r="R51" s="41">
        <f>0</f>
        <v>0</v>
      </c>
      <c r="S51" s="39">
        <f>[5]Sheet1!$K$505</f>
        <v>5</v>
      </c>
      <c r="T51" s="40">
        <f t="shared" si="48"/>
        <v>15</v>
      </c>
      <c r="U51" s="38">
        <f>[5]Sheet1!$K$495</f>
        <v>60</v>
      </c>
      <c r="V51" s="41">
        <f>[5]Sheet1!$K$500</f>
        <v>80</v>
      </c>
      <c r="W51" s="41">
        <f>[5]Sheet1!$K$499</f>
        <v>60</v>
      </c>
      <c r="X51" s="41">
        <f>[5]Sheet1!$K$492</f>
        <v>60</v>
      </c>
      <c r="Y51" s="41">
        <f>[5]Sheet1!$K$498</f>
        <v>20</v>
      </c>
      <c r="Z51" s="39">
        <f>[5]Sheet1!$K$504</f>
        <v>25</v>
      </c>
      <c r="AA51" s="40">
        <f t="shared" si="43"/>
        <v>305</v>
      </c>
      <c r="AB51" s="84"/>
      <c r="AC51" s="40">
        <f t="shared" si="44"/>
        <v>0</v>
      </c>
      <c r="AD51" s="106">
        <f t="shared" si="45"/>
        <v>600</v>
      </c>
      <c r="AF51" s="35">
        <f>'week 1'!AD51+'week 02-'!AD51+'week 03'!AD51+'week 04'!AD51</f>
        <v>2215.916666666667</v>
      </c>
    </row>
    <row r="52" spans="1:32" s="35" customFormat="1" ht="13.5" customHeight="1" x14ac:dyDescent="0.25">
      <c r="B52" s="36" t="s">
        <v>52</v>
      </c>
      <c r="C52" s="70" t="str">
        <f>[1]Sheet2!$C$20</f>
        <v>Royal Dis:</v>
      </c>
      <c r="D52" s="38">
        <f>0</f>
        <v>0</v>
      </c>
      <c r="E52" s="72"/>
      <c r="F52" s="40">
        <f t="shared" si="46"/>
        <v>0</v>
      </c>
      <c r="G52" s="38"/>
      <c r="H52" s="72"/>
      <c r="I52" s="40">
        <f t="shared" si="47"/>
        <v>0</v>
      </c>
      <c r="J52" s="38">
        <f>[5]Sheet1!$K$512</f>
        <v>20</v>
      </c>
      <c r="K52" s="41">
        <f>[5]Sheet1!$K$516</f>
        <v>60</v>
      </c>
      <c r="L52" s="41">
        <f>[5]Sheet1!$K$510</f>
        <v>20</v>
      </c>
      <c r="M52" s="39">
        <f>[5]Sheet1!$K$518</f>
        <v>5</v>
      </c>
      <c r="N52" s="40">
        <f>SUM(J52:M52)</f>
        <v>105</v>
      </c>
      <c r="O52" s="38"/>
      <c r="P52" s="41"/>
      <c r="Q52" s="41"/>
      <c r="R52" s="41"/>
      <c r="S52" s="39"/>
      <c r="T52" s="40">
        <f>SUM(O52:S52)</f>
        <v>0</v>
      </c>
      <c r="U52" s="38">
        <f>[5]Sheet1!$K$511</f>
        <v>30</v>
      </c>
      <c r="V52" s="41">
        <f>[5]Sheet1!$K$515</f>
        <v>60</v>
      </c>
      <c r="W52" s="41">
        <f>[5]Sheet1!$K$514</f>
        <v>20</v>
      </c>
      <c r="X52" s="41">
        <f>[5]Sheet1!$K$509</f>
        <v>35</v>
      </c>
      <c r="Y52" s="41">
        <f>[5]Sheet1!$K$513</f>
        <v>20</v>
      </c>
      <c r="Z52" s="39">
        <f>[5]Sheet1!$K$517</f>
        <v>30</v>
      </c>
      <c r="AA52" s="40">
        <f t="shared" si="43"/>
        <v>195</v>
      </c>
      <c r="AB52" s="84"/>
      <c r="AC52" s="40">
        <f t="shared" si="44"/>
        <v>0</v>
      </c>
      <c r="AD52" s="106">
        <f t="shared" si="45"/>
        <v>300</v>
      </c>
      <c r="AF52" s="35">
        <f>'week 1'!AD52+'week 02-'!AD52+'week 03'!AD52+'week 04'!AD52</f>
        <v>1300</v>
      </c>
    </row>
    <row r="53" spans="1:32" s="35" customFormat="1" ht="13.5" customHeight="1" x14ac:dyDescent="0.25">
      <c r="A53" s="76"/>
      <c r="B53" s="36" t="s">
        <v>55</v>
      </c>
      <c r="C53" s="70" t="str">
        <f>[1]Sheet2!$C$26</f>
        <v>Mr.D.C.Priyantha Kumara</v>
      </c>
      <c r="D53" s="38">
        <f>[5]Sheet1!$K$429</f>
        <v>10</v>
      </c>
      <c r="E53" s="72">
        <f>[5]Sheet1!$K$422</f>
        <v>6</v>
      </c>
      <c r="F53" s="40">
        <f t="shared" si="46"/>
        <v>16</v>
      </c>
      <c r="G53" s="38"/>
      <c r="H53" s="72">
        <v>0</v>
      </c>
      <c r="I53" s="40">
        <f t="shared" si="47"/>
        <v>0</v>
      </c>
      <c r="J53" s="38">
        <f>[5]Sheet1!$K$424</f>
        <v>15</v>
      </c>
      <c r="K53" s="41">
        <f>[5]Sheet1!$K$428</f>
        <v>50</v>
      </c>
      <c r="L53" s="41">
        <f>[5]Sheet1!$K$421</f>
        <v>35</v>
      </c>
      <c r="M53" s="39">
        <f>[5]Sheet1!$K$432</f>
        <v>10</v>
      </c>
      <c r="N53" s="40">
        <f>SUM(J53:M53)</f>
        <v>110</v>
      </c>
      <c r="O53" s="38">
        <f>0</f>
        <v>0</v>
      </c>
      <c r="P53" s="41"/>
      <c r="Q53" s="41"/>
      <c r="R53" s="41"/>
      <c r="S53" s="39">
        <f>[5]Sheet1!$K$431</f>
        <v>5</v>
      </c>
      <c r="T53" s="40">
        <f>SUM(O53:S53)</f>
        <v>5</v>
      </c>
      <c r="U53" s="38">
        <f>[5]Sheet1!$K$423</f>
        <v>30</v>
      </c>
      <c r="V53" s="41">
        <f>[5]Sheet1!$K$427</f>
        <v>50</v>
      </c>
      <c r="W53" s="41">
        <f>[5]Sheet1!$K$426</f>
        <v>10</v>
      </c>
      <c r="X53" s="41">
        <f>[5]Sheet1!$K$420</f>
        <v>35</v>
      </c>
      <c r="Y53" s="41">
        <f>[5]Sheet1!$K$425</f>
        <v>5</v>
      </c>
      <c r="Z53" s="39">
        <f>[5]Sheet1!$K$430</f>
        <v>40</v>
      </c>
      <c r="AA53" s="40">
        <f t="shared" si="43"/>
        <v>170</v>
      </c>
      <c r="AB53" s="84"/>
      <c r="AC53" s="40">
        <f t="shared" si="44"/>
        <v>0</v>
      </c>
      <c r="AD53" s="106">
        <f t="shared" si="45"/>
        <v>301</v>
      </c>
      <c r="AF53" s="35">
        <f>'week 1'!AD53+'week 02-'!AD53+'week 03'!AD53+'week 04'!AD53</f>
        <v>1176</v>
      </c>
    </row>
    <row r="54" spans="1:32" s="35" customFormat="1" ht="13.5" customHeight="1" x14ac:dyDescent="0.25">
      <c r="A54" s="76"/>
      <c r="B54" s="36" t="s">
        <v>53</v>
      </c>
      <c r="C54" s="70" t="str">
        <f>[1]Sheet2!$C$22</f>
        <v>Mr.Franando</v>
      </c>
      <c r="D54" s="38">
        <f>[5]Sheet1!$K$536</f>
        <v>15</v>
      </c>
      <c r="E54" s="39"/>
      <c r="F54" s="40">
        <f t="shared" si="46"/>
        <v>15</v>
      </c>
      <c r="G54" s="38"/>
      <c r="H54" s="39">
        <v>0</v>
      </c>
      <c r="I54" s="40">
        <f t="shared" si="47"/>
        <v>0</v>
      </c>
      <c r="J54" s="38">
        <f>[5]Sheet1!$K$532</f>
        <v>75</v>
      </c>
      <c r="K54" s="41">
        <f>[5]Sheet1!$K$535</f>
        <v>75</v>
      </c>
      <c r="L54" s="41">
        <f>[5]Sheet1!$K$530</f>
        <v>25</v>
      </c>
      <c r="M54" s="39"/>
      <c r="N54" s="40">
        <f>SUM(J54:M54)</f>
        <v>175</v>
      </c>
      <c r="O54" s="38"/>
      <c r="P54" s="41"/>
      <c r="Q54" s="41"/>
      <c r="R54" s="41"/>
      <c r="S54" s="39"/>
      <c r="T54" s="40">
        <f>SUM(O54:S54)</f>
        <v>0</v>
      </c>
      <c r="U54" s="38">
        <f>[5]Sheet1!$K$531</f>
        <v>50</v>
      </c>
      <c r="V54" s="41">
        <f>[5]Sheet1!$K$534</f>
        <v>50</v>
      </c>
      <c r="W54" s="41">
        <f>[5]Sheet1!$K$533</f>
        <v>60</v>
      </c>
      <c r="X54" s="41">
        <f>[5]Sheet1!$K$529</f>
        <v>40</v>
      </c>
      <c r="Y54" s="41">
        <f>0</f>
        <v>0</v>
      </c>
      <c r="Z54" s="39">
        <f>[5]Sheet1!$K$537</f>
        <v>35</v>
      </c>
      <c r="AA54" s="40">
        <f t="shared" si="43"/>
        <v>235</v>
      </c>
      <c r="AB54" s="84"/>
      <c r="AC54" s="40">
        <f t="shared" si="44"/>
        <v>0</v>
      </c>
      <c r="AD54" s="106">
        <f t="shared" si="45"/>
        <v>425</v>
      </c>
      <c r="AF54" s="35">
        <f>'week 1'!AD54+'week 02-'!AD54+'week 03'!AD54+'week 04'!AD54</f>
        <v>1500</v>
      </c>
    </row>
    <row r="55" spans="1:32" s="35" customFormat="1" ht="13.5" customHeight="1" thickBot="1" x14ac:dyDescent="0.3">
      <c r="A55" s="76"/>
      <c r="B55" s="100" t="s">
        <v>54</v>
      </c>
      <c r="C55" s="73" t="str">
        <f>[1]Sheet2!$C$28</f>
        <v>Mrs.P.W.N.Damayanthi</v>
      </c>
      <c r="D55" s="47">
        <f>[5]Sheet1!$K$455</f>
        <v>5</v>
      </c>
      <c r="E55" s="48">
        <f>[5]Sheet1!$K$447</f>
        <v>5</v>
      </c>
      <c r="F55" s="49">
        <f t="shared" si="46"/>
        <v>10</v>
      </c>
      <c r="G55" s="47"/>
      <c r="H55" s="48">
        <v>0</v>
      </c>
      <c r="I55" s="49">
        <f t="shared" si="47"/>
        <v>0</v>
      </c>
      <c r="J55" s="79">
        <f>[5]Sheet1!$K$450</f>
        <v>20</v>
      </c>
      <c r="K55" s="81">
        <f>[5]Sheet1!$K$454</f>
        <v>50</v>
      </c>
      <c r="L55" s="81">
        <f>[5]Sheet1!$K$446</f>
        <v>35</v>
      </c>
      <c r="M55" s="80">
        <f>[5]Sheet1!$K$458</f>
        <v>5</v>
      </c>
      <c r="N55" s="49">
        <f>SUM(J55:M55)</f>
        <v>110</v>
      </c>
      <c r="O55" s="47">
        <f>[5]Sheet1!$K$449</f>
        <v>1</v>
      </c>
      <c r="P55" s="50">
        <f>[5]Sheet1!$K$453</f>
        <v>5</v>
      </c>
      <c r="Q55" s="50">
        <f>0</f>
        <v>0</v>
      </c>
      <c r="R55" s="50">
        <f>[5]Sheet1!$K$445</f>
        <v>4</v>
      </c>
      <c r="S55" s="48">
        <f>[5]Sheet1!$K$457</f>
        <v>5</v>
      </c>
      <c r="T55" s="49">
        <f>SUM(O55:S55)</f>
        <v>15</v>
      </c>
      <c r="U55" s="47">
        <f>[5]Sheet1!$K$448</f>
        <v>10</v>
      </c>
      <c r="V55" s="50">
        <f>[5]Sheet1!$K$452</f>
        <v>85</v>
      </c>
      <c r="W55" s="50">
        <f>[5]Sheet1!$K$451</f>
        <v>5</v>
      </c>
      <c r="X55" s="50">
        <f>[5]Sheet1!$K$444</f>
        <v>35</v>
      </c>
      <c r="Y55" s="50">
        <f>0</f>
        <v>0</v>
      </c>
      <c r="Z55" s="48">
        <f>[5]Sheet1!$K$456</f>
        <v>40</v>
      </c>
      <c r="AA55" s="51">
        <f t="shared" si="43"/>
        <v>175</v>
      </c>
      <c r="AB55" s="85"/>
      <c r="AC55" s="75"/>
      <c r="AD55" s="106">
        <f t="shared" si="45"/>
        <v>310</v>
      </c>
      <c r="AF55" s="35">
        <f>'week 1'!AD55+'week 02-'!AD55+'week 03'!AD55+'week 04'!AD55</f>
        <v>1290</v>
      </c>
    </row>
    <row r="56" spans="1:32" s="35" customFormat="1" ht="13.5" customHeight="1" thickBot="1" x14ac:dyDescent="0.3">
      <c r="A56" s="76"/>
      <c r="B56" s="173" t="s">
        <v>5</v>
      </c>
      <c r="C56" s="174"/>
      <c r="D56" s="30">
        <f>SUM(D46:D55)</f>
        <v>62</v>
      </c>
      <c r="E56" s="31">
        <f t="shared" ref="E56:AC56" si="49">SUM(E46:E55)</f>
        <v>39</v>
      </c>
      <c r="F56" s="12">
        <f t="shared" si="49"/>
        <v>101</v>
      </c>
      <c r="G56" s="30">
        <f>SUM(G46:G55)</f>
        <v>0</v>
      </c>
      <c r="H56" s="31">
        <f t="shared" ref="H56:I56" si="50">SUM(H46:H55)</f>
        <v>0</v>
      </c>
      <c r="I56" s="12">
        <f t="shared" si="50"/>
        <v>0</v>
      </c>
      <c r="J56" s="32">
        <f t="shared" si="49"/>
        <v>280</v>
      </c>
      <c r="K56" s="33">
        <f t="shared" si="49"/>
        <v>569</v>
      </c>
      <c r="L56" s="33">
        <f t="shared" si="49"/>
        <v>395</v>
      </c>
      <c r="M56" s="11">
        <f t="shared" si="49"/>
        <v>71</v>
      </c>
      <c r="N56" s="12">
        <f t="shared" si="49"/>
        <v>1315</v>
      </c>
      <c r="O56" s="32">
        <f t="shared" si="49"/>
        <v>7</v>
      </c>
      <c r="P56" s="33">
        <f t="shared" si="49"/>
        <v>14</v>
      </c>
      <c r="Q56" s="33">
        <f t="shared" si="49"/>
        <v>1</v>
      </c>
      <c r="R56" s="33">
        <f t="shared" si="49"/>
        <v>9</v>
      </c>
      <c r="S56" s="11">
        <f t="shared" si="49"/>
        <v>15</v>
      </c>
      <c r="T56" s="12">
        <f t="shared" si="49"/>
        <v>46</v>
      </c>
      <c r="U56" s="32">
        <f t="shared" si="49"/>
        <v>270</v>
      </c>
      <c r="V56" s="33">
        <f t="shared" si="49"/>
        <v>785</v>
      </c>
      <c r="W56" s="33">
        <f t="shared" si="49"/>
        <v>206</v>
      </c>
      <c r="X56" s="33">
        <f t="shared" si="49"/>
        <v>380</v>
      </c>
      <c r="Y56" s="33">
        <f t="shared" si="49"/>
        <v>72</v>
      </c>
      <c r="Z56" s="11">
        <f t="shared" si="49"/>
        <v>285</v>
      </c>
      <c r="AA56" s="12">
        <f>SUM(AA46:AA55)</f>
        <v>1998</v>
      </c>
      <c r="AB56" s="12">
        <f t="shared" si="49"/>
        <v>0</v>
      </c>
      <c r="AC56" s="12">
        <f t="shared" si="49"/>
        <v>0</v>
      </c>
      <c r="AD56" s="14">
        <f>SUM(AD46:AD55)</f>
        <v>3460</v>
      </c>
      <c r="AF56" s="35">
        <f>'week 1'!AD56+'week 02-'!AD56+'week 03'!AD56+'week 04'!AD56</f>
        <v>14091.916666666668</v>
      </c>
    </row>
    <row r="57" spans="1:32" s="2" customFormat="1" ht="13.5" customHeight="1" thickBot="1" x14ac:dyDescent="0.3">
      <c r="A57" s="15"/>
      <c r="B57" s="284" t="s">
        <v>82</v>
      </c>
      <c r="C57" s="285"/>
      <c r="D57" s="112"/>
      <c r="E57" s="113"/>
      <c r="F57" s="114">
        <v>0</v>
      </c>
      <c r="G57" s="112"/>
      <c r="H57" s="113"/>
      <c r="I57" s="114">
        <v>0</v>
      </c>
      <c r="J57" s="112"/>
      <c r="K57" s="115"/>
      <c r="L57" s="115"/>
      <c r="M57" s="116"/>
      <c r="N57" s="114"/>
      <c r="O57" s="112"/>
      <c r="P57" s="115"/>
      <c r="Q57" s="115"/>
      <c r="R57" s="115"/>
      <c r="S57" s="116"/>
      <c r="T57" s="114"/>
      <c r="U57" s="115"/>
      <c r="V57" s="115"/>
      <c r="W57" s="115"/>
      <c r="X57" s="115"/>
      <c r="Y57" s="115"/>
      <c r="Z57" s="116"/>
      <c r="AA57" s="114"/>
      <c r="AB57" s="113"/>
      <c r="AC57" s="114"/>
      <c r="AD57" s="114"/>
      <c r="AF57" s="35">
        <f>'week 1'!AD57+'week 02-'!AD57+'week 03'!AD57+'week 04'!AD57</f>
        <v>0</v>
      </c>
    </row>
    <row r="58" spans="1:32" ht="13.5" customHeight="1" x14ac:dyDescent="0.25">
      <c r="A58" s="1" t="s">
        <v>9</v>
      </c>
      <c r="B58" s="103" t="s">
        <v>56</v>
      </c>
      <c r="C58" s="69" t="str">
        <f>[1]Sheet2!$C$17</f>
        <v>Mr.M.J.J.Udayakantha</v>
      </c>
      <c r="D58" s="104">
        <f>[5]Sheet1!$K$638</f>
        <v>30</v>
      </c>
      <c r="E58" s="105">
        <f>[5]Sheet1!$K$630</f>
        <v>20</v>
      </c>
      <c r="F58" s="106">
        <f t="shared" ref="F58:F64" si="51">SUM(D58:E58)</f>
        <v>50</v>
      </c>
      <c r="G58" s="104">
        <v>0</v>
      </c>
      <c r="H58" s="105">
        <v>0</v>
      </c>
      <c r="I58" s="106">
        <f t="shared" ref="I58:I64" si="52">SUM(G58:H58)</f>
        <v>0</v>
      </c>
      <c r="J58" s="104">
        <f>[5]Sheet1!$K$633</f>
        <v>30</v>
      </c>
      <c r="K58" s="107">
        <f>[5]Sheet1!$K$637</f>
        <v>105</v>
      </c>
      <c r="L58" s="107">
        <f>[5]Sheet1!$K$629</f>
        <v>50</v>
      </c>
      <c r="M58" s="108">
        <f>[5]Sheet1!$K$640</f>
        <v>5</v>
      </c>
      <c r="N58" s="106">
        <f t="shared" ref="N58:N63" si="53">SUM(J58:M58)</f>
        <v>190</v>
      </c>
      <c r="O58" s="104">
        <f>[5]Sheet1!$K$632</f>
        <v>5</v>
      </c>
      <c r="P58" s="107">
        <f>[5]Sheet1!$K$636</f>
        <v>5</v>
      </c>
      <c r="Q58" s="107">
        <f>0</f>
        <v>0</v>
      </c>
      <c r="R58" s="107">
        <f>[5]Sheet1!$K$628</f>
        <v>3</v>
      </c>
      <c r="S58" s="108">
        <f>0</f>
        <v>0</v>
      </c>
      <c r="T58" s="106">
        <f>SUM(O58:S58)</f>
        <v>13</v>
      </c>
      <c r="U58" s="107">
        <f>[5]Sheet1!$K$631</f>
        <v>12</v>
      </c>
      <c r="V58" s="107">
        <f>[5]Sheet1!$K$635</f>
        <v>50</v>
      </c>
      <c r="W58" s="107">
        <f>0</f>
        <v>0</v>
      </c>
      <c r="X58" s="107">
        <f>[5]Sheet1!$K$627</f>
        <v>20</v>
      </c>
      <c r="Y58" s="107">
        <f>[5]Sheet1!$K$634</f>
        <v>30</v>
      </c>
      <c r="Z58" s="108">
        <f>0</f>
        <v>0</v>
      </c>
      <c r="AA58" s="106">
        <f>SUM(U58:Z58)</f>
        <v>112</v>
      </c>
      <c r="AB58" s="105">
        <f>[5]Sheet1!$K$639</f>
        <v>10</v>
      </c>
      <c r="AC58" s="106">
        <f>AB58</f>
        <v>10</v>
      </c>
      <c r="AD58" s="106">
        <f>+AC58+AA58+T58+N58+F58+I58</f>
        <v>375</v>
      </c>
      <c r="AF58" s="35">
        <f>'week 1'!AD58+'week 02-'!AD58+'week 03'!AD58+'week 04'!AD58</f>
        <v>760</v>
      </c>
    </row>
    <row r="59" spans="1:32" s="35" customFormat="1" ht="13.5" customHeight="1" x14ac:dyDescent="0.25">
      <c r="A59" s="76"/>
      <c r="B59" s="36" t="s">
        <v>57</v>
      </c>
      <c r="C59" s="70" t="str">
        <f>[1]Sheet2!$C$18</f>
        <v>Mrs.J.M.N.Manike</v>
      </c>
      <c r="D59" s="38">
        <f>0</f>
        <v>0</v>
      </c>
      <c r="E59" s="72"/>
      <c r="F59" s="40">
        <f t="shared" si="51"/>
        <v>0</v>
      </c>
      <c r="G59" s="38">
        <v>0</v>
      </c>
      <c r="H59" s="72">
        <v>0</v>
      </c>
      <c r="I59" s="40">
        <f t="shared" si="52"/>
        <v>0</v>
      </c>
      <c r="J59" s="38">
        <f>[5]Sheet1!$K$587</f>
        <v>60</v>
      </c>
      <c r="K59" s="41">
        <f>[5]Sheet1!$K$591</f>
        <v>80</v>
      </c>
      <c r="L59" s="41">
        <f>[5]Sheet1!$K$585</f>
        <v>50</v>
      </c>
      <c r="M59" s="39">
        <f>[5]Sheet1!$K$594</f>
        <v>20</v>
      </c>
      <c r="N59" s="40">
        <f>SUM(J59:M59)</f>
        <v>210</v>
      </c>
      <c r="O59" s="38">
        <f>0</f>
        <v>0</v>
      </c>
      <c r="P59" s="41"/>
      <c r="Q59" s="41"/>
      <c r="R59" s="41"/>
      <c r="S59" s="39">
        <f>[5]Sheet1!$K$593</f>
        <v>5</v>
      </c>
      <c r="T59" s="40">
        <f t="shared" ref="T59:T64" si="54">SUM(O59:S59)</f>
        <v>5</v>
      </c>
      <c r="U59" s="41">
        <f>[5]Sheet1!$K$586</f>
        <v>10</v>
      </c>
      <c r="V59" s="41">
        <f>[5]Sheet1!$K$590</f>
        <v>50</v>
      </c>
      <c r="W59" s="41">
        <f>[5]Sheet1!$K$589</f>
        <v>10</v>
      </c>
      <c r="X59" s="41">
        <f>[5]Sheet1!$K$584</f>
        <v>30</v>
      </c>
      <c r="Y59" s="41">
        <f>[5]Sheet1!$K$588</f>
        <v>20</v>
      </c>
      <c r="Z59" s="39">
        <f>[5]Sheet1!$K$592</f>
        <v>20</v>
      </c>
      <c r="AA59" s="40">
        <f>SUM(U59:Z59)</f>
        <v>140</v>
      </c>
      <c r="AB59" s="72"/>
      <c r="AC59" s="40">
        <v>0</v>
      </c>
      <c r="AD59" s="106">
        <f t="shared" ref="AD59:AD64" si="55">+AC59+AA59+T59+N59+F59+I59</f>
        <v>355</v>
      </c>
      <c r="AF59" s="35">
        <f>'week 1'!AD59+'week 02-'!AD59+'week 03'!AD59+'week 04'!AD59</f>
        <v>754</v>
      </c>
    </row>
    <row r="60" spans="1:32" s="35" customFormat="1" ht="13.5" customHeight="1" x14ac:dyDescent="0.25">
      <c r="A60" s="76"/>
      <c r="B60" s="36" t="s">
        <v>58</v>
      </c>
      <c r="C60" s="70" t="str">
        <f>[1]Sheet2!$C$16</f>
        <v>Mr.L.R.N.J.Bandara</v>
      </c>
      <c r="D60" s="38"/>
      <c r="E60" s="72"/>
      <c r="F60" s="40">
        <f t="shared" si="51"/>
        <v>0</v>
      </c>
      <c r="G60" s="38">
        <f>0</f>
        <v>0</v>
      </c>
      <c r="H60" s="72">
        <v>0</v>
      </c>
      <c r="I60" s="40">
        <f t="shared" si="52"/>
        <v>0</v>
      </c>
      <c r="J60" s="38"/>
      <c r="K60" s="41"/>
      <c r="L60" s="41"/>
      <c r="M60" s="39"/>
      <c r="N60" s="40">
        <f t="shared" si="53"/>
        <v>0</v>
      </c>
      <c r="O60" s="38"/>
      <c r="P60" s="41"/>
      <c r="Q60" s="41"/>
      <c r="R60" s="41"/>
      <c r="S60" s="39"/>
      <c r="T60" s="40">
        <f t="shared" si="54"/>
        <v>0</v>
      </c>
      <c r="U60" s="41"/>
      <c r="V60" s="41"/>
      <c r="W60" s="41"/>
      <c r="X60" s="41"/>
      <c r="Y60" s="41"/>
      <c r="Z60" s="39"/>
      <c r="AA60" s="40">
        <f>SUM(U60:Z60)</f>
        <v>0</v>
      </c>
      <c r="AB60" s="72"/>
      <c r="AC60" s="40">
        <v>0</v>
      </c>
      <c r="AD60" s="106">
        <f t="shared" si="55"/>
        <v>0</v>
      </c>
      <c r="AF60" s="35">
        <f>'week 1'!AD60+'week 02-'!AD60+'week 03'!AD60+'week 04'!AD60</f>
        <v>260</v>
      </c>
    </row>
    <row r="61" spans="1:32" s="35" customFormat="1" ht="13.5" customHeight="1" x14ac:dyDescent="0.25">
      <c r="A61" s="76"/>
      <c r="B61" s="36" t="s">
        <v>59</v>
      </c>
      <c r="C61" s="70" t="str">
        <f>[1]Sheet2!$C$14</f>
        <v>Mr.R.I.B.Sameera Maduranga</v>
      </c>
      <c r="D61" s="38">
        <f>[5]Sheet1!$K$548</f>
        <v>20</v>
      </c>
      <c r="E61" s="72">
        <f>[5]Sheet1!$K$542</f>
        <v>5</v>
      </c>
      <c r="F61" s="40">
        <f t="shared" si="51"/>
        <v>25</v>
      </c>
      <c r="G61" s="38">
        <v>0</v>
      </c>
      <c r="H61" s="72">
        <v>0</v>
      </c>
      <c r="I61" s="40">
        <f t="shared" si="52"/>
        <v>0</v>
      </c>
      <c r="J61" s="38">
        <f>[5]Sheet1!$K$544</f>
        <v>10</v>
      </c>
      <c r="K61" s="41">
        <f>[5]Sheet1!$K$547</f>
        <v>100</v>
      </c>
      <c r="L61" s="41">
        <f>[5]Sheet1!$K$541</f>
        <v>50</v>
      </c>
      <c r="M61" s="39"/>
      <c r="N61" s="40">
        <f t="shared" si="53"/>
        <v>160</v>
      </c>
      <c r="O61" s="38"/>
      <c r="P61" s="41"/>
      <c r="Q61" s="41"/>
      <c r="R61" s="41"/>
      <c r="S61" s="39"/>
      <c r="T61" s="40">
        <f t="shared" si="54"/>
        <v>0</v>
      </c>
      <c r="U61" s="41">
        <f>[5]Sheet1!$K$543</f>
        <v>10</v>
      </c>
      <c r="V61" s="41">
        <f>0</f>
        <v>0</v>
      </c>
      <c r="W61" s="41">
        <f>[5]Sheet1!$K$546</f>
        <v>10</v>
      </c>
      <c r="X61" s="41">
        <f>0</f>
        <v>0</v>
      </c>
      <c r="Y61" s="41">
        <f>[5]Sheet1!$K$545</f>
        <v>10</v>
      </c>
      <c r="Z61" s="39">
        <f>[5]Sheet1!$K$549</f>
        <v>10</v>
      </c>
      <c r="AA61" s="40">
        <f t="shared" ref="AA61:AA63" si="56">SUM(U61:Z61)</f>
        <v>40</v>
      </c>
      <c r="AB61" s="72"/>
      <c r="AC61" s="40">
        <v>0</v>
      </c>
      <c r="AD61" s="106">
        <f t="shared" si="55"/>
        <v>225</v>
      </c>
      <c r="AF61" s="35">
        <f>'week 1'!AD61+'week 02-'!AD61+'week 03'!AD61+'week 04'!AD61</f>
        <v>600</v>
      </c>
    </row>
    <row r="62" spans="1:32" s="35" customFormat="1" ht="13.5" customHeight="1" x14ac:dyDescent="0.25">
      <c r="A62" s="76"/>
      <c r="B62" s="36" t="s">
        <v>60</v>
      </c>
      <c r="C62" s="70" t="str">
        <f>[1]Sheet2!$C$13</f>
        <v>Mr.K.R.A.N.Kumara(A.N.K.Dis:)</v>
      </c>
      <c r="D62" s="38">
        <f>[5]Sheet1!$K$614</f>
        <v>5</v>
      </c>
      <c r="E62" s="72"/>
      <c r="F62" s="40">
        <f t="shared" si="51"/>
        <v>5</v>
      </c>
      <c r="G62" s="38">
        <v>0</v>
      </c>
      <c r="H62" s="72">
        <v>0</v>
      </c>
      <c r="I62" s="40">
        <f t="shared" si="52"/>
        <v>0</v>
      </c>
      <c r="J62" s="38">
        <f>[5]Sheet1!$K$611</f>
        <v>20</v>
      </c>
      <c r="K62" s="41">
        <f>[5]Sheet1!$K$613</f>
        <v>50</v>
      </c>
      <c r="L62" s="41">
        <f>[5]Sheet1!$K$610</f>
        <v>20</v>
      </c>
      <c r="M62" s="39"/>
      <c r="N62" s="40">
        <f t="shared" si="53"/>
        <v>90</v>
      </c>
      <c r="O62" s="38"/>
      <c r="P62" s="41">
        <f>[5]Sheet1!$K$612</f>
        <v>15</v>
      </c>
      <c r="Q62" s="41"/>
      <c r="R62" s="41">
        <f>[5]Sheet1!$K$609</f>
        <v>15</v>
      </c>
      <c r="S62" s="41">
        <f>0</f>
        <v>0</v>
      </c>
      <c r="T62" s="40">
        <f t="shared" si="54"/>
        <v>30</v>
      </c>
      <c r="U62" s="41">
        <f>0</f>
        <v>0</v>
      </c>
      <c r="V62" s="41"/>
      <c r="W62" s="41"/>
      <c r="X62" s="41"/>
      <c r="Y62" s="41"/>
      <c r="Z62" s="39">
        <f>[5]Sheet1!$K$615</f>
        <v>10</v>
      </c>
      <c r="AA62" s="40">
        <f t="shared" si="56"/>
        <v>10</v>
      </c>
      <c r="AB62" s="72"/>
      <c r="AC62" s="40">
        <v>0</v>
      </c>
      <c r="AD62" s="106">
        <f t="shared" si="55"/>
        <v>135</v>
      </c>
      <c r="AF62" s="35">
        <f>'week 1'!AD62+'week 02-'!AD62+'week 03'!AD62+'week 04'!AD62</f>
        <v>755</v>
      </c>
    </row>
    <row r="63" spans="1:32" s="35" customFormat="1" ht="15.75" x14ac:dyDescent="0.25">
      <c r="B63" s="36" t="s">
        <v>62</v>
      </c>
      <c r="C63" s="37" t="str">
        <f>[1]Sheet2!$C$19</f>
        <v>Mr.G.M.S.R.S.Kumara</v>
      </c>
      <c r="D63" s="38">
        <f>[5]Sheet1!$K$665</f>
        <v>12</v>
      </c>
      <c r="E63" s="72">
        <f>[5]Sheet1!$K$660</f>
        <v>8</v>
      </c>
      <c r="F63" s="40">
        <f t="shared" si="51"/>
        <v>20</v>
      </c>
      <c r="G63" s="38">
        <f>0</f>
        <v>0</v>
      </c>
      <c r="H63" s="72">
        <v>0</v>
      </c>
      <c r="I63" s="40">
        <f t="shared" si="52"/>
        <v>0</v>
      </c>
      <c r="J63" s="38">
        <f>[5]Sheet1!$K$662</f>
        <v>15</v>
      </c>
      <c r="K63" s="41">
        <f>0</f>
        <v>0</v>
      </c>
      <c r="L63" s="41">
        <f>[5]Sheet1!$K$659</f>
        <v>35</v>
      </c>
      <c r="M63" s="39"/>
      <c r="N63" s="40">
        <f t="shared" si="53"/>
        <v>50</v>
      </c>
      <c r="O63" s="38"/>
      <c r="P63" s="41"/>
      <c r="Q63" s="41"/>
      <c r="R63" s="41"/>
      <c r="S63" s="41"/>
      <c r="T63" s="40">
        <f>SUM(O63:S63)</f>
        <v>0</v>
      </c>
      <c r="U63" s="41">
        <f>[5]Sheet1!$K$661</f>
        <v>5</v>
      </c>
      <c r="V63" s="41">
        <f>0</f>
        <v>0</v>
      </c>
      <c r="W63" s="41">
        <f>[5]Sheet1!$K$664</f>
        <v>5</v>
      </c>
      <c r="X63" s="41">
        <f>[5]Sheet1!$K$658</f>
        <v>10</v>
      </c>
      <c r="Y63" s="41">
        <f>[5]Sheet1!$K$663</f>
        <v>10</v>
      </c>
      <c r="Z63" s="39"/>
      <c r="AA63" s="40">
        <f t="shared" si="56"/>
        <v>30</v>
      </c>
      <c r="AB63" s="72"/>
      <c r="AC63" s="40">
        <v>0</v>
      </c>
      <c r="AD63" s="106">
        <f t="shared" si="55"/>
        <v>100</v>
      </c>
      <c r="AF63" s="35">
        <f>'week 1'!AD63+'week 02-'!AD63+'week 03'!AD63+'week 04'!AD63</f>
        <v>560</v>
      </c>
    </row>
    <row r="64" spans="1:32" s="35" customFormat="1" ht="16.5" thickBot="1" x14ac:dyDescent="0.3">
      <c r="B64" s="102" t="s">
        <v>61</v>
      </c>
      <c r="C64" s="73" t="s">
        <v>97</v>
      </c>
      <c r="D64" s="47">
        <f>[5]Sheet1!$K$686</f>
        <v>3</v>
      </c>
      <c r="E64" s="50">
        <f>[5]Sheet1!$K$681</f>
        <v>2</v>
      </c>
      <c r="F64" s="49">
        <f t="shared" si="51"/>
        <v>5</v>
      </c>
      <c r="G64" s="47"/>
      <c r="H64" s="50"/>
      <c r="I64" s="49">
        <f t="shared" si="52"/>
        <v>0</v>
      </c>
      <c r="J64" s="86">
        <f>[5]Sheet1!$K$682</f>
        <v>5</v>
      </c>
      <c r="K64" s="87">
        <f>[5]Sheet1!$K$685</f>
        <v>50</v>
      </c>
      <c r="L64" s="87">
        <f>[5]Sheet1!$K$680</f>
        <v>45</v>
      </c>
      <c r="M64" s="88"/>
      <c r="N64" s="51">
        <f t="shared" ref="N64:N70" si="57">SUM(J64:M64)</f>
        <v>100</v>
      </c>
      <c r="O64" s="47"/>
      <c r="P64" s="50"/>
      <c r="Q64" s="50"/>
      <c r="R64" s="50"/>
      <c r="S64" s="50"/>
      <c r="T64" s="51">
        <f t="shared" si="54"/>
        <v>0</v>
      </c>
      <c r="U64" s="86">
        <f>0</f>
        <v>0</v>
      </c>
      <c r="V64" s="87">
        <f>[5]Sheet1!$K$684</f>
        <v>10</v>
      </c>
      <c r="W64" s="87">
        <f>0</f>
        <v>0</v>
      </c>
      <c r="X64" s="87">
        <f>[5]Sheet1!$K$679</f>
        <v>10</v>
      </c>
      <c r="Y64" s="87">
        <f>[5]Sheet1!$K$683</f>
        <v>15</v>
      </c>
      <c r="Z64" s="88">
        <f>[5]Sheet1!$K$687</f>
        <v>10</v>
      </c>
      <c r="AA64" s="75">
        <f>SUM(U64:Z64)</f>
        <v>45</v>
      </c>
      <c r="AB64" s="89"/>
      <c r="AC64" s="75">
        <v>0</v>
      </c>
      <c r="AD64" s="106">
        <f t="shared" si="55"/>
        <v>150</v>
      </c>
      <c r="AF64" s="35">
        <f>'week 1'!AD64+'week 02-'!AD64+'week 03'!AD64+'week 04'!AD64</f>
        <v>800</v>
      </c>
    </row>
    <row r="65" spans="1:34" s="35" customFormat="1" ht="16.5" thickBot="1" x14ac:dyDescent="0.3">
      <c r="B65" s="177" t="s">
        <v>5</v>
      </c>
      <c r="C65" s="178"/>
      <c r="D65" s="30">
        <f>SUM(D57:D64)</f>
        <v>70</v>
      </c>
      <c r="E65" s="31">
        <f t="shared" ref="E65:AC65" si="58">SUM(E57:E64)</f>
        <v>35</v>
      </c>
      <c r="F65" s="14">
        <f t="shared" si="58"/>
        <v>105</v>
      </c>
      <c r="G65" s="30">
        <f>SUM(G57:G64)</f>
        <v>0</v>
      </c>
      <c r="H65" s="31">
        <f t="shared" ref="H65:I65" si="59">SUM(H57:H64)</f>
        <v>0</v>
      </c>
      <c r="I65" s="14">
        <f t="shared" si="59"/>
        <v>0</v>
      </c>
      <c r="J65" s="32">
        <f t="shared" si="58"/>
        <v>140</v>
      </c>
      <c r="K65" s="33">
        <f t="shared" si="58"/>
        <v>385</v>
      </c>
      <c r="L65" s="33">
        <f t="shared" si="58"/>
        <v>250</v>
      </c>
      <c r="M65" s="16">
        <f t="shared" si="58"/>
        <v>25</v>
      </c>
      <c r="N65" s="14">
        <f t="shared" si="58"/>
        <v>800</v>
      </c>
      <c r="O65" s="32">
        <f t="shared" si="58"/>
        <v>5</v>
      </c>
      <c r="P65" s="33">
        <f t="shared" si="58"/>
        <v>20</v>
      </c>
      <c r="Q65" s="33">
        <f t="shared" si="58"/>
        <v>0</v>
      </c>
      <c r="R65" s="33">
        <f t="shared" si="58"/>
        <v>18</v>
      </c>
      <c r="S65" s="16">
        <f t="shared" si="58"/>
        <v>5</v>
      </c>
      <c r="T65" s="14">
        <f t="shared" si="58"/>
        <v>48</v>
      </c>
      <c r="U65" s="32">
        <f t="shared" si="58"/>
        <v>37</v>
      </c>
      <c r="V65" s="33">
        <f t="shared" si="58"/>
        <v>110</v>
      </c>
      <c r="W65" s="33">
        <f t="shared" si="58"/>
        <v>25</v>
      </c>
      <c r="X65" s="33">
        <f t="shared" si="58"/>
        <v>70</v>
      </c>
      <c r="Y65" s="33">
        <f t="shared" si="58"/>
        <v>85</v>
      </c>
      <c r="Z65" s="16">
        <f t="shared" si="58"/>
        <v>50</v>
      </c>
      <c r="AA65" s="14">
        <f t="shared" si="58"/>
        <v>377</v>
      </c>
      <c r="AB65" s="14">
        <f t="shared" si="58"/>
        <v>10</v>
      </c>
      <c r="AC65" s="14">
        <f t="shared" si="58"/>
        <v>10</v>
      </c>
      <c r="AD65" s="14">
        <f>SUM(AD57:AD64)</f>
        <v>1340</v>
      </c>
      <c r="AF65" s="35">
        <f>'week 1'!AD65+'week 02-'!AD65+'week 03'!AD65+'week 04'!AD65</f>
        <v>4489</v>
      </c>
    </row>
    <row r="66" spans="1:34" s="2" customFormat="1" ht="13.5" customHeight="1" thickBot="1" x14ac:dyDescent="0.3">
      <c r="B66" s="284" t="s">
        <v>83</v>
      </c>
      <c r="C66" s="285"/>
      <c r="D66" s="112"/>
      <c r="E66" s="113"/>
      <c r="F66" s="114">
        <v>0</v>
      </c>
      <c r="G66" s="112"/>
      <c r="H66" s="113"/>
      <c r="I66" s="114">
        <v>0</v>
      </c>
      <c r="J66" s="112"/>
      <c r="K66" s="115"/>
      <c r="L66" s="115"/>
      <c r="M66" s="116"/>
      <c r="N66" s="114">
        <f t="shared" si="57"/>
        <v>0</v>
      </c>
      <c r="O66" s="112"/>
      <c r="P66" s="115"/>
      <c r="Q66" s="115"/>
      <c r="R66" s="115"/>
      <c r="S66" s="116"/>
      <c r="T66" s="114"/>
      <c r="U66" s="115"/>
      <c r="V66" s="115"/>
      <c r="W66" s="115"/>
      <c r="X66" s="115"/>
      <c r="Y66" s="115"/>
      <c r="Z66" s="117"/>
      <c r="AA66" s="114"/>
      <c r="AB66" s="118"/>
      <c r="AC66" s="119"/>
      <c r="AD66" s="114"/>
      <c r="AF66" s="35">
        <f>'week 1'!AD66+'week 02-'!AD66+'week 03'!AD66+'week 04'!AD66</f>
        <v>0</v>
      </c>
    </row>
    <row r="67" spans="1:34" ht="13.5" customHeight="1" x14ac:dyDescent="0.25">
      <c r="A67" s="1" t="s">
        <v>9</v>
      </c>
      <c r="B67" s="103" t="s">
        <v>63</v>
      </c>
      <c r="C67" s="69" t="str">
        <f>[1]Sheet2!$C$42</f>
        <v>H.S.Enterprises</v>
      </c>
      <c r="D67" s="104">
        <f>[5]Sheet1!$K$698</f>
        <v>10</v>
      </c>
      <c r="E67" s="105">
        <f>[5]Sheet1!$K$692</f>
        <v>5</v>
      </c>
      <c r="F67" s="106">
        <f t="shared" si="24"/>
        <v>15</v>
      </c>
      <c r="G67" s="104">
        <v>0</v>
      </c>
      <c r="H67" s="105">
        <v>0</v>
      </c>
      <c r="I67" s="106">
        <f t="shared" ref="I67:I72" si="60">SUM(G67:H67)</f>
        <v>0</v>
      </c>
      <c r="J67" s="104">
        <f>[5]Sheet1!$K$693</f>
        <v>20</v>
      </c>
      <c r="K67" s="107">
        <f>[5]Sheet1!$K$697</f>
        <v>100</v>
      </c>
      <c r="L67" s="107">
        <f>[5]Sheet1!$K$691</f>
        <v>25</v>
      </c>
      <c r="M67" s="108"/>
      <c r="N67" s="106">
        <f t="shared" si="57"/>
        <v>145</v>
      </c>
      <c r="O67" s="104"/>
      <c r="P67" s="107">
        <f>[5]Sheet1!$K$696</f>
        <v>5</v>
      </c>
      <c r="Q67" s="107"/>
      <c r="R67" s="107"/>
      <c r="S67" s="108"/>
      <c r="T67" s="106">
        <f t="shared" si="23"/>
        <v>5</v>
      </c>
      <c r="U67" s="107">
        <f>0</f>
        <v>0</v>
      </c>
      <c r="V67" s="104">
        <f>[5]Sheet1!$K$695</f>
        <v>20</v>
      </c>
      <c r="W67" s="104">
        <f>[5]Sheet1!$K$694</f>
        <v>25</v>
      </c>
      <c r="X67" s="104">
        <f>0</f>
        <v>0</v>
      </c>
      <c r="Y67" s="104">
        <f>0</f>
        <v>0</v>
      </c>
      <c r="Z67" s="109">
        <f>0</f>
        <v>0</v>
      </c>
      <c r="AA67" s="106">
        <f t="shared" ref="AA67:AA69" si="61">SUM(U67:Z67)</f>
        <v>45</v>
      </c>
      <c r="AB67" s="110"/>
      <c r="AC67" s="111">
        <v>0</v>
      </c>
      <c r="AD67" s="106">
        <f t="shared" ref="AD67:AD72" si="62">+AC67+AA67+T67+N67+F67+I67</f>
        <v>210</v>
      </c>
      <c r="AF67" s="35">
        <f>'week 1'!AD67+'week 02-'!AD67+'week 03'!AD67+'week 04'!AD67</f>
        <v>1310</v>
      </c>
    </row>
    <row r="68" spans="1:34" s="35" customFormat="1" ht="13.5" customHeight="1" x14ac:dyDescent="0.25">
      <c r="B68" s="36" t="s">
        <v>64</v>
      </c>
      <c r="C68" s="70" t="str">
        <f>[1]Sheet2!$C$41</f>
        <v>Manjula Distributor</v>
      </c>
      <c r="D68" s="38">
        <f>[5]Sheet1!$K$772</f>
        <v>5</v>
      </c>
      <c r="E68" s="72"/>
      <c r="F68" s="40">
        <f t="shared" si="24"/>
        <v>5</v>
      </c>
      <c r="G68" s="38">
        <v>0</v>
      </c>
      <c r="H68" s="72">
        <v>0</v>
      </c>
      <c r="I68" s="40">
        <f t="shared" si="60"/>
        <v>0</v>
      </c>
      <c r="J68" s="38">
        <f>[5]Sheet1!$K$769</f>
        <v>10</v>
      </c>
      <c r="K68" s="41">
        <f>[5]Sheet1!$K$771</f>
        <v>85</v>
      </c>
      <c r="L68" s="41">
        <f>[5]Sheet1!$K$767</f>
        <v>30</v>
      </c>
      <c r="M68" s="39"/>
      <c r="N68" s="40">
        <f t="shared" si="57"/>
        <v>125</v>
      </c>
      <c r="O68" s="38"/>
      <c r="P68" s="41"/>
      <c r="Q68" s="41"/>
      <c r="R68" s="41"/>
      <c r="S68" s="39"/>
      <c r="T68" s="40">
        <f t="shared" si="23"/>
        <v>0</v>
      </c>
      <c r="U68" s="41">
        <f>[5]Sheet1!$K$768</f>
        <v>30</v>
      </c>
      <c r="V68" s="38">
        <f>0</f>
        <v>0</v>
      </c>
      <c r="W68" s="38">
        <f>[5]Sheet1!$K$770</f>
        <v>5</v>
      </c>
      <c r="X68" s="38"/>
      <c r="Y68" s="38"/>
      <c r="Z68" s="42"/>
      <c r="AA68" s="40">
        <f t="shared" si="61"/>
        <v>35</v>
      </c>
      <c r="AB68" s="90"/>
      <c r="AC68" s="91">
        <v>0</v>
      </c>
      <c r="AD68" s="106">
        <f t="shared" si="62"/>
        <v>165</v>
      </c>
      <c r="AF68" s="35">
        <f>'week 1'!AD68+'week 02-'!AD68+'week 03'!AD68+'week 04'!AD68</f>
        <v>1000</v>
      </c>
    </row>
    <row r="69" spans="1:34" s="35" customFormat="1" ht="15.75" x14ac:dyDescent="0.25">
      <c r="B69" s="36" t="s">
        <v>65</v>
      </c>
      <c r="C69" s="70" t="s">
        <v>90</v>
      </c>
      <c r="D69" s="38">
        <f>[5]Sheet1!$K$796</f>
        <v>6</v>
      </c>
      <c r="E69" s="72">
        <f>[5]Sheet1!$K$789</f>
        <v>5</v>
      </c>
      <c r="F69" s="40">
        <f t="shared" si="24"/>
        <v>11</v>
      </c>
      <c r="G69" s="38">
        <v>0</v>
      </c>
      <c r="H69" s="72">
        <v>0</v>
      </c>
      <c r="I69" s="40">
        <f t="shared" si="60"/>
        <v>0</v>
      </c>
      <c r="J69" s="38">
        <f>[5]Sheet1!$K$791</f>
        <v>35</v>
      </c>
      <c r="K69" s="41">
        <f>[5]Sheet1!$K$795</f>
        <v>80</v>
      </c>
      <c r="L69" s="41">
        <f>[5]Sheet1!$K$788</f>
        <v>70</v>
      </c>
      <c r="M69" s="39">
        <f>[5]Sheet1!$K$799</f>
        <v>10</v>
      </c>
      <c r="N69" s="40">
        <f t="shared" si="57"/>
        <v>195</v>
      </c>
      <c r="O69" s="38"/>
      <c r="P69" s="41"/>
      <c r="Q69" s="41"/>
      <c r="R69" s="41"/>
      <c r="S69" s="39">
        <f>[5]Sheet1!$K$798</f>
        <v>5</v>
      </c>
      <c r="T69" s="40">
        <f>SUM(O69:S69)</f>
        <v>5</v>
      </c>
      <c r="U69" s="41">
        <f>[5]Sheet1!$K$790</f>
        <v>30</v>
      </c>
      <c r="V69" s="38">
        <f>[5]Sheet1!$K$794</f>
        <v>45</v>
      </c>
      <c r="W69" s="38">
        <f>[5]Sheet1!$K$793</f>
        <v>30</v>
      </c>
      <c r="X69" s="38">
        <f>[5]Sheet1!$K$787</f>
        <v>30</v>
      </c>
      <c r="Y69" s="38">
        <f>[5]Sheet1!$K$792</f>
        <v>30</v>
      </c>
      <c r="Z69" s="42">
        <f>[5]Sheet1!$K$797</f>
        <v>35</v>
      </c>
      <c r="AA69" s="40">
        <f t="shared" si="61"/>
        <v>200</v>
      </c>
      <c r="AB69" s="90"/>
      <c r="AC69" s="91">
        <v>0</v>
      </c>
      <c r="AD69" s="106">
        <f t="shared" si="62"/>
        <v>411</v>
      </c>
      <c r="AF69" s="35">
        <f>'week 1'!AD69+'week 02-'!AD69+'week 03'!AD69+'week 04'!AD69</f>
        <v>1666</v>
      </c>
    </row>
    <row r="70" spans="1:34" s="35" customFormat="1" ht="15.75" x14ac:dyDescent="0.25">
      <c r="B70" s="36" t="s">
        <v>66</v>
      </c>
      <c r="C70" s="70" t="str">
        <f>[1]Sheet2!$C$39</f>
        <v xml:space="preserve">Mr.A.S.Wijethilaka </v>
      </c>
      <c r="D70" s="38">
        <f>[5]Sheet1!$K$761</f>
        <v>9</v>
      </c>
      <c r="E70" s="72">
        <f>[5]Sheet1!$K$755</f>
        <v>6</v>
      </c>
      <c r="F70" s="40">
        <f t="shared" si="24"/>
        <v>15</v>
      </c>
      <c r="G70" s="38">
        <f>0</f>
        <v>0</v>
      </c>
      <c r="H70" s="72">
        <v>0</v>
      </c>
      <c r="I70" s="40">
        <f t="shared" si="60"/>
        <v>0</v>
      </c>
      <c r="J70" s="38">
        <f>[5]Sheet1!$K$756</f>
        <v>45</v>
      </c>
      <c r="K70" s="41">
        <f>[5]Sheet1!$K$760</f>
        <v>100</v>
      </c>
      <c r="L70" s="41">
        <f>[5]Sheet1!$K$754</f>
        <v>55</v>
      </c>
      <c r="M70" s="39">
        <f>[5]Sheet1!$K$763</f>
        <v>10</v>
      </c>
      <c r="N70" s="40">
        <f t="shared" si="57"/>
        <v>210</v>
      </c>
      <c r="O70" s="38"/>
      <c r="P70" s="41"/>
      <c r="Q70" s="41"/>
      <c r="R70" s="41"/>
      <c r="S70" s="39"/>
      <c r="T70" s="40">
        <f>SUM(O70:S70)</f>
        <v>0</v>
      </c>
      <c r="U70" s="41">
        <f>0</f>
        <v>0</v>
      </c>
      <c r="V70" s="38">
        <f>[5]Sheet1!$K$759</f>
        <v>15</v>
      </c>
      <c r="W70" s="38">
        <f>[5]Sheet1!$K$758</f>
        <v>20</v>
      </c>
      <c r="X70" s="38">
        <f>[5]Sheet1!$K$753</f>
        <v>30</v>
      </c>
      <c r="Y70" s="38">
        <f>[5]Sheet1!$K$757</f>
        <v>20</v>
      </c>
      <c r="Z70" s="42">
        <f>[5]Sheet1!$K$762</f>
        <v>20</v>
      </c>
      <c r="AA70" s="91">
        <f>SUM(U70:Z70)</f>
        <v>105</v>
      </c>
      <c r="AB70" s="90"/>
      <c r="AC70" s="91">
        <v>0</v>
      </c>
      <c r="AD70" s="106">
        <f t="shared" si="62"/>
        <v>330</v>
      </c>
      <c r="AF70" s="35">
        <f>'week 1'!AD70+'week 02-'!AD70+'week 03'!AD70+'week 04'!AD70</f>
        <v>1530</v>
      </c>
    </row>
    <row r="71" spans="1:34" s="35" customFormat="1" ht="15.75" x14ac:dyDescent="0.25">
      <c r="B71" s="36" t="s">
        <v>67</v>
      </c>
      <c r="C71" s="70" t="str">
        <f>[1]Sheet2!$C$44</f>
        <v>Mr..M.R.M.M.R.Marikkar</v>
      </c>
      <c r="D71" s="38">
        <f>[5]Sheet1!$K$741</f>
        <v>10</v>
      </c>
      <c r="E71" s="72">
        <f>[5]Sheet1!$K$736</f>
        <v>10</v>
      </c>
      <c r="F71" s="40">
        <f t="shared" ref="F71" si="63">SUM(D71:E71)</f>
        <v>20</v>
      </c>
      <c r="G71" s="38">
        <f>0</f>
        <v>0</v>
      </c>
      <c r="H71" s="72">
        <v>0</v>
      </c>
      <c r="I71" s="40">
        <f t="shared" si="60"/>
        <v>0</v>
      </c>
      <c r="J71" s="38">
        <f>[5]Sheet1!$K$737</f>
        <v>15</v>
      </c>
      <c r="K71" s="41">
        <f>[5]Sheet1!$K$740</f>
        <v>50</v>
      </c>
      <c r="L71" s="41">
        <f>[5]Sheet1!$K$735</f>
        <v>50</v>
      </c>
      <c r="M71" s="39">
        <f>0</f>
        <v>0</v>
      </c>
      <c r="N71" s="40">
        <f t="shared" ref="N71" si="64">SUM(J71:M71)</f>
        <v>115</v>
      </c>
      <c r="O71" s="38"/>
      <c r="P71" s="41"/>
      <c r="Q71" s="41"/>
      <c r="R71" s="41"/>
      <c r="S71" s="39"/>
      <c r="T71" s="40">
        <f t="shared" ref="T71" si="65">SUM(O71:S71)</f>
        <v>0</v>
      </c>
      <c r="U71" s="41">
        <f>0</f>
        <v>0</v>
      </c>
      <c r="V71" s="38">
        <f>[5]Sheet1!$K$739</f>
        <v>25</v>
      </c>
      <c r="W71" s="38">
        <f>0</f>
        <v>0</v>
      </c>
      <c r="X71" s="38">
        <f>[5]Sheet1!$K$734</f>
        <v>20</v>
      </c>
      <c r="Y71" s="38">
        <f>[5]Sheet1!$K$738</f>
        <v>20</v>
      </c>
      <c r="Z71" s="42">
        <f>0</f>
        <v>0</v>
      </c>
      <c r="AA71" s="91">
        <f t="shared" ref="AA71" si="66">SUM(U71:Z71)</f>
        <v>65</v>
      </c>
      <c r="AB71" s="90"/>
      <c r="AC71" s="91">
        <v>0</v>
      </c>
      <c r="AD71" s="106">
        <f t="shared" si="62"/>
        <v>200</v>
      </c>
      <c r="AF71" s="35">
        <f>'week 1'!AD71+'week 02-'!AD71+'week 03'!AD71+'week 04'!AD71</f>
        <v>1550</v>
      </c>
    </row>
    <row r="72" spans="1:34" s="35" customFormat="1" ht="16.5" thickBot="1" x14ac:dyDescent="0.3">
      <c r="B72" s="102" t="s">
        <v>85</v>
      </c>
      <c r="C72" s="73" t="str">
        <f>[1]Sheet2!$C$43</f>
        <v>Ms.W.M.P.Kumarihamy</v>
      </c>
      <c r="D72" s="79">
        <f>[5]Sheet1!$K$717</f>
        <v>12</v>
      </c>
      <c r="E72" s="76">
        <f>[5]Sheet1!$K$710</f>
        <v>8</v>
      </c>
      <c r="F72" s="51">
        <f t="shared" ref="F72" si="67">SUM(D72:E72)</f>
        <v>20</v>
      </c>
      <c r="G72" s="79">
        <f>0</f>
        <v>0</v>
      </c>
      <c r="H72" s="76">
        <v>0</v>
      </c>
      <c r="I72" s="51">
        <f t="shared" si="60"/>
        <v>0</v>
      </c>
      <c r="J72" s="47">
        <f>[5]Sheet1!$K$712</f>
        <v>50</v>
      </c>
      <c r="K72" s="50">
        <f>[5]Sheet1!$K$716</f>
        <v>100</v>
      </c>
      <c r="L72" s="50">
        <f>[5]Sheet1!$K$709</f>
        <v>50</v>
      </c>
      <c r="M72" s="48">
        <f>0</f>
        <v>0</v>
      </c>
      <c r="N72" s="51">
        <f t="shared" ref="N72" si="68">SUM(J72:M72)</f>
        <v>200</v>
      </c>
      <c r="O72" s="47"/>
      <c r="P72" s="50"/>
      <c r="Q72" s="50"/>
      <c r="R72" s="50"/>
      <c r="S72" s="48"/>
      <c r="T72" s="51">
        <f t="shared" ref="T72" si="69">SUM(O72:S72)</f>
        <v>0</v>
      </c>
      <c r="U72" s="50">
        <f>[5]Sheet1!$K$711</f>
        <v>50</v>
      </c>
      <c r="V72" s="47">
        <f>[5]Sheet1!$K$715</f>
        <v>70</v>
      </c>
      <c r="W72" s="47">
        <f>[5]Sheet1!$K$714</f>
        <v>50</v>
      </c>
      <c r="X72" s="47">
        <f>[5]Sheet1!$K$708</f>
        <v>30</v>
      </c>
      <c r="Y72" s="47">
        <f>[5]Sheet1!$K$713</f>
        <v>50</v>
      </c>
      <c r="Z72" s="52">
        <f>[5]Sheet1!$K$718</f>
        <v>30</v>
      </c>
      <c r="AA72" s="92">
        <f t="shared" ref="AA72" si="70">SUM(U72:Z72)</f>
        <v>280</v>
      </c>
      <c r="AB72" s="93">
        <f>0</f>
        <v>0</v>
      </c>
      <c r="AC72" s="94">
        <v>0</v>
      </c>
      <c r="AD72" s="106">
        <f t="shared" si="62"/>
        <v>500</v>
      </c>
      <c r="AF72" s="35">
        <f>'week 1'!AD72+'week 02-'!AD72+'week 03'!AD72+'week 04'!AD72</f>
        <v>950</v>
      </c>
    </row>
    <row r="73" spans="1:34" s="35" customFormat="1" ht="16.5" thickBot="1" x14ac:dyDescent="0.3">
      <c r="B73" s="177" t="s">
        <v>5</v>
      </c>
      <c r="C73" s="178"/>
      <c r="D73" s="30">
        <f t="shared" ref="D73:AD73" si="71">SUM(D66:D72)</f>
        <v>52</v>
      </c>
      <c r="E73" s="31">
        <f t="shared" si="71"/>
        <v>34</v>
      </c>
      <c r="F73" s="16">
        <f t="shared" si="71"/>
        <v>86</v>
      </c>
      <c r="G73" s="30">
        <f t="shared" ref="G73:I73" si="72">SUM(G66:G72)</f>
        <v>0</v>
      </c>
      <c r="H73" s="31">
        <f t="shared" si="72"/>
        <v>0</v>
      </c>
      <c r="I73" s="16">
        <f t="shared" si="72"/>
        <v>0</v>
      </c>
      <c r="J73" s="30">
        <f t="shared" si="71"/>
        <v>175</v>
      </c>
      <c r="K73" s="33">
        <f t="shared" si="71"/>
        <v>515</v>
      </c>
      <c r="L73" s="33">
        <f t="shared" si="71"/>
        <v>280</v>
      </c>
      <c r="M73" s="16">
        <f t="shared" si="71"/>
        <v>20</v>
      </c>
      <c r="N73" s="16">
        <f t="shared" si="71"/>
        <v>990</v>
      </c>
      <c r="O73" s="30">
        <f t="shared" si="71"/>
        <v>0</v>
      </c>
      <c r="P73" s="33">
        <f t="shared" si="71"/>
        <v>5</v>
      </c>
      <c r="Q73" s="33">
        <f t="shared" si="71"/>
        <v>0</v>
      </c>
      <c r="R73" s="33">
        <f t="shared" si="71"/>
        <v>0</v>
      </c>
      <c r="S73" s="16">
        <f t="shared" si="71"/>
        <v>5</v>
      </c>
      <c r="T73" s="16">
        <f t="shared" si="71"/>
        <v>10</v>
      </c>
      <c r="U73" s="30">
        <f t="shared" si="71"/>
        <v>110</v>
      </c>
      <c r="V73" s="33">
        <f t="shared" si="71"/>
        <v>175</v>
      </c>
      <c r="W73" s="33">
        <f t="shared" si="71"/>
        <v>130</v>
      </c>
      <c r="X73" s="33">
        <f t="shared" si="71"/>
        <v>110</v>
      </c>
      <c r="Y73" s="33">
        <f t="shared" si="71"/>
        <v>120</v>
      </c>
      <c r="Z73" s="16">
        <f t="shared" si="71"/>
        <v>85</v>
      </c>
      <c r="AA73" s="16">
        <f t="shared" si="71"/>
        <v>730</v>
      </c>
      <c r="AB73" s="16">
        <f t="shared" si="71"/>
        <v>0</v>
      </c>
      <c r="AC73" s="16">
        <f t="shared" si="71"/>
        <v>0</v>
      </c>
      <c r="AD73" s="16">
        <f t="shared" si="71"/>
        <v>1816</v>
      </c>
      <c r="AF73" s="35">
        <f>'week 1'!AD73+'week 02-'!AD73+'week 03'!AD73+'week 04'!AD73</f>
        <v>8006</v>
      </c>
    </row>
    <row r="74" spans="1:34" s="2" customFormat="1" ht="13.5" customHeight="1" thickBot="1" x14ac:dyDescent="0.3"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25">
        <f t="shared" ref="AE74" si="73">SUM(AE67:AE73)</f>
        <v>0</v>
      </c>
      <c r="AF74" s="35">
        <f>'week 1'!AD74+'week 02-'!AD74+'week 03'!AD74+'week 04'!AD74</f>
        <v>0</v>
      </c>
    </row>
    <row r="75" spans="1:34" s="2" customFormat="1" ht="16.5" thickBot="1" x14ac:dyDescent="0.3">
      <c r="B75" s="262" t="s">
        <v>11</v>
      </c>
      <c r="C75" s="263"/>
      <c r="D75" s="18">
        <f t="shared" ref="D75:AC75" si="74">SUM(D73,D65,D56,D45,D40,D34,D28,D18,)</f>
        <v>446</v>
      </c>
      <c r="E75" s="18">
        <f t="shared" si="74"/>
        <v>271</v>
      </c>
      <c r="F75" s="18">
        <f t="shared" si="74"/>
        <v>717</v>
      </c>
      <c r="G75" s="18">
        <f t="shared" ref="G75:I75" si="75">SUM(G73,G65,G56,G45,G40,G34,G28,G18,)</f>
        <v>0</v>
      </c>
      <c r="H75" s="18">
        <f t="shared" si="75"/>
        <v>0</v>
      </c>
      <c r="I75" s="18">
        <f t="shared" si="75"/>
        <v>0</v>
      </c>
      <c r="J75" s="18">
        <f t="shared" si="74"/>
        <v>1366</v>
      </c>
      <c r="K75" s="18">
        <f t="shared" si="74"/>
        <v>4676</v>
      </c>
      <c r="L75" s="18">
        <f t="shared" si="74"/>
        <v>2604</v>
      </c>
      <c r="M75" s="18">
        <f t="shared" si="74"/>
        <v>207</v>
      </c>
      <c r="N75" s="18">
        <f t="shared" si="74"/>
        <v>8853</v>
      </c>
      <c r="O75" s="18">
        <f t="shared" si="74"/>
        <v>46</v>
      </c>
      <c r="P75" s="18">
        <f t="shared" si="74"/>
        <v>212</v>
      </c>
      <c r="Q75" s="18">
        <f t="shared" si="74"/>
        <v>35</v>
      </c>
      <c r="R75" s="18">
        <f t="shared" si="74"/>
        <v>143</v>
      </c>
      <c r="S75" s="18">
        <f t="shared" si="74"/>
        <v>77</v>
      </c>
      <c r="T75" s="18">
        <f>SUM(T73,T65,T56,T45,T40,T34,T28,T18,)</f>
        <v>513</v>
      </c>
      <c r="U75" s="18">
        <f t="shared" si="74"/>
        <v>639</v>
      </c>
      <c r="V75" s="18">
        <f t="shared" si="74"/>
        <v>2027</v>
      </c>
      <c r="W75" s="18">
        <f t="shared" si="74"/>
        <v>502</v>
      </c>
      <c r="X75" s="18">
        <f t="shared" si="74"/>
        <v>1224</v>
      </c>
      <c r="Y75" s="18">
        <f t="shared" si="74"/>
        <v>631</v>
      </c>
      <c r="Z75" s="18">
        <f t="shared" si="74"/>
        <v>728</v>
      </c>
      <c r="AA75" s="18">
        <f t="shared" si="74"/>
        <v>5751</v>
      </c>
      <c r="AB75" s="18">
        <f t="shared" si="74"/>
        <v>25</v>
      </c>
      <c r="AC75" s="18">
        <f t="shared" si="74"/>
        <v>25</v>
      </c>
      <c r="AD75" s="263">
        <f>SUM(AD73,AD65,AD56,AD45,AD40,AD34,AD28,AD18,)</f>
        <v>15859</v>
      </c>
      <c r="AF75" s="35">
        <f>'week 1'!AD75+'week 02-'!AD75+'week 03'!AD75+'week 04'!AD75</f>
        <v>56666.916666666672</v>
      </c>
    </row>
    <row r="76" spans="1:34" s="2" customFormat="1" ht="15.75" customHeight="1" thickTop="1" thickBot="1" x14ac:dyDescent="0.3">
      <c r="B76" s="19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F76" s="35">
        <f>'week 1'!AD76+'week 02-'!AD76+'week 03'!AD76+'week 04'!AD76</f>
        <v>0</v>
      </c>
    </row>
    <row r="77" spans="1:34" ht="13.5" customHeight="1" thickBot="1" x14ac:dyDescent="0.3">
      <c r="B77" s="304" t="s">
        <v>11</v>
      </c>
      <c r="C77" s="305"/>
      <c r="D77" s="18">
        <f>D75+'week 03'!D75+'week 02-'!D75+'week 1'!D75</f>
        <v>1743</v>
      </c>
      <c r="E77" s="18">
        <f>E75+'week 03'!E75+'week 02-'!E75+'week 1'!E75</f>
        <v>1103</v>
      </c>
      <c r="F77" s="18">
        <f>F75+'week 03'!F75+'week 02-'!F75+'week 1'!F75</f>
        <v>2846</v>
      </c>
      <c r="G77" s="18">
        <f>G75+'week 03'!G75+'week 02-'!G75+'week 1'!G75</f>
        <v>20</v>
      </c>
      <c r="H77" s="18">
        <f>H75+'week 03'!H75+'week 02-'!H75+'week 1'!H75</f>
        <v>15</v>
      </c>
      <c r="I77" s="18">
        <f>I75+'week 03'!I75+'week 02-'!I75+'week 1'!I75</f>
        <v>35</v>
      </c>
      <c r="J77" s="18">
        <f>J75+'week 03'!J75+'week 02-'!J75+'week 1'!J75</f>
        <v>5041</v>
      </c>
      <c r="K77" s="18">
        <f>K75+'week 03'!K75+'week 02-'!K75+'week 1'!K75</f>
        <v>15138</v>
      </c>
      <c r="L77" s="18">
        <f>L75+'week 03'!L75+'week 02-'!L75+'week 1'!L75</f>
        <v>9735.9166666666679</v>
      </c>
      <c r="M77" s="18">
        <f>M75+'week 03'!M75+'week 02-'!M75+'week 1'!M75</f>
        <v>770</v>
      </c>
      <c r="N77" s="18">
        <f>N75+'week 03'!N75+'week 02-'!N75+'week 1'!N75</f>
        <v>30684.916666666668</v>
      </c>
      <c r="O77" s="18">
        <f>O75+'week 03'!O75+'week 02-'!O75+'week 1'!O75</f>
        <v>169</v>
      </c>
      <c r="P77" s="18">
        <f>P75+'week 03'!P75+'week 02-'!P75+'week 1'!P75</f>
        <v>699</v>
      </c>
      <c r="Q77" s="18">
        <f>Q75+'week 03'!Q75+'week 02-'!Q75+'week 1'!Q75</f>
        <v>193</v>
      </c>
      <c r="R77" s="18">
        <f>R75+'week 03'!R75+'week 02-'!R75+'week 1'!R75</f>
        <v>589</v>
      </c>
      <c r="S77" s="18">
        <f>S75+'week 03'!S75+'week 02-'!S75+'week 1'!S75</f>
        <v>381</v>
      </c>
      <c r="T77" s="18">
        <f>T75+'week 03'!T75+'week 02-'!T75+'week 1'!T75</f>
        <v>2031</v>
      </c>
      <c r="U77" s="18">
        <f>U75+'week 03'!U75+'week 02-'!U75+'week 1'!U75</f>
        <v>2712</v>
      </c>
      <c r="V77" s="18">
        <f>V75+'week 03'!V75+'week 02-'!V75+'week 1'!V75</f>
        <v>6492</v>
      </c>
      <c r="W77" s="18">
        <f>W75+'week 03'!W75+'week 02-'!W75+'week 1'!W75</f>
        <v>2099</v>
      </c>
      <c r="X77" s="18">
        <f>X75+'week 03'!X75+'week 02-'!X75+'week 1'!X75</f>
        <v>4796</v>
      </c>
      <c r="Y77" s="18">
        <f>Y75+'week 03'!Y75+'week 02-'!Y75+'week 1'!Y75</f>
        <v>2188</v>
      </c>
      <c r="Z77" s="18">
        <f>Z75+'week 03'!Z75+'week 02-'!Z75+'week 1'!Z75</f>
        <v>2729</v>
      </c>
      <c r="AA77" s="18">
        <f>AA75+'week 03'!AA75+'week 02-'!AA75+'week 1'!AA75</f>
        <v>21016</v>
      </c>
      <c r="AB77" s="18">
        <f>AB75+'week 03'!AB75+'week 02-'!AB75+'week 1'!AB75</f>
        <v>54</v>
      </c>
      <c r="AC77" s="18">
        <f>AC75+'week 03'!AC75+'week 02-'!AC75+'week 1'!AC75</f>
        <v>54</v>
      </c>
      <c r="AD77" s="18">
        <f>AD75+'week 03'!AD75+'week 02-'!AD75+'week 1'!AD75</f>
        <v>56666.916666666672</v>
      </c>
      <c r="AF77" s="35">
        <f>'week 1'!AD76+'week 02-'!AD77+'week 03'!AD77+'week 04'!AD76</f>
        <v>0</v>
      </c>
    </row>
    <row r="78" spans="1:34" ht="13.5" customHeight="1" thickTop="1" x14ac:dyDescent="0.25">
      <c r="AF78" s="35"/>
    </row>
    <row r="79" spans="1:34" ht="13.5" customHeight="1" x14ac:dyDescent="0.2">
      <c r="K79" s="5"/>
      <c r="L79" s="5"/>
      <c r="M79" s="5"/>
      <c r="N79" s="5"/>
      <c r="O79" s="5"/>
      <c r="P79" s="1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</sheetData>
  <mergeCells count="24">
    <mergeCell ref="B46:C46"/>
    <mergeCell ref="B57:C57"/>
    <mergeCell ref="B66:C66"/>
    <mergeCell ref="AA5:AA6"/>
    <mergeCell ref="AB5:AB6"/>
    <mergeCell ref="B29:C29"/>
    <mergeCell ref="B35:C35"/>
    <mergeCell ref="B41:C41"/>
    <mergeCell ref="AC5:AC6"/>
    <mergeCell ref="AD5:AD6"/>
    <mergeCell ref="T5:T6"/>
    <mergeCell ref="B77:C77"/>
    <mergeCell ref="D5:E5"/>
    <mergeCell ref="G5:H5"/>
    <mergeCell ref="J5:M5"/>
    <mergeCell ref="U5:Z5"/>
    <mergeCell ref="O5:S5"/>
    <mergeCell ref="N5:N6"/>
    <mergeCell ref="I5:I6"/>
    <mergeCell ref="F5:F6"/>
    <mergeCell ref="B5:B6"/>
    <mergeCell ref="C5:C6"/>
    <mergeCell ref="B7:C7"/>
    <mergeCell ref="B19:C19"/>
  </mergeCells>
  <pageMargins left="0.19685039370078741" right="0.19685039370078741" top="0.43307086614173229" bottom="0.19685039370078741" header="0.31496062992125984" footer="0.31496062992125984"/>
  <pageSetup paperSize="9" scale="45" orientation="landscape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78"/>
  <sheetViews>
    <sheetView workbookViewId="0">
      <selection activeCell="AA78" sqref="AA78"/>
    </sheetView>
  </sheetViews>
  <sheetFormatPr defaultColWidth="6" defaultRowHeight="12.75" x14ac:dyDescent="0.2"/>
  <cols>
    <col min="1" max="1" width="2.7109375" style="4" bestFit="1" customWidth="1"/>
    <col min="2" max="2" width="19.85546875" style="4" customWidth="1"/>
    <col min="3" max="3" width="59.85546875" style="19" customWidth="1"/>
    <col min="4" max="4" width="8.7109375" style="4" bestFit="1" customWidth="1"/>
    <col min="5" max="5" width="10.85546875" style="4" bestFit="1" customWidth="1"/>
    <col min="6" max="6" width="8.7109375" style="2" bestFit="1" customWidth="1"/>
    <col min="7" max="7" width="11.7109375" style="4" customWidth="1"/>
    <col min="8" max="9" width="9.85546875" style="4" bestFit="1" customWidth="1"/>
    <col min="10" max="10" width="8.7109375" style="4" bestFit="1" customWidth="1"/>
    <col min="11" max="11" width="10.7109375" style="2" bestFit="1" customWidth="1"/>
    <col min="12" max="12" width="7.5703125" style="4" bestFit="1" customWidth="1"/>
    <col min="13" max="13" width="10.7109375" style="4" bestFit="1" customWidth="1"/>
    <col min="14" max="14" width="7.5703125" style="4" bestFit="1" customWidth="1"/>
    <col min="15" max="16" width="8.7109375" style="4" bestFit="1" customWidth="1"/>
    <col min="17" max="17" width="8.7109375" style="2" bestFit="1" customWidth="1"/>
    <col min="18" max="18" width="8.7109375" style="4" bestFit="1" customWidth="1"/>
    <col min="19" max="19" width="10.42578125" style="4" bestFit="1" customWidth="1"/>
    <col min="20" max="20" width="8.7109375" style="4" bestFit="1" customWidth="1"/>
    <col min="21" max="21" width="11" style="4" bestFit="1" customWidth="1"/>
    <col min="22" max="22" width="8.7109375" style="4" bestFit="1" customWidth="1"/>
    <col min="23" max="23" width="8.42578125" style="4" bestFit="1" customWidth="1"/>
    <col min="24" max="24" width="9.85546875" style="2" bestFit="1" customWidth="1"/>
    <col min="25" max="25" width="7.7109375" style="4" bestFit="1" customWidth="1"/>
    <col min="26" max="26" width="7.7109375" style="2" bestFit="1" customWidth="1"/>
    <col min="27" max="27" width="11" style="4" bestFit="1" customWidth="1"/>
    <col min="28" max="28" width="5.42578125" style="4" bestFit="1" customWidth="1"/>
    <col min="29" max="16384" width="6" style="4"/>
  </cols>
  <sheetData>
    <row r="1" spans="1:28" s="2" customFormat="1" ht="13.5" customHeight="1" x14ac:dyDescent="0.25">
      <c r="B1" s="95"/>
      <c r="C1" s="96" t="s">
        <v>10</v>
      </c>
      <c r="D1" s="95"/>
      <c r="E1" s="95"/>
    </row>
    <row r="2" spans="1:28" s="2" customFormat="1" ht="13.5" customHeight="1" x14ac:dyDescent="0.25">
      <c r="B2" s="95"/>
      <c r="C2" s="96" t="s">
        <v>86</v>
      </c>
      <c r="D2" s="95"/>
      <c r="E2" s="95"/>
    </row>
    <row r="3" spans="1:28" s="2" customFormat="1" ht="15.75" x14ac:dyDescent="0.25">
      <c r="B3" s="95"/>
      <c r="C3" s="96" t="s">
        <v>96</v>
      </c>
      <c r="D3" s="95"/>
      <c r="E3" s="95"/>
    </row>
    <row r="4" spans="1:28" ht="13.5" customHeight="1" x14ac:dyDescent="0.35">
      <c r="C4" s="312"/>
      <c r="D4" s="312"/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2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5"/>
    </row>
    <row r="5" spans="1:28" s="134" customFormat="1" ht="20.25" customHeight="1" x14ac:dyDescent="0.3">
      <c r="B5" s="313" t="s">
        <v>27</v>
      </c>
      <c r="C5" s="313" t="s">
        <v>84</v>
      </c>
      <c r="D5" s="313" t="s">
        <v>0</v>
      </c>
      <c r="E5" s="313"/>
      <c r="F5" s="314" t="s">
        <v>5</v>
      </c>
      <c r="G5" s="313" t="s">
        <v>4</v>
      </c>
      <c r="H5" s="313"/>
      <c r="I5" s="313"/>
      <c r="J5" s="313"/>
      <c r="K5" s="315" t="s">
        <v>5</v>
      </c>
      <c r="L5" s="313" t="s">
        <v>1</v>
      </c>
      <c r="M5" s="313"/>
      <c r="N5" s="313"/>
      <c r="O5" s="313"/>
      <c r="P5" s="313"/>
      <c r="Q5" s="315" t="s">
        <v>5</v>
      </c>
      <c r="R5" s="313" t="s">
        <v>2</v>
      </c>
      <c r="S5" s="313"/>
      <c r="T5" s="313"/>
      <c r="U5" s="313"/>
      <c r="V5" s="313"/>
      <c r="W5" s="313"/>
      <c r="X5" s="315" t="s">
        <v>5</v>
      </c>
      <c r="Y5" s="315" t="s">
        <v>75</v>
      </c>
      <c r="Z5" s="315" t="s">
        <v>5</v>
      </c>
      <c r="AA5" s="315" t="s">
        <v>8</v>
      </c>
      <c r="AB5" s="135"/>
    </row>
    <row r="6" spans="1:28" s="128" customFormat="1" ht="96.75" customHeight="1" x14ac:dyDescent="0.25">
      <c r="B6" s="313"/>
      <c r="C6" s="313"/>
      <c r="D6" s="251" t="s">
        <v>70</v>
      </c>
      <c r="E6" s="251" t="s">
        <v>69</v>
      </c>
      <c r="F6" s="314"/>
      <c r="G6" s="251" t="s">
        <v>71</v>
      </c>
      <c r="H6" s="251" t="s">
        <v>70</v>
      </c>
      <c r="I6" s="251" t="s">
        <v>69</v>
      </c>
      <c r="J6" s="251" t="s">
        <v>72</v>
      </c>
      <c r="K6" s="315"/>
      <c r="L6" s="251" t="s">
        <v>71</v>
      </c>
      <c r="M6" s="251" t="s">
        <v>70</v>
      </c>
      <c r="N6" s="251" t="s">
        <v>73</v>
      </c>
      <c r="O6" s="251" t="s">
        <v>69</v>
      </c>
      <c r="P6" s="251" t="s">
        <v>72</v>
      </c>
      <c r="Q6" s="315"/>
      <c r="R6" s="251" t="s">
        <v>71</v>
      </c>
      <c r="S6" s="251" t="s">
        <v>70</v>
      </c>
      <c r="T6" s="251" t="s">
        <v>73</v>
      </c>
      <c r="U6" s="251" t="s">
        <v>69</v>
      </c>
      <c r="V6" s="251" t="s">
        <v>74</v>
      </c>
      <c r="W6" s="251" t="s">
        <v>72</v>
      </c>
      <c r="X6" s="315"/>
      <c r="Y6" s="315"/>
      <c r="Z6" s="315"/>
      <c r="AA6" s="315"/>
    </row>
    <row r="7" spans="1:28" ht="15" customHeight="1" x14ac:dyDescent="0.25">
      <c r="A7" s="1" t="s">
        <v>9</v>
      </c>
      <c r="B7" s="317" t="s">
        <v>78</v>
      </c>
      <c r="C7" s="317"/>
      <c r="D7" s="252">
        <f>('week 1'!D7+'week 02-'!D7+'week 03'!D7+'week 04'!D7)*12</f>
        <v>0</v>
      </c>
      <c r="E7" s="252">
        <f>('week 1'!E7+'week 02-'!E7+'week 03'!E7+'week 04'!E7)*12</f>
        <v>0</v>
      </c>
      <c r="F7" s="257">
        <f>('week 1'!F7+'week 02-'!F7+'week 03'!F7+'week 04'!F7)*12</f>
        <v>0</v>
      </c>
      <c r="G7" s="252">
        <f>('week 1'!J7+'week 02-'!J7+'week 03'!J7+'week 04'!J7)*12</f>
        <v>0</v>
      </c>
      <c r="H7" s="252">
        <f>('week 1'!K7+'week 02-'!K7+'week 03'!K7+'week 04'!K7)*12</f>
        <v>0</v>
      </c>
      <c r="I7" s="252">
        <f>('week 1'!L7+'week 02-'!L7+'week 03'!L7+'week 04'!L7)*12</f>
        <v>0</v>
      </c>
      <c r="J7" s="252">
        <f>('week 1'!M7+'week 02-'!M7+'week 03'!M7+'week 04'!M7)*12</f>
        <v>0</v>
      </c>
      <c r="K7" s="253">
        <f>('week 1'!N7+'week 02-'!N7+'week 03'!N7+'week 04'!N7)*12</f>
        <v>0</v>
      </c>
      <c r="L7" s="252">
        <f>('week 1'!O7+'week 02-'!O7+'week 03'!O7+'week 04'!O7)*24</f>
        <v>0</v>
      </c>
      <c r="M7" s="252">
        <f>('week 1'!P7+'week 02-'!P7+'week 03'!P7+'week 04'!P7)*24</f>
        <v>0</v>
      </c>
      <c r="N7" s="252">
        <f>('week 1'!Q7+'week 02-'!Q7+'week 03'!Q7+'week 04'!Q7)*24</f>
        <v>0</v>
      </c>
      <c r="O7" s="252">
        <f>('week 1'!R7+'week 02-'!R7+'week 03'!R7+'week 04'!R7)*24</f>
        <v>0</v>
      </c>
      <c r="P7" s="252">
        <f>('week 1'!S7+'week 02-'!S7+'week 03'!S7+'week 04'!S7)*24</f>
        <v>0</v>
      </c>
      <c r="Q7" s="253">
        <f>('week 1'!T7+'week 02-'!T7+'week 03'!T7+'week 04'!T7)*24</f>
        <v>0</v>
      </c>
      <c r="R7" s="252">
        <f>('week 1'!U7+'week 02-'!U7+'week 03'!U7+'week 04'!U7)*24</f>
        <v>0</v>
      </c>
      <c r="S7" s="252">
        <f>('week 1'!V7+'week 02-'!V7+'week 03'!V7+'week 04'!V7)*24</f>
        <v>0</v>
      </c>
      <c r="T7" s="252">
        <f>('week 1'!W7+'week 02-'!W7+'week 03'!W7+'week 04'!W7)*24</f>
        <v>0</v>
      </c>
      <c r="U7" s="252">
        <f>('week 1'!X7+'week 02-'!X7+'week 03'!X7+'week 04'!X7)*24</f>
        <v>0</v>
      </c>
      <c r="V7" s="252">
        <f>('week 1'!Y7+'week 02-'!Y7+'week 03'!Y7+'week 04'!Y7)*24</f>
        <v>0</v>
      </c>
      <c r="W7" s="252">
        <f>('week 1'!Z7+'week 02-'!Z7+'week 03'!Z7+'week 04'!Z7)*24</f>
        <v>0</v>
      </c>
      <c r="X7" s="253">
        <f>('week 1'!AA7+'week 02-'!AA7+'week 03'!AA7+'week 04'!AA7)*24</f>
        <v>0</v>
      </c>
      <c r="Y7" s="252">
        <f>('week 1'!AB7+'week 02-'!AB7+'week 03'!AB7+'week 04'!AB7)*12</f>
        <v>0</v>
      </c>
      <c r="Z7" s="253">
        <f>('week 1'!AC7+'week 02-'!AC7+'week 03'!AC7+'week 04'!AC7)*12</f>
        <v>0</v>
      </c>
      <c r="AA7" s="252">
        <f>'week 1'!AD7+'week 02-'!AD7+'week 03'!AD7+'week 04'!AD7</f>
        <v>0</v>
      </c>
    </row>
    <row r="8" spans="1:28" s="35" customFormat="1" ht="13.5" customHeight="1" x14ac:dyDescent="0.25">
      <c r="B8" s="254" t="s">
        <v>17</v>
      </c>
      <c r="C8" s="255" t="str">
        <f>[1]Sheet2!$C$38</f>
        <v>Ms.K.G.U.Chulamani</v>
      </c>
      <c r="D8" s="252">
        <f>('week 1'!D8+'week 02-'!D8+'week 03'!D8+'week 04'!D8)*12</f>
        <v>840</v>
      </c>
      <c r="E8" s="252">
        <f>('week 1'!E8+'week 02-'!E8+'week 03'!E8+'week 04'!E8)*12</f>
        <v>840</v>
      </c>
      <c r="F8" s="257">
        <f>('week 1'!F8+'week 02-'!F8+'week 03'!F8+'week 04'!F8)*12</f>
        <v>1680</v>
      </c>
      <c r="G8" s="252">
        <f>('week 1'!J8+'week 02-'!J8+'week 03'!J8+'week 04'!J8)*12</f>
        <v>240</v>
      </c>
      <c r="H8" s="252">
        <f>('week 1'!K8+'week 02-'!K8+'week 03'!K8+'week 04'!K8)*12</f>
        <v>4440</v>
      </c>
      <c r="I8" s="252">
        <f>('week 1'!L8+'week 02-'!L8+'week 03'!L8+'week 04'!L8)*12</f>
        <v>4260</v>
      </c>
      <c r="J8" s="252">
        <f>('week 1'!M8+'week 02-'!M8+'week 03'!M8+'week 04'!M8)*12</f>
        <v>240</v>
      </c>
      <c r="K8" s="253">
        <f>('week 1'!N8+'week 02-'!N8+'week 03'!N8+'week 04'!N8)*12</f>
        <v>9180</v>
      </c>
      <c r="L8" s="252">
        <f>('week 1'!O8+'week 02-'!O8+'week 03'!O8+'week 04'!O8)*24</f>
        <v>0</v>
      </c>
      <c r="M8" s="252">
        <f>('week 1'!P8+'week 02-'!P8+'week 03'!P8+'week 04'!P8)*24</f>
        <v>480</v>
      </c>
      <c r="N8" s="252">
        <f>('week 1'!Q8+'week 02-'!Q8+'week 03'!Q8+'week 04'!Q8)*24</f>
        <v>0</v>
      </c>
      <c r="O8" s="252">
        <f>('week 1'!R8+'week 02-'!R8+'week 03'!R8+'week 04'!R8)*24</f>
        <v>480</v>
      </c>
      <c r="P8" s="252">
        <f>('week 1'!S8+'week 02-'!S8+'week 03'!S8+'week 04'!S8)*24</f>
        <v>0</v>
      </c>
      <c r="Q8" s="253">
        <f>('week 1'!T8+'week 02-'!T8+'week 03'!T8+'week 04'!T8)*24</f>
        <v>960</v>
      </c>
      <c r="R8" s="252">
        <f>('week 1'!U8+'week 02-'!U8+'week 03'!U8+'week 04'!U8)*24</f>
        <v>480</v>
      </c>
      <c r="S8" s="252">
        <f>('week 1'!V8+'week 02-'!V8+'week 03'!V8+'week 04'!V8)*24</f>
        <v>5280</v>
      </c>
      <c r="T8" s="252">
        <f>('week 1'!W8+'week 02-'!W8+'week 03'!W8+'week 04'!W8)*24</f>
        <v>360</v>
      </c>
      <c r="U8" s="252">
        <f>('week 1'!X8+'week 02-'!X8+'week 03'!X8+'week 04'!X8)*24</f>
        <v>5736</v>
      </c>
      <c r="V8" s="252">
        <f>('week 1'!Y8+'week 02-'!Y8+'week 03'!Y8+'week 04'!Y8)*24</f>
        <v>1560</v>
      </c>
      <c r="W8" s="252">
        <f>('week 1'!Z8+'week 02-'!Z8+'week 03'!Z8+'week 04'!Z8)*24</f>
        <v>2040</v>
      </c>
      <c r="X8" s="253">
        <f>('week 1'!AA8+'week 02-'!AA8+'week 03'!AA8+'week 04'!AA8)*24</f>
        <v>15456</v>
      </c>
      <c r="Y8" s="252">
        <f>('week 1'!AB8+'week 02-'!AB8+'week 03'!AB8+'week 04'!AB8)*12</f>
        <v>0</v>
      </c>
      <c r="Z8" s="253">
        <f>('week 1'!AC8+'week 02-'!AC8+'week 03'!AC8+'week 04'!AC8)*12</f>
        <v>0</v>
      </c>
      <c r="AA8" s="252">
        <f>Z8+X8+Q8+K8+F8</f>
        <v>27276</v>
      </c>
    </row>
    <row r="9" spans="1:28" s="35" customFormat="1" ht="13.5" customHeight="1" x14ac:dyDescent="0.25">
      <c r="B9" s="254" t="s">
        <v>18</v>
      </c>
      <c r="C9" s="255" t="str">
        <f>[1]Sheet2!$C$30</f>
        <v>Mr.Mr.M.S.M.Shiyam</v>
      </c>
      <c r="D9" s="252">
        <f>('week 1'!D9+'week 02-'!D9+'week 03'!D9+'week 04'!D9)*12</f>
        <v>240</v>
      </c>
      <c r="E9" s="252">
        <f>('week 1'!E9+'week 02-'!E9+'week 03'!E9+'week 04'!E9)*12</f>
        <v>240</v>
      </c>
      <c r="F9" s="257">
        <f>('week 1'!F9+'week 02-'!F9+'week 03'!F9+'week 04'!F9)*12</f>
        <v>480</v>
      </c>
      <c r="G9" s="252">
        <f>('week 1'!J9+'week 02-'!J9+'week 03'!J9+'week 04'!J9)*12</f>
        <v>3612</v>
      </c>
      <c r="H9" s="252">
        <f>('week 1'!K9+'week 02-'!K9+'week 03'!K9+'week 04'!K9)*12</f>
        <v>6012</v>
      </c>
      <c r="I9" s="252">
        <f>('week 1'!L9+'week 02-'!L9+'week 03'!L9+'week 04'!L9)*12</f>
        <v>6960</v>
      </c>
      <c r="J9" s="252">
        <f>('week 1'!M9+'week 02-'!M9+'week 03'!M9+'week 04'!M9)*12</f>
        <v>0</v>
      </c>
      <c r="K9" s="253">
        <f>('week 1'!N9+'week 02-'!N9+'week 03'!N9+'week 04'!N9)*12</f>
        <v>16584</v>
      </c>
      <c r="L9" s="252">
        <f>('week 1'!O9+'week 02-'!O9+'week 03'!O9+'week 04'!O9)*24</f>
        <v>0</v>
      </c>
      <c r="M9" s="252">
        <f>('week 1'!P9+'week 02-'!P9+'week 03'!P9+'week 04'!P9)*24</f>
        <v>0</v>
      </c>
      <c r="N9" s="252">
        <f>('week 1'!Q9+'week 02-'!Q9+'week 03'!Q9+'week 04'!Q9)*24</f>
        <v>0</v>
      </c>
      <c r="O9" s="252">
        <f>('week 1'!R9+'week 02-'!R9+'week 03'!R9+'week 04'!R9)*24</f>
        <v>0</v>
      </c>
      <c r="P9" s="252">
        <f>('week 1'!S9+'week 02-'!S9+'week 03'!S9+'week 04'!S9)*24</f>
        <v>0</v>
      </c>
      <c r="Q9" s="253">
        <f>('week 1'!T9+'week 02-'!T9+'week 03'!T9+'week 04'!T9)*24</f>
        <v>0</v>
      </c>
      <c r="R9" s="252">
        <f>('week 1'!U9+'week 02-'!U9+'week 03'!U9+'week 04'!U9)*24</f>
        <v>480</v>
      </c>
      <c r="S9" s="252">
        <f>('week 1'!V9+'week 02-'!V9+'week 03'!V9+'week 04'!V9)*24</f>
        <v>1200</v>
      </c>
      <c r="T9" s="252">
        <f>('week 1'!W9+'week 02-'!W9+'week 03'!W9+'week 04'!W9)*24</f>
        <v>528</v>
      </c>
      <c r="U9" s="252">
        <f>('week 1'!X9+'week 02-'!X9+'week 03'!X9+'week 04'!X9)*24</f>
        <v>3000</v>
      </c>
      <c r="V9" s="252">
        <f>('week 1'!Y9+'week 02-'!Y9+'week 03'!Y9+'week 04'!Y9)*24</f>
        <v>768</v>
      </c>
      <c r="W9" s="252">
        <f>('week 1'!Z9+'week 02-'!Z9+'week 03'!Z9+'week 04'!Z9)*24</f>
        <v>504</v>
      </c>
      <c r="X9" s="253">
        <f>('week 1'!AA9+'week 02-'!AA9+'week 03'!AA9+'week 04'!AA9)*24</f>
        <v>6480</v>
      </c>
      <c r="Y9" s="252">
        <f>('week 1'!AB9+'week 02-'!AB9+'week 03'!AB9+'week 04'!AB9)*12</f>
        <v>96</v>
      </c>
      <c r="Z9" s="253">
        <f>('week 1'!AC9+'week 02-'!AC9+'week 03'!AC9+'week 04'!AC9)*12</f>
        <v>96</v>
      </c>
      <c r="AA9" s="252">
        <f t="shared" ref="AA9:AA72" si="0">Z9+X9+Q9+K9+F9</f>
        <v>23640</v>
      </c>
    </row>
    <row r="10" spans="1:28" s="35" customFormat="1" ht="13.5" customHeight="1" x14ac:dyDescent="0.25">
      <c r="B10" s="254" t="s">
        <v>19</v>
      </c>
      <c r="C10" s="255" t="str">
        <f>[1]Sheet2!$C$31</f>
        <v>Ruby Distributor</v>
      </c>
      <c r="D10" s="252">
        <f>('week 1'!D10+'week 02-'!D10+'week 03'!D10+'week 04'!D10)*12</f>
        <v>456</v>
      </c>
      <c r="E10" s="252">
        <f>('week 1'!E10+'week 02-'!E10+'week 03'!E10+'week 04'!E10)*12</f>
        <v>564</v>
      </c>
      <c r="F10" s="257">
        <f>('week 1'!F10+'week 02-'!F10+'week 03'!F10+'week 04'!F10)*12</f>
        <v>1020</v>
      </c>
      <c r="G10" s="252">
        <f>('week 1'!J10+'week 02-'!J10+'week 03'!J10+'week 04'!J10)*12</f>
        <v>288</v>
      </c>
      <c r="H10" s="252">
        <f>('week 1'!K10+'week 02-'!K10+'week 03'!K10+'week 04'!K10)*12</f>
        <v>3132</v>
      </c>
      <c r="I10" s="252">
        <f>('week 1'!L10+'week 02-'!L10+'week 03'!L10+'week 04'!L10)*12</f>
        <v>3972</v>
      </c>
      <c r="J10" s="252">
        <f>('week 1'!M10+'week 02-'!M10+'week 03'!M10+'week 04'!M10)*12</f>
        <v>156</v>
      </c>
      <c r="K10" s="253">
        <f>('week 1'!N10+'week 02-'!N10+'week 03'!N10+'week 04'!N10)*12</f>
        <v>7548</v>
      </c>
      <c r="L10" s="252">
        <f>('week 1'!O10+'week 02-'!O10+'week 03'!O10+'week 04'!O10)*24</f>
        <v>0</v>
      </c>
      <c r="M10" s="252">
        <f>('week 1'!P10+'week 02-'!P10+'week 03'!P10+'week 04'!P10)*24</f>
        <v>744</v>
      </c>
      <c r="N10" s="252">
        <f>('week 1'!Q10+'week 02-'!Q10+'week 03'!Q10+'week 04'!Q10)*24</f>
        <v>48</v>
      </c>
      <c r="O10" s="252">
        <f>('week 1'!R10+'week 02-'!R10+'week 03'!R10+'week 04'!R10)*24</f>
        <v>1248</v>
      </c>
      <c r="P10" s="252">
        <f>('week 1'!S10+'week 02-'!S10+'week 03'!S10+'week 04'!S10)*24</f>
        <v>144</v>
      </c>
      <c r="Q10" s="253">
        <f>('week 1'!T10+'week 02-'!T10+'week 03'!T10+'week 04'!T10)*24</f>
        <v>2184</v>
      </c>
      <c r="R10" s="252">
        <f>('week 1'!U10+'week 02-'!U10+'week 03'!U10+'week 04'!U10)*24</f>
        <v>480</v>
      </c>
      <c r="S10" s="252">
        <f>('week 1'!V10+'week 02-'!V10+'week 03'!V10+'week 04'!V10)*24</f>
        <v>3120</v>
      </c>
      <c r="T10" s="252">
        <f>('week 1'!W10+'week 02-'!W10+'week 03'!W10+'week 04'!W10)*24</f>
        <v>0</v>
      </c>
      <c r="U10" s="252">
        <f>('week 1'!X10+'week 02-'!X10+'week 03'!X10+'week 04'!X10)*24</f>
        <v>5520</v>
      </c>
      <c r="V10" s="252">
        <f>('week 1'!Y10+'week 02-'!Y10+'week 03'!Y10+'week 04'!Y10)*24</f>
        <v>960</v>
      </c>
      <c r="W10" s="252">
        <f>('week 1'!Z10+'week 02-'!Z10+'week 03'!Z10+'week 04'!Z10)*24</f>
        <v>600</v>
      </c>
      <c r="X10" s="253">
        <f>('week 1'!AA10+'week 02-'!AA10+'week 03'!AA10+'week 04'!AA10)*24</f>
        <v>10680</v>
      </c>
      <c r="Y10" s="252">
        <f>('week 1'!AB10+'week 02-'!AB10+'week 03'!AB10+'week 04'!AB10)*12</f>
        <v>0</v>
      </c>
      <c r="Z10" s="253">
        <f>('week 1'!AC10+'week 02-'!AC10+'week 03'!AC10+'week 04'!AC10)*12</f>
        <v>0</v>
      </c>
      <c r="AA10" s="252">
        <f t="shared" si="0"/>
        <v>21432</v>
      </c>
    </row>
    <row r="11" spans="1:28" s="35" customFormat="1" ht="13.5" customHeight="1" x14ac:dyDescent="0.25">
      <c r="B11" s="254" t="s">
        <v>20</v>
      </c>
      <c r="C11" s="255" t="str">
        <f>[1]Sheet2!$C$33</f>
        <v>Mr.D.U.N.Rajapaksha</v>
      </c>
      <c r="D11" s="252">
        <f>('week 1'!D11+'week 02-'!D11+'week 03'!D11+'week 04'!D11)*12</f>
        <v>360</v>
      </c>
      <c r="E11" s="252">
        <f>('week 1'!E11+'week 02-'!E11+'week 03'!E11+'week 04'!E11)*12</f>
        <v>360</v>
      </c>
      <c r="F11" s="257">
        <f>('week 1'!F11+'week 02-'!F11+'week 03'!F11+'week 04'!F11)*12</f>
        <v>720</v>
      </c>
      <c r="G11" s="252">
        <f>('week 1'!J11+'week 02-'!J11+'week 03'!J11+'week 04'!J11)*12</f>
        <v>36</v>
      </c>
      <c r="H11" s="252">
        <f>('week 1'!K11+'week 02-'!K11+'week 03'!K11+'week 04'!K11)*12</f>
        <v>4056</v>
      </c>
      <c r="I11" s="252">
        <f>('week 1'!L11+'week 02-'!L11+'week 03'!L11+'week 04'!L11)*12</f>
        <v>4200</v>
      </c>
      <c r="J11" s="252">
        <f>('week 1'!M11+'week 02-'!M11+'week 03'!M11+'week 04'!M11)*12</f>
        <v>144</v>
      </c>
      <c r="K11" s="253">
        <f>('week 1'!N11+'week 02-'!N11+'week 03'!N11+'week 04'!N11)*12</f>
        <v>8436</v>
      </c>
      <c r="L11" s="252">
        <f>('week 1'!O11+'week 02-'!O11+'week 03'!O11+'week 04'!O11)*24</f>
        <v>0</v>
      </c>
      <c r="M11" s="252">
        <f>('week 1'!P11+'week 02-'!P11+'week 03'!P11+'week 04'!P11)*24</f>
        <v>960</v>
      </c>
      <c r="N11" s="252">
        <f>('week 1'!Q11+'week 02-'!Q11+'week 03'!Q11+'week 04'!Q11)*24</f>
        <v>0</v>
      </c>
      <c r="O11" s="252">
        <f>('week 1'!R11+'week 02-'!R11+'week 03'!R11+'week 04'!R11)*24</f>
        <v>1008</v>
      </c>
      <c r="P11" s="252">
        <f>('week 1'!S11+'week 02-'!S11+'week 03'!S11+'week 04'!S11)*24</f>
        <v>432</v>
      </c>
      <c r="Q11" s="253">
        <f>('week 1'!T11+'week 02-'!T11+'week 03'!T11+'week 04'!T11)*24</f>
        <v>2400</v>
      </c>
      <c r="R11" s="252">
        <f>('week 1'!U11+'week 02-'!U11+'week 03'!U11+'week 04'!U11)*24</f>
        <v>288</v>
      </c>
      <c r="S11" s="252">
        <f>('week 1'!V11+'week 02-'!V11+'week 03'!V11+'week 04'!V11)*24</f>
        <v>4608</v>
      </c>
      <c r="T11" s="252">
        <f>('week 1'!W11+'week 02-'!W11+'week 03'!W11+'week 04'!W11)*24</f>
        <v>288</v>
      </c>
      <c r="U11" s="252">
        <f>('week 1'!X11+'week 02-'!X11+'week 03'!X11+'week 04'!X11)*24</f>
        <v>6912</v>
      </c>
      <c r="V11" s="252">
        <f>('week 1'!Y11+'week 02-'!Y11+'week 03'!Y11+'week 04'!Y11)*24</f>
        <v>1440</v>
      </c>
      <c r="W11" s="252">
        <f>('week 1'!Z11+'week 02-'!Z11+'week 03'!Z11+'week 04'!Z11)*24</f>
        <v>2016</v>
      </c>
      <c r="X11" s="253">
        <f>('week 1'!AA11+'week 02-'!AA11+'week 03'!AA11+'week 04'!AA11)*24</f>
        <v>15552</v>
      </c>
      <c r="Y11" s="252">
        <f>('week 1'!AB11+'week 02-'!AB11+'week 03'!AB11+'week 04'!AB11)*12</f>
        <v>24</v>
      </c>
      <c r="Z11" s="253">
        <f>('week 1'!AC11+'week 02-'!AC11+'week 03'!AC11+'week 04'!AC11)*12</f>
        <v>24</v>
      </c>
      <c r="AA11" s="252">
        <f t="shared" si="0"/>
        <v>27132</v>
      </c>
    </row>
    <row r="12" spans="1:28" s="35" customFormat="1" ht="13.5" customHeight="1" x14ac:dyDescent="0.25">
      <c r="B12" s="254" t="s">
        <v>21</v>
      </c>
      <c r="C12" s="255" t="str">
        <f>[1]Sheet2!$C$35</f>
        <v>Mr.A.G.A.Udaya Kumara</v>
      </c>
      <c r="D12" s="252">
        <f>('week 1'!D12+'week 02-'!D12+'week 03'!D12+'week 04'!D12)*12</f>
        <v>780</v>
      </c>
      <c r="E12" s="252">
        <f>('week 1'!E12+'week 02-'!E12+'week 03'!E12+'week 04'!E12)*12</f>
        <v>240</v>
      </c>
      <c r="F12" s="257">
        <f>('week 1'!F12+'week 02-'!F12+'week 03'!F12+'week 04'!F12)*12</f>
        <v>1020</v>
      </c>
      <c r="G12" s="252">
        <f>('week 1'!J12+'week 02-'!J12+'week 03'!J12+'week 04'!J12)*12</f>
        <v>1680</v>
      </c>
      <c r="H12" s="252">
        <f>('week 1'!K12+'week 02-'!K12+'week 03'!K12+'week 04'!K12)*12</f>
        <v>4320</v>
      </c>
      <c r="I12" s="252">
        <f>('week 1'!L12+'week 02-'!L12+'week 03'!L12+'week 04'!L12)*12</f>
        <v>1560</v>
      </c>
      <c r="J12" s="252">
        <f>('week 1'!M12+'week 02-'!M12+'week 03'!M12+'week 04'!M12)*12</f>
        <v>300</v>
      </c>
      <c r="K12" s="253">
        <f>('week 1'!N12+'week 02-'!N12+'week 03'!N12+'week 04'!N12)*12</f>
        <v>7860</v>
      </c>
      <c r="L12" s="252">
        <f>('week 1'!O12+'week 02-'!O12+'week 03'!O12+'week 04'!O12)*24</f>
        <v>0</v>
      </c>
      <c r="M12" s="252">
        <f>('week 1'!P12+'week 02-'!P12+'week 03'!P12+'week 04'!P12)*24</f>
        <v>0</v>
      </c>
      <c r="N12" s="252">
        <f>('week 1'!Q12+'week 02-'!Q12+'week 03'!Q12+'week 04'!Q12)*24</f>
        <v>0</v>
      </c>
      <c r="O12" s="252">
        <f>('week 1'!R12+'week 02-'!R12+'week 03'!R12+'week 04'!R12)*24</f>
        <v>0</v>
      </c>
      <c r="P12" s="252">
        <f>('week 1'!S12+'week 02-'!S12+'week 03'!S12+'week 04'!S12)*24</f>
        <v>480</v>
      </c>
      <c r="Q12" s="253">
        <f>('week 1'!T12+'week 02-'!T12+'week 03'!T12+'week 04'!T12)*24</f>
        <v>480</v>
      </c>
      <c r="R12" s="252">
        <f>('week 1'!U12+'week 02-'!U12+'week 03'!U12+'week 04'!U12)*24</f>
        <v>2760</v>
      </c>
      <c r="S12" s="252">
        <f>('week 1'!V12+'week 02-'!V12+'week 03'!V12+'week 04'!V12)*24</f>
        <v>2880</v>
      </c>
      <c r="T12" s="252">
        <f>('week 1'!W12+'week 02-'!W12+'week 03'!W12+'week 04'!W12)*24</f>
        <v>240</v>
      </c>
      <c r="U12" s="252">
        <f>('week 1'!X12+'week 02-'!X12+'week 03'!X12+'week 04'!X12)*24</f>
        <v>600</v>
      </c>
      <c r="V12" s="252">
        <f>('week 1'!Y12+'week 02-'!Y12+'week 03'!Y12+'week 04'!Y12)*24</f>
        <v>360</v>
      </c>
      <c r="W12" s="252">
        <f>('week 1'!Z12+'week 02-'!Z12+'week 03'!Z12+'week 04'!Z12)*24</f>
        <v>1080</v>
      </c>
      <c r="X12" s="253">
        <f>('week 1'!AA12+'week 02-'!AA12+'week 03'!AA12+'week 04'!AA12)*24</f>
        <v>7920</v>
      </c>
      <c r="Y12" s="252">
        <f>('week 1'!AB12+'week 02-'!AB12+'week 03'!AB12+'week 04'!AB12)*12</f>
        <v>0</v>
      </c>
      <c r="Z12" s="253">
        <f>('week 1'!AC12+'week 02-'!AC12+'week 03'!AC12+'week 04'!AC12)*12</f>
        <v>0</v>
      </c>
      <c r="AA12" s="252">
        <f t="shared" si="0"/>
        <v>17280</v>
      </c>
    </row>
    <row r="13" spans="1:28" s="35" customFormat="1" ht="13.5" customHeight="1" x14ac:dyDescent="0.25">
      <c r="B13" s="254" t="s">
        <v>22</v>
      </c>
      <c r="C13" s="255" t="str">
        <f>[1]Sheet2!$C$36</f>
        <v>Mr.H.M.Indika Hasantha</v>
      </c>
      <c r="D13" s="252">
        <f>('week 1'!D13+'week 02-'!D13+'week 03'!D13+'week 04'!D13)*12</f>
        <v>288</v>
      </c>
      <c r="E13" s="252">
        <f>('week 1'!E13+'week 02-'!E13+'week 03'!E13+'week 04'!E13)*12</f>
        <v>144</v>
      </c>
      <c r="F13" s="257">
        <f>('week 1'!F13+'week 02-'!F13+'week 03'!F13+'week 04'!F13)*12</f>
        <v>432</v>
      </c>
      <c r="G13" s="252">
        <f>('week 1'!J13+'week 02-'!J13+'week 03'!J13+'week 04'!J13)*12</f>
        <v>600</v>
      </c>
      <c r="H13" s="252">
        <f>('week 1'!K13+'week 02-'!K13+'week 03'!K13+'week 04'!K13)*12</f>
        <v>3300</v>
      </c>
      <c r="I13" s="252">
        <f>('week 1'!L13+'week 02-'!L13+'week 03'!L13+'week 04'!L13)*12</f>
        <v>1800</v>
      </c>
      <c r="J13" s="252">
        <f>('week 1'!M13+'week 02-'!M13+'week 03'!M13+'week 04'!M13)*12</f>
        <v>0</v>
      </c>
      <c r="K13" s="253">
        <f>('week 1'!N13+'week 02-'!N13+'week 03'!N13+'week 04'!N13)*12</f>
        <v>5700</v>
      </c>
      <c r="L13" s="252">
        <f>('week 1'!O13+'week 02-'!O13+'week 03'!O13+'week 04'!O13)*24</f>
        <v>0</v>
      </c>
      <c r="M13" s="252">
        <f>('week 1'!P13+'week 02-'!P13+'week 03'!P13+'week 04'!P13)*24</f>
        <v>0</v>
      </c>
      <c r="N13" s="252">
        <f>('week 1'!Q13+'week 02-'!Q13+'week 03'!Q13+'week 04'!Q13)*24</f>
        <v>0</v>
      </c>
      <c r="O13" s="252">
        <f>('week 1'!R13+'week 02-'!R13+'week 03'!R13+'week 04'!R13)*24</f>
        <v>0</v>
      </c>
      <c r="P13" s="252">
        <f>('week 1'!S13+'week 02-'!S13+'week 03'!S13+'week 04'!S13)*24</f>
        <v>360</v>
      </c>
      <c r="Q13" s="253">
        <f>('week 1'!T13+'week 02-'!T13+'week 03'!T13+'week 04'!T13)*24</f>
        <v>360</v>
      </c>
      <c r="R13" s="252">
        <f>('week 1'!U13+'week 02-'!U13+'week 03'!U13+'week 04'!U13)*24</f>
        <v>1200</v>
      </c>
      <c r="S13" s="252">
        <f>('week 1'!V13+'week 02-'!V13+'week 03'!V13+'week 04'!V13)*24</f>
        <v>4800</v>
      </c>
      <c r="T13" s="252">
        <f>('week 1'!W13+'week 02-'!W13+'week 03'!W13+'week 04'!W13)*24</f>
        <v>120</v>
      </c>
      <c r="U13" s="252">
        <f>('week 1'!X13+'week 02-'!X13+'week 03'!X13+'week 04'!X13)*24</f>
        <v>1800</v>
      </c>
      <c r="V13" s="252">
        <f>('week 1'!Y13+'week 02-'!Y13+'week 03'!Y13+'week 04'!Y13)*24</f>
        <v>600</v>
      </c>
      <c r="W13" s="252">
        <f>('week 1'!Z13+'week 02-'!Z13+'week 03'!Z13+'week 04'!Z13)*24</f>
        <v>1704</v>
      </c>
      <c r="X13" s="253">
        <f>('week 1'!AA13+'week 02-'!AA13+'week 03'!AA13+'week 04'!AA13)*24</f>
        <v>10224</v>
      </c>
      <c r="Y13" s="252">
        <f>('week 1'!AB13+'week 02-'!AB13+'week 03'!AB13+'week 04'!AB13)*12</f>
        <v>0</v>
      </c>
      <c r="Z13" s="253">
        <f>('week 1'!AC13+'week 02-'!AC13+'week 03'!AC13+'week 04'!AC13)*12</f>
        <v>0</v>
      </c>
      <c r="AA13" s="252">
        <f t="shared" si="0"/>
        <v>16716</v>
      </c>
    </row>
    <row r="14" spans="1:28" s="35" customFormat="1" ht="13.5" customHeight="1" x14ac:dyDescent="0.25">
      <c r="B14" s="254" t="s">
        <v>23</v>
      </c>
      <c r="C14" s="255" t="str">
        <f>[1]Sheet2!$C$29</f>
        <v>Mr.T.Sanjeewa</v>
      </c>
      <c r="D14" s="252">
        <f>('week 1'!D14+'week 02-'!D14+'week 03'!D14+'week 04'!D14)*12</f>
        <v>360</v>
      </c>
      <c r="E14" s="252">
        <f>('week 1'!E14+'week 02-'!E14+'week 03'!E14+'week 04'!E14)*12</f>
        <v>384</v>
      </c>
      <c r="F14" s="257">
        <f>('week 1'!F14+'week 02-'!F14+'week 03'!F14+'week 04'!F14)*12</f>
        <v>744</v>
      </c>
      <c r="G14" s="252">
        <f>('week 1'!J14+'week 02-'!J14+'week 03'!J14+'week 04'!J14)*12</f>
        <v>780</v>
      </c>
      <c r="H14" s="252">
        <f>('week 1'!K14+'week 02-'!K14+'week 03'!K14+'week 04'!K14)*12</f>
        <v>4920</v>
      </c>
      <c r="I14" s="252">
        <f>('week 1'!L14+'week 02-'!L14+'week 03'!L14+'week 04'!L14)*12</f>
        <v>5640</v>
      </c>
      <c r="J14" s="252">
        <f>('week 1'!M14+'week 02-'!M14+'week 03'!M14+'week 04'!M14)*12</f>
        <v>360</v>
      </c>
      <c r="K14" s="253">
        <f>('week 1'!N14+'week 02-'!N14+'week 03'!N14+'week 04'!N14)*12</f>
        <v>11700</v>
      </c>
      <c r="L14" s="252">
        <f>('week 1'!O14+'week 02-'!O14+'week 03'!O14+'week 04'!O14)*24</f>
        <v>0</v>
      </c>
      <c r="M14" s="252">
        <f>('week 1'!P14+'week 02-'!P14+'week 03'!P14+'week 04'!P14)*24</f>
        <v>48</v>
      </c>
      <c r="N14" s="252">
        <f>('week 1'!Q14+'week 02-'!Q14+'week 03'!Q14+'week 04'!Q14)*24</f>
        <v>0</v>
      </c>
      <c r="O14" s="252">
        <f>('week 1'!R14+'week 02-'!R14+'week 03'!R14+'week 04'!R14)*24</f>
        <v>144</v>
      </c>
      <c r="P14" s="252">
        <f>('week 1'!S14+'week 02-'!S14+'week 03'!S14+'week 04'!S14)*24</f>
        <v>0</v>
      </c>
      <c r="Q14" s="253">
        <f>('week 1'!T14+'week 02-'!T14+'week 03'!T14+'week 04'!T14)*24</f>
        <v>192</v>
      </c>
      <c r="R14" s="252">
        <f>('week 1'!U14+'week 02-'!U14+'week 03'!U14+'week 04'!U14)*24</f>
        <v>480</v>
      </c>
      <c r="S14" s="252">
        <f>('week 1'!V14+'week 02-'!V14+'week 03'!V14+'week 04'!V14)*24</f>
        <v>2400</v>
      </c>
      <c r="T14" s="252">
        <f>('week 1'!W14+'week 02-'!W14+'week 03'!W14+'week 04'!W14)*24</f>
        <v>360</v>
      </c>
      <c r="U14" s="252">
        <f>('week 1'!X14+'week 02-'!X14+'week 03'!X14+'week 04'!X14)*24</f>
        <v>3600</v>
      </c>
      <c r="V14" s="252">
        <f>('week 1'!Y14+'week 02-'!Y14+'week 03'!Y14+'week 04'!Y14)*24</f>
        <v>1200</v>
      </c>
      <c r="W14" s="252">
        <f>('week 1'!Z14+'week 02-'!Z14+'week 03'!Z14+'week 04'!Z14)*24</f>
        <v>480</v>
      </c>
      <c r="X14" s="253">
        <f>('week 1'!AA14+'week 02-'!AA14+'week 03'!AA14+'week 04'!AA14)*24</f>
        <v>8520</v>
      </c>
      <c r="Y14" s="252">
        <f>('week 1'!AB14+'week 02-'!AB14+'week 03'!AB14+'week 04'!AB14)*12</f>
        <v>0</v>
      </c>
      <c r="Z14" s="253">
        <f>('week 1'!AC14+'week 02-'!AC14+'week 03'!AC14+'week 04'!AC14)*12</f>
        <v>0</v>
      </c>
      <c r="AA14" s="252">
        <f t="shared" si="0"/>
        <v>21156</v>
      </c>
    </row>
    <row r="15" spans="1:28" s="35" customFormat="1" ht="13.5" customHeight="1" x14ac:dyDescent="0.25">
      <c r="B15" s="254" t="s">
        <v>24</v>
      </c>
      <c r="C15" s="255" t="str">
        <f>[1]Sheet2!$C$37</f>
        <v>Mr.L.G.T.Chandana</v>
      </c>
      <c r="D15" s="252">
        <f>('week 1'!D15+'week 02-'!D15+'week 03'!D15+'week 04'!D15)*12</f>
        <v>600</v>
      </c>
      <c r="E15" s="252">
        <f>('week 1'!E15+'week 02-'!E15+'week 03'!E15+'week 04'!E15)*12</f>
        <v>480</v>
      </c>
      <c r="F15" s="257">
        <f>('week 1'!F15+'week 02-'!F15+'week 03'!F15+'week 04'!F15)*12</f>
        <v>1080</v>
      </c>
      <c r="G15" s="252">
        <f>('week 1'!J15+'week 02-'!J15+'week 03'!J15+'week 04'!J15)*12</f>
        <v>120</v>
      </c>
      <c r="H15" s="252">
        <f>('week 1'!K15+'week 02-'!K15+'week 03'!K15+'week 04'!K15)*12</f>
        <v>4500</v>
      </c>
      <c r="I15" s="252">
        <f>('week 1'!L15+'week 02-'!L15+'week 03'!L15+'week 04'!L15)*12</f>
        <v>3360</v>
      </c>
      <c r="J15" s="252">
        <f>('week 1'!M15+'week 02-'!M15+'week 03'!M15+'week 04'!M15)*12</f>
        <v>120</v>
      </c>
      <c r="K15" s="253">
        <f>('week 1'!N15+'week 02-'!N15+'week 03'!N15+'week 04'!N15)*12</f>
        <v>8100</v>
      </c>
      <c r="L15" s="252">
        <f>('week 1'!O15+'week 02-'!O15+'week 03'!O15+'week 04'!O15)*24</f>
        <v>48</v>
      </c>
      <c r="M15" s="252">
        <f>('week 1'!P15+'week 02-'!P15+'week 03'!P15+'week 04'!P15)*24</f>
        <v>312</v>
      </c>
      <c r="N15" s="252">
        <f>('week 1'!Q15+'week 02-'!Q15+'week 03'!Q15+'week 04'!Q15)*24</f>
        <v>48</v>
      </c>
      <c r="O15" s="252">
        <f>('week 1'!R15+'week 02-'!R15+'week 03'!R15+'week 04'!R15)*24</f>
        <v>288</v>
      </c>
      <c r="P15" s="252">
        <f>('week 1'!S15+'week 02-'!S15+'week 03'!S15+'week 04'!S15)*24</f>
        <v>144</v>
      </c>
      <c r="Q15" s="253">
        <f>('week 1'!T15+'week 02-'!T15+'week 03'!T15+'week 04'!T15)*24</f>
        <v>840</v>
      </c>
      <c r="R15" s="252">
        <f>('week 1'!U15+'week 02-'!U15+'week 03'!U15+'week 04'!U15)*24</f>
        <v>216</v>
      </c>
      <c r="S15" s="252">
        <f>('week 1'!V15+'week 02-'!V15+'week 03'!V15+'week 04'!V15)*24</f>
        <v>960</v>
      </c>
      <c r="T15" s="252">
        <f>('week 1'!W15+'week 02-'!W15+'week 03'!W15+'week 04'!W15)*24</f>
        <v>240</v>
      </c>
      <c r="U15" s="252">
        <f>('week 1'!X15+'week 02-'!X15+'week 03'!X15+'week 04'!X15)*24</f>
        <v>960</v>
      </c>
      <c r="V15" s="252">
        <f>('week 1'!Y15+'week 02-'!Y15+'week 03'!Y15+'week 04'!Y15)*24</f>
        <v>240</v>
      </c>
      <c r="W15" s="252">
        <f>('week 1'!Z15+'week 02-'!Z15+'week 03'!Z15+'week 04'!Z15)*24</f>
        <v>960</v>
      </c>
      <c r="X15" s="253">
        <f>('week 1'!AA15+'week 02-'!AA15+'week 03'!AA15+'week 04'!AA15)*24</f>
        <v>3576</v>
      </c>
      <c r="Y15" s="252">
        <f>('week 1'!AB15+'week 02-'!AB15+'week 03'!AB15+'week 04'!AB15)*12</f>
        <v>0</v>
      </c>
      <c r="Z15" s="253">
        <f>('week 1'!AC15+'week 02-'!AC15+'week 03'!AC15+'week 04'!AC15)*12</f>
        <v>0</v>
      </c>
      <c r="AA15" s="252">
        <f t="shared" si="0"/>
        <v>13596</v>
      </c>
    </row>
    <row r="16" spans="1:28" s="35" customFormat="1" ht="13.5" customHeight="1" x14ac:dyDescent="0.25">
      <c r="B16" s="254" t="s">
        <v>25</v>
      </c>
      <c r="C16" s="255" t="str">
        <f>[1]Sheet2!$C$34</f>
        <v>Mr.A.M.Amith Madushanka</v>
      </c>
      <c r="D16" s="252">
        <f>('week 1'!D16+'week 02-'!D16+'week 03'!D16+'week 04'!D16)*12</f>
        <v>480</v>
      </c>
      <c r="E16" s="252">
        <f>('week 1'!E16+'week 02-'!E16+'week 03'!E16+'week 04'!E16)*12</f>
        <v>240</v>
      </c>
      <c r="F16" s="257">
        <f>('week 1'!F16+'week 02-'!F16+'week 03'!F16+'week 04'!F16)*12</f>
        <v>720</v>
      </c>
      <c r="G16" s="252">
        <f>('week 1'!J16+'week 02-'!J16+'week 03'!J16+'week 04'!J16)*12</f>
        <v>120</v>
      </c>
      <c r="H16" s="252">
        <f>('week 1'!K16+'week 02-'!K16+'week 03'!K16+'week 04'!K16)*12</f>
        <v>3000</v>
      </c>
      <c r="I16" s="252">
        <f>('week 1'!L16+'week 02-'!L16+'week 03'!L16+'week 04'!L16)*12</f>
        <v>1584</v>
      </c>
      <c r="J16" s="252">
        <f>('week 1'!M16+'week 02-'!M16+'week 03'!M16+'week 04'!M16)*12</f>
        <v>180</v>
      </c>
      <c r="K16" s="253">
        <f>('week 1'!N16+'week 02-'!N16+'week 03'!N16+'week 04'!N16)*12</f>
        <v>4884</v>
      </c>
      <c r="L16" s="252">
        <f>('week 1'!O16+'week 02-'!O16+'week 03'!O16+'week 04'!O16)*24</f>
        <v>72</v>
      </c>
      <c r="M16" s="252">
        <f>('week 1'!P16+'week 02-'!P16+'week 03'!P16+'week 04'!P16)*24</f>
        <v>720</v>
      </c>
      <c r="N16" s="252">
        <f>('week 1'!Q16+'week 02-'!Q16+'week 03'!Q16+'week 04'!Q16)*24</f>
        <v>120</v>
      </c>
      <c r="O16" s="252">
        <f>('week 1'!R16+'week 02-'!R16+'week 03'!R16+'week 04'!R16)*24</f>
        <v>480</v>
      </c>
      <c r="P16" s="252">
        <f>('week 1'!S16+'week 02-'!S16+'week 03'!S16+'week 04'!S16)*24</f>
        <v>672</v>
      </c>
      <c r="Q16" s="253">
        <f>('week 1'!T16+'week 02-'!T16+'week 03'!T16+'week 04'!T16)*24</f>
        <v>2064</v>
      </c>
      <c r="R16" s="252">
        <f>('week 1'!U16+'week 02-'!U16+'week 03'!U16+'week 04'!U16)*24</f>
        <v>480</v>
      </c>
      <c r="S16" s="252">
        <f>('week 1'!V16+'week 02-'!V16+'week 03'!V16+'week 04'!V16)*24</f>
        <v>2544</v>
      </c>
      <c r="T16" s="252">
        <f>('week 1'!W16+'week 02-'!W16+'week 03'!W16+'week 04'!W16)*24</f>
        <v>240</v>
      </c>
      <c r="U16" s="252">
        <f>('week 1'!X16+'week 02-'!X16+'week 03'!X16+'week 04'!X16)*24</f>
        <v>2304</v>
      </c>
      <c r="V16" s="252">
        <f>('week 1'!Y16+'week 02-'!Y16+'week 03'!Y16+'week 04'!Y16)*24</f>
        <v>960</v>
      </c>
      <c r="W16" s="252">
        <f>('week 1'!Z16+'week 02-'!Z16+'week 03'!Z16+'week 04'!Z16)*24</f>
        <v>1200</v>
      </c>
      <c r="X16" s="253">
        <f>('week 1'!AA16+'week 02-'!AA16+'week 03'!AA16+'week 04'!AA16)*24</f>
        <v>7728</v>
      </c>
      <c r="Y16" s="252">
        <f>('week 1'!AB16+'week 02-'!AB16+'week 03'!AB16+'week 04'!AB16)*12</f>
        <v>0</v>
      </c>
      <c r="Z16" s="253">
        <f>('week 1'!AC16+'week 02-'!AC16+'week 03'!AC16+'week 04'!AC16)*12</f>
        <v>0</v>
      </c>
      <c r="AA16" s="252">
        <f t="shared" si="0"/>
        <v>15396</v>
      </c>
    </row>
    <row r="17" spans="1:27" s="35" customFormat="1" ht="15.75" x14ac:dyDescent="0.25">
      <c r="B17" s="254" t="s">
        <v>26</v>
      </c>
      <c r="C17" s="255" t="str">
        <f>[1]Sheet2!$C$32</f>
        <v>Mr.W.B.P.Mendis</v>
      </c>
      <c r="D17" s="252">
        <f>('week 1'!D17+'week 02-'!D17+'week 03'!D17+'week 04'!D17)*12</f>
        <v>240</v>
      </c>
      <c r="E17" s="252">
        <f>('week 1'!E17+'week 02-'!E17+'week 03'!E17+'week 04'!E17)*12</f>
        <v>240</v>
      </c>
      <c r="F17" s="257">
        <f>('week 1'!F17+'week 02-'!F17+'week 03'!F17+'week 04'!F17)*12</f>
        <v>480</v>
      </c>
      <c r="G17" s="252">
        <f>('week 1'!J17+'week 02-'!J17+'week 03'!J17+'week 04'!J17)*12</f>
        <v>840</v>
      </c>
      <c r="H17" s="252">
        <f>('week 1'!K17+'week 02-'!K17+'week 03'!K17+'week 04'!K17)*12</f>
        <v>3780</v>
      </c>
      <c r="I17" s="252">
        <f>('week 1'!L17+'week 02-'!L17+'week 03'!L17+'week 04'!L17)*12</f>
        <v>4320</v>
      </c>
      <c r="J17" s="252">
        <f>('week 1'!M17+'week 02-'!M17+'week 03'!M17+'week 04'!M17)*12</f>
        <v>0</v>
      </c>
      <c r="K17" s="253">
        <f>('week 1'!N17+'week 02-'!N17+'week 03'!N17+'week 04'!N17)*12</f>
        <v>8940</v>
      </c>
      <c r="L17" s="252">
        <f>('week 1'!O17+'week 02-'!O17+'week 03'!O17+'week 04'!O17)*24</f>
        <v>0</v>
      </c>
      <c r="M17" s="252">
        <f>('week 1'!P17+'week 02-'!P17+'week 03'!P17+'week 04'!P17)*24</f>
        <v>0</v>
      </c>
      <c r="N17" s="252">
        <f>('week 1'!Q17+'week 02-'!Q17+'week 03'!Q17+'week 04'!Q17)*24</f>
        <v>0</v>
      </c>
      <c r="O17" s="252">
        <f>('week 1'!R17+'week 02-'!R17+'week 03'!R17+'week 04'!R17)*24</f>
        <v>0</v>
      </c>
      <c r="P17" s="252">
        <f>('week 1'!S17+'week 02-'!S17+'week 03'!S17+'week 04'!S17)*24</f>
        <v>0</v>
      </c>
      <c r="Q17" s="253">
        <f>('week 1'!T17+'week 02-'!T17+'week 03'!T17+'week 04'!T17)*24</f>
        <v>0</v>
      </c>
      <c r="R17" s="252">
        <f>('week 1'!U17+'week 02-'!U17+'week 03'!U17+'week 04'!U17)*24</f>
        <v>240</v>
      </c>
      <c r="S17" s="252">
        <f>('week 1'!V17+'week 02-'!V17+'week 03'!V17+'week 04'!V17)*24</f>
        <v>840</v>
      </c>
      <c r="T17" s="252">
        <f>('week 1'!W17+'week 02-'!W17+'week 03'!W17+'week 04'!W17)*24</f>
        <v>240</v>
      </c>
      <c r="U17" s="252">
        <f>('week 1'!X17+'week 02-'!X17+'week 03'!X17+'week 04'!X17)*24</f>
        <v>1200</v>
      </c>
      <c r="V17" s="252">
        <f>('week 1'!Y17+'week 02-'!Y17+'week 03'!Y17+'week 04'!Y17)*24</f>
        <v>240</v>
      </c>
      <c r="W17" s="252">
        <f>('week 1'!Z17+'week 02-'!Z17+'week 03'!Z17+'week 04'!Z17)*24</f>
        <v>0</v>
      </c>
      <c r="X17" s="253">
        <f>('week 1'!AA17+'week 02-'!AA17+'week 03'!AA17+'week 04'!AA17)*24</f>
        <v>2760</v>
      </c>
      <c r="Y17" s="252">
        <f>('week 1'!AB17+'week 02-'!AB17+'week 03'!AB17+'week 04'!AB17)*12</f>
        <v>0</v>
      </c>
      <c r="Z17" s="253">
        <f>('week 1'!AC17+'week 02-'!AC17+'week 03'!AC17+'week 04'!AC17)*12</f>
        <v>0</v>
      </c>
      <c r="AA17" s="252">
        <f t="shared" si="0"/>
        <v>12180</v>
      </c>
    </row>
    <row r="18" spans="1:27" s="136" customFormat="1" ht="15.75" x14ac:dyDescent="0.25">
      <c r="B18" s="316" t="s">
        <v>5</v>
      </c>
      <c r="C18" s="316"/>
      <c r="D18" s="257">
        <f>('week 1'!D18+'week 02-'!D18+'week 03'!D18+'week 04'!D18)*12</f>
        <v>4644</v>
      </c>
      <c r="E18" s="257">
        <f>('week 1'!E18+'week 02-'!E18+'week 03'!E18+'week 04'!E18)*12</f>
        <v>3732</v>
      </c>
      <c r="F18" s="257">
        <f>('week 1'!F18+'week 02-'!F18+'week 03'!F18+'week 04'!F18)*12</f>
        <v>8376</v>
      </c>
      <c r="G18" s="257">
        <f>('week 1'!J18+'week 02-'!J18+'week 03'!J18+'week 04'!J18)*12</f>
        <v>8316</v>
      </c>
      <c r="H18" s="257">
        <f>('week 1'!K18+'week 02-'!K18+'week 03'!K18+'week 04'!K18)*12</f>
        <v>41460</v>
      </c>
      <c r="I18" s="257">
        <f>('week 1'!L18+'week 02-'!L18+'week 03'!L18+'week 04'!L18)*12</f>
        <v>37656</v>
      </c>
      <c r="J18" s="257">
        <f>('week 1'!M18+'week 02-'!M18+'week 03'!M18+'week 04'!M18)*12</f>
        <v>1500</v>
      </c>
      <c r="K18" s="257">
        <f>('week 1'!N18+'week 02-'!N18+'week 03'!N18+'week 04'!N18)*12</f>
        <v>88932</v>
      </c>
      <c r="L18" s="257">
        <f>('week 1'!O18+'week 02-'!O18+'week 03'!O18+'week 04'!O18)*24</f>
        <v>120</v>
      </c>
      <c r="M18" s="257">
        <f>('week 1'!P18+'week 02-'!P18+'week 03'!P18+'week 04'!P18)*24</f>
        <v>3264</v>
      </c>
      <c r="N18" s="257">
        <f>('week 1'!Q18+'week 02-'!Q18+'week 03'!Q18+'week 04'!Q18)*24</f>
        <v>216</v>
      </c>
      <c r="O18" s="257">
        <f>('week 1'!R18+'week 02-'!R18+'week 03'!R18+'week 04'!R18)*24</f>
        <v>3648</v>
      </c>
      <c r="P18" s="257">
        <f>('week 1'!S18+'week 02-'!S18+'week 03'!S18+'week 04'!S18)*24</f>
        <v>2232</v>
      </c>
      <c r="Q18" s="257">
        <f>('week 1'!T18+'week 02-'!T18+'week 03'!T18+'week 04'!T18)*24</f>
        <v>9480</v>
      </c>
      <c r="R18" s="257">
        <f>('week 1'!U18+'week 02-'!U18+'week 03'!U18+'week 04'!U18)*24</f>
        <v>7104</v>
      </c>
      <c r="S18" s="257">
        <f>('week 1'!V18+'week 02-'!V18+'week 03'!V18+'week 04'!V18)*24</f>
        <v>28632</v>
      </c>
      <c r="T18" s="257">
        <f>('week 1'!W18+'week 02-'!W18+'week 03'!W18+'week 04'!W18)*24</f>
        <v>2616</v>
      </c>
      <c r="U18" s="257">
        <f>('week 1'!X18+'week 02-'!X18+'week 03'!X18+'week 04'!X18)*24</f>
        <v>31632</v>
      </c>
      <c r="V18" s="257">
        <f>('week 1'!Y18+'week 02-'!Y18+'week 03'!Y18+'week 04'!Y18)*24</f>
        <v>8328</v>
      </c>
      <c r="W18" s="257">
        <f>('week 1'!Z18+'week 02-'!Z18+'week 03'!Z18+'week 04'!Z18)*24</f>
        <v>10584</v>
      </c>
      <c r="X18" s="257">
        <f>('week 1'!AA18+'week 02-'!AA18+'week 03'!AA18+'week 04'!AA18)*24</f>
        <v>88896</v>
      </c>
      <c r="Y18" s="257">
        <f>('week 1'!AB18+'week 02-'!AB18+'week 03'!AB18+'week 04'!AB18)*12</f>
        <v>120</v>
      </c>
      <c r="Z18" s="257">
        <f>('week 1'!AC18+'week 02-'!AC18+'week 03'!AC18+'week 04'!AC18)*12</f>
        <v>120</v>
      </c>
      <c r="AA18" s="257">
        <f t="shared" si="0"/>
        <v>195804</v>
      </c>
    </row>
    <row r="19" spans="1:27" ht="13.5" customHeight="1" x14ac:dyDescent="0.25">
      <c r="A19" s="1" t="s">
        <v>9</v>
      </c>
      <c r="B19" s="317" t="s">
        <v>77</v>
      </c>
      <c r="C19" s="317"/>
      <c r="D19" s="252">
        <f>('week 1'!D19+'week 02-'!D19+'week 03'!D19+'week 04'!D19)*12</f>
        <v>0</v>
      </c>
      <c r="E19" s="252">
        <f>('week 1'!E19+'week 02-'!E19+'week 03'!E19+'week 04'!E19)*12</f>
        <v>0</v>
      </c>
      <c r="F19" s="257">
        <f>('week 1'!F19+'week 02-'!F19+'week 03'!F19+'week 04'!F19)*12</f>
        <v>0</v>
      </c>
      <c r="G19" s="252">
        <f>('week 1'!J19+'week 02-'!J19+'week 03'!J19+'week 04'!J19)*12</f>
        <v>0</v>
      </c>
      <c r="H19" s="252">
        <f>('week 1'!K19+'week 02-'!K19+'week 03'!K19+'week 04'!K19)*12</f>
        <v>0</v>
      </c>
      <c r="I19" s="252">
        <f>('week 1'!L19+'week 02-'!L19+'week 03'!L19+'week 04'!L19)*12</f>
        <v>0</v>
      </c>
      <c r="J19" s="252">
        <f>('week 1'!M19+'week 02-'!M19+'week 03'!M19+'week 04'!M19)*12</f>
        <v>0</v>
      </c>
      <c r="K19" s="253">
        <f>('week 1'!N19+'week 02-'!N19+'week 03'!N19+'week 04'!N19)*12</f>
        <v>0</v>
      </c>
      <c r="L19" s="252">
        <f>('week 1'!O19+'week 02-'!O19+'week 03'!O19+'week 04'!O19)*24</f>
        <v>0</v>
      </c>
      <c r="M19" s="252">
        <f>('week 1'!P19+'week 02-'!P19+'week 03'!P19+'week 04'!P19)*24</f>
        <v>0</v>
      </c>
      <c r="N19" s="252">
        <f>('week 1'!Q19+'week 02-'!Q19+'week 03'!Q19+'week 04'!Q19)*24</f>
        <v>0</v>
      </c>
      <c r="O19" s="252">
        <f>('week 1'!R19+'week 02-'!R19+'week 03'!R19+'week 04'!R19)*24</f>
        <v>0</v>
      </c>
      <c r="P19" s="252">
        <f>('week 1'!S19+'week 02-'!S19+'week 03'!S19+'week 04'!S19)*24</f>
        <v>0</v>
      </c>
      <c r="Q19" s="253">
        <f>('week 1'!T19+'week 02-'!T19+'week 03'!T19+'week 04'!T19)*24</f>
        <v>0</v>
      </c>
      <c r="R19" s="252">
        <f>('week 1'!U19+'week 02-'!U19+'week 03'!U19+'week 04'!U19)*24</f>
        <v>0</v>
      </c>
      <c r="S19" s="252">
        <f>('week 1'!V19+'week 02-'!V19+'week 03'!V19+'week 04'!V19)*24</f>
        <v>0</v>
      </c>
      <c r="T19" s="252">
        <f>('week 1'!W19+'week 02-'!W19+'week 03'!W19+'week 04'!W19)*24</f>
        <v>0</v>
      </c>
      <c r="U19" s="252">
        <f>('week 1'!X19+'week 02-'!X19+'week 03'!X19+'week 04'!X19)*24</f>
        <v>0</v>
      </c>
      <c r="V19" s="252">
        <f>('week 1'!Y19+'week 02-'!Y19+'week 03'!Y19+'week 04'!Y19)*24</f>
        <v>0</v>
      </c>
      <c r="W19" s="252">
        <f>('week 1'!Z19+'week 02-'!Z19+'week 03'!Z19+'week 04'!Z19)*24</f>
        <v>0</v>
      </c>
      <c r="X19" s="253">
        <f>('week 1'!AA19+'week 02-'!AA19+'week 03'!AA19+'week 04'!AA19)*24</f>
        <v>0</v>
      </c>
      <c r="Y19" s="252">
        <f>('week 1'!AB19+'week 02-'!AB19+'week 03'!AB19+'week 04'!AB19)*12</f>
        <v>0</v>
      </c>
      <c r="Z19" s="253">
        <f>('week 1'!AC19+'week 02-'!AC19+'week 03'!AC19+'week 04'!AC19)*12</f>
        <v>0</v>
      </c>
      <c r="AA19" s="252">
        <f t="shared" si="0"/>
        <v>0</v>
      </c>
    </row>
    <row r="20" spans="1:27" s="35" customFormat="1" ht="13.5" customHeight="1" x14ac:dyDescent="0.25">
      <c r="B20" s="254" t="s">
        <v>28</v>
      </c>
      <c r="C20" s="255" t="str">
        <f>[1]Sheet2!$C$47</f>
        <v>Mr.K.Ahilendirajah</v>
      </c>
      <c r="D20" s="252">
        <f>('week 1'!D20+'week 02-'!D20+'week 03'!D20+'week 04'!D20)*12</f>
        <v>300</v>
      </c>
      <c r="E20" s="252">
        <f>('week 1'!E20+'week 02-'!E20+'week 03'!E20+'week 04'!E20)*12</f>
        <v>0</v>
      </c>
      <c r="F20" s="257">
        <f>('week 1'!F20+'week 02-'!F20+'week 03'!F20+'week 04'!F20)*12</f>
        <v>300</v>
      </c>
      <c r="G20" s="252">
        <f>('week 1'!J20+'week 02-'!J20+'week 03'!J20+'week 04'!J20)*12</f>
        <v>360</v>
      </c>
      <c r="H20" s="252">
        <f>('week 1'!K20+'week 02-'!K20+'week 03'!K20+'week 04'!K20)*12</f>
        <v>7716</v>
      </c>
      <c r="I20" s="252">
        <f>('week 1'!L20+'week 02-'!L20+'week 03'!L20+'week 04'!L20)*12</f>
        <v>600</v>
      </c>
      <c r="J20" s="252">
        <f>('week 1'!M20+'week 02-'!M20+'week 03'!M20+'week 04'!M20)*12</f>
        <v>0</v>
      </c>
      <c r="K20" s="253">
        <f>('week 1'!N20+'week 02-'!N20+'week 03'!N20+'week 04'!N20)*12</f>
        <v>8676</v>
      </c>
      <c r="L20" s="252">
        <f>('week 1'!O20+'week 02-'!O20+'week 03'!O20+'week 04'!O20)*24</f>
        <v>0</v>
      </c>
      <c r="M20" s="252">
        <f>('week 1'!P20+'week 02-'!P20+'week 03'!P20+'week 04'!P20)*24</f>
        <v>0</v>
      </c>
      <c r="N20" s="252">
        <f>('week 1'!Q20+'week 02-'!Q20+'week 03'!Q20+'week 04'!Q20)*24</f>
        <v>0</v>
      </c>
      <c r="O20" s="252">
        <f>('week 1'!R20+'week 02-'!R20+'week 03'!R20+'week 04'!R20)*24</f>
        <v>0</v>
      </c>
      <c r="P20" s="252">
        <f>('week 1'!S20+'week 02-'!S20+'week 03'!S20+'week 04'!S20)*24</f>
        <v>144</v>
      </c>
      <c r="Q20" s="253">
        <f>('week 1'!T20+'week 02-'!T20+'week 03'!T20+'week 04'!T20)*24</f>
        <v>144</v>
      </c>
      <c r="R20" s="252">
        <f>('week 1'!U20+'week 02-'!U20+'week 03'!U20+'week 04'!U20)*24</f>
        <v>120</v>
      </c>
      <c r="S20" s="252">
        <f>('week 1'!V20+'week 02-'!V20+'week 03'!V20+'week 04'!V20)*24</f>
        <v>4200</v>
      </c>
      <c r="T20" s="252">
        <f>('week 1'!W20+'week 02-'!W20+'week 03'!W20+'week 04'!W20)*24</f>
        <v>480</v>
      </c>
      <c r="U20" s="252">
        <f>('week 1'!X20+'week 02-'!X20+'week 03'!X20+'week 04'!X20)*24</f>
        <v>120</v>
      </c>
      <c r="V20" s="252">
        <f>('week 1'!Y20+'week 02-'!Y20+'week 03'!Y20+'week 04'!Y20)*24</f>
        <v>2040</v>
      </c>
      <c r="W20" s="252">
        <f>('week 1'!Z20+'week 02-'!Z20+'week 03'!Z20+'week 04'!Z20)*24</f>
        <v>144</v>
      </c>
      <c r="X20" s="253">
        <f>('week 1'!AA20+'week 02-'!AA20+'week 03'!AA20+'week 04'!AA20)*24</f>
        <v>7104</v>
      </c>
      <c r="Y20" s="252">
        <f>('week 1'!AB20+'week 02-'!AB20+'week 03'!AB20+'week 04'!AB20)*12</f>
        <v>0</v>
      </c>
      <c r="Z20" s="253">
        <f>('week 1'!AC20+'week 02-'!AC20+'week 03'!AC20+'week 04'!AC20)*12</f>
        <v>0</v>
      </c>
      <c r="AA20" s="252">
        <f t="shared" si="0"/>
        <v>16224</v>
      </c>
    </row>
    <row r="21" spans="1:27" s="35" customFormat="1" ht="13.5" customHeight="1" x14ac:dyDescent="0.25">
      <c r="B21" s="254" t="s">
        <v>29</v>
      </c>
      <c r="C21" s="255" t="str">
        <f>[1]Sheet2!$C$52</f>
        <v>Sajath Distributors</v>
      </c>
      <c r="D21" s="252">
        <f>('week 1'!D21+'week 02-'!D21+'week 03'!D21+'week 04'!D21)*12</f>
        <v>300</v>
      </c>
      <c r="E21" s="252">
        <f>('week 1'!E21+'week 02-'!E21+'week 03'!E21+'week 04'!E21)*12</f>
        <v>60</v>
      </c>
      <c r="F21" s="257">
        <f>('week 1'!F21+'week 02-'!F21+'week 03'!F21+'week 04'!F21)*12</f>
        <v>360</v>
      </c>
      <c r="G21" s="252">
        <f>('week 1'!J21+'week 02-'!J21+'week 03'!J21+'week 04'!J21)*12</f>
        <v>480</v>
      </c>
      <c r="H21" s="252">
        <f>('week 1'!K21+'week 02-'!K21+'week 03'!K21+'week 04'!K21)*12</f>
        <v>1800</v>
      </c>
      <c r="I21" s="252">
        <f>('week 1'!L21+'week 02-'!L21+'week 03'!L21+'week 04'!L21)*12</f>
        <v>420</v>
      </c>
      <c r="J21" s="252">
        <f>('week 1'!M21+'week 02-'!M21+'week 03'!M21+'week 04'!M21)*12</f>
        <v>0</v>
      </c>
      <c r="K21" s="253">
        <f>('week 1'!N21+'week 02-'!N21+'week 03'!N21+'week 04'!N21)*12</f>
        <v>2700</v>
      </c>
      <c r="L21" s="252">
        <f>('week 1'!O21+'week 02-'!O21+'week 03'!O21+'week 04'!O21)*24</f>
        <v>0</v>
      </c>
      <c r="M21" s="252">
        <f>('week 1'!P21+'week 02-'!P21+'week 03'!P21+'week 04'!P21)*24</f>
        <v>0</v>
      </c>
      <c r="N21" s="252">
        <f>('week 1'!Q21+'week 02-'!Q21+'week 03'!Q21+'week 04'!Q21)*24</f>
        <v>0</v>
      </c>
      <c r="O21" s="252">
        <f>('week 1'!R21+'week 02-'!R21+'week 03'!R21+'week 04'!R21)*24</f>
        <v>0</v>
      </c>
      <c r="P21" s="252">
        <f>('week 1'!S21+'week 02-'!S21+'week 03'!S21+'week 04'!S21)*24</f>
        <v>0</v>
      </c>
      <c r="Q21" s="253">
        <f>('week 1'!T21+'week 02-'!T21+'week 03'!T21+'week 04'!T21)*24</f>
        <v>0</v>
      </c>
      <c r="R21" s="252">
        <f>('week 1'!U21+'week 02-'!U21+'week 03'!U21+'week 04'!U21)*24</f>
        <v>0</v>
      </c>
      <c r="S21" s="252">
        <f>('week 1'!V21+'week 02-'!V21+'week 03'!V21+'week 04'!V21)*24</f>
        <v>0</v>
      </c>
      <c r="T21" s="252">
        <f>('week 1'!W21+'week 02-'!W21+'week 03'!W21+'week 04'!W21)*24</f>
        <v>0</v>
      </c>
      <c r="U21" s="252">
        <f>('week 1'!X21+'week 02-'!X21+'week 03'!X21+'week 04'!X21)*24</f>
        <v>0</v>
      </c>
      <c r="V21" s="252">
        <f>('week 1'!Y21+'week 02-'!Y21+'week 03'!Y21+'week 04'!Y21)*24</f>
        <v>0</v>
      </c>
      <c r="W21" s="252">
        <f>('week 1'!Z21+'week 02-'!Z21+'week 03'!Z21+'week 04'!Z21)*24</f>
        <v>0</v>
      </c>
      <c r="X21" s="253">
        <f>('week 1'!AA21+'week 02-'!AA21+'week 03'!AA21+'week 04'!AA21)*24</f>
        <v>0</v>
      </c>
      <c r="Y21" s="252">
        <f>('week 1'!AB21+'week 02-'!AB21+'week 03'!AB21+'week 04'!AB21)*12</f>
        <v>0</v>
      </c>
      <c r="Z21" s="253">
        <f>('week 1'!AC21+'week 02-'!AC21+'week 03'!AC21+'week 04'!AC21)*12</f>
        <v>0</v>
      </c>
      <c r="AA21" s="252">
        <f t="shared" si="0"/>
        <v>3060</v>
      </c>
    </row>
    <row r="22" spans="1:27" s="35" customFormat="1" ht="13.5" customHeight="1" x14ac:dyDescent="0.25">
      <c r="B22" s="254" t="s">
        <v>30</v>
      </c>
      <c r="C22" s="255" t="str">
        <f>[1]Sheet2!$C$54</f>
        <v>Mr.M.T.Muzamil</v>
      </c>
      <c r="D22" s="252">
        <f>('week 1'!D22+'week 02-'!D22+'week 03'!D22+'week 04'!D22)*12</f>
        <v>420</v>
      </c>
      <c r="E22" s="252">
        <f>('week 1'!E22+'week 02-'!E22+'week 03'!E22+'week 04'!E22)*12</f>
        <v>120</v>
      </c>
      <c r="F22" s="257">
        <f>('week 1'!F22+'week 02-'!F22+'week 03'!F22+'week 04'!F22)*12</f>
        <v>540</v>
      </c>
      <c r="G22" s="252">
        <f>('week 1'!J22+'week 02-'!J22+'week 03'!J22+'week 04'!J22)*12</f>
        <v>3228</v>
      </c>
      <c r="H22" s="252">
        <f>('week 1'!K22+'week 02-'!K22+'week 03'!K22+'week 04'!K22)*12</f>
        <v>4860</v>
      </c>
      <c r="I22" s="252">
        <f>('week 1'!L22+'week 02-'!L22+'week 03'!L22+'week 04'!L22)*12</f>
        <v>1080</v>
      </c>
      <c r="J22" s="252">
        <f>('week 1'!M22+'week 02-'!M22+'week 03'!M22+'week 04'!M22)*12</f>
        <v>0</v>
      </c>
      <c r="K22" s="253">
        <f>('week 1'!N22+'week 02-'!N22+'week 03'!N22+'week 04'!N22)*12</f>
        <v>9168</v>
      </c>
      <c r="L22" s="252">
        <f>('week 1'!O22+'week 02-'!O22+'week 03'!O22+'week 04'!O22)*24</f>
        <v>144</v>
      </c>
      <c r="M22" s="252">
        <f>('week 1'!P22+'week 02-'!P22+'week 03'!P22+'week 04'!P22)*24</f>
        <v>144</v>
      </c>
      <c r="N22" s="252">
        <f>('week 1'!Q22+'week 02-'!Q22+'week 03'!Q22+'week 04'!Q22)*24</f>
        <v>96</v>
      </c>
      <c r="O22" s="252">
        <f>('week 1'!R22+'week 02-'!R22+'week 03'!R22+'week 04'!R22)*24</f>
        <v>96</v>
      </c>
      <c r="P22" s="252">
        <f>('week 1'!S22+'week 02-'!S22+'week 03'!S22+'week 04'!S22)*24</f>
        <v>0</v>
      </c>
      <c r="Q22" s="253">
        <f>('week 1'!T22+'week 02-'!T22+'week 03'!T22+'week 04'!T22)*24</f>
        <v>480</v>
      </c>
      <c r="R22" s="252">
        <f>('week 1'!U22+'week 02-'!U22+'week 03'!U22+'week 04'!U22)*24</f>
        <v>1080</v>
      </c>
      <c r="S22" s="252">
        <f>('week 1'!V22+'week 02-'!V22+'week 03'!V22+'week 04'!V22)*24</f>
        <v>4080</v>
      </c>
      <c r="T22" s="252">
        <f>('week 1'!W22+'week 02-'!W22+'week 03'!W22+'week 04'!W22)*24</f>
        <v>768</v>
      </c>
      <c r="U22" s="252">
        <f>('week 1'!X22+'week 02-'!X22+'week 03'!X22+'week 04'!X22)*24</f>
        <v>120</v>
      </c>
      <c r="V22" s="252">
        <f>('week 1'!Y22+'week 02-'!Y22+'week 03'!Y22+'week 04'!Y22)*24</f>
        <v>2160</v>
      </c>
      <c r="W22" s="252">
        <f>('week 1'!Z22+'week 02-'!Z22+'week 03'!Z22+'week 04'!Z22)*24</f>
        <v>120</v>
      </c>
      <c r="X22" s="253">
        <f>('week 1'!AA22+'week 02-'!AA22+'week 03'!AA22+'week 04'!AA22)*24</f>
        <v>8328</v>
      </c>
      <c r="Y22" s="252">
        <f>('week 1'!AB22+'week 02-'!AB22+'week 03'!AB22+'week 04'!AB22)*12</f>
        <v>276</v>
      </c>
      <c r="Z22" s="253">
        <f>('week 1'!AC22+'week 02-'!AC22+'week 03'!AC22+'week 04'!AC22)*12</f>
        <v>276</v>
      </c>
      <c r="AA22" s="252">
        <f t="shared" si="0"/>
        <v>18792</v>
      </c>
    </row>
    <row r="23" spans="1:27" s="35" customFormat="1" ht="13.5" customHeight="1" x14ac:dyDescent="0.25">
      <c r="B23" s="254" t="s">
        <v>31</v>
      </c>
      <c r="C23" s="255" t="str">
        <f>[1]Sheet2!$C$50</f>
        <v>Ms.Prathanjani</v>
      </c>
      <c r="D23" s="252">
        <f>('week 1'!D23+'week 02-'!D23+'week 03'!D23+'week 04'!D23)*12</f>
        <v>240</v>
      </c>
      <c r="E23" s="252">
        <f>('week 1'!E23+'week 02-'!E23+'week 03'!E23+'week 04'!E23)*12</f>
        <v>120</v>
      </c>
      <c r="F23" s="257">
        <f>('week 1'!F23+'week 02-'!F23+'week 03'!F23+'week 04'!F23)*12</f>
        <v>360</v>
      </c>
      <c r="G23" s="252">
        <f>('week 1'!J23+'week 02-'!J23+'week 03'!J23+'week 04'!J23)*12</f>
        <v>1560</v>
      </c>
      <c r="H23" s="252">
        <f>('week 1'!K23+'week 02-'!K23+'week 03'!K23+'week 04'!K23)*12</f>
        <v>2760</v>
      </c>
      <c r="I23" s="252">
        <f>('week 1'!L23+'week 02-'!L23+'week 03'!L23+'week 04'!L23)*12</f>
        <v>1320</v>
      </c>
      <c r="J23" s="252">
        <f>('week 1'!M23+'week 02-'!M23+'week 03'!M23+'week 04'!M23)*12</f>
        <v>0</v>
      </c>
      <c r="K23" s="253">
        <f>('week 1'!N23+'week 02-'!N23+'week 03'!N23+'week 04'!N23)*12</f>
        <v>5640</v>
      </c>
      <c r="L23" s="252">
        <f>('week 1'!O23+'week 02-'!O23+'week 03'!O23+'week 04'!O23)*24</f>
        <v>0</v>
      </c>
      <c r="M23" s="252">
        <f>('week 1'!P23+'week 02-'!P23+'week 03'!P23+'week 04'!P23)*24</f>
        <v>120</v>
      </c>
      <c r="N23" s="252">
        <f>('week 1'!Q23+'week 02-'!Q23+'week 03'!Q23+'week 04'!Q23)*24</f>
        <v>264</v>
      </c>
      <c r="O23" s="252">
        <f>('week 1'!R23+'week 02-'!R23+'week 03'!R23+'week 04'!R23)*24</f>
        <v>0</v>
      </c>
      <c r="P23" s="252">
        <f>('week 1'!S23+'week 02-'!S23+'week 03'!S23+'week 04'!S23)*24</f>
        <v>240</v>
      </c>
      <c r="Q23" s="253">
        <f>('week 1'!T23+'week 02-'!T23+'week 03'!T23+'week 04'!T23)*24</f>
        <v>624</v>
      </c>
      <c r="R23" s="252">
        <f>('week 1'!U23+'week 02-'!U23+'week 03'!U23+'week 04'!U23)*24</f>
        <v>240</v>
      </c>
      <c r="S23" s="252">
        <f>('week 1'!V23+'week 02-'!V23+'week 03'!V23+'week 04'!V23)*24</f>
        <v>456</v>
      </c>
      <c r="T23" s="252">
        <f>('week 1'!W23+'week 02-'!W23+'week 03'!W23+'week 04'!W23)*24</f>
        <v>240</v>
      </c>
      <c r="U23" s="252">
        <f>('week 1'!X23+'week 02-'!X23+'week 03'!X23+'week 04'!X23)*24</f>
        <v>720</v>
      </c>
      <c r="V23" s="252">
        <f>('week 1'!Y23+'week 02-'!Y23+'week 03'!Y23+'week 04'!Y23)*24</f>
        <v>240</v>
      </c>
      <c r="W23" s="252">
        <f>('week 1'!Z23+'week 02-'!Z23+'week 03'!Z23+'week 04'!Z23)*24</f>
        <v>0</v>
      </c>
      <c r="X23" s="253">
        <f>('week 1'!AA23+'week 02-'!AA23+'week 03'!AA23+'week 04'!AA23)*24</f>
        <v>1896</v>
      </c>
      <c r="Y23" s="252">
        <f>('week 1'!AB23+'week 02-'!AB23+'week 03'!AB23+'week 04'!AB23)*12</f>
        <v>0</v>
      </c>
      <c r="Z23" s="253">
        <f>('week 1'!AC23+'week 02-'!AC23+'week 03'!AC23+'week 04'!AC23)*12</f>
        <v>0</v>
      </c>
      <c r="AA23" s="252">
        <f t="shared" si="0"/>
        <v>8520</v>
      </c>
    </row>
    <row r="24" spans="1:27" s="35" customFormat="1" ht="13.5" customHeight="1" x14ac:dyDescent="0.25">
      <c r="B24" s="254" t="s">
        <v>32</v>
      </c>
      <c r="C24" s="255" t="str">
        <f>[1]Sheet2!$C$48</f>
        <v>Mr.Vasantha Kumar</v>
      </c>
      <c r="D24" s="252">
        <f>('week 1'!D24+'week 02-'!D24+'week 03'!D24+'week 04'!D24)*12</f>
        <v>120</v>
      </c>
      <c r="E24" s="252">
        <f>('week 1'!E24+'week 02-'!E24+'week 03'!E24+'week 04'!E24)*12</f>
        <v>0</v>
      </c>
      <c r="F24" s="257">
        <f>('week 1'!F24+'week 02-'!F24+'week 03'!F24+'week 04'!F24)*12</f>
        <v>120</v>
      </c>
      <c r="G24" s="252">
        <f>('week 1'!J24+'week 02-'!J24+'week 03'!J24+'week 04'!J24)*12</f>
        <v>1800</v>
      </c>
      <c r="H24" s="252">
        <f>('week 1'!K24+'week 02-'!K24+'week 03'!K24+'week 04'!K24)*12</f>
        <v>3240</v>
      </c>
      <c r="I24" s="252">
        <f>('week 1'!L24+'week 02-'!L24+'week 03'!L24+'week 04'!L24)*12</f>
        <v>0</v>
      </c>
      <c r="J24" s="252">
        <f>('week 1'!M24+'week 02-'!M24+'week 03'!M24+'week 04'!M24)*12</f>
        <v>0</v>
      </c>
      <c r="K24" s="253">
        <f>('week 1'!N24+'week 02-'!N24+'week 03'!N24+'week 04'!N24)*12</f>
        <v>5040</v>
      </c>
      <c r="L24" s="252">
        <f>('week 1'!O24+'week 02-'!O24+'week 03'!O24+'week 04'!O24)*24</f>
        <v>0</v>
      </c>
      <c r="M24" s="252">
        <f>('week 1'!P24+'week 02-'!P24+'week 03'!P24+'week 04'!P24)*24</f>
        <v>0</v>
      </c>
      <c r="N24" s="252">
        <f>('week 1'!Q24+'week 02-'!Q24+'week 03'!Q24+'week 04'!Q24)*24</f>
        <v>0</v>
      </c>
      <c r="O24" s="252">
        <f>('week 1'!R24+'week 02-'!R24+'week 03'!R24+'week 04'!R24)*24</f>
        <v>0</v>
      </c>
      <c r="P24" s="252">
        <f>('week 1'!S24+'week 02-'!S24+'week 03'!S24+'week 04'!S24)*24</f>
        <v>0</v>
      </c>
      <c r="Q24" s="253">
        <f>('week 1'!T24+'week 02-'!T24+'week 03'!T24+'week 04'!T24)*24</f>
        <v>0</v>
      </c>
      <c r="R24" s="252">
        <f>('week 1'!U24+'week 02-'!U24+'week 03'!U24+'week 04'!U24)*24</f>
        <v>840</v>
      </c>
      <c r="S24" s="252">
        <f>('week 1'!V24+'week 02-'!V24+'week 03'!V24+'week 04'!V24)*24</f>
        <v>2640</v>
      </c>
      <c r="T24" s="252">
        <f>('week 1'!W24+'week 02-'!W24+'week 03'!W24+'week 04'!W24)*24</f>
        <v>2400</v>
      </c>
      <c r="U24" s="252">
        <f>('week 1'!X24+'week 02-'!X24+'week 03'!X24+'week 04'!X24)*24</f>
        <v>360</v>
      </c>
      <c r="V24" s="252">
        <f>('week 1'!Y24+'week 02-'!Y24+'week 03'!Y24+'week 04'!Y24)*24</f>
        <v>1440</v>
      </c>
      <c r="W24" s="252">
        <f>('week 1'!Z24+'week 02-'!Z24+'week 03'!Z24+'week 04'!Z24)*24</f>
        <v>0</v>
      </c>
      <c r="X24" s="253">
        <f>('week 1'!AA24+'week 02-'!AA24+'week 03'!AA24+'week 04'!AA24)*24</f>
        <v>7680</v>
      </c>
      <c r="Y24" s="252">
        <f>('week 1'!AB24+'week 02-'!AB24+'week 03'!AB24+'week 04'!AB24)*12</f>
        <v>0</v>
      </c>
      <c r="Z24" s="253">
        <f>('week 1'!AC24+'week 02-'!AC24+'week 03'!AC24+'week 04'!AC24)*12</f>
        <v>0</v>
      </c>
      <c r="AA24" s="252">
        <f t="shared" si="0"/>
        <v>12840</v>
      </c>
    </row>
    <row r="25" spans="1:27" s="35" customFormat="1" ht="13.5" customHeight="1" x14ac:dyDescent="0.25">
      <c r="B25" s="254" t="s">
        <v>33</v>
      </c>
      <c r="C25" s="255" t="str">
        <f>[1]Sheet2!$C$53</f>
        <v>Mr.I.H.M.Nadun Hasarindu</v>
      </c>
      <c r="D25" s="252">
        <f>('week 1'!D25+'week 02-'!D25+'week 03'!D25+'week 04'!D25)*12</f>
        <v>456</v>
      </c>
      <c r="E25" s="252">
        <f>('week 1'!E25+'week 02-'!E25+'week 03'!E25+'week 04'!E25)*12</f>
        <v>240</v>
      </c>
      <c r="F25" s="257">
        <f>('week 1'!F25+'week 02-'!F25+'week 03'!F25+'week 04'!F25)*12</f>
        <v>696</v>
      </c>
      <c r="G25" s="252">
        <f>('week 1'!J25+'week 02-'!J25+'week 03'!J25+'week 04'!J25)*12</f>
        <v>1020</v>
      </c>
      <c r="H25" s="252">
        <f>('week 1'!K25+'week 02-'!K25+'week 03'!K25+'week 04'!K25)*12</f>
        <v>2664</v>
      </c>
      <c r="I25" s="252">
        <f>('week 1'!L25+'week 02-'!L25+'week 03'!L25+'week 04'!L25)*12</f>
        <v>1140</v>
      </c>
      <c r="J25" s="252">
        <f>('week 1'!M25+'week 02-'!M25+'week 03'!M25+'week 04'!M25)*12</f>
        <v>0</v>
      </c>
      <c r="K25" s="253">
        <f>('week 1'!N25+'week 02-'!N25+'week 03'!N25+'week 04'!N25)*12</f>
        <v>4824</v>
      </c>
      <c r="L25" s="252">
        <f>('week 1'!O25+'week 02-'!O25+'week 03'!O25+'week 04'!O25)*24</f>
        <v>240</v>
      </c>
      <c r="M25" s="252">
        <f>('week 1'!P25+'week 02-'!P25+'week 03'!P25+'week 04'!P25)*24</f>
        <v>360</v>
      </c>
      <c r="N25" s="252">
        <f>('week 1'!Q25+'week 02-'!Q25+'week 03'!Q25+'week 04'!Q25)*24</f>
        <v>0</v>
      </c>
      <c r="O25" s="252">
        <f>('week 1'!R25+'week 02-'!R25+'week 03'!R25+'week 04'!R25)*24</f>
        <v>0</v>
      </c>
      <c r="P25" s="252">
        <f>('week 1'!S25+'week 02-'!S25+'week 03'!S25+'week 04'!S25)*24</f>
        <v>480</v>
      </c>
      <c r="Q25" s="253">
        <f>('week 1'!T25+'week 02-'!T25+'week 03'!T25+'week 04'!T25)*24</f>
        <v>1080</v>
      </c>
      <c r="R25" s="252">
        <f>('week 1'!U25+'week 02-'!U25+'week 03'!U25+'week 04'!U25)*24</f>
        <v>360</v>
      </c>
      <c r="S25" s="252">
        <f>('week 1'!V25+'week 02-'!V25+'week 03'!V25+'week 04'!V25)*24</f>
        <v>720</v>
      </c>
      <c r="T25" s="252">
        <f>('week 1'!W25+'week 02-'!W25+'week 03'!W25+'week 04'!W25)*24</f>
        <v>360</v>
      </c>
      <c r="U25" s="252">
        <f>('week 1'!X25+'week 02-'!X25+'week 03'!X25+'week 04'!X25)*24</f>
        <v>480</v>
      </c>
      <c r="V25" s="252">
        <f>('week 1'!Y25+'week 02-'!Y25+'week 03'!Y25+'week 04'!Y25)*24</f>
        <v>360</v>
      </c>
      <c r="W25" s="252">
        <f>('week 1'!Z25+'week 02-'!Z25+'week 03'!Z25+'week 04'!Z25)*24</f>
        <v>240</v>
      </c>
      <c r="X25" s="253">
        <f>('week 1'!AA25+'week 02-'!AA25+'week 03'!AA25+'week 04'!AA25)*24</f>
        <v>2520</v>
      </c>
      <c r="Y25" s="252">
        <f>('week 1'!AB25+'week 02-'!AB25+'week 03'!AB25+'week 04'!AB25)*12</f>
        <v>0</v>
      </c>
      <c r="Z25" s="253">
        <f>('week 1'!AC25+'week 02-'!AC25+'week 03'!AC25+'week 04'!AC25)*12</f>
        <v>0</v>
      </c>
      <c r="AA25" s="252">
        <f t="shared" si="0"/>
        <v>9120</v>
      </c>
    </row>
    <row r="26" spans="1:27" s="35" customFormat="1" ht="13.5" customHeight="1" x14ac:dyDescent="0.25">
      <c r="B26" s="254" t="s">
        <v>34</v>
      </c>
      <c r="C26" s="255" t="str">
        <f>[1]Sheet2!$C$51</f>
        <v>COSCO Marketing(Mr.A.M.Irshath)</v>
      </c>
      <c r="D26" s="252">
        <f>('week 1'!D26+'week 02-'!D26+'week 03'!D26+'week 04'!D26)*12</f>
        <v>708</v>
      </c>
      <c r="E26" s="252">
        <f>('week 1'!E26+'week 02-'!E26+'week 03'!E26+'week 04'!E26)*12</f>
        <v>372</v>
      </c>
      <c r="F26" s="257">
        <f>('week 1'!F26+'week 02-'!F26+'week 03'!F26+'week 04'!F26)*12</f>
        <v>1080</v>
      </c>
      <c r="G26" s="252">
        <f>('week 1'!J26+'week 02-'!J26+'week 03'!J26+'week 04'!J26)*12</f>
        <v>1260</v>
      </c>
      <c r="H26" s="252">
        <f>('week 1'!K26+'week 02-'!K26+'week 03'!K26+'week 04'!K26)*12</f>
        <v>5520</v>
      </c>
      <c r="I26" s="252">
        <f>('week 1'!L26+'week 02-'!L26+'week 03'!L26+'week 04'!L26)*12</f>
        <v>1860</v>
      </c>
      <c r="J26" s="252">
        <f>('week 1'!M26+'week 02-'!M26+'week 03'!M26+'week 04'!M26)*12</f>
        <v>0</v>
      </c>
      <c r="K26" s="253">
        <f>('week 1'!N26+'week 02-'!N26+'week 03'!N26+'week 04'!N26)*12</f>
        <v>8640</v>
      </c>
      <c r="L26" s="252">
        <f>('week 1'!O26+'week 02-'!O26+'week 03'!O26+'week 04'!O26)*24</f>
        <v>0</v>
      </c>
      <c r="M26" s="252">
        <f>('week 1'!P26+'week 02-'!P26+'week 03'!P26+'week 04'!P26)*24</f>
        <v>0</v>
      </c>
      <c r="N26" s="252">
        <f>('week 1'!Q26+'week 02-'!Q26+'week 03'!Q26+'week 04'!Q26)*24</f>
        <v>0</v>
      </c>
      <c r="O26" s="252">
        <f>('week 1'!R26+'week 02-'!R26+'week 03'!R26+'week 04'!R26)*24</f>
        <v>0</v>
      </c>
      <c r="P26" s="252">
        <f>('week 1'!S26+'week 02-'!S26+'week 03'!S26+'week 04'!S26)*24</f>
        <v>0</v>
      </c>
      <c r="Q26" s="253">
        <f>('week 1'!T26+'week 02-'!T26+'week 03'!T26+'week 04'!T26)*24</f>
        <v>0</v>
      </c>
      <c r="R26" s="252">
        <f>('week 1'!U26+'week 02-'!U26+'week 03'!U26+'week 04'!U26)*24</f>
        <v>120</v>
      </c>
      <c r="S26" s="252">
        <f>('week 1'!V26+'week 02-'!V26+'week 03'!V26+'week 04'!V26)*24</f>
        <v>2160</v>
      </c>
      <c r="T26" s="252">
        <f>('week 1'!W26+'week 02-'!W26+'week 03'!W26+'week 04'!W26)*24</f>
        <v>960</v>
      </c>
      <c r="U26" s="252">
        <f>('week 1'!X26+'week 02-'!X26+'week 03'!X26+'week 04'!X26)*24</f>
        <v>840</v>
      </c>
      <c r="V26" s="252">
        <f>('week 1'!Y26+'week 02-'!Y26+'week 03'!Y26+'week 04'!Y26)*24</f>
        <v>720</v>
      </c>
      <c r="W26" s="252">
        <f>('week 1'!Z26+'week 02-'!Z26+'week 03'!Z26+'week 04'!Z26)*24</f>
        <v>0</v>
      </c>
      <c r="X26" s="253">
        <f>('week 1'!AA26+'week 02-'!AA26+'week 03'!AA26+'week 04'!AA26)*24</f>
        <v>4800</v>
      </c>
      <c r="Y26" s="252">
        <f>('week 1'!AB26+'week 02-'!AB26+'week 03'!AB26+'week 04'!AB26)*12</f>
        <v>0</v>
      </c>
      <c r="Z26" s="253">
        <f>('week 1'!AC26+'week 02-'!AC26+'week 03'!AC26+'week 04'!AC26)*12</f>
        <v>0</v>
      </c>
      <c r="AA26" s="252">
        <f t="shared" si="0"/>
        <v>14520</v>
      </c>
    </row>
    <row r="27" spans="1:27" s="35" customFormat="1" ht="13.5" customHeight="1" x14ac:dyDescent="0.25">
      <c r="B27" s="254" t="s">
        <v>35</v>
      </c>
      <c r="C27" s="255" t="str">
        <f>[1]Sheet2!$C$49</f>
        <v>Mr.Sampath Kumara(Sonwel Di:)</v>
      </c>
      <c r="D27" s="252">
        <f>('week 1'!D27+'week 02-'!D27+'week 03'!D27+'week 04'!D27)*12</f>
        <v>300</v>
      </c>
      <c r="E27" s="252">
        <f>('week 1'!E27+'week 02-'!E27+'week 03'!E27+'week 04'!E27)*12</f>
        <v>180</v>
      </c>
      <c r="F27" s="257">
        <f>('week 1'!F27+'week 02-'!F27+'week 03'!F27+'week 04'!F27)*12</f>
        <v>480</v>
      </c>
      <c r="G27" s="252">
        <f>('week 1'!J27+'week 02-'!J27+'week 03'!J27+'week 04'!J27)*12</f>
        <v>756</v>
      </c>
      <c r="H27" s="252">
        <f>('week 1'!K27+'week 02-'!K27+'week 03'!K27+'week 04'!K27)*12</f>
        <v>2340</v>
      </c>
      <c r="I27" s="252">
        <f>('week 1'!L27+'week 02-'!L27+'week 03'!L27+'week 04'!L27)*12</f>
        <v>1740</v>
      </c>
      <c r="J27" s="252">
        <f>('week 1'!M27+'week 02-'!M27+'week 03'!M27+'week 04'!M27)*12</f>
        <v>0</v>
      </c>
      <c r="K27" s="253">
        <f>('week 1'!N27+'week 02-'!N27+'week 03'!N27+'week 04'!N27)*12</f>
        <v>4836</v>
      </c>
      <c r="L27" s="252">
        <f>('week 1'!O27+'week 02-'!O27+'week 03'!O27+'week 04'!O27)*24</f>
        <v>408</v>
      </c>
      <c r="M27" s="252">
        <f>('week 1'!P27+'week 02-'!P27+'week 03'!P27+'week 04'!P27)*24</f>
        <v>768</v>
      </c>
      <c r="N27" s="252">
        <f>('week 1'!Q27+'week 02-'!Q27+'week 03'!Q27+'week 04'!Q27)*24</f>
        <v>264</v>
      </c>
      <c r="O27" s="252">
        <f>('week 1'!R27+'week 02-'!R27+'week 03'!R27+'week 04'!R27)*24</f>
        <v>648</v>
      </c>
      <c r="P27" s="252">
        <f>('week 1'!S27+'week 02-'!S27+'week 03'!S27+'week 04'!S27)*24</f>
        <v>960</v>
      </c>
      <c r="Q27" s="253">
        <f>('week 1'!T27+'week 02-'!T27+'week 03'!T27+'week 04'!T27)*24</f>
        <v>3048</v>
      </c>
      <c r="R27" s="252">
        <f>('week 1'!U27+'week 02-'!U27+'week 03'!U27+'week 04'!U27)*24</f>
        <v>720</v>
      </c>
      <c r="S27" s="252">
        <f>('week 1'!V27+'week 02-'!V27+'week 03'!V27+'week 04'!V27)*24</f>
        <v>0</v>
      </c>
      <c r="T27" s="252">
        <f>('week 1'!W27+'week 02-'!W27+'week 03'!W27+'week 04'!W27)*24</f>
        <v>480</v>
      </c>
      <c r="U27" s="252">
        <f>('week 1'!X27+'week 02-'!X27+'week 03'!X27+'week 04'!X27)*24</f>
        <v>840</v>
      </c>
      <c r="V27" s="252">
        <f>('week 1'!Y27+'week 02-'!Y27+'week 03'!Y27+'week 04'!Y27)*24</f>
        <v>2040</v>
      </c>
      <c r="W27" s="252">
        <f>('week 1'!Z27+'week 02-'!Z27+'week 03'!Z27+'week 04'!Z27)*24</f>
        <v>720</v>
      </c>
      <c r="X27" s="253">
        <f>('week 1'!AA27+'week 02-'!AA27+'week 03'!AA27+'week 04'!AA27)*24</f>
        <v>4800</v>
      </c>
      <c r="Y27" s="252">
        <f>('week 1'!AB27+'week 02-'!AB27+'week 03'!AB27+'week 04'!AB27)*12</f>
        <v>0</v>
      </c>
      <c r="Z27" s="253">
        <f>('week 1'!AC27+'week 02-'!AC27+'week 03'!AC27+'week 04'!AC27)*12</f>
        <v>0</v>
      </c>
      <c r="AA27" s="252">
        <f t="shared" si="0"/>
        <v>13164</v>
      </c>
    </row>
    <row r="28" spans="1:27" s="136" customFormat="1" ht="15.75" customHeight="1" x14ac:dyDescent="0.25">
      <c r="B28" s="316" t="s">
        <v>5</v>
      </c>
      <c r="C28" s="316"/>
      <c r="D28" s="257">
        <f>('week 1'!D28+'week 02-'!D28+'week 03'!D28+'week 04'!D28)*12</f>
        <v>2844</v>
      </c>
      <c r="E28" s="257">
        <f>('week 1'!E28+'week 02-'!E28+'week 03'!E28+'week 04'!E28)*12</f>
        <v>1092</v>
      </c>
      <c r="F28" s="257">
        <f>('week 1'!F28+'week 02-'!F28+'week 03'!F28+'week 04'!F28)*12</f>
        <v>3936</v>
      </c>
      <c r="G28" s="257">
        <f>('week 1'!J28+'week 02-'!J28+'week 03'!J28+'week 04'!J28)*12</f>
        <v>10464</v>
      </c>
      <c r="H28" s="257">
        <f>('week 1'!K28+'week 02-'!K28+'week 03'!K28+'week 04'!K28)*12</f>
        <v>30900</v>
      </c>
      <c r="I28" s="257">
        <f>('week 1'!L28+'week 02-'!L28+'week 03'!L28+'week 04'!L28)*12</f>
        <v>8160</v>
      </c>
      <c r="J28" s="257">
        <f>('week 1'!M28+'week 02-'!M28+'week 03'!M28+'week 04'!M28)*12</f>
        <v>0</v>
      </c>
      <c r="K28" s="257">
        <f>('week 1'!N28+'week 02-'!N28+'week 03'!N28+'week 04'!N28)*12</f>
        <v>49524</v>
      </c>
      <c r="L28" s="257">
        <f>('week 1'!O28+'week 02-'!O28+'week 03'!O28+'week 04'!O28)*24</f>
        <v>792</v>
      </c>
      <c r="M28" s="257">
        <f>('week 1'!P28+'week 02-'!P28+'week 03'!P28+'week 04'!P28)*24</f>
        <v>1392</v>
      </c>
      <c r="N28" s="257">
        <f>('week 1'!Q28+'week 02-'!Q28+'week 03'!Q28+'week 04'!Q28)*24</f>
        <v>624</v>
      </c>
      <c r="O28" s="257">
        <f>('week 1'!R28+'week 02-'!R28+'week 03'!R28+'week 04'!R28)*24</f>
        <v>744</v>
      </c>
      <c r="P28" s="257">
        <f>('week 1'!S28+'week 02-'!S28+'week 03'!S28+'week 04'!S28)*24</f>
        <v>1824</v>
      </c>
      <c r="Q28" s="257">
        <f>('week 1'!T28+'week 02-'!T28+'week 03'!T28+'week 04'!T28)*24</f>
        <v>5376</v>
      </c>
      <c r="R28" s="257">
        <f>('week 1'!U28+'week 02-'!U28+'week 03'!U28+'week 04'!U28)*24</f>
        <v>3480</v>
      </c>
      <c r="S28" s="257">
        <f>('week 1'!V28+'week 02-'!V28+'week 03'!V28+'week 04'!V28)*24</f>
        <v>14256</v>
      </c>
      <c r="T28" s="257">
        <f>('week 1'!W28+'week 02-'!W28+'week 03'!W28+'week 04'!W28)*24</f>
        <v>5688</v>
      </c>
      <c r="U28" s="257">
        <f>('week 1'!X28+'week 02-'!X28+'week 03'!X28+'week 04'!X28)*24</f>
        <v>3480</v>
      </c>
      <c r="V28" s="257">
        <f>('week 1'!Y28+'week 02-'!Y28+'week 03'!Y28+'week 04'!Y28)*24</f>
        <v>9000</v>
      </c>
      <c r="W28" s="257">
        <f>('week 1'!Z28+'week 02-'!Z28+'week 03'!Z28+'week 04'!Z28)*24</f>
        <v>1224</v>
      </c>
      <c r="X28" s="257">
        <f>('week 1'!AA28+'week 02-'!AA28+'week 03'!AA28+'week 04'!AA28)*24</f>
        <v>37128</v>
      </c>
      <c r="Y28" s="257">
        <f>('week 1'!AB28+'week 02-'!AB28+'week 03'!AB28+'week 04'!AB28)*12</f>
        <v>276</v>
      </c>
      <c r="Z28" s="257">
        <f>('week 1'!AC28+'week 02-'!AC28+'week 03'!AC28+'week 04'!AC28)*12</f>
        <v>276</v>
      </c>
      <c r="AA28" s="257">
        <f t="shared" si="0"/>
        <v>96240</v>
      </c>
    </row>
    <row r="29" spans="1:27" s="35" customFormat="1" ht="15.75" x14ac:dyDescent="0.25">
      <c r="A29" s="144" t="s">
        <v>9</v>
      </c>
      <c r="B29" s="317" t="s">
        <v>76</v>
      </c>
      <c r="C29" s="317"/>
      <c r="D29" s="252">
        <f>('week 1'!D29+'week 02-'!D29+'week 03'!D29+'week 04'!D29)*12</f>
        <v>0</v>
      </c>
      <c r="E29" s="252">
        <f>('week 1'!E29+'week 02-'!E29+'week 03'!E29+'week 04'!E29)*12</f>
        <v>0</v>
      </c>
      <c r="F29" s="257">
        <f>('week 1'!F29+'week 02-'!F29+'week 03'!F29+'week 04'!F29)*12</f>
        <v>0</v>
      </c>
      <c r="G29" s="252">
        <f>('week 1'!J29+'week 02-'!J29+'week 03'!J29+'week 04'!J29)*12</f>
        <v>0</v>
      </c>
      <c r="H29" s="252">
        <f>('week 1'!K29+'week 02-'!K29+'week 03'!K29+'week 04'!K29)*12</f>
        <v>0</v>
      </c>
      <c r="I29" s="252">
        <f>('week 1'!L29+'week 02-'!L29+'week 03'!L29+'week 04'!L29)*12</f>
        <v>0</v>
      </c>
      <c r="J29" s="252">
        <f>('week 1'!M29+'week 02-'!M29+'week 03'!M29+'week 04'!M29)*12</f>
        <v>0</v>
      </c>
      <c r="K29" s="253">
        <f>('week 1'!N29+'week 02-'!N29+'week 03'!N29+'week 04'!N29)*12</f>
        <v>0</v>
      </c>
      <c r="L29" s="252">
        <f>('week 1'!O29+'week 02-'!O29+'week 03'!O29+'week 04'!O29)*24</f>
        <v>0</v>
      </c>
      <c r="M29" s="252">
        <f>('week 1'!P29+'week 02-'!P29+'week 03'!P29+'week 04'!P29)*24</f>
        <v>0</v>
      </c>
      <c r="N29" s="252">
        <f>('week 1'!Q29+'week 02-'!Q29+'week 03'!Q29+'week 04'!Q29)*24</f>
        <v>0</v>
      </c>
      <c r="O29" s="252">
        <f>('week 1'!R29+'week 02-'!R29+'week 03'!R29+'week 04'!R29)*24</f>
        <v>0</v>
      </c>
      <c r="P29" s="252">
        <f>('week 1'!S29+'week 02-'!S29+'week 03'!S29+'week 04'!S29)*24</f>
        <v>0</v>
      </c>
      <c r="Q29" s="253">
        <f>('week 1'!T29+'week 02-'!T29+'week 03'!T29+'week 04'!T29)*24</f>
        <v>0</v>
      </c>
      <c r="R29" s="252">
        <f>('week 1'!U29+'week 02-'!U29+'week 03'!U29+'week 04'!U29)*24</f>
        <v>0</v>
      </c>
      <c r="S29" s="252">
        <f>('week 1'!V29+'week 02-'!V29+'week 03'!V29+'week 04'!V29)*24</f>
        <v>0</v>
      </c>
      <c r="T29" s="252">
        <f>('week 1'!W29+'week 02-'!W29+'week 03'!W29+'week 04'!W29)*24</f>
        <v>0</v>
      </c>
      <c r="U29" s="252">
        <f>('week 1'!X29+'week 02-'!X29+'week 03'!X29+'week 04'!X29)*24</f>
        <v>0</v>
      </c>
      <c r="V29" s="252">
        <f>('week 1'!Y29+'week 02-'!Y29+'week 03'!Y29+'week 04'!Y29)*24</f>
        <v>0</v>
      </c>
      <c r="W29" s="252">
        <f>('week 1'!Z29+'week 02-'!Z29+'week 03'!Z29+'week 04'!Z29)*24</f>
        <v>0</v>
      </c>
      <c r="X29" s="253">
        <f>('week 1'!AA29+'week 02-'!AA29+'week 03'!AA29+'week 04'!AA29)*24</f>
        <v>0</v>
      </c>
      <c r="Y29" s="252">
        <f>('week 1'!AB29+'week 02-'!AB29+'week 03'!AB29+'week 04'!AB29)*12</f>
        <v>0</v>
      </c>
      <c r="Z29" s="253">
        <f>('week 1'!AC29+'week 02-'!AC29+'week 03'!AC29+'week 04'!AC29)*12</f>
        <v>0</v>
      </c>
      <c r="AA29" s="252">
        <f t="shared" si="0"/>
        <v>0</v>
      </c>
    </row>
    <row r="30" spans="1:27" s="35" customFormat="1" ht="13.5" customHeight="1" x14ac:dyDescent="0.25">
      <c r="B30" s="254" t="s">
        <v>36</v>
      </c>
      <c r="C30" s="255" t="str">
        <f>[1]Sheet2!$C$5</f>
        <v>Mr.I.P.Sriyananda</v>
      </c>
      <c r="D30" s="252">
        <f>('week 1'!D30+'week 02-'!D30+'week 03'!D30+'week 04'!D30)*12</f>
        <v>600</v>
      </c>
      <c r="E30" s="252">
        <f>('week 1'!E30+'week 02-'!E30+'week 03'!E30+'week 04'!E30)*12</f>
        <v>600</v>
      </c>
      <c r="F30" s="257">
        <f>('week 1'!F30+'week 02-'!F30+'week 03'!F30+'week 04'!F30)*12</f>
        <v>1200</v>
      </c>
      <c r="G30" s="252">
        <f>('week 1'!J30+'week 02-'!J30+'week 03'!J30+'week 04'!J30)*12</f>
        <v>3156</v>
      </c>
      <c r="H30" s="252">
        <f>('week 1'!K30+'week 02-'!K30+'week 03'!K30+'week 04'!K30)*12</f>
        <v>8556</v>
      </c>
      <c r="I30" s="252">
        <f>('week 1'!L30+'week 02-'!L30+'week 03'!L30+'week 04'!L30)*12</f>
        <v>5280</v>
      </c>
      <c r="J30" s="252">
        <f>('week 1'!M30+'week 02-'!M30+'week 03'!M30+'week 04'!M30)*12</f>
        <v>180</v>
      </c>
      <c r="K30" s="253">
        <f>('week 1'!N30+'week 02-'!N30+'week 03'!N30+'week 04'!N30)*12</f>
        <v>17172</v>
      </c>
      <c r="L30" s="252">
        <f>('week 1'!O30+'week 02-'!O30+'week 03'!O30+'week 04'!O30)*24</f>
        <v>144</v>
      </c>
      <c r="M30" s="252">
        <f>('week 1'!P30+'week 02-'!P30+'week 03'!P30+'week 04'!P30)*24</f>
        <v>1560</v>
      </c>
      <c r="N30" s="252">
        <f>('week 1'!Q30+'week 02-'!Q30+'week 03'!Q30+'week 04'!Q30)*24</f>
        <v>432</v>
      </c>
      <c r="O30" s="252">
        <f>('week 1'!R30+'week 02-'!R30+'week 03'!R30+'week 04'!R30)*24</f>
        <v>1320</v>
      </c>
      <c r="P30" s="252">
        <f>('week 1'!S30+'week 02-'!S30+'week 03'!S30+'week 04'!S30)*24</f>
        <v>600</v>
      </c>
      <c r="Q30" s="253">
        <f>('week 1'!T30+'week 02-'!T30+'week 03'!T30+'week 04'!T30)*24</f>
        <v>4056</v>
      </c>
      <c r="R30" s="252">
        <f>('week 1'!U30+'week 02-'!U30+'week 03'!U30+'week 04'!U30)*24</f>
        <v>720</v>
      </c>
      <c r="S30" s="252">
        <f>('week 1'!V30+'week 02-'!V30+'week 03'!V30+'week 04'!V30)*24</f>
        <v>1680</v>
      </c>
      <c r="T30" s="252">
        <f>('week 1'!W30+'week 02-'!W30+'week 03'!W30+'week 04'!W30)*24</f>
        <v>1200</v>
      </c>
      <c r="U30" s="252">
        <f>('week 1'!X30+'week 02-'!X30+'week 03'!X30+'week 04'!X30)*24</f>
        <v>2760</v>
      </c>
      <c r="V30" s="252">
        <f>('week 1'!Y30+'week 02-'!Y30+'week 03'!Y30+'week 04'!Y30)*24</f>
        <v>1800</v>
      </c>
      <c r="W30" s="252">
        <f>('week 1'!Z30+'week 02-'!Z30+'week 03'!Z30+'week 04'!Z30)*24</f>
        <v>840</v>
      </c>
      <c r="X30" s="253">
        <f>('week 1'!AA30+'week 02-'!AA30+'week 03'!AA30+'week 04'!AA30)*24</f>
        <v>9000</v>
      </c>
      <c r="Y30" s="252">
        <f>('week 1'!AB30+'week 02-'!AB30+'week 03'!AB30+'week 04'!AB30)*12</f>
        <v>0</v>
      </c>
      <c r="Z30" s="253">
        <f>('week 1'!AC30+'week 02-'!AC30+'week 03'!AC30+'week 04'!AC30)*12</f>
        <v>0</v>
      </c>
      <c r="AA30" s="252">
        <f t="shared" si="0"/>
        <v>31428</v>
      </c>
    </row>
    <row r="31" spans="1:27" s="35" customFormat="1" ht="13.5" customHeight="1" x14ac:dyDescent="0.25">
      <c r="B31" s="254" t="s">
        <v>37</v>
      </c>
      <c r="C31" s="255" t="str">
        <f>[1]Sheet2!$C$7</f>
        <v>Mr.Don Anura Hallala</v>
      </c>
      <c r="D31" s="252">
        <f>('week 1'!D31+'week 02-'!D31+'week 03'!D31+'week 04'!D31)*12</f>
        <v>936</v>
      </c>
      <c r="E31" s="252">
        <f>('week 1'!E31+'week 02-'!E31+'week 03'!E31+'week 04'!E31)*12</f>
        <v>900</v>
      </c>
      <c r="F31" s="257">
        <f>('week 1'!F31+'week 02-'!F31+'week 03'!F31+'week 04'!F31)*12</f>
        <v>1836</v>
      </c>
      <c r="G31" s="252">
        <f>('week 1'!J31+'week 02-'!J31+'week 03'!J31+'week 04'!J31)*12</f>
        <v>2040</v>
      </c>
      <c r="H31" s="252">
        <f>('week 1'!K31+'week 02-'!K31+'week 03'!K31+'week 04'!K31)*12</f>
        <v>4272</v>
      </c>
      <c r="I31" s="252">
        <f>('week 1'!L31+'week 02-'!L31+'week 03'!L31+'week 04'!L31)*12</f>
        <v>2712</v>
      </c>
      <c r="J31" s="252">
        <f>('week 1'!M31+'week 02-'!M31+'week 03'!M31+'week 04'!M31)*12</f>
        <v>180</v>
      </c>
      <c r="K31" s="253">
        <f>('week 1'!N31+'week 02-'!N31+'week 03'!N31+'week 04'!N31)*12</f>
        <v>9204</v>
      </c>
      <c r="L31" s="252">
        <f>('week 1'!O31+'week 02-'!O31+'week 03'!O31+'week 04'!O31)*24</f>
        <v>120</v>
      </c>
      <c r="M31" s="252">
        <f>('week 1'!P31+'week 02-'!P31+'week 03'!P31+'week 04'!P31)*24</f>
        <v>120</v>
      </c>
      <c r="N31" s="252">
        <f>('week 1'!Q31+'week 02-'!Q31+'week 03'!Q31+'week 04'!Q31)*24</f>
        <v>240</v>
      </c>
      <c r="O31" s="252">
        <f>('week 1'!R31+'week 02-'!R31+'week 03'!R31+'week 04'!R31)*24</f>
        <v>336</v>
      </c>
      <c r="P31" s="252">
        <f>('week 1'!S31+'week 02-'!S31+'week 03'!S31+'week 04'!S31)*24</f>
        <v>360</v>
      </c>
      <c r="Q31" s="253">
        <f>('week 1'!T31+'week 02-'!T31+'week 03'!T31+'week 04'!T31)*24</f>
        <v>1176</v>
      </c>
      <c r="R31" s="252">
        <f>('week 1'!U31+'week 02-'!U31+'week 03'!U31+'week 04'!U31)*24</f>
        <v>192</v>
      </c>
      <c r="S31" s="252">
        <f>('week 1'!V31+'week 02-'!V31+'week 03'!V31+'week 04'!V31)*24</f>
        <v>120</v>
      </c>
      <c r="T31" s="252">
        <f>('week 1'!W31+'week 02-'!W31+'week 03'!W31+'week 04'!W31)*24</f>
        <v>144</v>
      </c>
      <c r="U31" s="252">
        <f>('week 1'!X31+'week 02-'!X31+'week 03'!X31+'week 04'!X31)*24</f>
        <v>312</v>
      </c>
      <c r="V31" s="252">
        <f>('week 1'!Y31+'week 02-'!Y31+'week 03'!Y31+'week 04'!Y31)*24</f>
        <v>192</v>
      </c>
      <c r="W31" s="252">
        <f>('week 1'!Z31+'week 02-'!Z31+'week 03'!Z31+'week 04'!Z31)*24</f>
        <v>384</v>
      </c>
      <c r="X31" s="253">
        <f>('week 1'!AA31+'week 02-'!AA31+'week 03'!AA31+'week 04'!AA31)*24</f>
        <v>1344</v>
      </c>
      <c r="Y31" s="252">
        <f>('week 1'!AB31+'week 02-'!AB31+'week 03'!AB31+'week 04'!AB31)*12</f>
        <v>0</v>
      </c>
      <c r="Z31" s="253">
        <f>('week 1'!AC31+'week 02-'!AC31+'week 03'!AC31+'week 04'!AC31)*12</f>
        <v>0</v>
      </c>
      <c r="AA31" s="252">
        <f t="shared" si="0"/>
        <v>13560</v>
      </c>
    </row>
    <row r="32" spans="1:27" s="35" customFormat="1" ht="13.5" customHeight="1" x14ac:dyDescent="0.25">
      <c r="B32" s="254" t="s">
        <v>38</v>
      </c>
      <c r="C32" s="255" t="str">
        <f>[1]Sheet2!$C$8</f>
        <v>Mr.A.P.S.H.Dayarathna</v>
      </c>
      <c r="D32" s="252">
        <f>('week 1'!D32+'week 02-'!D32+'week 03'!D32+'week 04'!D32)*12</f>
        <v>264</v>
      </c>
      <c r="E32" s="252">
        <f>('week 1'!E32+'week 02-'!E32+'week 03'!E32+'week 04'!E32)*12</f>
        <v>276</v>
      </c>
      <c r="F32" s="257">
        <f>('week 1'!F32+'week 02-'!F32+'week 03'!F32+'week 04'!F32)*12</f>
        <v>540</v>
      </c>
      <c r="G32" s="252">
        <f>('week 1'!J32+'week 02-'!J32+'week 03'!J32+'week 04'!J32)*12</f>
        <v>300</v>
      </c>
      <c r="H32" s="252">
        <f>('week 1'!K32+'week 02-'!K32+'week 03'!K32+'week 04'!K32)*12</f>
        <v>720</v>
      </c>
      <c r="I32" s="252">
        <f>('week 1'!L32+'week 02-'!L32+'week 03'!L32+'week 04'!L32)*12</f>
        <v>1080</v>
      </c>
      <c r="J32" s="252">
        <f>('week 1'!M32+'week 02-'!M32+'week 03'!M32+'week 04'!M32)*12</f>
        <v>0</v>
      </c>
      <c r="K32" s="253">
        <f>('week 1'!N32+'week 02-'!N32+'week 03'!N32+'week 04'!N32)*12</f>
        <v>2100</v>
      </c>
      <c r="L32" s="252">
        <f>('week 1'!O32+'week 02-'!O32+'week 03'!O32+'week 04'!O32)*24</f>
        <v>120</v>
      </c>
      <c r="M32" s="252">
        <f>('week 1'!P32+'week 02-'!P32+'week 03'!P32+'week 04'!P32)*24</f>
        <v>360</v>
      </c>
      <c r="N32" s="252">
        <f>('week 1'!Q32+'week 02-'!Q32+'week 03'!Q32+'week 04'!Q32)*24</f>
        <v>120</v>
      </c>
      <c r="O32" s="252">
        <f>('week 1'!R32+'week 02-'!R32+'week 03'!R32+'week 04'!R32)*24</f>
        <v>360</v>
      </c>
      <c r="P32" s="252">
        <f>('week 1'!S32+'week 02-'!S32+'week 03'!S32+'week 04'!S32)*24</f>
        <v>240</v>
      </c>
      <c r="Q32" s="253">
        <f>('week 1'!T32+'week 02-'!T32+'week 03'!T32+'week 04'!T32)*24</f>
        <v>1200</v>
      </c>
      <c r="R32" s="252">
        <f>('week 1'!U32+'week 02-'!U32+'week 03'!U32+'week 04'!U32)*24</f>
        <v>120</v>
      </c>
      <c r="S32" s="252">
        <f>('week 1'!V32+'week 02-'!V32+'week 03'!V32+'week 04'!V32)*24</f>
        <v>288</v>
      </c>
      <c r="T32" s="252">
        <f>('week 1'!W32+'week 02-'!W32+'week 03'!W32+'week 04'!W32)*24</f>
        <v>240</v>
      </c>
      <c r="U32" s="252">
        <f>('week 1'!X32+'week 02-'!X32+'week 03'!X32+'week 04'!X32)*24</f>
        <v>672</v>
      </c>
      <c r="V32" s="252">
        <f>('week 1'!Y32+'week 02-'!Y32+'week 03'!Y32+'week 04'!Y32)*24</f>
        <v>600</v>
      </c>
      <c r="W32" s="252">
        <f>('week 1'!Z32+'week 02-'!Z32+'week 03'!Z32+'week 04'!Z32)*24</f>
        <v>0</v>
      </c>
      <c r="X32" s="253">
        <f>('week 1'!AA32+'week 02-'!AA32+'week 03'!AA32+'week 04'!AA32)*24</f>
        <v>1920</v>
      </c>
      <c r="Y32" s="252">
        <f>('week 1'!AB32+'week 02-'!AB32+'week 03'!AB32+'week 04'!AB32)*12</f>
        <v>0</v>
      </c>
      <c r="Z32" s="253">
        <f>('week 1'!AC32+'week 02-'!AC32+'week 03'!AC32+'week 04'!AC32)*12</f>
        <v>0</v>
      </c>
      <c r="AA32" s="252">
        <f t="shared" si="0"/>
        <v>5760</v>
      </c>
    </row>
    <row r="33" spans="1:27" s="35" customFormat="1" ht="13.5" customHeight="1" x14ac:dyDescent="0.25">
      <c r="B33" s="254" t="s">
        <v>39</v>
      </c>
      <c r="C33" s="255" t="str">
        <f>[1]Sheet2!$C$6</f>
        <v>Mr.W.A.M.P.K.De Kosta</v>
      </c>
      <c r="D33" s="252">
        <f>('week 1'!D33+'week 02-'!D33+'week 03'!D33+'week 04'!D33)*12</f>
        <v>504</v>
      </c>
      <c r="E33" s="252">
        <f>('week 1'!E33+'week 02-'!E33+'week 03'!E33+'week 04'!E33)*12</f>
        <v>480</v>
      </c>
      <c r="F33" s="257">
        <f>('week 1'!F33+'week 02-'!F33+'week 03'!F33+'week 04'!F33)*12</f>
        <v>984</v>
      </c>
      <c r="G33" s="252">
        <f>('week 1'!J33+'week 02-'!J33+'week 03'!J33+'week 04'!J33)*12</f>
        <v>600</v>
      </c>
      <c r="H33" s="252">
        <f>('week 1'!K33+'week 02-'!K33+'week 03'!K33+'week 04'!K33)*12</f>
        <v>3660</v>
      </c>
      <c r="I33" s="252">
        <f>('week 1'!L33+'week 02-'!L33+'week 03'!L33+'week 04'!L33)*12</f>
        <v>3600</v>
      </c>
      <c r="J33" s="252">
        <f>('week 1'!M33+'week 02-'!M33+'week 03'!M33+'week 04'!M33)*12</f>
        <v>240</v>
      </c>
      <c r="K33" s="253">
        <f>('week 1'!N33+'week 02-'!N33+'week 03'!N33+'week 04'!N33)*12</f>
        <v>8100</v>
      </c>
      <c r="L33" s="252">
        <f>('week 1'!O33+'week 02-'!O33+'week 03'!O33+'week 04'!O33)*24</f>
        <v>840</v>
      </c>
      <c r="M33" s="252">
        <f>('week 1'!P33+'week 02-'!P33+'week 03'!P33+'week 04'!P33)*24</f>
        <v>2760</v>
      </c>
      <c r="N33" s="252">
        <f>('week 1'!Q33+'week 02-'!Q33+'week 03'!Q33+'week 04'!Q33)*24</f>
        <v>1320</v>
      </c>
      <c r="O33" s="252">
        <f>('week 1'!R33+'week 02-'!R33+'week 03'!R33+'week 04'!R33)*24</f>
        <v>3120</v>
      </c>
      <c r="P33" s="252">
        <f>('week 1'!S33+'week 02-'!S33+'week 03'!S33+'week 04'!S33)*24</f>
        <v>0</v>
      </c>
      <c r="Q33" s="253">
        <f>('week 1'!T33+'week 02-'!T33+'week 03'!T33+'week 04'!T33)*24</f>
        <v>8040</v>
      </c>
      <c r="R33" s="252">
        <f>('week 1'!U33+'week 02-'!U33+'week 03'!U33+'week 04'!U33)*24</f>
        <v>720</v>
      </c>
      <c r="S33" s="252">
        <f>('week 1'!V33+'week 02-'!V33+'week 03'!V33+'week 04'!V33)*24</f>
        <v>1200</v>
      </c>
      <c r="T33" s="252">
        <f>('week 1'!W33+'week 02-'!W33+'week 03'!W33+'week 04'!W33)*24</f>
        <v>1680</v>
      </c>
      <c r="U33" s="252">
        <f>('week 1'!X33+'week 02-'!X33+'week 03'!X33+'week 04'!X33)*24</f>
        <v>3000</v>
      </c>
      <c r="V33" s="252">
        <f>('week 1'!Y33+'week 02-'!Y33+'week 03'!Y33+'week 04'!Y33)*24</f>
        <v>2040</v>
      </c>
      <c r="W33" s="252">
        <f>('week 1'!Z33+'week 02-'!Z33+'week 03'!Z33+'week 04'!Z33)*24</f>
        <v>1080</v>
      </c>
      <c r="X33" s="253">
        <f>('week 1'!AA33+'week 02-'!AA33+'week 03'!AA33+'week 04'!AA33)*24</f>
        <v>9720</v>
      </c>
      <c r="Y33" s="252">
        <f>('week 1'!AB33+'week 02-'!AB33+'week 03'!AB33+'week 04'!AB33)*12</f>
        <v>36</v>
      </c>
      <c r="Z33" s="253">
        <f>('week 1'!AC33+'week 02-'!AC33+'week 03'!AC33+'week 04'!AC33)*12</f>
        <v>36</v>
      </c>
      <c r="AA33" s="252">
        <f t="shared" si="0"/>
        <v>26880</v>
      </c>
    </row>
    <row r="34" spans="1:27" s="136" customFormat="1" ht="14.25" customHeight="1" x14ac:dyDescent="0.25">
      <c r="B34" s="316" t="s">
        <v>5</v>
      </c>
      <c r="C34" s="316"/>
      <c r="D34" s="257">
        <f>('week 1'!D34+'week 02-'!D34+'week 03'!D34+'week 04'!D34)*12</f>
        <v>2304</v>
      </c>
      <c r="E34" s="257">
        <f>('week 1'!E34+'week 02-'!E34+'week 03'!E34+'week 04'!E34)*12</f>
        <v>2256</v>
      </c>
      <c r="F34" s="257">
        <f>('week 1'!F34+'week 02-'!F34+'week 03'!F34+'week 04'!F34)*12</f>
        <v>4560</v>
      </c>
      <c r="G34" s="257">
        <f>('week 1'!J34+'week 02-'!J34+'week 03'!J34+'week 04'!J34)*12</f>
        <v>6096</v>
      </c>
      <c r="H34" s="257">
        <f>('week 1'!K34+'week 02-'!K34+'week 03'!K34+'week 04'!K34)*12</f>
        <v>17208</v>
      </c>
      <c r="I34" s="257">
        <f>('week 1'!L34+'week 02-'!L34+'week 03'!L34+'week 04'!L34)*12</f>
        <v>12672</v>
      </c>
      <c r="J34" s="257">
        <f>('week 1'!M34+'week 02-'!M34+'week 03'!M34+'week 04'!M34)*12</f>
        <v>600</v>
      </c>
      <c r="K34" s="257">
        <f>('week 1'!N34+'week 02-'!N34+'week 03'!N34+'week 04'!N34)*12</f>
        <v>36576</v>
      </c>
      <c r="L34" s="257">
        <f>('week 1'!O34+'week 02-'!O34+'week 03'!O34+'week 04'!O34)*24</f>
        <v>1224</v>
      </c>
      <c r="M34" s="257">
        <f>('week 1'!P34+'week 02-'!P34+'week 03'!P34+'week 04'!P34)*24</f>
        <v>4800</v>
      </c>
      <c r="N34" s="257">
        <f>('week 1'!Q34+'week 02-'!Q34+'week 03'!Q34+'week 04'!Q34)*24</f>
        <v>2112</v>
      </c>
      <c r="O34" s="257">
        <f>('week 1'!R34+'week 02-'!R34+'week 03'!R34+'week 04'!R34)*24</f>
        <v>5136</v>
      </c>
      <c r="P34" s="257">
        <f>('week 1'!S34+'week 02-'!S34+'week 03'!S34+'week 04'!S34)*24</f>
        <v>1200</v>
      </c>
      <c r="Q34" s="257">
        <f>('week 1'!T34+'week 02-'!T34+'week 03'!T34+'week 04'!T34)*24</f>
        <v>14472</v>
      </c>
      <c r="R34" s="257">
        <f>('week 1'!U34+'week 02-'!U34+'week 03'!U34+'week 04'!U34)*24</f>
        <v>1752</v>
      </c>
      <c r="S34" s="257">
        <f>('week 1'!V34+'week 02-'!V34+'week 03'!V34+'week 04'!V34)*24</f>
        <v>3288</v>
      </c>
      <c r="T34" s="257">
        <f>('week 1'!W34+'week 02-'!W34+'week 03'!W34+'week 04'!W34)*24</f>
        <v>3264</v>
      </c>
      <c r="U34" s="257">
        <f>('week 1'!X34+'week 02-'!X34+'week 03'!X34+'week 04'!X34)*24</f>
        <v>6744</v>
      </c>
      <c r="V34" s="257">
        <f>('week 1'!Y34+'week 02-'!Y34+'week 03'!Y34+'week 04'!Y34)*24</f>
        <v>4632</v>
      </c>
      <c r="W34" s="257">
        <f>('week 1'!Z34+'week 02-'!Z34+'week 03'!Z34+'week 04'!Z34)*24</f>
        <v>2304</v>
      </c>
      <c r="X34" s="257">
        <f>('week 1'!AA34+'week 02-'!AA34+'week 03'!AA34+'week 04'!AA34)*24</f>
        <v>21984</v>
      </c>
      <c r="Y34" s="257">
        <f>('week 1'!AB34+'week 02-'!AB34+'week 03'!AB34+'week 04'!AB34)*12</f>
        <v>36</v>
      </c>
      <c r="Z34" s="257">
        <f>('week 1'!AC34+'week 02-'!AC34+'week 03'!AC34+'week 04'!AC34)*12</f>
        <v>36</v>
      </c>
      <c r="AA34" s="257">
        <f t="shared" si="0"/>
        <v>77628</v>
      </c>
    </row>
    <row r="35" spans="1:27" s="35" customFormat="1" ht="15.75" x14ac:dyDescent="0.25">
      <c r="A35" s="144" t="s">
        <v>9</v>
      </c>
      <c r="B35" s="317" t="s">
        <v>79</v>
      </c>
      <c r="C35" s="317"/>
      <c r="D35" s="252">
        <f>('week 1'!D35+'week 02-'!D35+'week 03'!D35+'week 04'!D35)*12</f>
        <v>0</v>
      </c>
      <c r="E35" s="252">
        <f>('week 1'!E35+'week 02-'!E35+'week 03'!E35+'week 04'!E35)*12</f>
        <v>0</v>
      </c>
      <c r="F35" s="257">
        <f>('week 1'!F35+'week 02-'!F35+'week 03'!F35+'week 04'!F35)*12</f>
        <v>0</v>
      </c>
      <c r="G35" s="252">
        <f>('week 1'!J35+'week 02-'!J35+'week 03'!J35+'week 04'!J35)*12</f>
        <v>0</v>
      </c>
      <c r="H35" s="252">
        <f>('week 1'!K35+'week 02-'!K35+'week 03'!K35+'week 04'!K35)*12</f>
        <v>0</v>
      </c>
      <c r="I35" s="252">
        <f>('week 1'!L35+'week 02-'!L35+'week 03'!L35+'week 04'!L35)*12</f>
        <v>0</v>
      </c>
      <c r="J35" s="252">
        <f>('week 1'!M35+'week 02-'!M35+'week 03'!M35+'week 04'!M35)*12</f>
        <v>0</v>
      </c>
      <c r="K35" s="253">
        <f>('week 1'!N35+'week 02-'!N35+'week 03'!N35+'week 04'!N35)*12</f>
        <v>0</v>
      </c>
      <c r="L35" s="252">
        <f>('week 1'!O35+'week 02-'!O35+'week 03'!O35+'week 04'!O35)*24</f>
        <v>0</v>
      </c>
      <c r="M35" s="252">
        <f>('week 1'!P35+'week 02-'!P35+'week 03'!P35+'week 04'!P35)*24</f>
        <v>0</v>
      </c>
      <c r="N35" s="252">
        <f>('week 1'!Q35+'week 02-'!Q35+'week 03'!Q35+'week 04'!Q35)*24</f>
        <v>0</v>
      </c>
      <c r="O35" s="252">
        <f>('week 1'!R35+'week 02-'!R35+'week 03'!R35+'week 04'!R35)*24</f>
        <v>0</v>
      </c>
      <c r="P35" s="252">
        <f>('week 1'!S35+'week 02-'!S35+'week 03'!S35+'week 04'!S35)*24</f>
        <v>0</v>
      </c>
      <c r="Q35" s="253">
        <f>('week 1'!T35+'week 02-'!T35+'week 03'!T35+'week 04'!T35)*24</f>
        <v>0</v>
      </c>
      <c r="R35" s="252">
        <f>('week 1'!U35+'week 02-'!U35+'week 03'!U35+'week 04'!U35)*24</f>
        <v>0</v>
      </c>
      <c r="S35" s="252">
        <f>('week 1'!V35+'week 02-'!V35+'week 03'!V35+'week 04'!V35)*24</f>
        <v>0</v>
      </c>
      <c r="T35" s="252">
        <f>('week 1'!W35+'week 02-'!W35+'week 03'!W35+'week 04'!W35)*24</f>
        <v>0</v>
      </c>
      <c r="U35" s="252">
        <f>('week 1'!X35+'week 02-'!X35+'week 03'!X35+'week 04'!X35)*24</f>
        <v>0</v>
      </c>
      <c r="V35" s="252">
        <f>('week 1'!Y35+'week 02-'!Y35+'week 03'!Y35+'week 04'!Y35)*24</f>
        <v>0</v>
      </c>
      <c r="W35" s="252">
        <f>('week 1'!Z35+'week 02-'!Z35+'week 03'!Z35+'week 04'!Z35)*24</f>
        <v>0</v>
      </c>
      <c r="X35" s="253">
        <f>('week 1'!AA35+'week 02-'!AA35+'week 03'!AA35+'week 04'!AA35)*24</f>
        <v>0</v>
      </c>
      <c r="Y35" s="252">
        <f>('week 1'!AB35+'week 02-'!AB35+'week 03'!AB35+'week 04'!AB35)*12</f>
        <v>0</v>
      </c>
      <c r="Z35" s="253">
        <f>('week 1'!AC35+'week 02-'!AC35+'week 03'!AC35+'week 04'!AC35)*12</f>
        <v>0</v>
      </c>
      <c r="AA35" s="252">
        <f t="shared" si="0"/>
        <v>0</v>
      </c>
    </row>
    <row r="36" spans="1:27" s="35" customFormat="1" ht="15.75" x14ac:dyDescent="0.25">
      <c r="B36" s="254" t="s">
        <v>40</v>
      </c>
      <c r="C36" s="254" t="str">
        <f>[1]Sheet2!$C$9</f>
        <v>Mr.S.A.M.S.Aththanayakage</v>
      </c>
      <c r="D36" s="252">
        <f>('week 1'!D36+'week 02-'!D36+'week 03'!D36+'week 04'!D36)*12</f>
        <v>840</v>
      </c>
      <c r="E36" s="252">
        <f>('week 1'!E36+'week 02-'!E36+'week 03'!E36+'week 04'!E36)*12</f>
        <v>840</v>
      </c>
      <c r="F36" s="257">
        <f>('week 1'!F36+'week 02-'!F36+'week 03'!F36+'week 04'!F36)*12</f>
        <v>1680</v>
      </c>
      <c r="G36" s="252">
        <f>('week 1'!J36+'week 02-'!J36+'week 03'!J36+'week 04'!J36)*12</f>
        <v>2520</v>
      </c>
      <c r="H36" s="252">
        <f>('week 1'!K36+'week 02-'!K36+'week 03'!K36+'week 04'!K36)*12</f>
        <v>5940</v>
      </c>
      <c r="I36" s="252">
        <f>('week 1'!L36+'week 02-'!L36+'week 03'!L36+'week 04'!L36)*12</f>
        <v>5856</v>
      </c>
      <c r="J36" s="252">
        <f>('week 1'!M36+'week 02-'!M36+'week 03'!M36+'week 04'!M36)*12</f>
        <v>0</v>
      </c>
      <c r="K36" s="253">
        <f>('week 1'!N36+'week 02-'!N36+'week 03'!N36+'week 04'!N36)*12</f>
        <v>14316</v>
      </c>
      <c r="L36" s="252">
        <f>('week 1'!O36+'week 02-'!O36+'week 03'!O36+'week 04'!O36)*24</f>
        <v>432</v>
      </c>
      <c r="M36" s="252">
        <f>('week 1'!P36+'week 02-'!P36+'week 03'!P36+'week 04'!P36)*24</f>
        <v>504</v>
      </c>
      <c r="N36" s="252">
        <f>('week 1'!Q36+'week 02-'!Q36+'week 03'!Q36+'week 04'!Q36)*24</f>
        <v>360</v>
      </c>
      <c r="O36" s="252">
        <f>('week 1'!R36+'week 02-'!R36+'week 03'!R36+'week 04'!R36)*24</f>
        <v>360</v>
      </c>
      <c r="P36" s="252">
        <f>('week 1'!S36+'week 02-'!S36+'week 03'!S36+'week 04'!S36)*24</f>
        <v>0</v>
      </c>
      <c r="Q36" s="253">
        <f>('week 1'!T36+'week 02-'!T36+'week 03'!T36+'week 04'!T36)*24</f>
        <v>1656</v>
      </c>
      <c r="R36" s="252">
        <f>('week 1'!U36+'week 02-'!U36+'week 03'!U36+'week 04'!U36)*24</f>
        <v>120</v>
      </c>
      <c r="S36" s="252">
        <f>('week 1'!V36+'week 02-'!V36+'week 03'!V36+'week 04'!V36)*24</f>
        <v>2712</v>
      </c>
      <c r="T36" s="252">
        <f>('week 1'!W36+'week 02-'!W36+'week 03'!W36+'week 04'!W36)*24</f>
        <v>600</v>
      </c>
      <c r="U36" s="252">
        <f>('week 1'!X36+'week 02-'!X36+'week 03'!X36+'week 04'!X36)*24</f>
        <v>3192</v>
      </c>
      <c r="V36" s="252">
        <f>('week 1'!Y36+'week 02-'!Y36+'week 03'!Y36+'week 04'!Y36)*24</f>
        <v>1080</v>
      </c>
      <c r="W36" s="252">
        <f>('week 1'!Z36+'week 02-'!Z36+'week 03'!Z36+'week 04'!Z36)*24</f>
        <v>2400</v>
      </c>
      <c r="X36" s="253">
        <f>('week 1'!AA36+'week 02-'!AA36+'week 03'!AA36+'week 04'!AA36)*24</f>
        <v>10104</v>
      </c>
      <c r="Y36" s="252">
        <f>('week 1'!AB36+'week 02-'!AB36+'week 03'!AB36+'week 04'!AB36)*12</f>
        <v>0</v>
      </c>
      <c r="Z36" s="253">
        <f>('week 1'!AC36+'week 02-'!AC36+'week 03'!AC36+'week 04'!AC36)*12</f>
        <v>0</v>
      </c>
      <c r="AA36" s="252">
        <f t="shared" si="0"/>
        <v>27756</v>
      </c>
    </row>
    <row r="37" spans="1:27" s="35" customFormat="1" ht="15.75" x14ac:dyDescent="0.25">
      <c r="B37" s="254" t="s">
        <v>41</v>
      </c>
      <c r="C37" s="254" t="str">
        <f>[1]Sheet2!$C$11</f>
        <v>RD Distributor</v>
      </c>
      <c r="D37" s="252">
        <f>('week 1'!D37+'week 02-'!D37+'week 03'!D37+'week 04'!D37)*12</f>
        <v>348</v>
      </c>
      <c r="E37" s="252">
        <f>('week 1'!E37+'week 02-'!E37+'week 03'!E37+'week 04'!E37)*12</f>
        <v>324</v>
      </c>
      <c r="F37" s="257">
        <f>('week 1'!F37+'week 02-'!F37+'week 03'!F37+'week 04'!F37)*12</f>
        <v>672</v>
      </c>
      <c r="G37" s="252">
        <f>('week 1'!J37+'week 02-'!J37+'week 03'!J37+'week 04'!J37)*12</f>
        <v>1440</v>
      </c>
      <c r="H37" s="252">
        <f>('week 1'!K37+'week 02-'!K37+'week 03'!K37+'week 04'!K37)*12</f>
        <v>2172</v>
      </c>
      <c r="I37" s="252">
        <f>('week 1'!L37+'week 02-'!L37+'week 03'!L37+'week 04'!L37)*12</f>
        <v>2196</v>
      </c>
      <c r="J37" s="252">
        <f>('week 1'!M37+'week 02-'!M37+'week 03'!M37+'week 04'!M37)*12</f>
        <v>360</v>
      </c>
      <c r="K37" s="253">
        <f>('week 1'!N37+'week 02-'!N37+'week 03'!N37+'week 04'!N37)*12</f>
        <v>6168</v>
      </c>
      <c r="L37" s="252">
        <f>('week 1'!O37+'week 02-'!O37+'week 03'!O37+'week 04'!O37)*24</f>
        <v>0</v>
      </c>
      <c r="M37" s="252">
        <f>('week 1'!P37+'week 02-'!P37+'week 03'!P37+'week 04'!P37)*24</f>
        <v>0</v>
      </c>
      <c r="N37" s="252">
        <f>('week 1'!Q37+'week 02-'!Q37+'week 03'!Q37+'week 04'!Q37)*24</f>
        <v>0</v>
      </c>
      <c r="O37" s="252">
        <f>('week 1'!R37+'week 02-'!R37+'week 03'!R37+'week 04'!R37)*24</f>
        <v>0</v>
      </c>
      <c r="P37" s="252">
        <f>('week 1'!S37+'week 02-'!S37+'week 03'!S37+'week 04'!S37)*24</f>
        <v>240</v>
      </c>
      <c r="Q37" s="253">
        <f>('week 1'!T37+'week 02-'!T37+'week 03'!T37+'week 04'!T37)*24</f>
        <v>240</v>
      </c>
      <c r="R37" s="252">
        <f>('week 1'!U37+'week 02-'!U37+'week 03'!U37+'week 04'!U37)*24</f>
        <v>840</v>
      </c>
      <c r="S37" s="252">
        <f>('week 1'!V37+'week 02-'!V37+'week 03'!V37+'week 04'!V37)*24</f>
        <v>600</v>
      </c>
      <c r="T37" s="252">
        <f>('week 1'!W37+'week 02-'!W37+'week 03'!W37+'week 04'!W37)*24</f>
        <v>720</v>
      </c>
      <c r="U37" s="252">
        <f>('week 1'!X37+'week 02-'!X37+'week 03'!X37+'week 04'!X37)*24</f>
        <v>2040</v>
      </c>
      <c r="V37" s="252">
        <f>('week 1'!Y37+'week 02-'!Y37+'week 03'!Y37+'week 04'!Y37)*24</f>
        <v>360</v>
      </c>
      <c r="W37" s="252">
        <f>('week 1'!Z37+'week 02-'!Z37+'week 03'!Z37+'week 04'!Z37)*24</f>
        <v>3720</v>
      </c>
      <c r="X37" s="253">
        <f>('week 1'!AA37+'week 02-'!AA37+'week 03'!AA37+'week 04'!AA37)*24</f>
        <v>8280</v>
      </c>
      <c r="Y37" s="252">
        <f>('week 1'!AB37+'week 02-'!AB37+'week 03'!AB37+'week 04'!AB37)*12</f>
        <v>0</v>
      </c>
      <c r="Z37" s="253">
        <f>('week 1'!AC37+'week 02-'!AC37+'week 03'!AC37+'week 04'!AC37)*12</f>
        <v>0</v>
      </c>
      <c r="AA37" s="252">
        <f t="shared" si="0"/>
        <v>15360</v>
      </c>
    </row>
    <row r="38" spans="1:27" s="35" customFormat="1" ht="15.75" x14ac:dyDescent="0.25">
      <c r="B38" s="254" t="s">
        <v>42</v>
      </c>
      <c r="C38" s="70" t="s">
        <v>91</v>
      </c>
      <c r="D38" s="252">
        <f>('week 1'!D38+'week 02-'!D38+'week 03'!D38+'week 04'!D38)*12</f>
        <v>180</v>
      </c>
      <c r="E38" s="252">
        <f>('week 1'!E38+'week 02-'!E38+'week 03'!E38+'week 04'!E38)*12</f>
        <v>180</v>
      </c>
      <c r="F38" s="257">
        <f>('week 1'!F38+'week 02-'!F38+'week 03'!F38+'week 04'!F38)*12</f>
        <v>360</v>
      </c>
      <c r="G38" s="252">
        <f>('week 1'!J38+'week 02-'!J38+'week 03'!J38+'week 04'!J38)*12</f>
        <v>1560</v>
      </c>
      <c r="H38" s="252">
        <f>('week 1'!K38+'week 02-'!K38+'week 03'!K38+'week 04'!K38)*12</f>
        <v>2940</v>
      </c>
      <c r="I38" s="252">
        <f>('week 1'!L38+'week 02-'!L38+'week 03'!L38+'week 04'!L38)*12</f>
        <v>2880</v>
      </c>
      <c r="J38" s="252">
        <f>('week 1'!M38+'week 02-'!M38+'week 03'!M38+'week 04'!M38)*12</f>
        <v>120</v>
      </c>
      <c r="K38" s="253">
        <f>('week 1'!N38+'week 02-'!N38+'week 03'!N38+'week 04'!N38)*12</f>
        <v>7500</v>
      </c>
      <c r="L38" s="252">
        <f>('week 1'!O38+'week 02-'!O38+'week 03'!O38+'week 04'!O38)*24</f>
        <v>0</v>
      </c>
      <c r="M38" s="252">
        <f>('week 1'!P38+'week 02-'!P38+'week 03'!P38+'week 04'!P38)*24</f>
        <v>0</v>
      </c>
      <c r="N38" s="252">
        <f>('week 1'!Q38+'week 02-'!Q38+'week 03'!Q38+'week 04'!Q38)*24</f>
        <v>0</v>
      </c>
      <c r="O38" s="252">
        <f>('week 1'!R38+'week 02-'!R38+'week 03'!R38+'week 04'!R38)*24</f>
        <v>0</v>
      </c>
      <c r="P38" s="252">
        <f>('week 1'!S38+'week 02-'!S38+'week 03'!S38+'week 04'!S38)*24</f>
        <v>0</v>
      </c>
      <c r="Q38" s="253">
        <f>('week 1'!T38+'week 02-'!T38+'week 03'!T38+'week 04'!T38)*24</f>
        <v>0</v>
      </c>
      <c r="R38" s="252">
        <f>('week 1'!U38+'week 02-'!U38+'week 03'!U38+'week 04'!U38)*24</f>
        <v>0</v>
      </c>
      <c r="S38" s="252">
        <f>('week 1'!V38+'week 02-'!V38+'week 03'!V38+'week 04'!V38)*24</f>
        <v>648</v>
      </c>
      <c r="T38" s="252">
        <f>('week 1'!W38+'week 02-'!W38+'week 03'!W38+'week 04'!W38)*24</f>
        <v>432</v>
      </c>
      <c r="U38" s="252">
        <f>('week 1'!X38+'week 02-'!X38+'week 03'!X38+'week 04'!X38)*24</f>
        <v>768</v>
      </c>
      <c r="V38" s="252">
        <f>('week 1'!Y38+'week 02-'!Y38+'week 03'!Y38+'week 04'!Y38)*24</f>
        <v>480</v>
      </c>
      <c r="W38" s="252">
        <f>('week 1'!Z38+'week 02-'!Z38+'week 03'!Z38+'week 04'!Z38)*24</f>
        <v>72</v>
      </c>
      <c r="X38" s="253">
        <f>('week 1'!AA38+'week 02-'!AA38+'week 03'!AA38+'week 04'!AA38)*24</f>
        <v>2400</v>
      </c>
      <c r="Y38" s="252">
        <f>('week 1'!AB38+'week 02-'!AB38+'week 03'!AB38+'week 04'!AB38)*12</f>
        <v>0</v>
      </c>
      <c r="Z38" s="253">
        <f>('week 1'!AC38+'week 02-'!AC38+'week 03'!AC38+'week 04'!AC38)*12</f>
        <v>0</v>
      </c>
      <c r="AA38" s="252">
        <f t="shared" si="0"/>
        <v>10260</v>
      </c>
    </row>
    <row r="39" spans="1:27" s="35" customFormat="1" ht="15.75" x14ac:dyDescent="0.25">
      <c r="B39" s="254" t="s">
        <v>43</v>
      </c>
      <c r="C39" s="254" t="str">
        <f>[1]Sheet2!$C$10</f>
        <v>Mr.U.L.Wijerathne</v>
      </c>
      <c r="D39" s="252">
        <f>('week 1'!D39+'week 02-'!D39+'week 03'!D39+'week 04'!D39)*12</f>
        <v>240</v>
      </c>
      <c r="E39" s="252">
        <f>('week 1'!E39+'week 02-'!E39+'week 03'!E39+'week 04'!E39)*12</f>
        <v>240</v>
      </c>
      <c r="F39" s="257">
        <f>('week 1'!F39+'week 02-'!F39+'week 03'!F39+'week 04'!F39)*12</f>
        <v>480</v>
      </c>
      <c r="G39" s="252">
        <f>('week 1'!J39+'week 02-'!J39+'week 03'!J39+'week 04'!J39)*12</f>
        <v>360</v>
      </c>
      <c r="H39" s="252">
        <f>('week 1'!K39+'week 02-'!K39+'week 03'!K39+'week 04'!K39)*12</f>
        <v>1992</v>
      </c>
      <c r="I39" s="252">
        <f>('week 1'!L39+'week 02-'!L39+'week 03'!L39+'week 04'!L39)*12</f>
        <v>1608</v>
      </c>
      <c r="J39" s="252">
        <f>('week 1'!M39+'week 02-'!M39+'week 03'!M39+'week 04'!M39)*12</f>
        <v>360</v>
      </c>
      <c r="K39" s="253">
        <f>('week 1'!N39+'week 02-'!N39+'week 03'!N39+'week 04'!N39)*12</f>
        <v>4320</v>
      </c>
      <c r="L39" s="252">
        <f>('week 1'!O39+'week 02-'!O39+'week 03'!O39+'week 04'!O39)*24</f>
        <v>240</v>
      </c>
      <c r="M39" s="252">
        <f>('week 1'!P39+'week 02-'!P39+'week 03'!P39+'week 04'!P39)*24</f>
        <v>744</v>
      </c>
      <c r="N39" s="252">
        <f>('week 1'!Q39+'week 02-'!Q39+'week 03'!Q39+'week 04'!Q39)*24</f>
        <v>240</v>
      </c>
      <c r="O39" s="252">
        <f>('week 1'!R39+'week 02-'!R39+'week 03'!R39+'week 04'!R39)*24</f>
        <v>720</v>
      </c>
      <c r="P39" s="252">
        <f>('week 1'!S39+'week 02-'!S39+'week 03'!S39+'week 04'!S39)*24</f>
        <v>696</v>
      </c>
      <c r="Q39" s="253">
        <f>('week 1'!T39+'week 02-'!T39+'week 03'!T39+'week 04'!T39)*24</f>
        <v>2640</v>
      </c>
      <c r="R39" s="252">
        <f>('week 1'!U39+'week 02-'!U39+'week 03'!U39+'week 04'!U39)*24</f>
        <v>1200</v>
      </c>
      <c r="S39" s="252">
        <f>('week 1'!V39+'week 02-'!V39+'week 03'!V39+'week 04'!V39)*24</f>
        <v>1440</v>
      </c>
      <c r="T39" s="252">
        <f>('week 1'!W39+'week 02-'!W39+'week 03'!W39+'week 04'!W39)*24</f>
        <v>1320</v>
      </c>
      <c r="U39" s="252">
        <f>('week 1'!X39+'week 02-'!X39+'week 03'!X39+'week 04'!X39)*24</f>
        <v>1200</v>
      </c>
      <c r="V39" s="252">
        <f>('week 1'!Y39+'week 02-'!Y39+'week 03'!Y39+'week 04'!Y39)*24</f>
        <v>1200</v>
      </c>
      <c r="W39" s="252">
        <f>('week 1'!Z39+'week 02-'!Z39+'week 03'!Z39+'week 04'!Z39)*24</f>
        <v>2040</v>
      </c>
      <c r="X39" s="253">
        <f>('week 1'!AA39+'week 02-'!AA39+'week 03'!AA39+'week 04'!AA39)*24</f>
        <v>8400</v>
      </c>
      <c r="Y39" s="252">
        <f>('week 1'!AB39+'week 02-'!AB39+'week 03'!AB39+'week 04'!AB39)*12</f>
        <v>0</v>
      </c>
      <c r="Z39" s="253">
        <f>('week 1'!AC39+'week 02-'!AC39+'week 03'!AC39+'week 04'!AC39)*12</f>
        <v>0</v>
      </c>
      <c r="AA39" s="252">
        <f t="shared" si="0"/>
        <v>15840</v>
      </c>
    </row>
    <row r="40" spans="1:27" s="136" customFormat="1" ht="15.75" x14ac:dyDescent="0.25">
      <c r="B40" s="316" t="s">
        <v>5</v>
      </c>
      <c r="C40" s="316"/>
      <c r="D40" s="257">
        <f>('week 1'!D40+'week 02-'!D40+'week 03'!D40+'week 04'!D40)*12</f>
        <v>1608</v>
      </c>
      <c r="E40" s="257">
        <f>('week 1'!E40+'week 02-'!E40+'week 03'!E40+'week 04'!E40)*12</f>
        <v>1584</v>
      </c>
      <c r="F40" s="257">
        <f>('week 1'!F40+'week 02-'!F40+'week 03'!F40+'week 04'!F40)*12</f>
        <v>3192</v>
      </c>
      <c r="G40" s="257">
        <f>('week 1'!J40+'week 02-'!J40+'week 03'!J40+'week 04'!J40)*12</f>
        <v>5880</v>
      </c>
      <c r="H40" s="257">
        <f>('week 1'!K40+'week 02-'!K40+'week 03'!K40+'week 04'!K40)*12</f>
        <v>13044</v>
      </c>
      <c r="I40" s="257">
        <f>('week 1'!L40+'week 02-'!L40+'week 03'!L40+'week 04'!L40)*12</f>
        <v>12540</v>
      </c>
      <c r="J40" s="257">
        <f>('week 1'!M40+'week 02-'!M40+'week 03'!M40+'week 04'!M40)*12</f>
        <v>840</v>
      </c>
      <c r="K40" s="257">
        <f>('week 1'!N40+'week 02-'!N40+'week 03'!N40+'week 04'!N40)*12</f>
        <v>32304</v>
      </c>
      <c r="L40" s="257">
        <f>('week 1'!O40+'week 02-'!O40+'week 03'!O40+'week 04'!O40)*24</f>
        <v>672</v>
      </c>
      <c r="M40" s="257">
        <f>('week 1'!P40+'week 02-'!P40+'week 03'!P40+'week 04'!P40)*24</f>
        <v>1248</v>
      </c>
      <c r="N40" s="257">
        <f>('week 1'!Q40+'week 02-'!Q40+'week 03'!Q40+'week 04'!Q40)*24</f>
        <v>600</v>
      </c>
      <c r="O40" s="257">
        <f>('week 1'!R40+'week 02-'!R40+'week 03'!R40+'week 04'!R40)*24</f>
        <v>1080</v>
      </c>
      <c r="P40" s="257">
        <f>('week 1'!S40+'week 02-'!S40+'week 03'!S40+'week 04'!S40)*24</f>
        <v>936</v>
      </c>
      <c r="Q40" s="257">
        <f>('week 1'!T40+'week 02-'!T40+'week 03'!T40+'week 04'!T40)*24</f>
        <v>4536</v>
      </c>
      <c r="R40" s="257">
        <f>('week 1'!U40+'week 02-'!U40+'week 03'!U40+'week 04'!U40)*24</f>
        <v>2160</v>
      </c>
      <c r="S40" s="257">
        <f>('week 1'!V40+'week 02-'!V40+'week 03'!V40+'week 04'!V40)*24</f>
        <v>5400</v>
      </c>
      <c r="T40" s="257">
        <f>('week 1'!W40+'week 02-'!W40+'week 03'!W40+'week 04'!W40)*24</f>
        <v>3072</v>
      </c>
      <c r="U40" s="257">
        <f>('week 1'!X40+'week 02-'!X40+'week 03'!X40+'week 04'!X40)*24</f>
        <v>7200</v>
      </c>
      <c r="V40" s="257">
        <f>('week 1'!Y40+'week 02-'!Y40+'week 03'!Y40+'week 04'!Y40)*24</f>
        <v>3120</v>
      </c>
      <c r="W40" s="257">
        <f>('week 1'!Z40+'week 02-'!Z40+'week 03'!Z40+'week 04'!Z40)*24</f>
        <v>8232</v>
      </c>
      <c r="X40" s="257">
        <f>('week 1'!AA40+'week 02-'!AA40+'week 03'!AA40+'week 04'!AA40)*24</f>
        <v>29184</v>
      </c>
      <c r="Y40" s="257">
        <f>('week 1'!AB40+'week 02-'!AB40+'week 03'!AB40+'week 04'!AB40)*12</f>
        <v>0</v>
      </c>
      <c r="Z40" s="257">
        <f>('week 1'!AC40+'week 02-'!AC40+'week 03'!AC40+'week 04'!AC40)*12</f>
        <v>0</v>
      </c>
      <c r="AA40" s="257">
        <f t="shared" si="0"/>
        <v>69216</v>
      </c>
    </row>
    <row r="41" spans="1:27" s="35" customFormat="1" ht="15.75" x14ac:dyDescent="0.25">
      <c r="A41" s="144" t="s">
        <v>9</v>
      </c>
      <c r="B41" s="317" t="s">
        <v>80</v>
      </c>
      <c r="C41" s="317"/>
      <c r="D41" s="252">
        <f>('week 1'!D41+'week 02-'!D41+'week 03'!D41+'week 04'!D41)*12</f>
        <v>0</v>
      </c>
      <c r="E41" s="252">
        <f>('week 1'!E41+'week 02-'!E41+'week 03'!E41+'week 04'!E41)*12</f>
        <v>0</v>
      </c>
      <c r="F41" s="257">
        <f>('week 1'!F41+'week 02-'!F41+'week 03'!F41+'week 04'!F41)*12</f>
        <v>0</v>
      </c>
      <c r="G41" s="252">
        <f>('week 1'!J41+'week 02-'!J41+'week 03'!J41+'week 04'!J41)*12</f>
        <v>0</v>
      </c>
      <c r="H41" s="252">
        <f>('week 1'!K41+'week 02-'!K41+'week 03'!K41+'week 04'!K41)*12</f>
        <v>0</v>
      </c>
      <c r="I41" s="252">
        <f>('week 1'!L41+'week 02-'!L41+'week 03'!L41+'week 04'!L41)*12</f>
        <v>0</v>
      </c>
      <c r="J41" s="252">
        <f>('week 1'!M41+'week 02-'!M41+'week 03'!M41+'week 04'!M41)*12</f>
        <v>0</v>
      </c>
      <c r="K41" s="253">
        <f>('week 1'!N41+'week 02-'!N41+'week 03'!N41+'week 04'!N41)*12</f>
        <v>0</v>
      </c>
      <c r="L41" s="252">
        <f>('week 1'!O41+'week 02-'!O41+'week 03'!O41+'week 04'!O41)*24</f>
        <v>0</v>
      </c>
      <c r="M41" s="252">
        <f>('week 1'!P41+'week 02-'!P41+'week 03'!P41+'week 04'!P41)*24</f>
        <v>0</v>
      </c>
      <c r="N41" s="252">
        <f>('week 1'!Q41+'week 02-'!Q41+'week 03'!Q41+'week 04'!Q41)*24</f>
        <v>0</v>
      </c>
      <c r="O41" s="252">
        <f>('week 1'!R41+'week 02-'!R41+'week 03'!R41+'week 04'!R41)*24</f>
        <v>0</v>
      </c>
      <c r="P41" s="252">
        <f>('week 1'!S41+'week 02-'!S41+'week 03'!S41+'week 04'!S41)*24</f>
        <v>0</v>
      </c>
      <c r="Q41" s="253">
        <f>('week 1'!T41+'week 02-'!T41+'week 03'!T41+'week 04'!T41)*24</f>
        <v>0</v>
      </c>
      <c r="R41" s="252">
        <f>('week 1'!U41+'week 02-'!U41+'week 03'!U41+'week 04'!U41)*24</f>
        <v>0</v>
      </c>
      <c r="S41" s="252">
        <f>('week 1'!V41+'week 02-'!V41+'week 03'!V41+'week 04'!V41)*24</f>
        <v>0</v>
      </c>
      <c r="T41" s="252">
        <f>('week 1'!W41+'week 02-'!W41+'week 03'!W41+'week 04'!W41)*24</f>
        <v>0</v>
      </c>
      <c r="U41" s="252">
        <f>('week 1'!X41+'week 02-'!X41+'week 03'!X41+'week 04'!X41)*24</f>
        <v>0</v>
      </c>
      <c r="V41" s="252">
        <f>('week 1'!Y41+'week 02-'!Y41+'week 03'!Y41+'week 04'!Y41)*24</f>
        <v>0</v>
      </c>
      <c r="W41" s="252">
        <f>('week 1'!Z41+'week 02-'!Z41+'week 03'!Z41+'week 04'!Z41)*24</f>
        <v>0</v>
      </c>
      <c r="X41" s="253">
        <f>('week 1'!AA41+'week 02-'!AA41+'week 03'!AA41+'week 04'!AA41)*24</f>
        <v>0</v>
      </c>
      <c r="Y41" s="252">
        <f>('week 1'!AB41+'week 02-'!AB41+'week 03'!AB41+'week 04'!AB41)*12</f>
        <v>0</v>
      </c>
      <c r="Z41" s="253">
        <f>('week 1'!AC41+'week 02-'!AC41+'week 03'!AC41+'week 04'!AC41)*12</f>
        <v>0</v>
      </c>
      <c r="AA41" s="252">
        <f t="shared" si="0"/>
        <v>0</v>
      </c>
    </row>
    <row r="42" spans="1:27" s="35" customFormat="1" ht="13.5" customHeight="1" x14ac:dyDescent="0.25">
      <c r="B42" s="254" t="s">
        <v>44</v>
      </c>
      <c r="C42" s="255" t="str">
        <f>[1]Sheet2!$C$45</f>
        <v>Sri Rangan Enterprices</v>
      </c>
      <c r="D42" s="252">
        <f>('week 1'!D42+'week 02-'!D42+'week 03'!D42+'week 04'!D42)*12</f>
        <v>180</v>
      </c>
      <c r="E42" s="252">
        <f>('week 1'!E42+'week 02-'!E42+'week 03'!E42+'week 04'!E42)*12</f>
        <v>120</v>
      </c>
      <c r="F42" s="257">
        <f>('week 1'!F42+'week 02-'!F42+'week 03'!F42+'week 04'!F42)*12</f>
        <v>300</v>
      </c>
      <c r="G42" s="252">
        <f>('week 1'!J42+'week 02-'!J42+'week 03'!J42+'week 04'!J42)*12</f>
        <v>2100</v>
      </c>
      <c r="H42" s="252">
        <f>('week 1'!K42+'week 02-'!K42+'week 03'!K42+'week 04'!K42)*12</f>
        <v>6060</v>
      </c>
      <c r="I42" s="252">
        <f>('week 1'!L42+'week 02-'!L42+'week 03'!L42+'week 04'!L42)*12</f>
        <v>2280</v>
      </c>
      <c r="J42" s="252">
        <f>('week 1'!M42+'week 02-'!M42+'week 03'!M42+'week 04'!M42)*12</f>
        <v>720</v>
      </c>
      <c r="K42" s="253">
        <f>('week 1'!N42+'week 02-'!N42+'week 03'!N42+'week 04'!N42)*12</f>
        <v>11160</v>
      </c>
      <c r="L42" s="252">
        <f>('week 1'!O42+'week 02-'!O42+'week 03'!O42+'week 04'!O42)*24</f>
        <v>192</v>
      </c>
      <c r="M42" s="252">
        <f>('week 1'!P42+'week 02-'!P42+'week 03'!P42+'week 04'!P42)*24</f>
        <v>1200</v>
      </c>
      <c r="N42" s="252">
        <f>('week 1'!Q42+'week 02-'!Q42+'week 03'!Q42+'week 04'!Q42)*24</f>
        <v>336</v>
      </c>
      <c r="O42" s="252">
        <f>('week 1'!R42+'week 02-'!R42+'week 03'!R42+'week 04'!R42)*24</f>
        <v>72</v>
      </c>
      <c r="P42" s="252">
        <f>('week 1'!S42+'week 02-'!S42+'week 03'!S42+'week 04'!S42)*24</f>
        <v>240</v>
      </c>
      <c r="Q42" s="253">
        <f>('week 1'!T42+'week 02-'!T42+'week 03'!T42+'week 04'!T42)*24</f>
        <v>2040</v>
      </c>
      <c r="R42" s="252">
        <f>('week 1'!U42+'week 02-'!U42+'week 03'!U42+'week 04'!U42)*24</f>
        <v>720</v>
      </c>
      <c r="S42" s="252">
        <f>('week 1'!V42+'week 02-'!V42+'week 03'!V42+'week 04'!V42)*24</f>
        <v>6480</v>
      </c>
      <c r="T42" s="252">
        <f>('week 1'!W42+'week 02-'!W42+'week 03'!W42+'week 04'!W42)*24</f>
        <v>840</v>
      </c>
      <c r="U42" s="252">
        <f>('week 1'!X42+'week 02-'!X42+'week 03'!X42+'week 04'!X42)*24</f>
        <v>360</v>
      </c>
      <c r="V42" s="252">
        <f>('week 1'!Y42+'week 02-'!Y42+'week 03'!Y42+'week 04'!Y42)*24</f>
        <v>960</v>
      </c>
      <c r="W42" s="252">
        <f>('week 1'!Z42+'week 02-'!Z42+'week 03'!Z42+'week 04'!Z42)*24</f>
        <v>240</v>
      </c>
      <c r="X42" s="253">
        <f>('week 1'!AA42+'week 02-'!AA42+'week 03'!AA42+'week 04'!AA42)*24</f>
        <v>9600</v>
      </c>
      <c r="Y42" s="252">
        <f>('week 1'!AB42+'week 02-'!AB42+'week 03'!AB42+'week 04'!AB42)*12</f>
        <v>0</v>
      </c>
      <c r="Z42" s="253">
        <f>('week 1'!AC42+'week 02-'!AC42+'week 03'!AC42+'week 04'!AC42)*12</f>
        <v>0</v>
      </c>
      <c r="AA42" s="252">
        <f t="shared" si="0"/>
        <v>23100</v>
      </c>
    </row>
    <row r="43" spans="1:27" s="35" customFormat="1" ht="15.75" x14ac:dyDescent="0.25">
      <c r="B43" s="254" t="s">
        <v>45</v>
      </c>
      <c r="C43" s="255"/>
      <c r="D43" s="252">
        <f>('week 1'!D43+'week 02-'!D43+'week 03'!D43+'week 04'!D43)*12</f>
        <v>1200</v>
      </c>
      <c r="E43" s="252">
        <f>('week 1'!E43+'week 02-'!E43+'week 03'!E43+'week 04'!E43)*12</f>
        <v>60</v>
      </c>
      <c r="F43" s="257">
        <f>('week 1'!F43+'week 02-'!F43+'week 03'!F43+'week 04'!F43)*12</f>
        <v>1260</v>
      </c>
      <c r="G43" s="252">
        <f>('week 1'!J43+'week 02-'!J43+'week 03'!J43+'week 04'!J43)*12</f>
        <v>1200</v>
      </c>
      <c r="H43" s="252">
        <f>('week 1'!K43+'week 02-'!K43+'week 03'!K43+'week 04'!K43)*12</f>
        <v>4560</v>
      </c>
      <c r="I43" s="252">
        <f>('week 1'!L43+'week 02-'!L43+'week 03'!L43+'week 04'!L43)*12</f>
        <v>300</v>
      </c>
      <c r="J43" s="252">
        <f>('week 1'!M43+'week 02-'!M43+'week 03'!M43+'week 04'!M43)*12</f>
        <v>60</v>
      </c>
      <c r="K43" s="253">
        <f>('week 1'!N43+'week 02-'!N43+'week 03'!N43+'week 04'!N43)*12</f>
        <v>6120</v>
      </c>
      <c r="L43" s="252">
        <f>('week 1'!O43+'week 02-'!O43+'week 03'!O43+'week 04'!O43)*24</f>
        <v>0</v>
      </c>
      <c r="M43" s="252">
        <f>('week 1'!P43+'week 02-'!P43+'week 03'!P43+'week 04'!P43)*24</f>
        <v>168</v>
      </c>
      <c r="N43" s="252">
        <f>('week 1'!Q43+'week 02-'!Q43+'week 03'!Q43+'week 04'!Q43)*24</f>
        <v>72</v>
      </c>
      <c r="O43" s="252">
        <f>('week 1'!R43+'week 02-'!R43+'week 03'!R43+'week 04'!R43)*24</f>
        <v>0</v>
      </c>
      <c r="P43" s="252">
        <f>('week 1'!S43+'week 02-'!S43+'week 03'!S43+'week 04'!S43)*24</f>
        <v>0</v>
      </c>
      <c r="Q43" s="253">
        <f>('week 1'!T43+'week 02-'!T43+'week 03'!T43+'week 04'!T43)*24</f>
        <v>240</v>
      </c>
      <c r="R43" s="252">
        <f>('week 1'!U43+'week 02-'!U43+'week 03'!U43+'week 04'!U43)*24</f>
        <v>600</v>
      </c>
      <c r="S43" s="252">
        <f>('week 1'!V43+'week 02-'!V43+'week 03'!V43+'week 04'!V43)*24</f>
        <v>1800</v>
      </c>
      <c r="T43" s="252">
        <f>('week 1'!W43+'week 02-'!W43+'week 03'!W43+'week 04'!W43)*24</f>
        <v>360</v>
      </c>
      <c r="U43" s="252">
        <f>('week 1'!X43+'week 02-'!X43+'week 03'!X43+'week 04'!X43)*24</f>
        <v>360</v>
      </c>
      <c r="V43" s="252">
        <f>('week 1'!Y43+'week 02-'!Y43+'week 03'!Y43+'week 04'!Y43)*24</f>
        <v>0</v>
      </c>
      <c r="W43" s="252">
        <f>('week 1'!Z43+'week 02-'!Z43+'week 03'!Z43+'week 04'!Z43)*24</f>
        <v>120</v>
      </c>
      <c r="X43" s="253">
        <f>('week 1'!AA43+'week 02-'!AA43+'week 03'!AA43+'week 04'!AA43)*24</f>
        <v>3240</v>
      </c>
      <c r="Y43" s="252">
        <f>('week 1'!AB43+'week 02-'!AB43+'week 03'!AB43+'week 04'!AB43)*12</f>
        <v>0</v>
      </c>
      <c r="Z43" s="253">
        <f>('week 1'!AC43+'week 02-'!AC43+'week 03'!AC43+'week 04'!AC43)*12</f>
        <v>0</v>
      </c>
      <c r="AA43" s="252">
        <f t="shared" si="0"/>
        <v>10860</v>
      </c>
    </row>
    <row r="44" spans="1:27" s="35" customFormat="1" ht="15.75" x14ac:dyDescent="0.25">
      <c r="B44" s="254" t="s">
        <v>46</v>
      </c>
      <c r="C44" s="255" t="str">
        <f>[1]Sheet2!$C$46</f>
        <v>Mr.J.A.R.J.Arachchi(G.P.D.Group)</v>
      </c>
      <c r="D44" s="252">
        <f>('week 1'!D44+'week 02-'!D44+'week 03'!D44+'week 04'!D44)*12</f>
        <v>72</v>
      </c>
      <c r="E44" s="252">
        <f>('week 1'!E44+'week 02-'!E44+'week 03'!E44+'week 04'!E44)*12</f>
        <v>12</v>
      </c>
      <c r="F44" s="257">
        <f>('week 1'!F44+'week 02-'!F44+'week 03'!F44+'week 04'!F44)*12</f>
        <v>84</v>
      </c>
      <c r="G44" s="252">
        <f>('week 1'!J44+'week 02-'!J44+'week 03'!J44+'week 04'!J44)*12</f>
        <v>180</v>
      </c>
      <c r="H44" s="252">
        <f>('week 1'!K44+'week 02-'!K44+'week 03'!K44+'week 04'!K44)*12</f>
        <v>360</v>
      </c>
      <c r="I44" s="252">
        <f>('week 1'!L44+'week 02-'!L44+'week 03'!L44+'week 04'!L44)*12</f>
        <v>72</v>
      </c>
      <c r="J44" s="252">
        <f>('week 1'!M44+'week 02-'!M44+'week 03'!M44+'week 04'!M44)*12</f>
        <v>36</v>
      </c>
      <c r="K44" s="253">
        <f>('week 1'!N44+'week 02-'!N44+'week 03'!N44+'week 04'!N44)*12</f>
        <v>648</v>
      </c>
      <c r="L44" s="252">
        <f>('week 1'!O44+'week 02-'!O44+'week 03'!O44+'week 04'!O44)*24</f>
        <v>48</v>
      </c>
      <c r="M44" s="252">
        <f>('week 1'!P44+'week 02-'!P44+'week 03'!P44+'week 04'!P44)*24</f>
        <v>120</v>
      </c>
      <c r="N44" s="252">
        <f>('week 1'!Q44+'week 02-'!Q44+'week 03'!Q44+'week 04'!Q44)*24</f>
        <v>24</v>
      </c>
      <c r="O44" s="252">
        <f>('week 1'!R44+'week 02-'!R44+'week 03'!R44+'week 04'!R44)*24</f>
        <v>24</v>
      </c>
      <c r="P44" s="252">
        <f>('week 1'!S44+'week 02-'!S44+'week 03'!S44+'week 04'!S44)*24</f>
        <v>72</v>
      </c>
      <c r="Q44" s="253">
        <f>('week 1'!T44+'week 02-'!T44+'week 03'!T44+'week 04'!T44)*24</f>
        <v>288</v>
      </c>
      <c r="R44" s="252">
        <f>('week 1'!U44+'week 02-'!U44+'week 03'!U44+'week 04'!U44)*24</f>
        <v>144</v>
      </c>
      <c r="S44" s="252">
        <f>('week 1'!V44+'week 02-'!V44+'week 03'!V44+'week 04'!V44)*24</f>
        <v>336</v>
      </c>
      <c r="T44" s="252">
        <f>('week 1'!W44+'week 02-'!W44+'week 03'!W44+'week 04'!W44)*24</f>
        <v>48</v>
      </c>
      <c r="U44" s="252">
        <f>('week 1'!X44+'week 02-'!X44+'week 03'!X44+'week 04'!X44)*24</f>
        <v>48</v>
      </c>
      <c r="V44" s="252">
        <f>('week 1'!Y44+'week 02-'!Y44+'week 03'!Y44+'week 04'!Y44)*24</f>
        <v>72</v>
      </c>
      <c r="W44" s="252">
        <f>('week 1'!Z44+'week 02-'!Z44+'week 03'!Z44+'week 04'!Z44)*24</f>
        <v>0</v>
      </c>
      <c r="X44" s="253">
        <f>('week 1'!AA44+'week 02-'!AA44+'week 03'!AA44+'week 04'!AA44)*24</f>
        <v>648</v>
      </c>
      <c r="Y44" s="252">
        <f>('week 1'!AB44+'week 02-'!AB44+'week 03'!AB44+'week 04'!AB44)*12</f>
        <v>0</v>
      </c>
      <c r="Z44" s="253">
        <f>('week 1'!AC44+'week 02-'!AC44+'week 03'!AC44+'week 04'!AC44)*12</f>
        <v>0</v>
      </c>
      <c r="AA44" s="252">
        <f t="shared" si="0"/>
        <v>1668</v>
      </c>
    </row>
    <row r="45" spans="1:27" s="136" customFormat="1" ht="15.75" x14ac:dyDescent="0.25">
      <c r="B45" s="316" t="s">
        <v>5</v>
      </c>
      <c r="C45" s="316"/>
      <c r="D45" s="257">
        <f>SUM(D41:D44)</f>
        <v>1452</v>
      </c>
      <c r="E45" s="257">
        <f t="shared" ref="E45:AA45" si="1">SUM(E41:E44)</f>
        <v>192</v>
      </c>
      <c r="F45" s="257">
        <f t="shared" si="1"/>
        <v>1644</v>
      </c>
      <c r="G45" s="257">
        <f t="shared" si="1"/>
        <v>3480</v>
      </c>
      <c r="H45" s="257">
        <f t="shared" si="1"/>
        <v>10980</v>
      </c>
      <c r="I45" s="257">
        <f t="shared" si="1"/>
        <v>2652</v>
      </c>
      <c r="J45" s="257">
        <f t="shared" si="1"/>
        <v>816</v>
      </c>
      <c r="K45" s="257">
        <f t="shared" si="1"/>
        <v>17928</v>
      </c>
      <c r="L45" s="257">
        <f t="shared" si="1"/>
        <v>240</v>
      </c>
      <c r="M45" s="257">
        <f t="shared" si="1"/>
        <v>1488</v>
      </c>
      <c r="N45" s="257">
        <f t="shared" si="1"/>
        <v>432</v>
      </c>
      <c r="O45" s="257">
        <f t="shared" si="1"/>
        <v>96</v>
      </c>
      <c r="P45" s="257">
        <f t="shared" si="1"/>
        <v>312</v>
      </c>
      <c r="Q45" s="257">
        <f t="shared" si="1"/>
        <v>2568</v>
      </c>
      <c r="R45" s="257">
        <f t="shared" si="1"/>
        <v>1464</v>
      </c>
      <c r="S45" s="257">
        <f t="shared" si="1"/>
        <v>8616</v>
      </c>
      <c r="T45" s="257">
        <f t="shared" si="1"/>
        <v>1248</v>
      </c>
      <c r="U45" s="257">
        <f t="shared" si="1"/>
        <v>768</v>
      </c>
      <c r="V45" s="257">
        <f t="shared" si="1"/>
        <v>1032</v>
      </c>
      <c r="W45" s="257">
        <f t="shared" si="1"/>
        <v>360</v>
      </c>
      <c r="X45" s="257">
        <f t="shared" si="1"/>
        <v>13488</v>
      </c>
      <c r="Y45" s="257">
        <f t="shared" si="1"/>
        <v>0</v>
      </c>
      <c r="Z45" s="257">
        <f t="shared" si="1"/>
        <v>0</v>
      </c>
      <c r="AA45" s="257">
        <f t="shared" si="1"/>
        <v>35628</v>
      </c>
    </row>
    <row r="46" spans="1:27" s="35" customFormat="1" ht="15.75" x14ac:dyDescent="0.25">
      <c r="A46" s="144" t="s">
        <v>9</v>
      </c>
      <c r="B46" s="317" t="s">
        <v>81</v>
      </c>
      <c r="C46" s="317"/>
      <c r="D46" s="252">
        <f>('week 1'!D46+'week 02-'!D46+'week 03'!D46+'week 04'!D46)*12</f>
        <v>0</v>
      </c>
      <c r="E46" s="252">
        <f>('week 1'!E46+'week 02-'!E46+'week 03'!E46+'week 04'!E46)*12</f>
        <v>0</v>
      </c>
      <c r="F46" s="257">
        <f>('week 1'!F46+'week 02-'!F46+'week 03'!F46+'week 04'!F46)*12</f>
        <v>0</v>
      </c>
      <c r="G46" s="252">
        <f>('week 1'!J46+'week 02-'!J46+'week 03'!J46+'week 04'!J46)*12</f>
        <v>0</v>
      </c>
      <c r="H46" s="252">
        <f>('week 1'!K46+'week 02-'!K46+'week 03'!K46+'week 04'!K46)*12</f>
        <v>0</v>
      </c>
      <c r="I46" s="252">
        <f>('week 1'!L46+'week 02-'!L46+'week 03'!L46+'week 04'!L46)*12</f>
        <v>0</v>
      </c>
      <c r="J46" s="252">
        <f>('week 1'!M46+'week 02-'!M46+'week 03'!M46+'week 04'!M46)*12</f>
        <v>0</v>
      </c>
      <c r="K46" s="253">
        <f>('week 1'!N46+'week 02-'!N46+'week 03'!N46+'week 04'!N46)*12</f>
        <v>0</v>
      </c>
      <c r="L46" s="252">
        <f>('week 1'!O46+'week 02-'!O46+'week 03'!O46+'week 04'!O46)*24</f>
        <v>0</v>
      </c>
      <c r="M46" s="252">
        <f>('week 1'!P46+'week 02-'!P46+'week 03'!P46+'week 04'!P46)*24</f>
        <v>0</v>
      </c>
      <c r="N46" s="252">
        <f>('week 1'!Q46+'week 02-'!Q46+'week 03'!Q46+'week 04'!Q46)*24</f>
        <v>0</v>
      </c>
      <c r="O46" s="252">
        <f>('week 1'!R46+'week 02-'!R46+'week 03'!R46+'week 04'!R46)*24</f>
        <v>0</v>
      </c>
      <c r="P46" s="252">
        <f>('week 1'!S46+'week 02-'!S46+'week 03'!S46+'week 04'!S46)*24</f>
        <v>0</v>
      </c>
      <c r="Q46" s="253">
        <f>('week 1'!T46+'week 02-'!T46+'week 03'!T46+'week 04'!T46)*24</f>
        <v>0</v>
      </c>
      <c r="R46" s="252">
        <f>('week 1'!U46+'week 02-'!U46+'week 03'!U46+'week 04'!U46)*24</f>
        <v>0</v>
      </c>
      <c r="S46" s="252">
        <f>('week 1'!V46+'week 02-'!V46+'week 03'!V46+'week 04'!V46)*24</f>
        <v>0</v>
      </c>
      <c r="T46" s="252">
        <f>('week 1'!W46+'week 02-'!W46+'week 03'!W46+'week 04'!W46)*24</f>
        <v>0</v>
      </c>
      <c r="U46" s="252">
        <f>('week 1'!X46+'week 02-'!X46+'week 03'!X46+'week 04'!X46)*24</f>
        <v>0</v>
      </c>
      <c r="V46" s="252">
        <f>('week 1'!Y46+'week 02-'!Y46+'week 03'!Y46+'week 04'!Y46)*24</f>
        <v>0</v>
      </c>
      <c r="W46" s="252">
        <f>('week 1'!Z46+'week 02-'!Z46+'week 03'!Z46+'week 04'!Z46)*24</f>
        <v>0</v>
      </c>
      <c r="X46" s="253">
        <f>('week 1'!AA46+'week 02-'!AA46+'week 03'!AA46+'week 04'!AA46)*24</f>
        <v>0</v>
      </c>
      <c r="Y46" s="252">
        <f>('week 1'!AB46+'week 02-'!AB46+'week 03'!AB46+'week 04'!AB46)*12</f>
        <v>0</v>
      </c>
      <c r="Z46" s="253">
        <f>('week 1'!AC46+'week 02-'!AC46+'week 03'!AC46+'week 04'!AC46)*12</f>
        <v>0</v>
      </c>
      <c r="AA46" s="252">
        <f t="shared" si="0"/>
        <v>0</v>
      </c>
    </row>
    <row r="47" spans="1:27" s="35" customFormat="1" ht="13.5" customHeight="1" x14ac:dyDescent="0.25">
      <c r="B47" s="254" t="s">
        <v>47</v>
      </c>
      <c r="C47" s="255" t="str">
        <f>[1]Sheet2!$C$24</f>
        <v>Mr.R.H.Lional</v>
      </c>
      <c r="D47" s="252">
        <f>('week 1'!D47+'week 02-'!D47+'week 03'!D47+'week 04'!D47)*12</f>
        <v>192</v>
      </c>
      <c r="E47" s="252">
        <f>('week 1'!E47+'week 02-'!E47+'week 03'!E47+'week 04'!E47)*12</f>
        <v>180</v>
      </c>
      <c r="F47" s="257">
        <f>('week 1'!F47+'week 02-'!F47+'week 03'!F47+'week 04'!F47)*12</f>
        <v>372</v>
      </c>
      <c r="G47" s="252">
        <f>('week 1'!J47+'week 02-'!J47+'week 03'!J47+'week 04'!J47)*12</f>
        <v>444</v>
      </c>
      <c r="H47" s="252">
        <f>('week 1'!K47+'week 02-'!K47+'week 03'!K47+'week 04'!K47)*12</f>
        <v>3420</v>
      </c>
      <c r="I47" s="252">
        <f>('week 1'!L47+'week 02-'!L47+'week 03'!L47+'week 04'!L47)*12</f>
        <v>2940</v>
      </c>
      <c r="J47" s="252">
        <f>('week 1'!M47+'week 02-'!M47+'week 03'!M47+'week 04'!M47)*12</f>
        <v>264</v>
      </c>
      <c r="K47" s="253">
        <f>('week 1'!N47+'week 02-'!N47+'week 03'!N47+'week 04'!N47)*12</f>
        <v>7068</v>
      </c>
      <c r="L47" s="252">
        <f>('week 1'!O47+'week 02-'!O47+'week 03'!O47+'week 04'!O47)*24</f>
        <v>48</v>
      </c>
      <c r="M47" s="252">
        <f>('week 1'!P47+'week 02-'!P47+'week 03'!P47+'week 04'!P47)*24</f>
        <v>144</v>
      </c>
      <c r="N47" s="252">
        <f>('week 1'!Q47+'week 02-'!Q47+'week 03'!Q47+'week 04'!Q47)*24</f>
        <v>0</v>
      </c>
      <c r="O47" s="252">
        <f>('week 1'!R47+'week 02-'!R47+'week 03'!R47+'week 04'!R47)*24</f>
        <v>168</v>
      </c>
      <c r="P47" s="252">
        <f>('week 1'!S47+'week 02-'!S47+'week 03'!S47+'week 04'!S47)*24</f>
        <v>144</v>
      </c>
      <c r="Q47" s="253">
        <f>('week 1'!T47+'week 02-'!T47+'week 03'!T47+'week 04'!T47)*24</f>
        <v>504</v>
      </c>
      <c r="R47" s="252">
        <f>('week 1'!U47+'week 02-'!U47+'week 03'!U47+'week 04'!U47)*24</f>
        <v>2520</v>
      </c>
      <c r="S47" s="252">
        <f>('week 1'!V47+'week 02-'!V47+'week 03'!V47+'week 04'!V47)*24</f>
        <v>4200</v>
      </c>
      <c r="T47" s="252">
        <f>('week 1'!W47+'week 02-'!W47+'week 03'!W47+'week 04'!W47)*24</f>
        <v>720</v>
      </c>
      <c r="U47" s="252">
        <f>('week 1'!X47+'week 02-'!X47+'week 03'!X47+'week 04'!X47)*24</f>
        <v>4800</v>
      </c>
      <c r="V47" s="252">
        <f>('week 1'!Y47+'week 02-'!Y47+'week 03'!Y47+'week 04'!Y47)*24</f>
        <v>720</v>
      </c>
      <c r="W47" s="252">
        <f>('week 1'!Z47+'week 02-'!Z47+'week 03'!Z47+'week 04'!Z47)*24</f>
        <v>2880</v>
      </c>
      <c r="X47" s="253">
        <f>('week 1'!AA47+'week 02-'!AA47+'week 03'!AA47+'week 04'!AA47)*24</f>
        <v>15840</v>
      </c>
      <c r="Y47" s="252">
        <f>('week 1'!AB47+'week 02-'!AB47+'week 03'!AB47+'week 04'!AB47)*12</f>
        <v>0</v>
      </c>
      <c r="Z47" s="253">
        <f>('week 1'!AC47+'week 02-'!AC47+'week 03'!AC47+'week 04'!AC47)*12</f>
        <v>0</v>
      </c>
      <c r="AA47" s="252">
        <f t="shared" si="0"/>
        <v>23784</v>
      </c>
    </row>
    <row r="48" spans="1:27" s="35" customFormat="1" ht="13.5" customHeight="1" x14ac:dyDescent="0.25">
      <c r="B48" s="254" t="s">
        <v>48</v>
      </c>
      <c r="C48" s="255" t="str">
        <f>[1]Sheet2!$C$27</f>
        <v>Mr.P.A.Neel</v>
      </c>
      <c r="D48" s="252">
        <f>('week 1'!D48+'week 02-'!D48+'week 03'!D48+'week 04'!D48)*12</f>
        <v>180</v>
      </c>
      <c r="E48" s="252">
        <f>('week 1'!E48+'week 02-'!E48+'week 03'!E48+'week 04'!E48)*12</f>
        <v>180</v>
      </c>
      <c r="F48" s="257">
        <f>('week 1'!F48+'week 02-'!F48+'week 03'!F48+'week 04'!F48)*12</f>
        <v>360</v>
      </c>
      <c r="G48" s="252">
        <f>('week 1'!J48+'week 02-'!J48+'week 03'!J48+'week 04'!J48)*12</f>
        <v>960</v>
      </c>
      <c r="H48" s="252">
        <f>('week 1'!K48+'week 02-'!K48+'week 03'!K48+'week 04'!K48)*12</f>
        <v>4800</v>
      </c>
      <c r="I48" s="252">
        <f>('week 1'!L48+'week 02-'!L48+'week 03'!L48+'week 04'!L48)*12</f>
        <v>4752</v>
      </c>
      <c r="J48" s="252">
        <f>('week 1'!M48+'week 02-'!M48+'week 03'!M48+'week 04'!M48)*12</f>
        <v>480</v>
      </c>
      <c r="K48" s="253">
        <f>('week 1'!N48+'week 02-'!N48+'week 03'!N48+'week 04'!N48)*12</f>
        <v>10992</v>
      </c>
      <c r="L48" s="252">
        <f>('week 1'!O48+'week 02-'!O48+'week 03'!O48+'week 04'!O48)*24</f>
        <v>48</v>
      </c>
      <c r="M48" s="252">
        <f>('week 1'!P48+'week 02-'!P48+'week 03'!P48+'week 04'!P48)*24</f>
        <v>240</v>
      </c>
      <c r="N48" s="252">
        <f>('week 1'!Q48+'week 02-'!Q48+'week 03'!Q48+'week 04'!Q48)*24</f>
        <v>0</v>
      </c>
      <c r="O48" s="252">
        <f>('week 1'!R48+'week 02-'!R48+'week 03'!R48+'week 04'!R48)*24</f>
        <v>192</v>
      </c>
      <c r="P48" s="252">
        <f>('week 1'!S48+'week 02-'!S48+'week 03'!S48+'week 04'!S48)*24</f>
        <v>264</v>
      </c>
      <c r="Q48" s="253">
        <f>('week 1'!T48+'week 02-'!T48+'week 03'!T48+'week 04'!T48)*24</f>
        <v>744</v>
      </c>
      <c r="R48" s="252">
        <f>('week 1'!U48+'week 02-'!U48+'week 03'!U48+'week 04'!U48)*24</f>
        <v>3912</v>
      </c>
      <c r="S48" s="252">
        <f>('week 1'!V48+'week 02-'!V48+'week 03'!V48+'week 04'!V48)*24</f>
        <v>8640</v>
      </c>
      <c r="T48" s="252">
        <f>('week 1'!W48+'week 02-'!W48+'week 03'!W48+'week 04'!W48)*24</f>
        <v>600</v>
      </c>
      <c r="U48" s="252">
        <f>('week 1'!X48+'week 02-'!X48+'week 03'!X48+'week 04'!X48)*24</f>
        <v>9120</v>
      </c>
      <c r="V48" s="252">
        <f>('week 1'!Y48+'week 02-'!Y48+'week 03'!Y48+'week 04'!Y48)*24</f>
        <v>840</v>
      </c>
      <c r="W48" s="252">
        <f>('week 1'!Z48+'week 02-'!Z48+'week 03'!Z48+'week 04'!Z48)*24</f>
        <v>4920</v>
      </c>
      <c r="X48" s="253">
        <f>('week 1'!AA48+'week 02-'!AA48+'week 03'!AA48+'week 04'!AA48)*24</f>
        <v>28032</v>
      </c>
      <c r="Y48" s="252">
        <f>('week 1'!AB48+'week 02-'!AB48+'week 03'!AB48+'week 04'!AB48)*12</f>
        <v>0</v>
      </c>
      <c r="Z48" s="253">
        <f>('week 1'!AC48+'week 02-'!AC48+'week 03'!AC48+'week 04'!AC48)*12</f>
        <v>0</v>
      </c>
      <c r="AA48" s="252">
        <f t="shared" si="0"/>
        <v>40128</v>
      </c>
    </row>
    <row r="49" spans="1:27" s="35" customFormat="1" ht="13.5" customHeight="1" x14ac:dyDescent="0.25">
      <c r="B49" s="254" t="s">
        <v>49</v>
      </c>
      <c r="C49" s="255" t="str">
        <f>[1]Sheet2!$C$25</f>
        <v>Mr.Y.S.A.Weerawardena</v>
      </c>
      <c r="D49" s="252">
        <f>('week 1'!D49+'week 02-'!D49+'week 03'!D49+'week 04'!D49)*12</f>
        <v>372</v>
      </c>
      <c r="E49" s="252">
        <f>('week 1'!E49+'week 02-'!E49+'week 03'!E49+'week 04'!E49)*12</f>
        <v>348</v>
      </c>
      <c r="F49" s="257">
        <f>('week 1'!F49+'week 02-'!F49+'week 03'!F49+'week 04'!F49)*12</f>
        <v>720</v>
      </c>
      <c r="G49" s="252">
        <f>('week 1'!J49+'week 02-'!J49+'week 03'!J49+'week 04'!J49)*12</f>
        <v>1980</v>
      </c>
      <c r="H49" s="252">
        <f>('week 1'!K49+'week 02-'!K49+'week 03'!K49+'week 04'!K49)*12</f>
        <v>4008</v>
      </c>
      <c r="I49" s="252">
        <f>('week 1'!L49+'week 02-'!L49+'week 03'!L49+'week 04'!L49)*12</f>
        <v>3420</v>
      </c>
      <c r="J49" s="252">
        <f>('week 1'!M49+'week 02-'!M49+'week 03'!M49+'week 04'!M49)*12</f>
        <v>360</v>
      </c>
      <c r="K49" s="253">
        <f>('week 1'!N49+'week 02-'!N49+'week 03'!N49+'week 04'!N49)*12</f>
        <v>9768</v>
      </c>
      <c r="L49" s="252">
        <f>('week 1'!O49+'week 02-'!O49+'week 03'!O49+'week 04'!O49)*24</f>
        <v>72</v>
      </c>
      <c r="M49" s="252">
        <f>('week 1'!P49+'week 02-'!P49+'week 03'!P49+'week 04'!P49)*24</f>
        <v>312</v>
      </c>
      <c r="N49" s="252">
        <f>('week 1'!Q49+'week 02-'!Q49+'week 03'!Q49+'week 04'!Q49)*24</f>
        <v>48</v>
      </c>
      <c r="O49" s="252">
        <f>('week 1'!R49+'week 02-'!R49+'week 03'!R49+'week 04'!R49)*24</f>
        <v>288</v>
      </c>
      <c r="P49" s="252">
        <f>('week 1'!S49+'week 02-'!S49+'week 03'!S49+'week 04'!S49)*24</f>
        <v>144</v>
      </c>
      <c r="Q49" s="253">
        <f>('week 1'!T49+'week 02-'!T49+'week 03'!T49+'week 04'!T49)*24</f>
        <v>864</v>
      </c>
      <c r="R49" s="252">
        <f>('week 1'!U49+'week 02-'!U49+'week 03'!U49+'week 04'!U49)*24</f>
        <v>3720</v>
      </c>
      <c r="S49" s="252">
        <f>('week 1'!V49+'week 02-'!V49+'week 03'!V49+'week 04'!V49)*24</f>
        <v>6600</v>
      </c>
      <c r="T49" s="252">
        <f>('week 1'!W49+'week 02-'!W49+'week 03'!W49+'week 04'!W49)*24</f>
        <v>1656</v>
      </c>
      <c r="U49" s="252">
        <f>('week 1'!X49+'week 02-'!X49+'week 03'!X49+'week 04'!X49)*24</f>
        <v>6480</v>
      </c>
      <c r="V49" s="252">
        <f>('week 1'!Y49+'week 02-'!Y49+'week 03'!Y49+'week 04'!Y49)*24</f>
        <v>960</v>
      </c>
      <c r="W49" s="252">
        <f>('week 1'!Z49+'week 02-'!Z49+'week 03'!Z49+'week 04'!Z49)*24</f>
        <v>3240</v>
      </c>
      <c r="X49" s="253">
        <f>('week 1'!AA49+'week 02-'!AA49+'week 03'!AA49+'week 04'!AA49)*24</f>
        <v>22656</v>
      </c>
      <c r="Y49" s="252">
        <f>('week 1'!AB49+'week 02-'!AB49+'week 03'!AB49+'week 04'!AB49)*12</f>
        <v>0</v>
      </c>
      <c r="Z49" s="253">
        <f>('week 1'!AC49+'week 02-'!AC49+'week 03'!AC49+'week 04'!AC49)*12</f>
        <v>0</v>
      </c>
      <c r="AA49" s="252">
        <f t="shared" si="0"/>
        <v>34008</v>
      </c>
    </row>
    <row r="50" spans="1:27" s="35" customFormat="1" ht="13.5" customHeight="1" x14ac:dyDescent="0.25">
      <c r="B50" s="254" t="s">
        <v>50</v>
      </c>
      <c r="C50" s="255" t="str">
        <f>[1]Sheet2!$C$21</f>
        <v xml:space="preserve">Mr.Lathif </v>
      </c>
      <c r="D50" s="252">
        <f>('week 1'!D50+'week 02-'!D50+'week 03'!D50+'week 04'!D50)*12</f>
        <v>420</v>
      </c>
      <c r="E50" s="252">
        <f>('week 1'!E50+'week 02-'!E50+'week 03'!E50+'week 04'!E50)*12</f>
        <v>120</v>
      </c>
      <c r="F50" s="257">
        <f>('week 1'!F50+'week 02-'!F50+'week 03'!F50+'week 04'!F50)*12</f>
        <v>540</v>
      </c>
      <c r="G50" s="252">
        <f>('week 1'!J50+'week 02-'!J50+'week 03'!J50+'week 04'!J50)*12</f>
        <v>720</v>
      </c>
      <c r="H50" s="252">
        <f>('week 1'!K50+'week 02-'!K50+'week 03'!K50+'week 04'!K50)*12</f>
        <v>2640</v>
      </c>
      <c r="I50" s="252">
        <f>('week 1'!L50+'week 02-'!L50+'week 03'!L50+'week 04'!L50)*12</f>
        <v>900</v>
      </c>
      <c r="J50" s="252">
        <f>('week 1'!M50+'week 02-'!M50+'week 03'!M50+'week 04'!M50)*12</f>
        <v>960</v>
      </c>
      <c r="K50" s="253">
        <f>('week 1'!N50+'week 02-'!N50+'week 03'!N50+'week 04'!N50)*12</f>
        <v>5220</v>
      </c>
      <c r="L50" s="252">
        <f>('week 1'!O50+'week 02-'!O50+'week 03'!O50+'week 04'!O50)*24</f>
        <v>0</v>
      </c>
      <c r="M50" s="252">
        <f>('week 1'!P50+'week 02-'!P50+'week 03'!P50+'week 04'!P50)*24</f>
        <v>0</v>
      </c>
      <c r="N50" s="252">
        <f>('week 1'!Q50+'week 02-'!Q50+'week 03'!Q50+'week 04'!Q50)*24</f>
        <v>0</v>
      </c>
      <c r="O50" s="252">
        <f>('week 1'!R50+'week 02-'!R50+'week 03'!R50+'week 04'!R50)*24</f>
        <v>0</v>
      </c>
      <c r="P50" s="252">
        <f>('week 1'!S50+'week 02-'!S50+'week 03'!S50+'week 04'!S50)*24</f>
        <v>0</v>
      </c>
      <c r="Q50" s="253">
        <f>('week 1'!T50+'week 02-'!T50+'week 03'!T50+'week 04'!T50)*24</f>
        <v>0</v>
      </c>
      <c r="R50" s="252">
        <f>('week 1'!U50+'week 02-'!U50+'week 03'!U50+'week 04'!U50)*24</f>
        <v>2400</v>
      </c>
      <c r="S50" s="252">
        <f>('week 1'!V50+'week 02-'!V50+'week 03'!V50+'week 04'!V50)*24</f>
        <v>11040</v>
      </c>
      <c r="T50" s="252">
        <f>('week 1'!W50+'week 02-'!W50+'week 03'!W50+'week 04'!W50)*24</f>
        <v>1800</v>
      </c>
      <c r="U50" s="252">
        <f>('week 1'!X50+'week 02-'!X50+'week 03'!X50+'week 04'!X50)*24</f>
        <v>1800</v>
      </c>
      <c r="V50" s="252">
        <f>('week 1'!Y50+'week 02-'!Y50+'week 03'!Y50+'week 04'!Y50)*24</f>
        <v>600</v>
      </c>
      <c r="W50" s="252">
        <f>('week 1'!Z50+'week 02-'!Z50+'week 03'!Z50+'week 04'!Z50)*24</f>
        <v>2040</v>
      </c>
      <c r="X50" s="253">
        <f>('week 1'!AA50+'week 02-'!AA50+'week 03'!AA50+'week 04'!AA50)*24</f>
        <v>19680</v>
      </c>
      <c r="Y50" s="252">
        <f>('week 1'!AB50+'week 02-'!AB50+'week 03'!AB50+'week 04'!AB50)*12</f>
        <v>0</v>
      </c>
      <c r="Z50" s="253">
        <f>('week 1'!AC50+'week 02-'!AC50+'week 03'!AC50+'week 04'!AC50)*12</f>
        <v>0</v>
      </c>
      <c r="AA50" s="252">
        <f t="shared" si="0"/>
        <v>25440</v>
      </c>
    </row>
    <row r="51" spans="1:27" s="35" customFormat="1" ht="13.5" customHeight="1" x14ac:dyDescent="0.25">
      <c r="B51" s="254" t="s">
        <v>51</v>
      </c>
      <c r="C51" s="255" t="str">
        <f>[1]Sheet2!$C$23</f>
        <v>Mr.M.N.M.Nisfer</v>
      </c>
      <c r="D51" s="252">
        <f>('week 1'!D51+'week 02-'!D51+'week 03'!D51+'week 04'!D51)*12</f>
        <v>264</v>
      </c>
      <c r="E51" s="252">
        <f>('week 1'!E51+'week 02-'!E51+'week 03'!E51+'week 04'!E51)*12</f>
        <v>156</v>
      </c>
      <c r="F51" s="257">
        <f>('week 1'!F51+'week 02-'!F51+'week 03'!F51+'week 04'!F51)*12</f>
        <v>420</v>
      </c>
      <c r="G51" s="252">
        <f>('week 1'!J51+'week 02-'!J51+'week 03'!J51+'week 04'!J51)*12</f>
        <v>3012</v>
      </c>
      <c r="H51" s="252">
        <f>('week 1'!K51+'week 02-'!K51+'week 03'!K51+'week 04'!K51)*12</f>
        <v>5040</v>
      </c>
      <c r="I51" s="252">
        <f>('week 1'!L51+'week 02-'!L51+'week 03'!L51+'week 04'!L51)*12</f>
        <v>3239</v>
      </c>
      <c r="J51" s="252">
        <f>('week 1'!M51+'week 02-'!M51+'week 03'!M51+'week 04'!M51)*12</f>
        <v>0</v>
      </c>
      <c r="K51" s="253">
        <f>('week 1'!N51+'week 02-'!N51+'week 03'!N51+'week 04'!N51)*12</f>
        <v>11291</v>
      </c>
      <c r="L51" s="252">
        <f>('week 1'!O51+'week 02-'!O51+'week 03'!O51+'week 04'!O51)*24</f>
        <v>120</v>
      </c>
      <c r="M51" s="252">
        <f>('week 1'!P51+'week 02-'!P51+'week 03'!P51+'week 04'!P51)*24</f>
        <v>120</v>
      </c>
      <c r="N51" s="252">
        <f>('week 1'!Q51+'week 02-'!Q51+'week 03'!Q51+'week 04'!Q51)*24</f>
        <v>0</v>
      </c>
      <c r="O51" s="252">
        <f>('week 1'!R51+'week 02-'!R51+'week 03'!R51+'week 04'!R51)*24</f>
        <v>0</v>
      </c>
      <c r="P51" s="252">
        <f>('week 1'!S51+'week 02-'!S51+'week 03'!S51+'week 04'!S51)*24</f>
        <v>120</v>
      </c>
      <c r="Q51" s="253">
        <f>('week 1'!T51+'week 02-'!T51+'week 03'!T51+'week 04'!T51)*24</f>
        <v>360</v>
      </c>
      <c r="R51" s="252">
        <f>('week 1'!U51+'week 02-'!U51+'week 03'!U51+'week 04'!U51)*24</f>
        <v>5280</v>
      </c>
      <c r="S51" s="252">
        <f>('week 1'!V51+'week 02-'!V51+'week 03'!V51+'week 04'!V51)*24</f>
        <v>8880</v>
      </c>
      <c r="T51" s="252">
        <f>('week 1'!W51+'week 02-'!W51+'week 03'!W51+'week 04'!W51)*24</f>
        <v>4800</v>
      </c>
      <c r="U51" s="252">
        <f>('week 1'!X51+'week 02-'!X51+'week 03'!X51+'week 04'!X51)*24</f>
        <v>5520</v>
      </c>
      <c r="V51" s="252">
        <f>('week 1'!Y51+'week 02-'!Y51+'week 03'!Y51+'week 04'!Y51)*24</f>
        <v>2160</v>
      </c>
      <c r="W51" s="252">
        <f>('week 1'!Z51+'week 02-'!Z51+'week 03'!Z51+'week 04'!Z51)*24</f>
        <v>2520</v>
      </c>
      <c r="X51" s="253">
        <f>('week 1'!AA51+'week 02-'!AA51+'week 03'!AA51+'week 04'!AA51)*24</f>
        <v>29160</v>
      </c>
      <c r="Y51" s="252">
        <f>('week 1'!AB51+'week 02-'!AB51+'week 03'!AB51+'week 04'!AB51)*12</f>
        <v>0</v>
      </c>
      <c r="Z51" s="253">
        <f>('week 1'!AC51+'week 02-'!AC51+'week 03'!AC51+'week 04'!AC51)*12</f>
        <v>0</v>
      </c>
      <c r="AA51" s="252">
        <f t="shared" si="0"/>
        <v>41231</v>
      </c>
    </row>
    <row r="52" spans="1:27" s="35" customFormat="1" ht="13.5" customHeight="1" x14ac:dyDescent="0.25">
      <c r="A52" s="76"/>
      <c r="B52" s="254" t="s">
        <v>52</v>
      </c>
      <c r="C52" s="255" t="str">
        <f>[1]Sheet2!$C$20</f>
        <v>Royal Dis:</v>
      </c>
      <c r="D52" s="252">
        <f>('week 1'!D52+'week 02-'!D52+'week 03'!D52+'week 04'!D52)*12</f>
        <v>204</v>
      </c>
      <c r="E52" s="252">
        <f>('week 1'!E52+'week 02-'!E52+'week 03'!E52+'week 04'!E52)*12</f>
        <v>108</v>
      </c>
      <c r="F52" s="257">
        <f>('week 1'!F52+'week 02-'!F52+'week 03'!F52+'week 04'!F52)*12</f>
        <v>312</v>
      </c>
      <c r="G52" s="252">
        <f>('week 1'!J52+'week 02-'!J52+'week 03'!J52+'week 04'!J52)*12</f>
        <v>1140</v>
      </c>
      <c r="H52" s="252">
        <f>('week 1'!K52+'week 02-'!K52+'week 03'!K52+'week 04'!K52)*12</f>
        <v>2496</v>
      </c>
      <c r="I52" s="252">
        <f>('week 1'!L52+'week 02-'!L52+'week 03'!L52+'week 04'!L52)*12</f>
        <v>1020</v>
      </c>
      <c r="J52" s="252">
        <f>('week 1'!M52+'week 02-'!M52+'week 03'!M52+'week 04'!M52)*12</f>
        <v>660</v>
      </c>
      <c r="K52" s="253">
        <f>('week 1'!N52+'week 02-'!N52+'week 03'!N52+'week 04'!N52)*12</f>
        <v>5316</v>
      </c>
      <c r="L52" s="252">
        <f>('week 1'!O52+'week 02-'!O52+'week 03'!O52+'week 04'!O52)*24</f>
        <v>48</v>
      </c>
      <c r="M52" s="252">
        <f>('week 1'!P52+'week 02-'!P52+'week 03'!P52+'week 04'!P52)*24</f>
        <v>96</v>
      </c>
      <c r="N52" s="252">
        <f>('week 1'!Q52+'week 02-'!Q52+'week 03'!Q52+'week 04'!Q52)*24</f>
        <v>48</v>
      </c>
      <c r="O52" s="252">
        <f>('week 1'!R52+'week 02-'!R52+'week 03'!R52+'week 04'!R52)*24</f>
        <v>0</v>
      </c>
      <c r="P52" s="252">
        <f>('week 1'!S52+'week 02-'!S52+'week 03'!S52+'week 04'!S52)*24</f>
        <v>120</v>
      </c>
      <c r="Q52" s="253">
        <f>('week 1'!T52+'week 02-'!T52+'week 03'!T52+'week 04'!T52)*24</f>
        <v>312</v>
      </c>
      <c r="R52" s="252">
        <f>('week 1'!U52+'week 02-'!U52+'week 03'!U52+'week 04'!U52)*24</f>
        <v>3120</v>
      </c>
      <c r="S52" s="252">
        <f>('week 1'!V52+'week 02-'!V52+'week 03'!V52+'week 04'!V52)*24</f>
        <v>6480</v>
      </c>
      <c r="T52" s="252">
        <f>('week 1'!W52+'week 02-'!W52+'week 03'!W52+'week 04'!W52)*24</f>
        <v>2520</v>
      </c>
      <c r="U52" s="252">
        <f>('week 1'!X52+'week 02-'!X52+'week 03'!X52+'week 04'!X52)*24</f>
        <v>2880</v>
      </c>
      <c r="V52" s="252">
        <f>('week 1'!Y52+'week 02-'!Y52+'week 03'!Y52+'week 04'!Y52)*24</f>
        <v>1680</v>
      </c>
      <c r="W52" s="252">
        <f>('week 1'!Z52+'week 02-'!Z52+'week 03'!Z52+'week 04'!Z52)*24</f>
        <v>2880</v>
      </c>
      <c r="X52" s="253">
        <f>('week 1'!AA52+'week 02-'!AA52+'week 03'!AA52+'week 04'!AA52)*24</f>
        <v>19560</v>
      </c>
      <c r="Y52" s="252">
        <f>('week 1'!AB52+'week 02-'!AB52+'week 03'!AB52+'week 04'!AB52)*12</f>
        <v>36</v>
      </c>
      <c r="Z52" s="253">
        <f>('week 1'!AC52+'week 02-'!AC52+'week 03'!AC52+'week 04'!AC52)*12</f>
        <v>36</v>
      </c>
      <c r="AA52" s="252">
        <f t="shared" si="0"/>
        <v>25536</v>
      </c>
    </row>
    <row r="53" spans="1:27" s="35" customFormat="1" ht="13.5" customHeight="1" x14ac:dyDescent="0.25">
      <c r="A53" s="76"/>
      <c r="B53" s="254" t="s">
        <v>55</v>
      </c>
      <c r="C53" s="255" t="str">
        <f>[1]Sheet2!$C$26</f>
        <v>Mr.D.C.Priyantha Kumara</v>
      </c>
      <c r="D53" s="252">
        <f>('week 1'!D53+'week 02-'!D53+'week 03'!D53+'week 04'!D53)*12</f>
        <v>336</v>
      </c>
      <c r="E53" s="252">
        <f>('week 1'!E53+'week 02-'!E53+'week 03'!E53+'week 04'!E53)*12</f>
        <v>276</v>
      </c>
      <c r="F53" s="257">
        <f>('week 1'!F53+'week 02-'!F53+'week 03'!F53+'week 04'!F53)*12</f>
        <v>612</v>
      </c>
      <c r="G53" s="252">
        <f>('week 1'!J53+'week 02-'!J53+'week 03'!J53+'week 04'!J53)*12</f>
        <v>720</v>
      </c>
      <c r="H53" s="252">
        <f>('week 1'!K53+'week 02-'!K53+'week 03'!K53+'week 04'!K53)*12</f>
        <v>2460</v>
      </c>
      <c r="I53" s="252">
        <f>('week 1'!L53+'week 02-'!L53+'week 03'!L53+'week 04'!L53)*12</f>
        <v>1860</v>
      </c>
      <c r="J53" s="252">
        <f>('week 1'!M53+'week 02-'!M53+'week 03'!M53+'week 04'!M53)*12</f>
        <v>360</v>
      </c>
      <c r="K53" s="253">
        <f>('week 1'!N53+'week 02-'!N53+'week 03'!N53+'week 04'!N53)*12</f>
        <v>5400</v>
      </c>
      <c r="L53" s="252">
        <f>('week 1'!O53+'week 02-'!O53+'week 03'!O53+'week 04'!O53)*24</f>
        <v>0</v>
      </c>
      <c r="M53" s="252">
        <f>('week 1'!P53+'week 02-'!P53+'week 03'!P53+'week 04'!P53)*24</f>
        <v>0</v>
      </c>
      <c r="N53" s="252">
        <f>('week 1'!Q53+'week 02-'!Q53+'week 03'!Q53+'week 04'!Q53)*24</f>
        <v>0</v>
      </c>
      <c r="O53" s="252">
        <f>('week 1'!R53+'week 02-'!R53+'week 03'!R53+'week 04'!R53)*24</f>
        <v>0</v>
      </c>
      <c r="P53" s="252">
        <f>('week 1'!S53+'week 02-'!S53+'week 03'!S53+'week 04'!S53)*24</f>
        <v>360</v>
      </c>
      <c r="Q53" s="253">
        <f>('week 1'!T53+'week 02-'!T53+'week 03'!T53+'week 04'!T53)*24</f>
        <v>360</v>
      </c>
      <c r="R53" s="252">
        <f>('week 1'!U53+'week 02-'!U53+'week 03'!U53+'week 04'!U53)*24</f>
        <v>2640</v>
      </c>
      <c r="S53" s="252">
        <f>('week 1'!V53+'week 02-'!V53+'week 03'!V53+'week 04'!V53)*24</f>
        <v>3120</v>
      </c>
      <c r="T53" s="252">
        <f>('week 1'!W53+'week 02-'!W53+'week 03'!W53+'week 04'!W53)*24</f>
        <v>720</v>
      </c>
      <c r="U53" s="252">
        <f>('week 1'!X53+'week 02-'!X53+'week 03'!X53+'week 04'!X53)*24</f>
        <v>4440</v>
      </c>
      <c r="V53" s="252">
        <f>('week 1'!Y53+'week 02-'!Y53+'week 03'!Y53+'week 04'!Y53)*24</f>
        <v>720</v>
      </c>
      <c r="W53" s="252">
        <f>('week 1'!Z53+'week 02-'!Z53+'week 03'!Z53+'week 04'!Z53)*24</f>
        <v>3840</v>
      </c>
      <c r="X53" s="253">
        <f>('week 1'!AA53+'week 02-'!AA53+'week 03'!AA53+'week 04'!AA53)*24</f>
        <v>15480</v>
      </c>
      <c r="Y53" s="252">
        <f>('week 1'!AB53+'week 02-'!AB53+'week 03'!AB53+'week 04'!AB53)*12</f>
        <v>0</v>
      </c>
      <c r="Z53" s="253">
        <f>('week 1'!AC53+'week 02-'!AC53+'week 03'!AC53+'week 04'!AC53)*12</f>
        <v>0</v>
      </c>
      <c r="AA53" s="252">
        <f t="shared" si="0"/>
        <v>21852</v>
      </c>
    </row>
    <row r="54" spans="1:27" s="35" customFormat="1" ht="13.5" customHeight="1" x14ac:dyDescent="0.25">
      <c r="A54" s="76"/>
      <c r="B54" s="254" t="s">
        <v>53</v>
      </c>
      <c r="C54" s="255" t="str">
        <f>[1]Sheet2!$C$22</f>
        <v>Mr.Franando</v>
      </c>
      <c r="D54" s="252">
        <f>('week 1'!D54+'week 02-'!D54+'week 03'!D54+'week 04'!D54)*12</f>
        <v>600</v>
      </c>
      <c r="E54" s="252">
        <f>('week 1'!E54+'week 02-'!E54+'week 03'!E54+'week 04'!E54)*12</f>
        <v>0</v>
      </c>
      <c r="F54" s="257">
        <f>('week 1'!F54+'week 02-'!F54+'week 03'!F54+'week 04'!F54)*12</f>
        <v>600</v>
      </c>
      <c r="G54" s="252">
        <f>('week 1'!J54+'week 02-'!J54+'week 03'!J54+'week 04'!J54)*12</f>
        <v>2340</v>
      </c>
      <c r="H54" s="252">
        <f>('week 1'!K54+'week 02-'!K54+'week 03'!K54+'week 04'!K54)*12</f>
        <v>3300</v>
      </c>
      <c r="I54" s="252">
        <f>('week 1'!L54+'week 02-'!L54+'week 03'!L54+'week 04'!L54)*12</f>
        <v>1020</v>
      </c>
      <c r="J54" s="252">
        <f>('week 1'!M54+'week 02-'!M54+'week 03'!M54+'week 04'!M54)*12</f>
        <v>240</v>
      </c>
      <c r="K54" s="253">
        <f>('week 1'!N54+'week 02-'!N54+'week 03'!N54+'week 04'!N54)*12</f>
        <v>6900</v>
      </c>
      <c r="L54" s="252">
        <f>('week 1'!O54+'week 02-'!O54+'week 03'!O54+'week 04'!O54)*24</f>
        <v>48</v>
      </c>
      <c r="M54" s="252">
        <f>('week 1'!P54+'week 02-'!P54+'week 03'!P54+'week 04'!P54)*24</f>
        <v>120</v>
      </c>
      <c r="N54" s="252">
        <f>('week 1'!Q54+'week 02-'!Q54+'week 03'!Q54+'week 04'!Q54)*24</f>
        <v>48</v>
      </c>
      <c r="O54" s="252">
        <f>('week 1'!R54+'week 02-'!R54+'week 03'!R54+'week 04'!R54)*24</f>
        <v>24</v>
      </c>
      <c r="P54" s="252">
        <f>('week 1'!S54+'week 02-'!S54+'week 03'!S54+'week 04'!S54)*24</f>
        <v>0</v>
      </c>
      <c r="Q54" s="253">
        <f>('week 1'!T54+'week 02-'!T54+'week 03'!T54+'week 04'!T54)*24</f>
        <v>240</v>
      </c>
      <c r="R54" s="252">
        <f>('week 1'!U54+'week 02-'!U54+'week 03'!U54+'week 04'!U54)*24</f>
        <v>5520</v>
      </c>
      <c r="S54" s="252">
        <f>('week 1'!V54+'week 02-'!V54+'week 03'!V54+'week 04'!V54)*24</f>
        <v>5520</v>
      </c>
      <c r="T54" s="252">
        <f>('week 1'!W54+'week 02-'!W54+'week 03'!W54+'week 04'!W54)*24</f>
        <v>4080</v>
      </c>
      <c r="U54" s="252">
        <f>('week 1'!X54+'week 02-'!X54+'week 03'!X54+'week 04'!X54)*24</f>
        <v>2280</v>
      </c>
      <c r="V54" s="252">
        <f>('week 1'!Y54+'week 02-'!Y54+'week 03'!Y54+'week 04'!Y54)*24</f>
        <v>1080</v>
      </c>
      <c r="W54" s="252">
        <f>('week 1'!Z54+'week 02-'!Z54+'week 03'!Z54+'week 04'!Z54)*24</f>
        <v>2280</v>
      </c>
      <c r="X54" s="253">
        <f>('week 1'!AA54+'week 02-'!AA54+'week 03'!AA54+'week 04'!AA54)*24</f>
        <v>20760</v>
      </c>
      <c r="Y54" s="252">
        <f>('week 1'!AB54+'week 02-'!AB54+'week 03'!AB54+'week 04'!AB54)*12</f>
        <v>0</v>
      </c>
      <c r="Z54" s="253">
        <f>('week 1'!AC54+'week 02-'!AC54+'week 03'!AC54+'week 04'!AC54)*12</f>
        <v>0</v>
      </c>
      <c r="AA54" s="252">
        <f t="shared" si="0"/>
        <v>28500</v>
      </c>
    </row>
    <row r="55" spans="1:27" s="35" customFormat="1" ht="13.5" customHeight="1" x14ac:dyDescent="0.25">
      <c r="A55" s="76"/>
      <c r="B55" s="254" t="s">
        <v>54</v>
      </c>
      <c r="C55" s="255" t="str">
        <f>[1]Sheet2!$C$28</f>
        <v>Mrs.P.W.N.Damayanthi</v>
      </c>
      <c r="D55" s="252">
        <f>('week 1'!D55+'week 02-'!D55+'week 03'!D55+'week 04'!D55)*12</f>
        <v>396</v>
      </c>
      <c r="E55" s="252">
        <f>('week 1'!E55+'week 02-'!E55+'week 03'!E55+'week 04'!E55)*12</f>
        <v>324</v>
      </c>
      <c r="F55" s="257">
        <f>('week 1'!F55+'week 02-'!F55+'week 03'!F55+'week 04'!F55)*12</f>
        <v>720</v>
      </c>
      <c r="G55" s="252">
        <f>('week 1'!J55+'week 02-'!J55+'week 03'!J55+'week 04'!J55)*12</f>
        <v>660</v>
      </c>
      <c r="H55" s="252">
        <f>('week 1'!K55+'week 02-'!K55+'week 03'!K55+'week 04'!K55)*12</f>
        <v>2400</v>
      </c>
      <c r="I55" s="252">
        <f>('week 1'!L55+'week 02-'!L55+'week 03'!L55+'week 04'!L55)*12</f>
        <v>1860</v>
      </c>
      <c r="J55" s="252">
        <f>('week 1'!M55+'week 02-'!M55+'week 03'!M55+'week 04'!M55)*12</f>
        <v>300</v>
      </c>
      <c r="K55" s="253">
        <f>('week 1'!N55+'week 02-'!N55+'week 03'!N55+'week 04'!N55)*12</f>
        <v>5220</v>
      </c>
      <c r="L55" s="252">
        <f>('week 1'!O55+'week 02-'!O55+'week 03'!O55+'week 04'!O55)*24</f>
        <v>72</v>
      </c>
      <c r="M55" s="252">
        <f>('week 1'!P55+'week 02-'!P55+'week 03'!P55+'week 04'!P55)*24</f>
        <v>600</v>
      </c>
      <c r="N55" s="252">
        <f>('week 1'!Q55+'week 02-'!Q55+'week 03'!Q55+'week 04'!Q55)*24</f>
        <v>0</v>
      </c>
      <c r="O55" s="252">
        <f>('week 1'!R55+'week 02-'!R55+'week 03'!R55+'week 04'!R55)*24</f>
        <v>576</v>
      </c>
      <c r="P55" s="252">
        <f>('week 1'!S55+'week 02-'!S55+'week 03'!S55+'week 04'!S55)*24</f>
        <v>408</v>
      </c>
      <c r="Q55" s="253">
        <f>('week 1'!T55+'week 02-'!T55+'week 03'!T55+'week 04'!T55)*24</f>
        <v>1656</v>
      </c>
      <c r="R55" s="252">
        <f>('week 1'!U55+'week 02-'!U55+'week 03'!U55+'week 04'!U55)*24</f>
        <v>2400</v>
      </c>
      <c r="S55" s="252">
        <f>('week 1'!V55+'week 02-'!V55+'week 03'!V55+'week 04'!V55)*24</f>
        <v>6744</v>
      </c>
      <c r="T55" s="252">
        <f>('week 1'!W55+'week 02-'!W55+'week 03'!W55+'week 04'!W55)*24</f>
        <v>720</v>
      </c>
      <c r="U55" s="252">
        <f>('week 1'!X55+'week 02-'!X55+'week 03'!X55+'week 04'!X55)*24</f>
        <v>3960</v>
      </c>
      <c r="V55" s="252">
        <f>('week 1'!Y55+'week 02-'!Y55+'week 03'!Y55+'week 04'!Y55)*24</f>
        <v>600</v>
      </c>
      <c r="W55" s="252">
        <f>('week 1'!Z55+'week 02-'!Z55+'week 03'!Z55+'week 04'!Z55)*24</f>
        <v>3000</v>
      </c>
      <c r="X55" s="253">
        <f>('week 1'!AA55+'week 02-'!AA55+'week 03'!AA55+'week 04'!AA55)*24</f>
        <v>17424</v>
      </c>
      <c r="Y55" s="252">
        <f>('week 1'!AB55+'week 02-'!AB55+'week 03'!AB55+'week 04'!AB55)*12</f>
        <v>0</v>
      </c>
      <c r="Z55" s="253">
        <f>('week 1'!AC55+'week 02-'!AC55+'week 03'!AC55+'week 04'!AC55)*12</f>
        <v>0</v>
      </c>
      <c r="AA55" s="252">
        <f t="shared" si="0"/>
        <v>25020</v>
      </c>
    </row>
    <row r="56" spans="1:27" s="95" customFormat="1" ht="13.5" customHeight="1" x14ac:dyDescent="0.25">
      <c r="A56" s="155"/>
      <c r="B56" s="316" t="s">
        <v>5</v>
      </c>
      <c r="C56" s="316"/>
      <c r="D56" s="257">
        <f>('week 1'!D56+'week 02-'!D56+'week 03'!D56+'week 04'!D56)*12</f>
        <v>2964</v>
      </c>
      <c r="E56" s="257">
        <f>('week 1'!E56+'week 02-'!E56+'week 03'!E56+'week 04'!E56)*12</f>
        <v>1692</v>
      </c>
      <c r="F56" s="257">
        <f>('week 1'!F56+'week 02-'!F56+'week 03'!F56+'week 04'!F56)*12</f>
        <v>4656</v>
      </c>
      <c r="G56" s="257">
        <f>('week 1'!J56+'week 02-'!J56+'week 03'!J56+'week 04'!J56)*12</f>
        <v>11976</v>
      </c>
      <c r="H56" s="257">
        <f>('week 1'!K56+'week 02-'!K56+'week 03'!K56+'week 04'!K56)*12</f>
        <v>30564</v>
      </c>
      <c r="I56" s="257">
        <f>('week 1'!L56+'week 02-'!L56+'week 03'!L56+'week 04'!L56)*12</f>
        <v>21011</v>
      </c>
      <c r="J56" s="257">
        <f>('week 1'!M56+'week 02-'!M56+'week 03'!M56+'week 04'!M56)*12</f>
        <v>3624</v>
      </c>
      <c r="K56" s="257">
        <f>('week 1'!N56+'week 02-'!N56+'week 03'!N56+'week 04'!N56)*12</f>
        <v>67175</v>
      </c>
      <c r="L56" s="257">
        <f>('week 1'!O56+'week 02-'!O56+'week 03'!O56+'week 04'!O56)*24</f>
        <v>456</v>
      </c>
      <c r="M56" s="257">
        <f>('week 1'!P56+'week 02-'!P56+'week 03'!P56+'week 04'!P56)*24</f>
        <v>1632</v>
      </c>
      <c r="N56" s="257">
        <f>('week 1'!Q56+'week 02-'!Q56+'week 03'!Q56+'week 04'!Q56)*24</f>
        <v>144</v>
      </c>
      <c r="O56" s="257">
        <f>('week 1'!R56+'week 02-'!R56+'week 03'!R56+'week 04'!R56)*24</f>
        <v>1248</v>
      </c>
      <c r="P56" s="257">
        <f>('week 1'!S56+'week 02-'!S56+'week 03'!S56+'week 04'!S56)*24</f>
        <v>1560</v>
      </c>
      <c r="Q56" s="257">
        <f>('week 1'!T56+'week 02-'!T56+'week 03'!T56+'week 04'!T56)*24</f>
        <v>5040</v>
      </c>
      <c r="R56" s="257">
        <f>('week 1'!U56+'week 02-'!U56+'week 03'!U56+'week 04'!U56)*24</f>
        <v>31512</v>
      </c>
      <c r="S56" s="257">
        <f>('week 1'!V56+'week 02-'!V56+'week 03'!V56+'week 04'!V56)*24</f>
        <v>61224</v>
      </c>
      <c r="T56" s="257">
        <f>('week 1'!W56+'week 02-'!W56+'week 03'!W56+'week 04'!W56)*24</f>
        <v>17616</v>
      </c>
      <c r="U56" s="257">
        <f>('week 1'!X56+'week 02-'!X56+'week 03'!X56+'week 04'!X56)*24</f>
        <v>41280</v>
      </c>
      <c r="V56" s="257">
        <f>('week 1'!Y56+'week 02-'!Y56+'week 03'!Y56+'week 04'!Y56)*24</f>
        <v>9360</v>
      </c>
      <c r="W56" s="257">
        <f>('week 1'!Z56+'week 02-'!Z56+'week 03'!Z56+'week 04'!Z56)*24</f>
        <v>27600</v>
      </c>
      <c r="X56" s="257">
        <f>('week 1'!AA56+'week 02-'!AA56+'week 03'!AA56+'week 04'!AA56)*24</f>
        <v>188592</v>
      </c>
      <c r="Y56" s="257">
        <f>('week 1'!AB56+'week 02-'!AB56+'week 03'!AB56+'week 04'!AB56)*12</f>
        <v>36</v>
      </c>
      <c r="Z56" s="257">
        <f>('week 1'!AC56+'week 02-'!AC56+'week 03'!AC56+'week 04'!AC56)*12</f>
        <v>36</v>
      </c>
      <c r="AA56" s="257">
        <f t="shared" si="0"/>
        <v>265499</v>
      </c>
    </row>
    <row r="57" spans="1:27" s="35" customFormat="1" ht="13.5" customHeight="1" x14ac:dyDescent="0.25">
      <c r="A57" s="144" t="s">
        <v>9</v>
      </c>
      <c r="B57" s="317" t="s">
        <v>82</v>
      </c>
      <c r="C57" s="317"/>
      <c r="D57" s="252">
        <f>('week 1'!D57+'week 02-'!D57+'week 03'!D57+'week 04'!D57)*12</f>
        <v>0</v>
      </c>
      <c r="E57" s="252">
        <f>('week 1'!E57+'week 02-'!E57+'week 03'!E57+'week 04'!E57)*12</f>
        <v>0</v>
      </c>
      <c r="F57" s="257">
        <f>('week 1'!F57+'week 02-'!F57+'week 03'!F57+'week 04'!F57)*12</f>
        <v>0</v>
      </c>
      <c r="G57" s="252">
        <f>('week 1'!J57+'week 02-'!J57+'week 03'!J57+'week 04'!J57)*12</f>
        <v>0</v>
      </c>
      <c r="H57" s="252">
        <f>('week 1'!K57+'week 02-'!K57+'week 03'!K57+'week 04'!K57)*12</f>
        <v>0</v>
      </c>
      <c r="I57" s="252">
        <f>('week 1'!L57+'week 02-'!L57+'week 03'!L57+'week 04'!L57)*12</f>
        <v>0</v>
      </c>
      <c r="J57" s="252">
        <f>('week 1'!M57+'week 02-'!M57+'week 03'!M57+'week 04'!M57)*12</f>
        <v>0</v>
      </c>
      <c r="K57" s="253">
        <f>('week 1'!N57+'week 02-'!N57+'week 03'!N57+'week 04'!N57)*12</f>
        <v>0</v>
      </c>
      <c r="L57" s="252">
        <f>('week 1'!O57+'week 02-'!O57+'week 03'!O57+'week 04'!O57)*24</f>
        <v>0</v>
      </c>
      <c r="M57" s="252">
        <f>('week 1'!P57+'week 02-'!P57+'week 03'!P57+'week 04'!P57)*24</f>
        <v>0</v>
      </c>
      <c r="N57" s="252">
        <f>('week 1'!Q57+'week 02-'!Q57+'week 03'!Q57+'week 04'!Q57)*24</f>
        <v>0</v>
      </c>
      <c r="O57" s="252">
        <f>('week 1'!R57+'week 02-'!R57+'week 03'!R57+'week 04'!R57)*24</f>
        <v>0</v>
      </c>
      <c r="P57" s="252">
        <f>('week 1'!S57+'week 02-'!S57+'week 03'!S57+'week 04'!S57)*24</f>
        <v>0</v>
      </c>
      <c r="Q57" s="253">
        <f>('week 1'!T57+'week 02-'!T57+'week 03'!T57+'week 04'!T57)*24</f>
        <v>0</v>
      </c>
      <c r="R57" s="252">
        <f>('week 1'!U57+'week 02-'!U57+'week 03'!U57+'week 04'!U57)*24</f>
        <v>0</v>
      </c>
      <c r="S57" s="252">
        <f>('week 1'!V57+'week 02-'!V57+'week 03'!V57+'week 04'!V57)*24</f>
        <v>0</v>
      </c>
      <c r="T57" s="252">
        <f>('week 1'!W57+'week 02-'!W57+'week 03'!W57+'week 04'!W57)*24</f>
        <v>0</v>
      </c>
      <c r="U57" s="252">
        <f>('week 1'!X57+'week 02-'!X57+'week 03'!X57+'week 04'!X57)*24</f>
        <v>0</v>
      </c>
      <c r="V57" s="252">
        <f>('week 1'!Y57+'week 02-'!Y57+'week 03'!Y57+'week 04'!Y57)*24</f>
        <v>0</v>
      </c>
      <c r="W57" s="252">
        <f>('week 1'!Z57+'week 02-'!Z57+'week 03'!Z57+'week 04'!Z57)*24</f>
        <v>0</v>
      </c>
      <c r="X57" s="253">
        <f>('week 1'!AA57+'week 02-'!AA57+'week 03'!AA57+'week 04'!AA57)*24</f>
        <v>0</v>
      </c>
      <c r="Y57" s="252">
        <f>('week 1'!AB57+'week 02-'!AB57+'week 03'!AB57+'week 04'!AB57)*12</f>
        <v>0</v>
      </c>
      <c r="Z57" s="253">
        <f>('week 1'!AC57+'week 02-'!AC57+'week 03'!AC57+'week 04'!AC57)*12</f>
        <v>0</v>
      </c>
      <c r="AA57" s="252">
        <f t="shared" si="0"/>
        <v>0</v>
      </c>
    </row>
    <row r="58" spans="1:27" s="35" customFormat="1" ht="13.5" customHeight="1" x14ac:dyDescent="0.25">
      <c r="A58" s="76"/>
      <c r="B58" s="254" t="s">
        <v>56</v>
      </c>
      <c r="C58" s="255" t="str">
        <f>[1]Sheet2!$C$17</f>
        <v>Mr.M.J.J.Udayakantha</v>
      </c>
      <c r="D58" s="252">
        <f>('week 1'!D58+'week 02-'!D58+'week 03'!D58+'week 04'!D58)*12</f>
        <v>900</v>
      </c>
      <c r="E58" s="252">
        <f>('week 1'!E58+'week 02-'!E58+'week 03'!E58+'week 04'!E58)*12</f>
        <v>540</v>
      </c>
      <c r="F58" s="257">
        <f>('week 1'!F58+'week 02-'!F58+'week 03'!F58+'week 04'!F58)*12</f>
        <v>1440</v>
      </c>
      <c r="G58" s="252">
        <f>('week 1'!J58+'week 02-'!J58+'week 03'!J58+'week 04'!J58)*12</f>
        <v>780</v>
      </c>
      <c r="H58" s="252">
        <f>('week 1'!K58+'week 02-'!K58+'week 03'!K58+'week 04'!K58)*12</f>
        <v>2460</v>
      </c>
      <c r="I58" s="252">
        <f>('week 1'!L58+'week 02-'!L58+'week 03'!L58+'week 04'!L58)*12</f>
        <v>1260</v>
      </c>
      <c r="J58" s="252">
        <f>('week 1'!M58+'week 02-'!M58+'week 03'!M58+'week 04'!M58)*12</f>
        <v>120</v>
      </c>
      <c r="K58" s="253">
        <f>('week 1'!N58+'week 02-'!N58+'week 03'!N58+'week 04'!N58)*12</f>
        <v>4620</v>
      </c>
      <c r="L58" s="252">
        <f>('week 1'!O58+'week 02-'!O58+'week 03'!O58+'week 04'!O58)*24</f>
        <v>120</v>
      </c>
      <c r="M58" s="252">
        <f>('week 1'!P58+'week 02-'!P58+'week 03'!P58+'week 04'!P58)*24</f>
        <v>240</v>
      </c>
      <c r="N58" s="252">
        <f>('week 1'!Q58+'week 02-'!Q58+'week 03'!Q58+'week 04'!Q58)*24</f>
        <v>120</v>
      </c>
      <c r="O58" s="252">
        <f>('week 1'!R58+'week 02-'!R58+'week 03'!R58+'week 04'!R58)*24</f>
        <v>72</v>
      </c>
      <c r="P58" s="252">
        <f>('week 1'!S58+'week 02-'!S58+'week 03'!S58+'week 04'!S58)*24</f>
        <v>0</v>
      </c>
      <c r="Q58" s="253">
        <f>('week 1'!T58+'week 02-'!T58+'week 03'!T58+'week 04'!T58)*24</f>
        <v>552</v>
      </c>
      <c r="R58" s="252">
        <f>('week 1'!U58+'week 02-'!U58+'week 03'!U58+'week 04'!U58)*24</f>
        <v>288</v>
      </c>
      <c r="S58" s="252">
        <f>('week 1'!V58+'week 02-'!V58+'week 03'!V58+'week 04'!V58)*24</f>
        <v>2520</v>
      </c>
      <c r="T58" s="252">
        <f>('week 1'!W58+'week 02-'!W58+'week 03'!W58+'week 04'!W58)*24</f>
        <v>120</v>
      </c>
      <c r="U58" s="252">
        <f>('week 1'!X58+'week 02-'!X58+'week 03'!X58+'week 04'!X58)*24</f>
        <v>1200</v>
      </c>
      <c r="V58" s="252">
        <f>('week 1'!Y58+'week 02-'!Y58+'week 03'!Y58+'week 04'!Y58)*24</f>
        <v>1200</v>
      </c>
      <c r="W58" s="252">
        <f>('week 1'!Z58+'week 02-'!Z58+'week 03'!Z58+'week 04'!Z58)*24</f>
        <v>0</v>
      </c>
      <c r="X58" s="253">
        <f>('week 1'!AA58+'week 02-'!AA58+'week 03'!AA58+'week 04'!AA58)*24</f>
        <v>5328</v>
      </c>
      <c r="Y58" s="252">
        <f>('week 1'!AB58+'week 02-'!AB58+'week 03'!AB58+'week 04'!AB58)*12</f>
        <v>120</v>
      </c>
      <c r="Z58" s="253">
        <f>('week 1'!AC58+'week 02-'!AC58+'week 03'!AC58+'week 04'!AC58)*12</f>
        <v>120</v>
      </c>
      <c r="AA58" s="252">
        <f t="shared" si="0"/>
        <v>12060</v>
      </c>
    </row>
    <row r="59" spans="1:27" s="35" customFormat="1" ht="13.5" customHeight="1" x14ac:dyDescent="0.25">
      <c r="A59" s="76"/>
      <c r="B59" s="254" t="s">
        <v>57</v>
      </c>
      <c r="C59" s="255" t="str">
        <f>[1]Sheet2!$C$18</f>
        <v>Mrs.J.M.N.Manike</v>
      </c>
      <c r="D59" s="252">
        <f>('week 1'!D59+'week 02-'!D59+'week 03'!D59+'week 04'!D59)*12</f>
        <v>564</v>
      </c>
      <c r="E59" s="252">
        <f>('week 1'!E59+'week 02-'!E59+'week 03'!E59+'week 04'!E59)*12</f>
        <v>336</v>
      </c>
      <c r="F59" s="257">
        <f>('week 1'!F59+'week 02-'!F59+'week 03'!F59+'week 04'!F59)*12</f>
        <v>900</v>
      </c>
      <c r="G59" s="252">
        <f>('week 1'!J59+'week 02-'!J59+'week 03'!J59+'week 04'!J59)*12</f>
        <v>1200</v>
      </c>
      <c r="H59" s="252">
        <f>('week 1'!K59+'week 02-'!K59+'week 03'!K59+'week 04'!K59)*12</f>
        <v>2160</v>
      </c>
      <c r="I59" s="252">
        <f>('week 1'!L59+'week 02-'!L59+'week 03'!L59+'week 04'!L59)*12</f>
        <v>840</v>
      </c>
      <c r="J59" s="252">
        <f>('week 1'!M59+'week 02-'!M59+'week 03'!M59+'week 04'!M59)*12</f>
        <v>300</v>
      </c>
      <c r="K59" s="253">
        <f>('week 1'!N59+'week 02-'!N59+'week 03'!N59+'week 04'!N59)*12</f>
        <v>4500</v>
      </c>
      <c r="L59" s="252">
        <f>('week 1'!O59+'week 02-'!O59+'week 03'!O59+'week 04'!O59)*24</f>
        <v>192</v>
      </c>
      <c r="M59" s="252">
        <f>('week 1'!P59+'week 02-'!P59+'week 03'!P59+'week 04'!P59)*24</f>
        <v>240</v>
      </c>
      <c r="N59" s="252">
        <f>('week 1'!Q59+'week 02-'!Q59+'week 03'!Q59+'week 04'!Q59)*24</f>
        <v>120</v>
      </c>
      <c r="O59" s="252">
        <f>('week 1'!R59+'week 02-'!R59+'week 03'!R59+'week 04'!R59)*24</f>
        <v>168</v>
      </c>
      <c r="P59" s="252">
        <f>('week 1'!S59+'week 02-'!S59+'week 03'!S59+'week 04'!S59)*24</f>
        <v>360</v>
      </c>
      <c r="Q59" s="253">
        <f>('week 1'!T59+'week 02-'!T59+'week 03'!T59+'week 04'!T59)*24</f>
        <v>1080</v>
      </c>
      <c r="R59" s="252">
        <f>('week 1'!U59+'week 02-'!U59+'week 03'!U59+'week 04'!U59)*24</f>
        <v>936</v>
      </c>
      <c r="S59" s="252">
        <f>('week 1'!V59+'week 02-'!V59+'week 03'!V59+'week 04'!V59)*24</f>
        <v>1920</v>
      </c>
      <c r="T59" s="252">
        <f>('week 1'!W59+'week 02-'!W59+'week 03'!W59+'week 04'!W59)*24</f>
        <v>480</v>
      </c>
      <c r="U59" s="252">
        <f>('week 1'!X59+'week 02-'!X59+'week 03'!X59+'week 04'!X59)*24</f>
        <v>960</v>
      </c>
      <c r="V59" s="252">
        <f>('week 1'!Y59+'week 02-'!Y59+'week 03'!Y59+'week 04'!Y59)*24</f>
        <v>1200</v>
      </c>
      <c r="W59" s="252">
        <f>('week 1'!Z59+'week 02-'!Z59+'week 03'!Z59+'week 04'!Z59)*24</f>
        <v>720</v>
      </c>
      <c r="X59" s="253">
        <f>('week 1'!AA59+'week 02-'!AA59+'week 03'!AA59+'week 04'!AA59)*24</f>
        <v>6216</v>
      </c>
      <c r="Y59" s="252">
        <f>('week 1'!AB59+'week 02-'!AB59+'week 03'!AB59+'week 04'!AB59)*12</f>
        <v>0</v>
      </c>
      <c r="Z59" s="253">
        <f>('week 1'!AC59+'week 02-'!AC59+'week 03'!AC59+'week 04'!AC59)*12</f>
        <v>0</v>
      </c>
      <c r="AA59" s="252">
        <f t="shared" si="0"/>
        <v>12696</v>
      </c>
    </row>
    <row r="60" spans="1:27" s="35" customFormat="1" ht="13.5" customHeight="1" x14ac:dyDescent="0.25">
      <c r="A60" s="76"/>
      <c r="B60" s="254" t="s">
        <v>58</v>
      </c>
      <c r="C60" s="255" t="str">
        <f>[1]Sheet2!$C$16</f>
        <v>Mr.L.R.N.J.Bandara</v>
      </c>
      <c r="D60" s="252">
        <f>('week 1'!D60+'week 02-'!D60+'week 03'!D60+'week 04'!D60)*12</f>
        <v>84</v>
      </c>
      <c r="E60" s="252">
        <f>('week 1'!E60+'week 02-'!E60+'week 03'!E60+'week 04'!E60)*12</f>
        <v>48</v>
      </c>
      <c r="F60" s="257">
        <f>('week 1'!F60+'week 02-'!F60+'week 03'!F60+'week 04'!F60)*12</f>
        <v>132</v>
      </c>
      <c r="G60" s="252">
        <f>('week 1'!J60+'week 02-'!J60+'week 03'!J60+'week 04'!J60)*12</f>
        <v>300</v>
      </c>
      <c r="H60" s="252">
        <f>('week 1'!K60+'week 02-'!K60+'week 03'!K60+'week 04'!K60)*12</f>
        <v>840</v>
      </c>
      <c r="I60" s="252">
        <f>('week 1'!L60+'week 02-'!L60+'week 03'!L60+'week 04'!L60)*12</f>
        <v>420</v>
      </c>
      <c r="J60" s="252">
        <f>('week 1'!M60+'week 02-'!M60+'week 03'!M60+'week 04'!M60)*12</f>
        <v>0</v>
      </c>
      <c r="K60" s="253">
        <f>('week 1'!N60+'week 02-'!N60+'week 03'!N60+'week 04'!N60)*12</f>
        <v>1560</v>
      </c>
      <c r="L60" s="252">
        <f>('week 1'!O60+'week 02-'!O60+'week 03'!O60+'week 04'!O60)*24</f>
        <v>0</v>
      </c>
      <c r="M60" s="252">
        <f>('week 1'!P60+'week 02-'!P60+'week 03'!P60+'week 04'!P60)*24</f>
        <v>0</v>
      </c>
      <c r="N60" s="252">
        <f>('week 1'!Q60+'week 02-'!Q60+'week 03'!Q60+'week 04'!Q60)*24</f>
        <v>0</v>
      </c>
      <c r="O60" s="252">
        <f>('week 1'!R60+'week 02-'!R60+'week 03'!R60+'week 04'!R60)*24</f>
        <v>0</v>
      </c>
      <c r="P60" s="252">
        <f>('week 1'!S60+'week 02-'!S60+'week 03'!S60+'week 04'!S60)*24</f>
        <v>0</v>
      </c>
      <c r="Q60" s="253">
        <f>('week 1'!T60+'week 02-'!T60+'week 03'!T60+'week 04'!T60)*24</f>
        <v>0</v>
      </c>
      <c r="R60" s="252">
        <f>('week 1'!U60+'week 02-'!U60+'week 03'!U60+'week 04'!U60)*24</f>
        <v>312</v>
      </c>
      <c r="S60" s="252">
        <f>('week 1'!V60+'week 02-'!V60+'week 03'!V60+'week 04'!V60)*24</f>
        <v>840</v>
      </c>
      <c r="T60" s="252">
        <f>('week 1'!W60+'week 02-'!W60+'week 03'!W60+'week 04'!W60)*24</f>
        <v>432</v>
      </c>
      <c r="U60" s="252">
        <f>('week 1'!X60+'week 02-'!X60+'week 03'!X60+'week 04'!X60)*24</f>
        <v>600</v>
      </c>
      <c r="V60" s="252">
        <f>('week 1'!Y60+'week 02-'!Y60+'week 03'!Y60+'week 04'!Y60)*24</f>
        <v>360</v>
      </c>
      <c r="W60" s="252">
        <f>('week 1'!Z60+'week 02-'!Z60+'week 03'!Z60+'week 04'!Z60)*24</f>
        <v>312</v>
      </c>
      <c r="X60" s="253">
        <f>('week 1'!AA60+'week 02-'!AA60+'week 03'!AA60+'week 04'!AA60)*24</f>
        <v>2856</v>
      </c>
      <c r="Y60" s="252">
        <f>('week 1'!AB60+'week 02-'!AB60+'week 03'!AB60+'week 04'!AB60)*12</f>
        <v>0</v>
      </c>
      <c r="Z60" s="253">
        <f>('week 1'!AC60+'week 02-'!AC60+'week 03'!AC60+'week 04'!AC60)*12</f>
        <v>0</v>
      </c>
      <c r="AA60" s="252">
        <f t="shared" si="0"/>
        <v>4548</v>
      </c>
    </row>
    <row r="61" spans="1:27" s="35" customFormat="1" ht="13.5" customHeight="1" x14ac:dyDescent="0.25">
      <c r="A61" s="76"/>
      <c r="B61" s="254" t="s">
        <v>59</v>
      </c>
      <c r="C61" s="255" t="str">
        <f>[1]Sheet2!$C$14</f>
        <v>Mr.R.I.B.Sameera Maduranga</v>
      </c>
      <c r="D61" s="252">
        <f>('week 1'!D61+'week 02-'!D61+'week 03'!D61+'week 04'!D61)*12</f>
        <v>420</v>
      </c>
      <c r="E61" s="252">
        <f>('week 1'!E61+'week 02-'!E61+'week 03'!E61+'week 04'!E61)*12</f>
        <v>120</v>
      </c>
      <c r="F61" s="257">
        <f>('week 1'!F61+'week 02-'!F61+'week 03'!F61+'week 04'!F61)*12</f>
        <v>540</v>
      </c>
      <c r="G61" s="252">
        <f>('week 1'!J61+'week 02-'!J61+'week 03'!J61+'week 04'!J61)*12</f>
        <v>240</v>
      </c>
      <c r="H61" s="252">
        <f>('week 1'!K61+'week 02-'!K61+'week 03'!K61+'week 04'!K61)*12</f>
        <v>3660</v>
      </c>
      <c r="I61" s="252">
        <f>('week 1'!L61+'week 02-'!L61+'week 03'!L61+'week 04'!L61)*12</f>
        <v>1500</v>
      </c>
      <c r="J61" s="252">
        <f>('week 1'!M61+'week 02-'!M61+'week 03'!M61+'week 04'!M61)*12</f>
        <v>0</v>
      </c>
      <c r="K61" s="253">
        <f>('week 1'!N61+'week 02-'!N61+'week 03'!N61+'week 04'!N61)*12</f>
        <v>5400</v>
      </c>
      <c r="L61" s="252">
        <f>('week 1'!O61+'week 02-'!O61+'week 03'!O61+'week 04'!O61)*24</f>
        <v>0</v>
      </c>
      <c r="M61" s="252">
        <f>('week 1'!P61+'week 02-'!P61+'week 03'!P61+'week 04'!P61)*24</f>
        <v>0</v>
      </c>
      <c r="N61" s="252">
        <f>('week 1'!Q61+'week 02-'!Q61+'week 03'!Q61+'week 04'!Q61)*24</f>
        <v>0</v>
      </c>
      <c r="O61" s="252">
        <f>('week 1'!R61+'week 02-'!R61+'week 03'!R61+'week 04'!R61)*24</f>
        <v>0</v>
      </c>
      <c r="P61" s="252">
        <f>('week 1'!S61+'week 02-'!S61+'week 03'!S61+'week 04'!S61)*24</f>
        <v>0</v>
      </c>
      <c r="Q61" s="253">
        <f>('week 1'!T61+'week 02-'!T61+'week 03'!T61+'week 04'!T61)*24</f>
        <v>0</v>
      </c>
      <c r="R61" s="252">
        <f>('week 1'!U61+'week 02-'!U61+'week 03'!U61+'week 04'!U61)*24</f>
        <v>240</v>
      </c>
      <c r="S61" s="252">
        <f>('week 1'!V61+'week 02-'!V61+'week 03'!V61+'week 04'!V61)*24</f>
        <v>0</v>
      </c>
      <c r="T61" s="252">
        <f>('week 1'!W61+'week 02-'!W61+'week 03'!W61+'week 04'!W61)*24</f>
        <v>240</v>
      </c>
      <c r="U61" s="252">
        <f>('week 1'!X61+'week 02-'!X61+'week 03'!X61+'week 04'!X61)*24</f>
        <v>360</v>
      </c>
      <c r="V61" s="252">
        <f>('week 1'!Y61+'week 02-'!Y61+'week 03'!Y61+'week 04'!Y61)*24</f>
        <v>840</v>
      </c>
      <c r="W61" s="252">
        <f>('week 1'!Z61+'week 02-'!Z61+'week 03'!Z61+'week 04'!Z61)*24</f>
        <v>840</v>
      </c>
      <c r="X61" s="253">
        <f>('week 1'!AA61+'week 02-'!AA61+'week 03'!AA61+'week 04'!AA61)*24</f>
        <v>2520</v>
      </c>
      <c r="Y61" s="252">
        <f>('week 1'!AB61+'week 02-'!AB61+'week 03'!AB61+'week 04'!AB61)*12</f>
        <v>0</v>
      </c>
      <c r="Z61" s="253">
        <f>('week 1'!AC61+'week 02-'!AC61+'week 03'!AC61+'week 04'!AC61)*12</f>
        <v>0</v>
      </c>
      <c r="AA61" s="252">
        <f t="shared" si="0"/>
        <v>8460</v>
      </c>
    </row>
    <row r="62" spans="1:27" s="35" customFormat="1" ht="15.75" x14ac:dyDescent="0.25">
      <c r="B62" s="254" t="s">
        <v>60</v>
      </c>
      <c r="C62" s="255" t="str">
        <f>[1]Sheet2!$C$13</f>
        <v>Mr.K.R.A.N.Kumara(A.N.K.Dis:)</v>
      </c>
      <c r="D62" s="252">
        <f>('week 1'!D62+'week 02-'!D62+'week 03'!D62+'week 04'!D62)*12</f>
        <v>216</v>
      </c>
      <c r="E62" s="252">
        <f>('week 1'!E62+'week 02-'!E62+'week 03'!E62+'week 04'!E62)*12</f>
        <v>144</v>
      </c>
      <c r="F62" s="257">
        <f>('week 1'!F62+'week 02-'!F62+'week 03'!F62+'week 04'!F62)*12</f>
        <v>360</v>
      </c>
      <c r="G62" s="252">
        <f>('week 1'!J62+'week 02-'!J62+'week 03'!J62+'week 04'!J62)*12</f>
        <v>1020</v>
      </c>
      <c r="H62" s="252">
        <f>('week 1'!K62+'week 02-'!K62+'week 03'!K62+'week 04'!K62)*12</f>
        <v>1800</v>
      </c>
      <c r="I62" s="252">
        <f>('week 1'!L62+'week 02-'!L62+'week 03'!L62+'week 04'!L62)*12</f>
        <v>1080</v>
      </c>
      <c r="J62" s="252">
        <f>('week 1'!M62+'week 02-'!M62+'week 03'!M62+'week 04'!M62)*12</f>
        <v>120</v>
      </c>
      <c r="K62" s="253">
        <f>('week 1'!N62+'week 02-'!N62+'week 03'!N62+'week 04'!N62)*12</f>
        <v>4020</v>
      </c>
      <c r="L62" s="252">
        <f>('week 1'!O62+'week 02-'!O62+'week 03'!O62+'week 04'!O62)*24</f>
        <v>0</v>
      </c>
      <c r="M62" s="252">
        <f>('week 1'!P62+'week 02-'!P62+'week 03'!P62+'week 04'!P62)*24</f>
        <v>1200</v>
      </c>
      <c r="N62" s="252">
        <f>('week 1'!Q62+'week 02-'!Q62+'week 03'!Q62+'week 04'!Q62)*24</f>
        <v>0</v>
      </c>
      <c r="O62" s="252">
        <f>('week 1'!R62+'week 02-'!R62+'week 03'!R62+'week 04'!R62)*24</f>
        <v>1200</v>
      </c>
      <c r="P62" s="252">
        <f>('week 1'!S62+'week 02-'!S62+'week 03'!S62+'week 04'!S62)*24</f>
        <v>0</v>
      </c>
      <c r="Q62" s="253">
        <f>('week 1'!T62+'week 02-'!T62+'week 03'!T62+'week 04'!T62)*24</f>
        <v>2400</v>
      </c>
      <c r="R62" s="252">
        <f>('week 1'!U62+'week 02-'!U62+'week 03'!U62+'week 04'!U62)*24</f>
        <v>600</v>
      </c>
      <c r="S62" s="252">
        <f>('week 1'!V62+'week 02-'!V62+'week 03'!V62+'week 04'!V62)*24</f>
        <v>2400</v>
      </c>
      <c r="T62" s="252">
        <f>('week 1'!W62+'week 02-'!W62+'week 03'!W62+'week 04'!W62)*24</f>
        <v>720</v>
      </c>
      <c r="U62" s="252">
        <f>('week 1'!X62+'week 02-'!X62+'week 03'!X62+'week 04'!X62)*24</f>
        <v>1440</v>
      </c>
      <c r="V62" s="252">
        <f>('week 1'!Y62+'week 02-'!Y62+'week 03'!Y62+'week 04'!Y62)*24</f>
        <v>960</v>
      </c>
      <c r="W62" s="252">
        <f>('week 1'!Z62+'week 02-'!Z62+'week 03'!Z62+'week 04'!Z62)*24</f>
        <v>840</v>
      </c>
      <c r="X62" s="253">
        <f>('week 1'!AA62+'week 02-'!AA62+'week 03'!AA62+'week 04'!AA62)*24</f>
        <v>6960</v>
      </c>
      <c r="Y62" s="252">
        <f>('week 1'!AB62+'week 02-'!AB62+'week 03'!AB62+'week 04'!AB62)*12</f>
        <v>0</v>
      </c>
      <c r="Z62" s="253">
        <f>('week 1'!AC62+'week 02-'!AC62+'week 03'!AC62+'week 04'!AC62)*12</f>
        <v>0</v>
      </c>
      <c r="AA62" s="252">
        <f t="shared" si="0"/>
        <v>13740</v>
      </c>
    </row>
    <row r="63" spans="1:27" s="35" customFormat="1" ht="15.75" x14ac:dyDescent="0.25">
      <c r="B63" s="254" t="s">
        <v>62</v>
      </c>
      <c r="C63" s="255" t="str">
        <f>[1]Sheet2!$C$19</f>
        <v>Mr.G.M.S.R.S.Kumara</v>
      </c>
      <c r="D63" s="252">
        <f>('week 1'!D63+'week 02-'!D63+'week 03'!D63+'week 04'!D63)*12</f>
        <v>480</v>
      </c>
      <c r="E63" s="252">
        <f>('week 1'!E63+'week 02-'!E63+'week 03'!E63+'week 04'!E63)*12</f>
        <v>240</v>
      </c>
      <c r="F63" s="257">
        <f>('week 1'!F63+'week 02-'!F63+'week 03'!F63+'week 04'!F63)*12</f>
        <v>720</v>
      </c>
      <c r="G63" s="252">
        <f>('week 1'!J63+'week 02-'!J63+'week 03'!J63+'week 04'!J63)*12</f>
        <v>900</v>
      </c>
      <c r="H63" s="252">
        <f>('week 1'!K63+'week 02-'!K63+'week 03'!K63+'week 04'!K63)*12</f>
        <v>2040</v>
      </c>
      <c r="I63" s="252">
        <f>('week 1'!L63+'week 02-'!L63+'week 03'!L63+'week 04'!L63)*12</f>
        <v>1200</v>
      </c>
      <c r="J63" s="252">
        <f>('week 1'!M63+'week 02-'!M63+'week 03'!M63+'week 04'!M63)*12</f>
        <v>0</v>
      </c>
      <c r="K63" s="253">
        <f>('week 1'!N63+'week 02-'!N63+'week 03'!N63+'week 04'!N63)*12</f>
        <v>4140</v>
      </c>
      <c r="L63" s="252">
        <f>('week 1'!O63+'week 02-'!O63+'week 03'!O63+'week 04'!O63)*24</f>
        <v>0</v>
      </c>
      <c r="M63" s="252">
        <f>('week 1'!P63+'week 02-'!P63+'week 03'!P63+'week 04'!P63)*24</f>
        <v>0</v>
      </c>
      <c r="N63" s="252">
        <f>('week 1'!Q63+'week 02-'!Q63+'week 03'!Q63+'week 04'!Q63)*24</f>
        <v>0</v>
      </c>
      <c r="O63" s="252">
        <f>('week 1'!R63+'week 02-'!R63+'week 03'!R63+'week 04'!R63)*24</f>
        <v>0</v>
      </c>
      <c r="P63" s="252">
        <f>('week 1'!S63+'week 02-'!S63+'week 03'!S63+'week 04'!S63)*24</f>
        <v>0</v>
      </c>
      <c r="Q63" s="253">
        <f>('week 1'!T63+'week 02-'!T63+'week 03'!T63+'week 04'!T63)*24</f>
        <v>0</v>
      </c>
      <c r="R63" s="252">
        <f>('week 1'!U63+'week 02-'!U63+'week 03'!U63+'week 04'!U63)*24</f>
        <v>360</v>
      </c>
      <c r="S63" s="252">
        <f>('week 1'!V63+'week 02-'!V63+'week 03'!V63+'week 04'!V63)*24</f>
        <v>1320</v>
      </c>
      <c r="T63" s="252">
        <f>('week 1'!W63+'week 02-'!W63+'week 03'!W63+'week 04'!W63)*24</f>
        <v>480</v>
      </c>
      <c r="U63" s="252">
        <f>('week 1'!X63+'week 02-'!X63+'week 03'!X63+'week 04'!X63)*24</f>
        <v>960</v>
      </c>
      <c r="V63" s="252">
        <f>('week 1'!Y63+'week 02-'!Y63+'week 03'!Y63+'week 04'!Y63)*24</f>
        <v>600</v>
      </c>
      <c r="W63" s="252">
        <f>('week 1'!Z63+'week 02-'!Z63+'week 03'!Z63+'week 04'!Z63)*24</f>
        <v>0</v>
      </c>
      <c r="X63" s="253">
        <f>('week 1'!AA63+'week 02-'!AA63+'week 03'!AA63+'week 04'!AA63)*24</f>
        <v>3720</v>
      </c>
      <c r="Y63" s="252">
        <f>('week 1'!AB63+'week 02-'!AB63+'week 03'!AB63+'week 04'!AB63)*12</f>
        <v>0</v>
      </c>
      <c r="Z63" s="253">
        <f>('week 1'!AC63+'week 02-'!AC63+'week 03'!AC63+'week 04'!AC63)*12</f>
        <v>0</v>
      </c>
      <c r="AA63" s="252">
        <f t="shared" si="0"/>
        <v>8580</v>
      </c>
    </row>
    <row r="64" spans="1:27" s="35" customFormat="1" ht="15.75" x14ac:dyDescent="0.25">
      <c r="B64" s="254" t="s">
        <v>61</v>
      </c>
      <c r="C64" s="73" t="s">
        <v>97</v>
      </c>
      <c r="D64" s="252">
        <f>('week 1'!D64+'week 02-'!D64+'week 03'!D64+'week 04'!D64)*12</f>
        <v>192</v>
      </c>
      <c r="E64" s="252">
        <f>('week 1'!E64+'week 02-'!E64+'week 03'!E64+'week 04'!E64)*12</f>
        <v>108</v>
      </c>
      <c r="F64" s="257">
        <f>('week 1'!F64+'week 02-'!F64+'week 03'!F64+'week 04'!F64)*12</f>
        <v>300</v>
      </c>
      <c r="G64" s="252">
        <f>('week 1'!J64+'week 02-'!J64+'week 03'!J64+'week 04'!J64)*12</f>
        <v>480</v>
      </c>
      <c r="H64" s="252">
        <f>('week 1'!K64+'week 02-'!K64+'week 03'!K64+'week 04'!K64)*12</f>
        <v>2460</v>
      </c>
      <c r="I64" s="252">
        <f>('week 1'!L64+'week 02-'!L64+'week 03'!L64+'week 04'!L64)*12</f>
        <v>2280</v>
      </c>
      <c r="J64" s="252">
        <f>('week 1'!M64+'week 02-'!M64+'week 03'!M64+'week 04'!M64)*12</f>
        <v>0</v>
      </c>
      <c r="K64" s="253">
        <f>('week 1'!N64+'week 02-'!N64+'week 03'!N64+'week 04'!N64)*12</f>
        <v>5220</v>
      </c>
      <c r="L64" s="252">
        <f>('week 1'!O64+'week 02-'!O64+'week 03'!O64+'week 04'!O64)*24</f>
        <v>0</v>
      </c>
      <c r="M64" s="252">
        <f>('week 1'!P64+'week 02-'!P64+'week 03'!P64+'week 04'!P64)*24</f>
        <v>0</v>
      </c>
      <c r="N64" s="252">
        <f>('week 1'!Q64+'week 02-'!Q64+'week 03'!Q64+'week 04'!Q64)*24</f>
        <v>0</v>
      </c>
      <c r="O64" s="252">
        <f>('week 1'!R64+'week 02-'!R64+'week 03'!R64+'week 04'!R64)*24</f>
        <v>0</v>
      </c>
      <c r="P64" s="252">
        <f>('week 1'!S64+'week 02-'!S64+'week 03'!S64+'week 04'!S64)*24</f>
        <v>0</v>
      </c>
      <c r="Q64" s="253">
        <f>('week 1'!T64+'week 02-'!T64+'week 03'!T64+'week 04'!T64)*24</f>
        <v>0</v>
      </c>
      <c r="R64" s="252">
        <f>('week 1'!U64+'week 02-'!U64+'week 03'!U64+'week 04'!U64)*24</f>
        <v>360</v>
      </c>
      <c r="S64" s="252">
        <f>('week 1'!V64+'week 02-'!V64+'week 03'!V64+'week 04'!V64)*24</f>
        <v>2040</v>
      </c>
      <c r="T64" s="252">
        <f>('week 1'!W64+'week 02-'!W64+'week 03'!W64+'week 04'!W64)*24</f>
        <v>360</v>
      </c>
      <c r="U64" s="252">
        <f>('week 1'!X64+'week 02-'!X64+'week 03'!X64+'week 04'!X64)*24</f>
        <v>2280</v>
      </c>
      <c r="V64" s="252">
        <f>('week 1'!Y64+'week 02-'!Y64+'week 03'!Y64+'week 04'!Y64)*24</f>
        <v>1440</v>
      </c>
      <c r="W64" s="252">
        <f>('week 1'!Z64+'week 02-'!Z64+'week 03'!Z64+'week 04'!Z64)*24</f>
        <v>1680</v>
      </c>
      <c r="X64" s="253">
        <f>('week 1'!AA64+'week 02-'!AA64+'week 03'!AA64+'week 04'!AA64)*24</f>
        <v>8160</v>
      </c>
      <c r="Y64" s="252">
        <f>('week 1'!AB64+'week 02-'!AB64+'week 03'!AB64+'week 04'!AB64)*12</f>
        <v>0</v>
      </c>
      <c r="Z64" s="253">
        <f>('week 1'!AC64+'week 02-'!AC64+'week 03'!AC64+'week 04'!AC64)*12</f>
        <v>0</v>
      </c>
      <c r="AA64" s="252">
        <f t="shared" si="0"/>
        <v>13680</v>
      </c>
    </row>
    <row r="65" spans="1:28" s="95" customFormat="1" ht="13.5" customHeight="1" x14ac:dyDescent="0.25">
      <c r="B65" s="316" t="s">
        <v>5</v>
      </c>
      <c r="C65" s="316"/>
      <c r="D65" s="257">
        <f>('week 1'!D65+'week 02-'!D65+'week 03'!D65+'week 04'!D65)*12</f>
        <v>2856</v>
      </c>
      <c r="E65" s="257">
        <f>('week 1'!E65+'week 02-'!E65+'week 03'!E65+'week 04'!E65)*12</f>
        <v>1536</v>
      </c>
      <c r="F65" s="257">
        <f>('week 1'!F65+'week 02-'!F65+'week 03'!F65+'week 04'!F65)*12</f>
        <v>4392</v>
      </c>
      <c r="G65" s="257">
        <f>('week 1'!J65+'week 02-'!J65+'week 03'!J65+'week 04'!J65)*12</f>
        <v>4920</v>
      </c>
      <c r="H65" s="257">
        <f>('week 1'!K65+'week 02-'!K65+'week 03'!K65+'week 04'!K65)*12</f>
        <v>15420</v>
      </c>
      <c r="I65" s="257">
        <f>('week 1'!L65+'week 02-'!L65+'week 03'!L65+'week 04'!L65)*12</f>
        <v>8580</v>
      </c>
      <c r="J65" s="257">
        <f>('week 1'!M65+'week 02-'!M65+'week 03'!M65+'week 04'!M65)*12</f>
        <v>540</v>
      </c>
      <c r="K65" s="257">
        <f>('week 1'!N65+'week 02-'!N65+'week 03'!N65+'week 04'!N65)*12</f>
        <v>29460</v>
      </c>
      <c r="L65" s="257">
        <f>('week 1'!O65+'week 02-'!O65+'week 03'!O65+'week 04'!O65)*24</f>
        <v>312</v>
      </c>
      <c r="M65" s="257">
        <f>('week 1'!P65+'week 02-'!P65+'week 03'!P65+'week 04'!P65)*24</f>
        <v>1680</v>
      </c>
      <c r="N65" s="257">
        <f>('week 1'!Q65+'week 02-'!Q65+'week 03'!Q65+'week 04'!Q65)*24</f>
        <v>240</v>
      </c>
      <c r="O65" s="257">
        <f>('week 1'!R65+'week 02-'!R65+'week 03'!R65+'week 04'!R65)*24</f>
        <v>1440</v>
      </c>
      <c r="P65" s="257">
        <f>('week 1'!S65+'week 02-'!S65+'week 03'!S65+'week 04'!S65)*24</f>
        <v>360</v>
      </c>
      <c r="Q65" s="257">
        <f>('week 1'!T65+'week 02-'!T65+'week 03'!T65+'week 04'!T65)*24</f>
        <v>4032</v>
      </c>
      <c r="R65" s="257">
        <f>('week 1'!U65+'week 02-'!U65+'week 03'!U65+'week 04'!U65)*24</f>
        <v>3096</v>
      </c>
      <c r="S65" s="257">
        <f>('week 1'!V65+'week 02-'!V65+'week 03'!V65+'week 04'!V65)*24</f>
        <v>11040</v>
      </c>
      <c r="T65" s="257">
        <f>('week 1'!W65+'week 02-'!W65+'week 03'!W65+'week 04'!W65)*24</f>
        <v>2832</v>
      </c>
      <c r="U65" s="257">
        <f>('week 1'!X65+'week 02-'!X65+'week 03'!X65+'week 04'!X65)*24</f>
        <v>7800</v>
      </c>
      <c r="V65" s="257">
        <f>('week 1'!Y65+'week 02-'!Y65+'week 03'!Y65+'week 04'!Y65)*24</f>
        <v>6600</v>
      </c>
      <c r="W65" s="257">
        <f>('week 1'!Z65+'week 02-'!Z65+'week 03'!Z65+'week 04'!Z65)*24</f>
        <v>4392</v>
      </c>
      <c r="X65" s="257">
        <f>('week 1'!AA65+'week 02-'!AA65+'week 03'!AA65+'week 04'!AA65)*24</f>
        <v>35760</v>
      </c>
      <c r="Y65" s="257">
        <f>('week 1'!AB65+'week 02-'!AB65+'week 03'!AB65+'week 04'!AB65)*12</f>
        <v>120</v>
      </c>
      <c r="Z65" s="257">
        <f>('week 1'!AC65+'week 02-'!AC65+'week 03'!AC65+'week 04'!AC65)*12</f>
        <v>120</v>
      </c>
      <c r="AA65" s="257">
        <f t="shared" si="0"/>
        <v>73764</v>
      </c>
    </row>
    <row r="66" spans="1:28" s="35" customFormat="1" ht="13.5" customHeight="1" x14ac:dyDescent="0.25">
      <c r="A66" s="144" t="s">
        <v>9</v>
      </c>
      <c r="B66" s="317" t="s">
        <v>83</v>
      </c>
      <c r="C66" s="317"/>
      <c r="D66" s="252">
        <f>('week 1'!D66+'week 02-'!D66+'week 03'!D66+'week 04'!D66)*12</f>
        <v>0</v>
      </c>
      <c r="E66" s="252">
        <f>('week 1'!E66+'week 02-'!E66+'week 03'!E66+'week 04'!E66)*12</f>
        <v>0</v>
      </c>
      <c r="F66" s="257">
        <f>('week 1'!F66+'week 02-'!F66+'week 03'!F66+'week 04'!F66)*12</f>
        <v>0</v>
      </c>
      <c r="G66" s="252">
        <f>('week 1'!J66+'week 02-'!J66+'week 03'!J66+'week 04'!J66)*12</f>
        <v>0</v>
      </c>
      <c r="H66" s="252">
        <f>('week 1'!K66+'week 02-'!K66+'week 03'!K66+'week 04'!K66)*12</f>
        <v>0</v>
      </c>
      <c r="I66" s="252">
        <f>('week 1'!L66+'week 02-'!L66+'week 03'!L66+'week 04'!L66)*12</f>
        <v>0</v>
      </c>
      <c r="J66" s="252">
        <f>('week 1'!M66+'week 02-'!M66+'week 03'!M66+'week 04'!M66)*12</f>
        <v>0</v>
      </c>
      <c r="K66" s="253">
        <f>('week 1'!N66+'week 02-'!N66+'week 03'!N66+'week 04'!N66)*12</f>
        <v>0</v>
      </c>
      <c r="L66" s="252">
        <f>('week 1'!O66+'week 02-'!O66+'week 03'!O66+'week 04'!O66)*24</f>
        <v>0</v>
      </c>
      <c r="M66" s="252">
        <f>('week 1'!P66+'week 02-'!P66+'week 03'!P66+'week 04'!P66)*24</f>
        <v>0</v>
      </c>
      <c r="N66" s="252">
        <f>('week 1'!Q66+'week 02-'!Q66+'week 03'!Q66+'week 04'!Q66)*24</f>
        <v>0</v>
      </c>
      <c r="O66" s="252">
        <f>('week 1'!R66+'week 02-'!R66+'week 03'!R66+'week 04'!R66)*24</f>
        <v>0</v>
      </c>
      <c r="P66" s="252">
        <f>('week 1'!S66+'week 02-'!S66+'week 03'!S66+'week 04'!S66)*24</f>
        <v>0</v>
      </c>
      <c r="Q66" s="253">
        <f>('week 1'!T66+'week 02-'!T66+'week 03'!T66+'week 04'!T66)*24</f>
        <v>0</v>
      </c>
      <c r="R66" s="252">
        <f>('week 1'!U66+'week 02-'!U66+'week 03'!U66+'week 04'!U66)*24</f>
        <v>0</v>
      </c>
      <c r="S66" s="252">
        <f>('week 1'!V66+'week 02-'!V66+'week 03'!V66+'week 04'!V66)*24</f>
        <v>0</v>
      </c>
      <c r="T66" s="252">
        <f>('week 1'!W66+'week 02-'!W66+'week 03'!W66+'week 04'!W66)*24</f>
        <v>0</v>
      </c>
      <c r="U66" s="252">
        <f>('week 1'!X66+'week 02-'!X66+'week 03'!X66+'week 04'!X66)*24</f>
        <v>0</v>
      </c>
      <c r="V66" s="252">
        <f>('week 1'!Y66+'week 02-'!Y66+'week 03'!Y66+'week 04'!Y66)*24</f>
        <v>0</v>
      </c>
      <c r="W66" s="252">
        <f>('week 1'!Z66+'week 02-'!Z66+'week 03'!Z66+'week 04'!Z66)*24</f>
        <v>0</v>
      </c>
      <c r="X66" s="253">
        <f>('week 1'!AA66+'week 02-'!AA66+'week 03'!AA66+'week 04'!AA66)*24</f>
        <v>0</v>
      </c>
      <c r="Y66" s="252">
        <f>('week 1'!AB66+'week 02-'!AB66+'week 03'!AB66+'week 04'!AB66)*12</f>
        <v>0</v>
      </c>
      <c r="Z66" s="253">
        <f>('week 1'!AC66+'week 02-'!AC66+'week 03'!AC66+'week 04'!AC66)*12</f>
        <v>0</v>
      </c>
      <c r="AA66" s="252">
        <f t="shared" si="0"/>
        <v>0</v>
      </c>
    </row>
    <row r="67" spans="1:28" s="35" customFormat="1" ht="13.5" customHeight="1" x14ac:dyDescent="0.25">
      <c r="B67" s="254" t="s">
        <v>63</v>
      </c>
      <c r="C67" s="255" t="str">
        <f>[1]Sheet2!$C$42</f>
        <v>H.S.Enterprises</v>
      </c>
      <c r="D67" s="252">
        <f>('week 1'!D67+'week 02-'!D67+'week 03'!D67+'week 04'!D67)*12</f>
        <v>240</v>
      </c>
      <c r="E67" s="252">
        <f>('week 1'!E67+'week 02-'!E67+'week 03'!E67+'week 04'!E67)*12</f>
        <v>120</v>
      </c>
      <c r="F67" s="257">
        <f>('week 1'!F67+'week 02-'!F67+'week 03'!F67+'week 04'!F67)*12</f>
        <v>360</v>
      </c>
      <c r="G67" s="252">
        <f>('week 1'!J67+'week 02-'!J67+'week 03'!J67+'week 04'!J67)*12</f>
        <v>1740</v>
      </c>
      <c r="H67" s="252">
        <f>('week 1'!K67+'week 02-'!K67+'week 03'!K67+'week 04'!K67)*12</f>
        <v>3960</v>
      </c>
      <c r="I67" s="252">
        <f>('week 1'!L67+'week 02-'!L67+'week 03'!L67+'week 04'!L67)*12</f>
        <v>2160</v>
      </c>
      <c r="J67" s="252">
        <f>('week 1'!M67+'week 02-'!M67+'week 03'!M67+'week 04'!M67)*12</f>
        <v>300</v>
      </c>
      <c r="K67" s="253">
        <f>('week 1'!N67+'week 02-'!N67+'week 03'!N67+'week 04'!N67)*12</f>
        <v>8160</v>
      </c>
      <c r="L67" s="252">
        <f>('week 1'!O67+'week 02-'!O67+'week 03'!O67+'week 04'!O67)*24</f>
        <v>120</v>
      </c>
      <c r="M67" s="252">
        <f>('week 1'!P67+'week 02-'!P67+'week 03'!P67+'week 04'!P67)*24</f>
        <v>360</v>
      </c>
      <c r="N67" s="252">
        <f>('week 1'!Q67+'week 02-'!Q67+'week 03'!Q67+'week 04'!Q67)*24</f>
        <v>120</v>
      </c>
      <c r="O67" s="252">
        <f>('week 1'!R67+'week 02-'!R67+'week 03'!R67+'week 04'!R67)*24</f>
        <v>120</v>
      </c>
      <c r="P67" s="252">
        <f>('week 1'!S67+'week 02-'!S67+'week 03'!S67+'week 04'!S67)*24</f>
        <v>120</v>
      </c>
      <c r="Q67" s="253">
        <f>('week 1'!T67+'week 02-'!T67+'week 03'!T67+'week 04'!T67)*24</f>
        <v>840</v>
      </c>
      <c r="R67" s="252">
        <f>('week 1'!U67+'week 02-'!U67+'week 03'!U67+'week 04'!U67)*24</f>
        <v>2160</v>
      </c>
      <c r="S67" s="252">
        <f>('week 1'!V67+'week 02-'!V67+'week 03'!V67+'week 04'!V67)*24</f>
        <v>3360</v>
      </c>
      <c r="T67" s="252">
        <f>('week 1'!W67+'week 02-'!W67+'week 03'!W67+'week 04'!W67)*24</f>
        <v>2760</v>
      </c>
      <c r="U67" s="252">
        <f>('week 1'!X67+'week 02-'!X67+'week 03'!X67+'week 04'!X67)*24</f>
        <v>2520</v>
      </c>
      <c r="V67" s="252">
        <f>('week 1'!Y67+'week 02-'!Y67+'week 03'!Y67+'week 04'!Y67)*24</f>
        <v>1560</v>
      </c>
      <c r="W67" s="252">
        <f>('week 1'!Z67+'week 02-'!Z67+'week 03'!Z67+'week 04'!Z67)*24</f>
        <v>1200</v>
      </c>
      <c r="X67" s="253">
        <f>('week 1'!AA67+'week 02-'!AA67+'week 03'!AA67+'week 04'!AA67)*24</f>
        <v>13560</v>
      </c>
      <c r="Y67" s="252">
        <f>('week 1'!AB67+'week 02-'!AB67+'week 03'!AB67+'week 04'!AB67)*12</f>
        <v>0</v>
      </c>
      <c r="Z67" s="253">
        <f>('week 1'!AC67+'week 02-'!AC67+'week 03'!AC67+'week 04'!AC67)*12</f>
        <v>0</v>
      </c>
      <c r="AA67" s="252">
        <f t="shared" si="0"/>
        <v>22920</v>
      </c>
    </row>
    <row r="68" spans="1:28" s="35" customFormat="1" ht="15.75" x14ac:dyDescent="0.25">
      <c r="B68" s="254" t="s">
        <v>64</v>
      </c>
      <c r="C68" s="255" t="str">
        <f>[1]Sheet2!$C$41</f>
        <v>Manjula Distributor</v>
      </c>
      <c r="D68" s="252">
        <f>('week 1'!D68+'week 02-'!D68+'week 03'!D68+'week 04'!D68)*12</f>
        <v>504</v>
      </c>
      <c r="E68" s="252">
        <f>('week 1'!E68+'week 02-'!E68+'week 03'!E68+'week 04'!E68)*12</f>
        <v>96</v>
      </c>
      <c r="F68" s="257">
        <f>('week 1'!F68+'week 02-'!F68+'week 03'!F68+'week 04'!F68)*12</f>
        <v>600</v>
      </c>
      <c r="G68" s="252">
        <f>('week 1'!J68+'week 02-'!J68+'week 03'!J68+'week 04'!J68)*12</f>
        <v>1080</v>
      </c>
      <c r="H68" s="252">
        <f>('week 1'!K68+'week 02-'!K68+'week 03'!K68+'week 04'!K68)*12</f>
        <v>3600</v>
      </c>
      <c r="I68" s="252">
        <f>('week 1'!L68+'week 02-'!L68+'week 03'!L68+'week 04'!L68)*12</f>
        <v>1140</v>
      </c>
      <c r="J68" s="252">
        <f>('week 1'!M68+'week 02-'!M68+'week 03'!M68+'week 04'!M68)*12</f>
        <v>180</v>
      </c>
      <c r="K68" s="253">
        <f>('week 1'!N68+'week 02-'!N68+'week 03'!N68+'week 04'!N68)*12</f>
        <v>6000</v>
      </c>
      <c r="L68" s="252">
        <f>('week 1'!O68+'week 02-'!O68+'week 03'!O68+'week 04'!O68)*24</f>
        <v>0</v>
      </c>
      <c r="M68" s="252">
        <f>('week 1'!P68+'week 02-'!P68+'week 03'!P68+'week 04'!P68)*24</f>
        <v>360</v>
      </c>
      <c r="N68" s="252">
        <f>('week 1'!Q68+'week 02-'!Q68+'week 03'!Q68+'week 04'!Q68)*24</f>
        <v>0</v>
      </c>
      <c r="O68" s="252">
        <f>('week 1'!R68+'week 02-'!R68+'week 03'!R68+'week 04'!R68)*24</f>
        <v>240</v>
      </c>
      <c r="P68" s="252">
        <f>('week 1'!S68+'week 02-'!S68+'week 03'!S68+'week 04'!S68)*24</f>
        <v>120</v>
      </c>
      <c r="Q68" s="253">
        <f>('week 1'!T68+'week 02-'!T68+'week 03'!T68+'week 04'!T68)*24</f>
        <v>720</v>
      </c>
      <c r="R68" s="252">
        <f>('week 1'!U68+'week 02-'!U68+'week 03'!U68+'week 04'!U68)*24</f>
        <v>2280</v>
      </c>
      <c r="S68" s="252">
        <f>('week 1'!V68+'week 02-'!V68+'week 03'!V68+'week 04'!V68)*24</f>
        <v>4680</v>
      </c>
      <c r="T68" s="252">
        <f>('week 1'!W68+'week 02-'!W68+'week 03'!W68+'week 04'!W68)*24</f>
        <v>720</v>
      </c>
      <c r="U68" s="252">
        <f>('week 1'!X68+'week 02-'!X68+'week 03'!X68+'week 04'!X68)*24</f>
        <v>1080</v>
      </c>
      <c r="V68" s="252">
        <f>('week 1'!Y68+'week 02-'!Y68+'week 03'!Y68+'week 04'!Y68)*24</f>
        <v>480</v>
      </c>
      <c r="W68" s="252">
        <f>('week 1'!Z68+'week 02-'!Z68+'week 03'!Z68+'week 04'!Z68)*24</f>
        <v>720</v>
      </c>
      <c r="X68" s="253">
        <f>('week 1'!AA68+'week 02-'!AA68+'week 03'!AA68+'week 04'!AA68)*24</f>
        <v>9960</v>
      </c>
      <c r="Y68" s="252">
        <f>('week 1'!AB68+'week 02-'!AB68+'week 03'!AB68+'week 04'!AB68)*12</f>
        <v>60</v>
      </c>
      <c r="Z68" s="253">
        <f>('week 1'!AC68+'week 02-'!AC68+'week 03'!AC68+'week 04'!AC68)*12</f>
        <v>60</v>
      </c>
      <c r="AA68" s="252">
        <f t="shared" si="0"/>
        <v>17340</v>
      </c>
    </row>
    <row r="69" spans="1:28" s="35" customFormat="1" ht="15.75" x14ac:dyDescent="0.25">
      <c r="B69" s="254" t="s">
        <v>65</v>
      </c>
      <c r="C69" s="70" t="s">
        <v>90</v>
      </c>
      <c r="D69" s="252">
        <f>('week 1'!D69+'week 02-'!D69+'week 03'!D69+'week 04'!D69)*12</f>
        <v>384</v>
      </c>
      <c r="E69" s="252">
        <f>('week 1'!E69+'week 02-'!E69+'week 03'!E69+'week 04'!E69)*12</f>
        <v>288</v>
      </c>
      <c r="F69" s="257">
        <f>('week 1'!F69+'week 02-'!F69+'week 03'!F69+'week 04'!F69)*12</f>
        <v>672</v>
      </c>
      <c r="G69" s="252">
        <f>('week 1'!J69+'week 02-'!J69+'week 03'!J69+'week 04'!J69)*12</f>
        <v>1800</v>
      </c>
      <c r="H69" s="252">
        <f>('week 1'!K69+'week 02-'!K69+'week 03'!K69+'week 04'!K69)*12</f>
        <v>3840</v>
      </c>
      <c r="I69" s="252">
        <f>('week 1'!L69+'week 02-'!L69+'week 03'!L69+'week 04'!L69)*12</f>
        <v>3120</v>
      </c>
      <c r="J69" s="252">
        <f>('week 1'!M69+'week 02-'!M69+'week 03'!M69+'week 04'!M69)*12</f>
        <v>600</v>
      </c>
      <c r="K69" s="253">
        <f>('week 1'!N69+'week 02-'!N69+'week 03'!N69+'week 04'!N69)*12</f>
        <v>9360</v>
      </c>
      <c r="L69" s="252">
        <f>('week 1'!O69+'week 02-'!O69+'week 03'!O69+'week 04'!O69)*24</f>
        <v>120</v>
      </c>
      <c r="M69" s="252">
        <f>('week 1'!P69+'week 02-'!P69+'week 03'!P69+'week 04'!P69)*24</f>
        <v>240</v>
      </c>
      <c r="N69" s="252">
        <f>('week 1'!Q69+'week 02-'!Q69+'week 03'!Q69+'week 04'!Q69)*24</f>
        <v>120</v>
      </c>
      <c r="O69" s="252">
        <f>('week 1'!R69+'week 02-'!R69+'week 03'!R69+'week 04'!R69)*24</f>
        <v>240</v>
      </c>
      <c r="P69" s="252">
        <f>('week 1'!S69+'week 02-'!S69+'week 03'!S69+'week 04'!S69)*24</f>
        <v>480</v>
      </c>
      <c r="Q69" s="253">
        <f>('week 1'!T69+'week 02-'!T69+'week 03'!T69+'week 04'!T69)*24</f>
        <v>1200</v>
      </c>
      <c r="R69" s="252">
        <f>('week 1'!U69+'week 02-'!U69+'week 03'!U69+'week 04'!U69)*24</f>
        <v>2760</v>
      </c>
      <c r="S69" s="252">
        <f>('week 1'!V69+'week 02-'!V69+'week 03'!V69+'week 04'!V69)*24</f>
        <v>2880</v>
      </c>
      <c r="T69" s="252">
        <f>('week 1'!W69+'week 02-'!W69+'week 03'!W69+'week 04'!W69)*24</f>
        <v>3000</v>
      </c>
      <c r="U69" s="252">
        <f>('week 1'!X69+'week 02-'!X69+'week 03'!X69+'week 04'!X69)*24</f>
        <v>3600</v>
      </c>
      <c r="V69" s="252">
        <f>('week 1'!Y69+'week 02-'!Y69+'week 03'!Y69+'week 04'!Y69)*24</f>
        <v>3000</v>
      </c>
      <c r="W69" s="252">
        <f>('week 1'!Z69+'week 02-'!Z69+'week 03'!Z69+'week 04'!Z69)*24</f>
        <v>3480</v>
      </c>
      <c r="X69" s="253">
        <f>('week 1'!AA69+'week 02-'!AA69+'week 03'!AA69+'week 04'!AA69)*24</f>
        <v>18720</v>
      </c>
      <c r="Y69" s="252">
        <f>('week 1'!AB69+'week 02-'!AB69+'week 03'!AB69+'week 04'!AB69)*12</f>
        <v>0</v>
      </c>
      <c r="Z69" s="253">
        <f>('week 1'!AC69+'week 02-'!AC69+'week 03'!AC69+'week 04'!AC69)*12</f>
        <v>0</v>
      </c>
      <c r="AA69" s="252">
        <f t="shared" si="0"/>
        <v>29952</v>
      </c>
    </row>
    <row r="70" spans="1:28" s="35" customFormat="1" ht="15.75" x14ac:dyDescent="0.25">
      <c r="B70" s="254" t="s">
        <v>66</v>
      </c>
      <c r="C70" s="255" t="str">
        <f>[1]Sheet2!$C$39</f>
        <v xml:space="preserve">Mr.A.S.Wijethilaka </v>
      </c>
      <c r="D70" s="252">
        <f>('week 1'!D70+'week 02-'!D70+'week 03'!D70+'week 04'!D70)*12</f>
        <v>324</v>
      </c>
      <c r="E70" s="252">
        <f>('week 1'!E70+'week 02-'!E70+'week 03'!E70+'week 04'!E70)*12</f>
        <v>216</v>
      </c>
      <c r="F70" s="257">
        <f>('week 1'!F70+'week 02-'!F70+'week 03'!F70+'week 04'!F70)*12</f>
        <v>540</v>
      </c>
      <c r="G70" s="252">
        <f>('week 1'!J70+'week 02-'!J70+'week 03'!J70+'week 04'!J70)*12</f>
        <v>2340</v>
      </c>
      <c r="H70" s="252">
        <f>('week 1'!K70+'week 02-'!K70+'week 03'!K70+'week 04'!K70)*12</f>
        <v>4860</v>
      </c>
      <c r="I70" s="252">
        <f>('week 1'!L70+'week 02-'!L70+'week 03'!L70+'week 04'!L70)*12</f>
        <v>2820</v>
      </c>
      <c r="J70" s="252">
        <f>('week 1'!M70+'week 02-'!M70+'week 03'!M70+'week 04'!M70)*12</f>
        <v>240</v>
      </c>
      <c r="K70" s="253">
        <f>('week 1'!N70+'week 02-'!N70+'week 03'!N70+'week 04'!N70)*12</f>
        <v>10260</v>
      </c>
      <c r="L70" s="252">
        <f>('week 1'!O70+'week 02-'!O70+'week 03'!O70+'week 04'!O70)*24</f>
        <v>0</v>
      </c>
      <c r="M70" s="252">
        <f>('week 1'!P70+'week 02-'!P70+'week 03'!P70+'week 04'!P70)*24</f>
        <v>0</v>
      </c>
      <c r="N70" s="252">
        <f>('week 1'!Q70+'week 02-'!Q70+'week 03'!Q70+'week 04'!Q70)*24</f>
        <v>0</v>
      </c>
      <c r="O70" s="252">
        <f>('week 1'!R70+'week 02-'!R70+'week 03'!R70+'week 04'!R70)*24</f>
        <v>0</v>
      </c>
      <c r="P70" s="252">
        <f>('week 1'!S70+'week 02-'!S70+'week 03'!S70+'week 04'!S70)*24</f>
        <v>0</v>
      </c>
      <c r="Q70" s="253">
        <f>('week 1'!T70+'week 02-'!T70+'week 03'!T70+'week 04'!T70)*24</f>
        <v>0</v>
      </c>
      <c r="R70" s="252">
        <f>('week 1'!U70+'week 02-'!U70+'week 03'!U70+'week 04'!U70)*24</f>
        <v>2280</v>
      </c>
      <c r="S70" s="252">
        <f>('week 1'!V70+'week 02-'!V70+'week 03'!V70+'week 04'!V70)*24</f>
        <v>4920</v>
      </c>
      <c r="T70" s="252">
        <f>('week 1'!W70+'week 02-'!W70+'week 03'!W70+'week 04'!W70)*24</f>
        <v>2760</v>
      </c>
      <c r="U70" s="252">
        <f>('week 1'!X70+'week 02-'!X70+'week 03'!X70+'week 04'!X70)*24</f>
        <v>1560</v>
      </c>
      <c r="V70" s="252">
        <f>('week 1'!Y70+'week 02-'!Y70+'week 03'!Y70+'week 04'!Y70)*24</f>
        <v>1440</v>
      </c>
      <c r="W70" s="252">
        <f>('week 1'!Z70+'week 02-'!Z70+'week 03'!Z70+'week 04'!Z70)*24</f>
        <v>2160</v>
      </c>
      <c r="X70" s="253">
        <f>('week 1'!AA70+'week 02-'!AA70+'week 03'!AA70+'week 04'!AA70)*24</f>
        <v>15120</v>
      </c>
      <c r="Y70" s="252">
        <f>('week 1'!AB70+'week 02-'!AB70+'week 03'!AB70+'week 04'!AB70)*12</f>
        <v>0</v>
      </c>
      <c r="Z70" s="253">
        <f>('week 1'!AC70+'week 02-'!AC70+'week 03'!AC70+'week 04'!AC70)*12</f>
        <v>0</v>
      </c>
      <c r="AA70" s="252">
        <f t="shared" si="0"/>
        <v>25920</v>
      </c>
    </row>
    <row r="71" spans="1:28" s="35" customFormat="1" ht="15.75" x14ac:dyDescent="0.25">
      <c r="B71" s="254" t="s">
        <v>67</v>
      </c>
      <c r="C71" s="255" t="str">
        <f>[1]Sheet2!$C$44</f>
        <v>Mr..M.R.M.M.R.Marikkar</v>
      </c>
      <c r="D71" s="252">
        <f>('week 1'!D71+'week 02-'!D71+'week 03'!D71+'week 04'!D71)*12</f>
        <v>480</v>
      </c>
      <c r="E71" s="252">
        <f>('week 1'!E71+'week 02-'!E71+'week 03'!E71+'week 04'!E71)*12</f>
        <v>240</v>
      </c>
      <c r="F71" s="257">
        <f>('week 1'!F71+'week 02-'!F71+'week 03'!F71+'week 04'!F71)*12</f>
        <v>720</v>
      </c>
      <c r="G71" s="252">
        <f>('week 1'!J71+'week 02-'!J71+'week 03'!J71+'week 04'!J71)*12</f>
        <v>900</v>
      </c>
      <c r="H71" s="252">
        <f>('week 1'!K71+'week 02-'!K71+'week 03'!K71+'week 04'!K71)*12</f>
        <v>3240</v>
      </c>
      <c r="I71" s="252">
        <f>('week 1'!L71+'week 02-'!L71+'week 03'!L71+'week 04'!L71)*12</f>
        <v>3060</v>
      </c>
      <c r="J71" s="252">
        <f>('week 1'!M71+'week 02-'!M71+'week 03'!M71+'week 04'!M71)*12</f>
        <v>0</v>
      </c>
      <c r="K71" s="253">
        <f>('week 1'!N71+'week 02-'!N71+'week 03'!N71+'week 04'!N71)*12</f>
        <v>7200</v>
      </c>
      <c r="L71" s="252">
        <f>('week 1'!O71+'week 02-'!O71+'week 03'!O71+'week 04'!O71)*24</f>
        <v>0</v>
      </c>
      <c r="M71" s="252">
        <f>('week 1'!P71+'week 02-'!P71+'week 03'!P71+'week 04'!P71)*24</f>
        <v>192</v>
      </c>
      <c r="N71" s="252">
        <f>('week 1'!Q71+'week 02-'!Q71+'week 03'!Q71+'week 04'!Q71)*24</f>
        <v>24</v>
      </c>
      <c r="O71" s="252">
        <f>('week 1'!R71+'week 02-'!R71+'week 03'!R71+'week 04'!R71)*24</f>
        <v>144</v>
      </c>
      <c r="P71" s="252">
        <f>('week 1'!S71+'week 02-'!S71+'week 03'!S71+'week 04'!S71)*24</f>
        <v>0</v>
      </c>
      <c r="Q71" s="253">
        <f>('week 1'!T71+'week 02-'!T71+'week 03'!T71+'week 04'!T71)*24</f>
        <v>360</v>
      </c>
      <c r="R71" s="252">
        <f>('week 1'!U71+'week 02-'!U71+'week 03'!U71+'week 04'!U71)*24</f>
        <v>2880</v>
      </c>
      <c r="S71" s="252">
        <f>('week 1'!V71+'week 02-'!V71+'week 03'!V71+'week 04'!V71)*24</f>
        <v>4800</v>
      </c>
      <c r="T71" s="252">
        <f>('week 1'!W71+'week 02-'!W71+'week 03'!W71+'week 04'!W71)*24</f>
        <v>2880</v>
      </c>
      <c r="U71" s="252">
        <f>('week 1'!X71+'week 02-'!X71+'week 03'!X71+'week 04'!X71)*24</f>
        <v>5760</v>
      </c>
      <c r="V71" s="252">
        <f>('week 1'!Y71+'week 02-'!Y71+'week 03'!Y71+'week 04'!Y71)*24</f>
        <v>2160</v>
      </c>
      <c r="W71" s="252">
        <f>('week 1'!Z71+'week 02-'!Z71+'week 03'!Z71+'week 04'!Z71)*24</f>
        <v>2520</v>
      </c>
      <c r="X71" s="253">
        <f>('week 1'!AA71+'week 02-'!AA71+'week 03'!AA71+'week 04'!AA71)*24</f>
        <v>21000</v>
      </c>
      <c r="Y71" s="252">
        <f>('week 1'!AB71+'week 02-'!AB71+'week 03'!AB71+'week 04'!AB71)*12</f>
        <v>0</v>
      </c>
      <c r="Z71" s="253">
        <f>('week 1'!AC71+'week 02-'!AC71+'week 03'!AC71+'week 04'!AC71)*12</f>
        <v>0</v>
      </c>
      <c r="AA71" s="252">
        <f t="shared" si="0"/>
        <v>29280</v>
      </c>
    </row>
    <row r="72" spans="1:28" s="35" customFormat="1" ht="15.75" customHeight="1" x14ac:dyDescent="0.25">
      <c r="B72" s="254" t="s">
        <v>68</v>
      </c>
      <c r="C72" s="255" t="str">
        <f>[1]Sheet2!$C$43</f>
        <v>Ms.W.M.P.Kumarihamy</v>
      </c>
      <c r="D72" s="252">
        <f>('week 1'!D72+'week 02-'!D72+'week 03'!D72+'week 04'!D72)*12</f>
        <v>312</v>
      </c>
      <c r="E72" s="252">
        <f>('week 1'!E72+'week 02-'!E72+'week 03'!E72+'week 04'!E72)*12</f>
        <v>192</v>
      </c>
      <c r="F72" s="257">
        <f>('week 1'!F72+'week 02-'!F72+'week 03'!F72+'week 04'!F72)*12</f>
        <v>504</v>
      </c>
      <c r="G72" s="252">
        <f>('week 1'!J72+'week 02-'!J72+'week 03'!J72+'week 04'!J72)*12</f>
        <v>1500</v>
      </c>
      <c r="H72" s="252">
        <f>('week 1'!K72+'week 02-'!K72+'week 03'!K72+'week 04'!K72)*12</f>
        <v>2580</v>
      </c>
      <c r="I72" s="252">
        <f>('week 1'!L72+'week 02-'!L72+'week 03'!L72+'week 04'!L72)*12</f>
        <v>1260</v>
      </c>
      <c r="J72" s="252">
        <f>('week 1'!M72+'week 02-'!M72+'week 03'!M72+'week 04'!M72)*12</f>
        <v>0</v>
      </c>
      <c r="K72" s="253">
        <f>('week 1'!N72+'week 02-'!N72+'week 03'!N72+'week 04'!N72)*12</f>
        <v>5340</v>
      </c>
      <c r="L72" s="252">
        <f>('week 1'!O72+'week 02-'!O72+'week 03'!O72+'week 04'!O72)*24</f>
        <v>0</v>
      </c>
      <c r="M72" s="252">
        <f>('week 1'!P72+'week 02-'!P72+'week 03'!P72+'week 04'!P72)*24</f>
        <v>120</v>
      </c>
      <c r="N72" s="252">
        <f>('week 1'!Q72+'week 02-'!Q72+'week 03'!Q72+'week 04'!Q72)*24</f>
        <v>0</v>
      </c>
      <c r="O72" s="252">
        <f>('week 1'!R72+'week 02-'!R72+'week 03'!R72+'week 04'!R72)*24</f>
        <v>0</v>
      </c>
      <c r="P72" s="252">
        <f>('week 1'!S72+'week 02-'!S72+'week 03'!S72+'week 04'!S72)*24</f>
        <v>0</v>
      </c>
      <c r="Q72" s="253">
        <f>('week 1'!T72+'week 02-'!T72+'week 03'!T72+'week 04'!T72)*24</f>
        <v>120</v>
      </c>
      <c r="R72" s="252">
        <f>('week 1'!U72+'week 02-'!U72+'week 03'!U72+'week 04'!U72)*24</f>
        <v>2160</v>
      </c>
      <c r="S72" s="252">
        <f>('week 1'!V72+'week 02-'!V72+'week 03'!V72+'week 04'!V72)*24</f>
        <v>2712</v>
      </c>
      <c r="T72" s="252">
        <f>('week 1'!W72+'week 02-'!W72+'week 03'!W72+'week 04'!W72)*24</f>
        <v>1920</v>
      </c>
      <c r="U72" s="252">
        <f>('week 1'!X72+'week 02-'!X72+'week 03'!X72+'week 04'!X72)*24</f>
        <v>1680</v>
      </c>
      <c r="V72" s="252">
        <f>('week 1'!Y72+'week 02-'!Y72+'week 03'!Y72+'week 04'!Y72)*24</f>
        <v>1800</v>
      </c>
      <c r="W72" s="252">
        <f>('week 1'!Z72+'week 02-'!Z72+'week 03'!Z72+'week 04'!Z72)*24</f>
        <v>720</v>
      </c>
      <c r="X72" s="253">
        <f>('week 1'!AA72+'week 02-'!AA72+'week 03'!AA72+'week 04'!AA72)*24</f>
        <v>10992</v>
      </c>
      <c r="Y72" s="252">
        <f>('week 1'!AB72+'week 02-'!AB72+'week 03'!AB72+'week 04'!AB72)*12</f>
        <v>0</v>
      </c>
      <c r="Z72" s="253">
        <f>('week 1'!AC72+'week 02-'!AC72+'week 03'!AC72+'week 04'!AC72)*12</f>
        <v>0</v>
      </c>
      <c r="AA72" s="252">
        <f t="shared" si="0"/>
        <v>16956</v>
      </c>
    </row>
    <row r="73" spans="1:28" s="95" customFormat="1" ht="13.5" customHeight="1" x14ac:dyDescent="0.25">
      <c r="B73" s="316" t="s">
        <v>5</v>
      </c>
      <c r="C73" s="316"/>
      <c r="D73" s="257">
        <f>('week 1'!D73+'week 02-'!D73+'week 03'!D73+'week 04'!D73)*12</f>
        <v>2244</v>
      </c>
      <c r="E73" s="257">
        <f>('week 1'!E73+'week 02-'!E73+'week 03'!E73+'week 04'!E73)*12</f>
        <v>1152</v>
      </c>
      <c r="F73" s="257">
        <f>('week 1'!F73+'week 02-'!F73+'week 03'!F73+'week 04'!F73)*12</f>
        <v>3396</v>
      </c>
      <c r="G73" s="257">
        <f>('week 1'!J73+'week 02-'!J73+'week 03'!J73+'week 04'!J73)*12</f>
        <v>9360</v>
      </c>
      <c r="H73" s="257">
        <f>('week 1'!K73+'week 02-'!K73+'week 03'!K73+'week 04'!K73)*12</f>
        <v>22080</v>
      </c>
      <c r="I73" s="257">
        <f>('week 1'!L73+'week 02-'!L73+'week 03'!L73+'week 04'!L73)*12</f>
        <v>13560</v>
      </c>
      <c r="J73" s="257">
        <f>('week 1'!M73+'week 02-'!M73+'week 03'!M73+'week 04'!M73)*12</f>
        <v>1320</v>
      </c>
      <c r="K73" s="257">
        <f>('week 1'!N73+'week 02-'!N73+'week 03'!N73+'week 04'!N73)*12</f>
        <v>46320</v>
      </c>
      <c r="L73" s="257">
        <f>('week 1'!O73+'week 02-'!O73+'week 03'!O73+'week 04'!O73)*24</f>
        <v>240</v>
      </c>
      <c r="M73" s="257">
        <f>('week 1'!P73+'week 02-'!P73+'week 03'!P73+'week 04'!P73)*24</f>
        <v>1272</v>
      </c>
      <c r="N73" s="257">
        <f>('week 1'!Q73+'week 02-'!Q73+'week 03'!Q73+'week 04'!Q73)*24</f>
        <v>264</v>
      </c>
      <c r="O73" s="257">
        <f>('week 1'!R73+'week 02-'!R73+'week 03'!R73+'week 04'!R73)*24</f>
        <v>744</v>
      </c>
      <c r="P73" s="257">
        <f>('week 1'!S73+'week 02-'!S73+'week 03'!S73+'week 04'!S73)*24</f>
        <v>720</v>
      </c>
      <c r="Q73" s="257">
        <f>('week 1'!T73+'week 02-'!T73+'week 03'!T73+'week 04'!T73)*24</f>
        <v>3240</v>
      </c>
      <c r="R73" s="257">
        <f>('week 1'!U73+'week 02-'!U73+'week 03'!U73+'week 04'!U73)*24</f>
        <v>14520</v>
      </c>
      <c r="S73" s="257">
        <f>('week 1'!V73+'week 02-'!V73+'week 03'!V73+'week 04'!V73)*24</f>
        <v>23352</v>
      </c>
      <c r="T73" s="257">
        <f>('week 1'!W73+'week 02-'!W73+'week 03'!W73+'week 04'!W73)*24</f>
        <v>14040</v>
      </c>
      <c r="U73" s="257">
        <f>('week 1'!X73+'week 02-'!X73+'week 03'!X73+'week 04'!X73)*24</f>
        <v>16200</v>
      </c>
      <c r="V73" s="257">
        <f>('week 1'!Y73+'week 02-'!Y73+'week 03'!Y73+'week 04'!Y73)*24</f>
        <v>10440</v>
      </c>
      <c r="W73" s="257">
        <f>('week 1'!Z73+'week 02-'!Z73+'week 03'!Z73+'week 04'!Z73)*24</f>
        <v>10800</v>
      </c>
      <c r="X73" s="257">
        <f>('week 1'!AA73+'week 02-'!AA73+'week 03'!AA73+'week 04'!AA73)*24</f>
        <v>89352</v>
      </c>
      <c r="Y73" s="257">
        <f>('week 1'!AB73+'week 02-'!AB73+'week 03'!AB73+'week 04'!AB73)*12</f>
        <v>60</v>
      </c>
      <c r="Z73" s="257">
        <f>('week 1'!AC73+'week 02-'!AC73+'week 03'!AC73+'week 04'!AC73)*12</f>
        <v>60</v>
      </c>
      <c r="AA73" s="257">
        <f t="shared" ref="AA73" si="2">Z73+X73+Q73+K73+F73</f>
        <v>142368</v>
      </c>
      <c r="AB73" s="155">
        <f t="shared" ref="AB73" si="3">SUM(AB66:AB72)</f>
        <v>0</v>
      </c>
    </row>
    <row r="74" spans="1:28" s="95" customFormat="1" ht="16.5" thickBot="1" x14ac:dyDescent="0.3">
      <c r="C74" s="166"/>
      <c r="D74" s="155"/>
      <c r="E74" s="155"/>
      <c r="F74" s="155"/>
      <c r="G74" s="155"/>
      <c r="H74" s="155"/>
      <c r="I74" s="155"/>
      <c r="J74" s="155"/>
      <c r="K74" s="155"/>
      <c r="L74" s="155"/>
      <c r="M74" s="155"/>
      <c r="N74" s="155"/>
      <c r="O74" s="155"/>
      <c r="P74" s="155"/>
      <c r="Q74" s="155"/>
      <c r="R74" s="155"/>
      <c r="S74" s="155"/>
      <c r="T74" s="155"/>
      <c r="U74" s="155"/>
      <c r="V74" s="155"/>
      <c r="W74" s="155"/>
      <c r="X74" s="155"/>
      <c r="Y74" s="155"/>
      <c r="Z74" s="155"/>
      <c r="AA74" s="155"/>
    </row>
    <row r="75" spans="1:28" s="95" customFormat="1" ht="15.75" customHeight="1" thickBot="1" x14ac:dyDescent="0.3">
      <c r="B75" s="280" t="s">
        <v>11</v>
      </c>
      <c r="C75" s="281"/>
      <c r="D75" s="167">
        <f>SUM(D73,D65,D56,D45,D40,D34,D28,D18,)</f>
        <v>20916</v>
      </c>
      <c r="E75" s="167">
        <f>SUM(E73,E65,E56,E45,E40,E34,E28,E18,)</f>
        <v>13236</v>
      </c>
      <c r="F75" s="167">
        <f>SUM(F73,F65,F56,F45,F40,F34,F28,F18,)</f>
        <v>34152</v>
      </c>
      <c r="G75" s="167">
        <f t="shared" ref="G75:Z75" si="4">SUM(G73,G65,G56,G45,G40,G34,G28,G18,)</f>
        <v>60492</v>
      </c>
      <c r="H75" s="167">
        <f t="shared" si="4"/>
        <v>181656</v>
      </c>
      <c r="I75" s="167">
        <f t="shared" si="4"/>
        <v>116831</v>
      </c>
      <c r="J75" s="167">
        <f t="shared" si="4"/>
        <v>9240</v>
      </c>
      <c r="K75" s="167">
        <f t="shared" si="4"/>
        <v>368219</v>
      </c>
      <c r="L75" s="167">
        <f t="shared" si="4"/>
        <v>4056</v>
      </c>
      <c r="M75" s="167">
        <f t="shared" si="4"/>
        <v>16776</v>
      </c>
      <c r="N75" s="167">
        <f t="shared" si="4"/>
        <v>4632</v>
      </c>
      <c r="O75" s="167">
        <f t="shared" si="4"/>
        <v>14136</v>
      </c>
      <c r="P75" s="167">
        <f t="shared" si="4"/>
        <v>9144</v>
      </c>
      <c r="Q75" s="167">
        <f t="shared" si="4"/>
        <v>48744</v>
      </c>
      <c r="R75" s="167">
        <f t="shared" si="4"/>
        <v>65088</v>
      </c>
      <c r="S75" s="167">
        <f>SUM(S73,S65,S56,S45,S40,S34,S28,S18,)</f>
        <v>155808</v>
      </c>
      <c r="T75" s="167">
        <f t="shared" si="4"/>
        <v>50376</v>
      </c>
      <c r="U75" s="167">
        <f t="shared" si="4"/>
        <v>115104</v>
      </c>
      <c r="V75" s="167">
        <f t="shared" si="4"/>
        <v>52512</v>
      </c>
      <c r="W75" s="167">
        <f t="shared" si="4"/>
        <v>65496</v>
      </c>
      <c r="X75" s="167">
        <f>SUM(X73,X65,X56,X45,X40,X34,X28,X18,)</f>
        <v>504384</v>
      </c>
      <c r="Y75" s="167">
        <f t="shared" si="4"/>
        <v>648</v>
      </c>
      <c r="Z75" s="167">
        <f t="shared" si="4"/>
        <v>648</v>
      </c>
      <c r="AA75" s="172">
        <f>SUM(AA73,AA65,AA56,AA45,AA40,AA34,AA28,AA18,)</f>
        <v>956147</v>
      </c>
    </row>
    <row r="76" spans="1:28" s="35" customFormat="1" ht="12.75" customHeight="1" thickTop="1" x14ac:dyDescent="0.25">
      <c r="F76" s="95"/>
      <c r="K76" s="95"/>
      <c r="Q76" s="95"/>
      <c r="X76" s="95"/>
      <c r="Z76" s="95"/>
    </row>
    <row r="77" spans="1:28" ht="12.75" customHeight="1" x14ac:dyDescent="0.2">
      <c r="C77" s="4"/>
    </row>
    <row r="78" spans="1:28" x14ac:dyDescent="0.2">
      <c r="F78" s="2">
        <f>F75/12</f>
        <v>2846</v>
      </c>
      <c r="K78" s="2">
        <f>K75/12</f>
        <v>30684.916666666668</v>
      </c>
      <c r="Q78" s="2">
        <f>Q75/24</f>
        <v>2031</v>
      </c>
      <c r="X78" s="2">
        <f>X75/24</f>
        <v>21016</v>
      </c>
      <c r="Y78" s="4">
        <f>Y75/12</f>
        <v>54</v>
      </c>
      <c r="AA78" s="4">
        <f>SUM(F78:Y78)</f>
        <v>56631.916666666672</v>
      </c>
    </row>
  </sheetData>
  <mergeCells count="31">
    <mergeCell ref="B66:C66"/>
    <mergeCell ref="B73:C73"/>
    <mergeCell ref="B75:C75"/>
    <mergeCell ref="B41:C41"/>
    <mergeCell ref="B45:C45"/>
    <mergeCell ref="B46:C46"/>
    <mergeCell ref="B56:C56"/>
    <mergeCell ref="B57:C57"/>
    <mergeCell ref="B65:C65"/>
    <mergeCell ref="B40:C40"/>
    <mergeCell ref="X5:X6"/>
    <mergeCell ref="Y5:Y6"/>
    <mergeCell ref="Z5:Z6"/>
    <mergeCell ref="AA5:AA6"/>
    <mergeCell ref="B7:C7"/>
    <mergeCell ref="B18:C18"/>
    <mergeCell ref="B19:C19"/>
    <mergeCell ref="B28:C28"/>
    <mergeCell ref="B29:C29"/>
    <mergeCell ref="B34:C34"/>
    <mergeCell ref="B35:C35"/>
    <mergeCell ref="C4:AA4"/>
    <mergeCell ref="B5:B6"/>
    <mergeCell ref="C5:C6"/>
    <mergeCell ref="D5:E5"/>
    <mergeCell ref="F5:F6"/>
    <mergeCell ref="G5:J5"/>
    <mergeCell ref="K5:K6"/>
    <mergeCell ref="L5:P5"/>
    <mergeCell ref="Q5:Q6"/>
    <mergeCell ref="R5:W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9"/>
  <sheetViews>
    <sheetView workbookViewId="0">
      <pane xSplit="3" ySplit="8" topLeftCell="F57" activePane="bottomRight" state="frozen"/>
      <selection pane="topRight" activeCell="D1" sqref="D1"/>
      <selection pane="bottomLeft" activeCell="A9" sqref="A9"/>
      <selection pane="bottomRight" activeCell="I12" sqref="I12"/>
    </sheetView>
  </sheetViews>
  <sheetFormatPr defaultColWidth="6" defaultRowHeight="12.75" x14ac:dyDescent="0.2"/>
  <cols>
    <col min="1" max="1" width="2.7109375" style="4" bestFit="1" customWidth="1"/>
    <col min="2" max="2" width="21.5703125" style="4" customWidth="1"/>
    <col min="3" max="3" width="59.85546875" style="19" customWidth="1"/>
    <col min="4" max="4" width="8.140625" style="4" bestFit="1" customWidth="1"/>
    <col min="5" max="5" width="12.42578125" style="4" bestFit="1" customWidth="1"/>
    <col min="6" max="6" width="10.140625" style="4" bestFit="1" customWidth="1"/>
    <col min="7" max="7" width="12.42578125" style="4" bestFit="1" customWidth="1"/>
    <col min="8" max="8" width="8.28515625" style="4" bestFit="1" customWidth="1"/>
    <col min="9" max="9" width="9.7109375" style="4" customWidth="1"/>
    <col min="10" max="10" width="8.140625" style="4" bestFit="1" customWidth="1"/>
    <col min="11" max="11" width="12.42578125" style="4" bestFit="1" customWidth="1"/>
    <col min="12" max="12" width="7.28515625" style="4" bestFit="1" customWidth="1"/>
    <col min="13" max="13" width="12.42578125" style="4" bestFit="1" customWidth="1"/>
    <col min="14" max="14" width="14.28515625" style="4" bestFit="1" customWidth="1"/>
    <col min="15" max="15" width="5.42578125" style="4" customWidth="1"/>
    <col min="16" max="16" width="6" style="4" bestFit="1" customWidth="1"/>
    <col min="17" max="17" width="5.85546875" style="4" bestFit="1" customWidth="1"/>
    <col min="18" max="18" width="6.42578125" style="4" bestFit="1" customWidth="1"/>
    <col min="19" max="19" width="7.5703125" style="4" bestFit="1" customWidth="1"/>
    <col min="20" max="20" width="5.85546875" style="4" bestFit="1" customWidth="1"/>
    <col min="21" max="21" width="7.5703125" style="4" bestFit="1" customWidth="1"/>
    <col min="22" max="23" width="6.42578125" style="4" bestFit="1" customWidth="1"/>
    <col min="24" max="24" width="8.140625" style="4" bestFit="1" customWidth="1"/>
    <col min="25" max="26" width="6" style="4" bestFit="1" customWidth="1"/>
    <col min="27" max="27" width="8.7109375" style="4" bestFit="1" customWidth="1"/>
    <col min="28" max="28" width="4.7109375" style="4" bestFit="1" customWidth="1"/>
    <col min="29" max="16384" width="6" style="4"/>
  </cols>
  <sheetData>
    <row r="1" spans="1:31" ht="12.75" customHeight="1" x14ac:dyDescent="0.2">
      <c r="C1" s="3" t="s">
        <v>10</v>
      </c>
    </row>
    <row r="2" spans="1:31" ht="12.75" customHeight="1" x14ac:dyDescent="0.2">
      <c r="C2" s="3" t="s">
        <v>15</v>
      </c>
    </row>
    <row r="3" spans="1:31" ht="12.75" customHeight="1" x14ac:dyDescent="0.2">
      <c r="C3" s="3" t="s">
        <v>92</v>
      </c>
    </row>
    <row r="4" spans="1:31" ht="13.5" customHeight="1" x14ac:dyDescent="0.2">
      <c r="C4" s="4"/>
    </row>
    <row r="5" spans="1:31" ht="13.5" customHeight="1" x14ac:dyDescent="0.2"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1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3.5" customHeight="1" thickBot="1" x14ac:dyDescent="0.25"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2"/>
      <c r="T6" s="5"/>
    </row>
    <row r="7" spans="1:31" s="35" customFormat="1" ht="16.5" customHeight="1" thickBot="1" x14ac:dyDescent="0.3">
      <c r="B7" s="325" t="s">
        <v>27</v>
      </c>
      <c r="C7" s="169" t="s">
        <v>84</v>
      </c>
      <c r="D7" s="284" t="s">
        <v>7</v>
      </c>
      <c r="E7" s="285"/>
      <c r="F7" s="284" t="s">
        <v>3</v>
      </c>
      <c r="G7" s="285"/>
      <c r="H7" s="284" t="s">
        <v>4</v>
      </c>
      <c r="I7" s="285"/>
      <c r="J7" s="284" t="s">
        <v>1</v>
      </c>
      <c r="K7" s="320"/>
      <c r="L7" s="284" t="s">
        <v>5</v>
      </c>
      <c r="M7" s="285"/>
      <c r="N7" s="310" t="s">
        <v>14</v>
      </c>
      <c r="T7" s="97"/>
      <c r="U7" s="155"/>
      <c r="V7" s="155"/>
      <c r="W7" s="155"/>
      <c r="X7" s="155"/>
      <c r="Y7" s="155"/>
      <c r="Z7" s="155"/>
      <c r="AA7" s="155"/>
      <c r="AB7" s="97"/>
      <c r="AC7" s="97"/>
      <c r="AD7" s="97"/>
    </row>
    <row r="8" spans="1:31" s="35" customFormat="1" ht="14.1" customHeight="1" thickBot="1" x14ac:dyDescent="0.3">
      <c r="B8" s="326"/>
      <c r="C8" s="99"/>
      <c r="D8" s="194" t="s">
        <v>12</v>
      </c>
      <c r="E8" s="195" t="s">
        <v>13</v>
      </c>
      <c r="F8" s="194" t="s">
        <v>12</v>
      </c>
      <c r="G8" s="195" t="s">
        <v>13</v>
      </c>
      <c r="H8" s="194" t="s">
        <v>12</v>
      </c>
      <c r="I8" s="195" t="s">
        <v>13</v>
      </c>
      <c r="J8" s="196" t="s">
        <v>12</v>
      </c>
      <c r="K8" s="197" t="s">
        <v>13</v>
      </c>
      <c r="L8" s="198" t="s">
        <v>12</v>
      </c>
      <c r="M8" s="170" t="s">
        <v>13</v>
      </c>
      <c r="N8" s="311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1" ht="14.1" customHeight="1" thickBot="1" x14ac:dyDescent="0.3">
      <c r="A9" s="1" t="s">
        <v>9</v>
      </c>
      <c r="B9" s="284" t="s">
        <v>78</v>
      </c>
      <c r="C9" s="285"/>
      <c r="D9" s="20"/>
      <c r="E9" s="21"/>
      <c r="F9" s="20"/>
      <c r="G9" s="21"/>
      <c r="H9" s="20"/>
      <c r="I9" s="21"/>
      <c r="J9" s="20"/>
      <c r="K9" s="22"/>
      <c r="L9" s="20">
        <f>D9+F9+H9+J9</f>
        <v>0</v>
      </c>
      <c r="M9" s="23">
        <f>E9+G9+I9+K9</f>
        <v>0</v>
      </c>
      <c r="N9" s="114">
        <f>SUM(L9:M9)</f>
        <v>0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1" s="35" customFormat="1" ht="14.1" customHeight="1" x14ac:dyDescent="0.25">
      <c r="B10" s="103" t="s">
        <v>17</v>
      </c>
      <c r="C10" s="125" t="str">
        <f>[1]Sheet2!$C$38</f>
        <v>Ms.K.G.U.Chulamani</v>
      </c>
      <c r="D10" s="180">
        <f>[6]Sheet1!$K$13</f>
        <v>2</v>
      </c>
      <c r="E10" s="181"/>
      <c r="F10" s="180">
        <f>[6]Sheet1!$K$12</f>
        <v>5</v>
      </c>
      <c r="G10" s="181"/>
      <c r="H10" s="180">
        <f>[6]Sheet1!$K$11</f>
        <v>5</v>
      </c>
      <c r="I10" s="181"/>
      <c r="J10" s="180">
        <f>[6]Sheet1!$K$10</f>
        <v>5</v>
      </c>
      <c r="K10" s="182"/>
      <c r="L10" s="183">
        <f t="shared" ref="L10:M74" si="0">D10+F10+H10+J10</f>
        <v>17</v>
      </c>
      <c r="M10" s="184">
        <f t="shared" si="0"/>
        <v>0</v>
      </c>
      <c r="N10" s="106">
        <f t="shared" ref="N10:N19" si="1">SUM(L10:M10)</f>
        <v>17</v>
      </c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</row>
    <row r="11" spans="1:31" s="35" customFormat="1" ht="14.1" customHeight="1" x14ac:dyDescent="0.25">
      <c r="B11" s="36" t="s">
        <v>18</v>
      </c>
      <c r="C11" s="37" t="str">
        <f>[1]Sheet2!$C$30</f>
        <v>Mr.Mr.M.S.M.Shiyam</v>
      </c>
      <c r="D11" s="185">
        <f>[6]Sheet1!$K$20</f>
        <v>5</v>
      </c>
      <c r="E11" s="186"/>
      <c r="F11" s="185">
        <f>0</f>
        <v>0</v>
      </c>
      <c r="G11" s="186"/>
      <c r="H11" s="185">
        <v>40</v>
      </c>
      <c r="I11" s="186">
        <f>[6]Sheet1!$K$17</f>
        <v>10</v>
      </c>
      <c r="J11" s="185">
        <f>[6]Sheet1!$K$18</f>
        <v>10</v>
      </c>
      <c r="K11" s="187"/>
      <c r="L11" s="188">
        <f t="shared" si="0"/>
        <v>55</v>
      </c>
      <c r="M11" s="189">
        <f t="shared" si="0"/>
        <v>10</v>
      </c>
      <c r="N11" s="40">
        <f t="shared" si="1"/>
        <v>65</v>
      </c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</row>
    <row r="12" spans="1:31" s="35" customFormat="1" ht="14.1" customHeight="1" x14ac:dyDescent="0.25">
      <c r="B12" s="36" t="s">
        <v>19</v>
      </c>
      <c r="C12" s="37" t="str">
        <f>[1]Sheet2!$C$31</f>
        <v>Ruby Distributor</v>
      </c>
      <c r="D12" s="185">
        <f>[6]Sheet1!$K$44</f>
        <v>5</v>
      </c>
      <c r="E12" s="186"/>
      <c r="F12" s="185">
        <f>[6]Sheet1!$K$43</f>
        <v>10</v>
      </c>
      <c r="G12" s="186"/>
      <c r="H12" s="185">
        <f>[6]Sheet1!$K$42</f>
        <v>20</v>
      </c>
      <c r="I12" s="186"/>
      <c r="J12" s="185"/>
      <c r="K12" s="187"/>
      <c r="L12" s="188">
        <f t="shared" si="0"/>
        <v>35</v>
      </c>
      <c r="M12" s="189">
        <f t="shared" si="0"/>
        <v>0</v>
      </c>
      <c r="N12" s="40">
        <f t="shared" si="1"/>
        <v>35</v>
      </c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</row>
    <row r="13" spans="1:31" s="35" customFormat="1" ht="14.1" customHeight="1" x14ac:dyDescent="0.25">
      <c r="B13" s="36" t="s">
        <v>20</v>
      </c>
      <c r="C13" s="37" t="str">
        <f>[1]Sheet2!$C$33</f>
        <v>Mr.D.U.N.Rajapaksha</v>
      </c>
      <c r="D13" s="185">
        <f>0</f>
        <v>0</v>
      </c>
      <c r="E13" s="186"/>
      <c r="F13" s="185"/>
      <c r="G13" s="186">
        <f>[6]Sheet1!$K$24</f>
        <v>50</v>
      </c>
      <c r="H13" s="185"/>
      <c r="I13" s="186"/>
      <c r="J13" s="185"/>
      <c r="K13" s="187"/>
      <c r="L13" s="188">
        <f t="shared" si="0"/>
        <v>0</v>
      </c>
      <c r="M13" s="189">
        <f t="shared" si="0"/>
        <v>50</v>
      </c>
      <c r="N13" s="40">
        <f t="shared" si="1"/>
        <v>50</v>
      </c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</row>
    <row r="14" spans="1:31" s="35" customFormat="1" ht="14.1" customHeight="1" x14ac:dyDescent="0.25">
      <c r="B14" s="36" t="s">
        <v>21</v>
      </c>
      <c r="C14" s="37" t="str">
        <f>[1]Sheet2!$C$35</f>
        <v>Mr.A.G.A.Udaya Kumara</v>
      </c>
      <c r="D14" s="185">
        <f>[6]Sheet1!$K$29</f>
        <v>5</v>
      </c>
      <c r="E14" s="186"/>
      <c r="F14" s="185"/>
      <c r="G14" s="186"/>
      <c r="H14" s="185"/>
      <c r="I14" s="186"/>
      <c r="J14" s="185">
        <f>[6]Sheet1!$K$28</f>
        <v>5</v>
      </c>
      <c r="K14" s="187"/>
      <c r="L14" s="188">
        <f t="shared" si="0"/>
        <v>10</v>
      </c>
      <c r="M14" s="189">
        <f t="shared" si="0"/>
        <v>0</v>
      </c>
      <c r="N14" s="40">
        <f t="shared" si="1"/>
        <v>10</v>
      </c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</row>
    <row r="15" spans="1:31" s="35" customFormat="1" ht="14.1" customHeight="1" x14ac:dyDescent="0.25">
      <c r="B15" s="36" t="s">
        <v>22</v>
      </c>
      <c r="C15" s="37" t="str">
        <f>[1]Sheet2!$C$36</f>
        <v>Mr.H.M.Indika Hasantha</v>
      </c>
      <c r="D15" s="185"/>
      <c r="E15" s="186"/>
      <c r="F15" s="185"/>
      <c r="G15" s="186"/>
      <c r="H15" s="185"/>
      <c r="I15" s="186"/>
      <c r="J15" s="185"/>
      <c r="K15" s="187"/>
      <c r="L15" s="188">
        <f t="shared" si="0"/>
        <v>0</v>
      </c>
      <c r="M15" s="189">
        <f t="shared" si="0"/>
        <v>0</v>
      </c>
      <c r="N15" s="40">
        <f t="shared" si="1"/>
        <v>0</v>
      </c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</row>
    <row r="16" spans="1:31" s="35" customFormat="1" ht="14.1" customHeight="1" x14ac:dyDescent="0.25">
      <c r="B16" s="36" t="s">
        <v>23</v>
      </c>
      <c r="C16" s="37" t="str">
        <f>[1]Sheet2!$C$29</f>
        <v>Mr.T.Sanjeewa</v>
      </c>
      <c r="D16" s="185"/>
      <c r="E16" s="186"/>
      <c r="F16" s="185">
        <f>[6]Sheet1!$K$34</f>
        <v>10</v>
      </c>
      <c r="G16" s="186"/>
      <c r="H16" s="185">
        <f>[6]Sheet1!$K$33</f>
        <v>10</v>
      </c>
      <c r="I16" s="186"/>
      <c r="J16" s="185"/>
      <c r="K16" s="187"/>
      <c r="L16" s="188">
        <f t="shared" si="0"/>
        <v>20</v>
      </c>
      <c r="M16" s="189">
        <f t="shared" si="0"/>
        <v>0</v>
      </c>
      <c r="N16" s="40">
        <f t="shared" si="1"/>
        <v>20</v>
      </c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</row>
    <row r="17" spans="1:30" s="35" customFormat="1" ht="13.5" customHeight="1" x14ac:dyDescent="0.25">
      <c r="B17" s="36" t="s">
        <v>24</v>
      </c>
      <c r="C17" s="37" t="str">
        <f>[1]Sheet2!$C$37</f>
        <v>Mr.L.G.T.Chandana</v>
      </c>
      <c r="D17" s="185"/>
      <c r="E17" s="186"/>
      <c r="F17" s="185"/>
      <c r="G17" s="186"/>
      <c r="H17" s="185"/>
      <c r="I17" s="186"/>
      <c r="J17" s="185"/>
      <c r="K17" s="187"/>
      <c r="L17" s="188">
        <f t="shared" si="0"/>
        <v>0</v>
      </c>
      <c r="M17" s="189">
        <f t="shared" si="0"/>
        <v>0</v>
      </c>
      <c r="N17" s="40">
        <f t="shared" si="1"/>
        <v>0</v>
      </c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</row>
    <row r="18" spans="1:30" s="35" customFormat="1" ht="13.5" customHeight="1" x14ac:dyDescent="0.25">
      <c r="B18" s="36" t="s">
        <v>25</v>
      </c>
      <c r="C18" s="37" t="str">
        <f>[1]Sheet2!$C$34</f>
        <v>Mr.A.M.Amith Madushanka</v>
      </c>
      <c r="D18" s="185"/>
      <c r="E18" s="186"/>
      <c r="F18" s="185"/>
      <c r="G18" s="186"/>
      <c r="H18" s="185"/>
      <c r="I18" s="186"/>
      <c r="J18" s="185"/>
      <c r="K18" s="187"/>
      <c r="L18" s="188">
        <f t="shared" si="0"/>
        <v>0</v>
      </c>
      <c r="M18" s="189">
        <f t="shared" si="0"/>
        <v>0</v>
      </c>
      <c r="N18" s="40">
        <f t="shared" si="1"/>
        <v>0</v>
      </c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</row>
    <row r="19" spans="1:30" s="35" customFormat="1" ht="14.1" customHeight="1" thickBot="1" x14ac:dyDescent="0.3">
      <c r="B19" s="45" t="s">
        <v>26</v>
      </c>
      <c r="C19" s="46" t="str">
        <f>[1]Sheet2!$C$32</f>
        <v>Mr.W.B.P.Mendis</v>
      </c>
      <c r="D19" s="190"/>
      <c r="E19" s="191"/>
      <c r="F19" s="190"/>
      <c r="G19" s="191"/>
      <c r="H19" s="190">
        <f>[6]Sheet1!$K$38</f>
        <v>5</v>
      </c>
      <c r="I19" s="191">
        <v>0</v>
      </c>
      <c r="J19" s="190"/>
      <c r="K19" s="192">
        <v>0</v>
      </c>
      <c r="L19" s="193">
        <f t="shared" si="0"/>
        <v>5</v>
      </c>
      <c r="M19" s="171">
        <f t="shared" si="0"/>
        <v>0</v>
      </c>
      <c r="N19" s="51">
        <f t="shared" si="1"/>
        <v>5</v>
      </c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</row>
    <row r="20" spans="1:30" s="95" customFormat="1" ht="14.1" customHeight="1" thickBot="1" x14ac:dyDescent="0.3">
      <c r="B20" s="276" t="s">
        <v>5</v>
      </c>
      <c r="C20" s="277"/>
      <c r="D20" s="199">
        <f t="shared" ref="D20:K20" si="2">SUM(D10:D19)</f>
        <v>17</v>
      </c>
      <c r="E20" s="200">
        <f t="shared" si="2"/>
        <v>0</v>
      </c>
      <c r="F20" s="199">
        <f t="shared" si="2"/>
        <v>25</v>
      </c>
      <c r="G20" s="200">
        <f t="shared" si="2"/>
        <v>50</v>
      </c>
      <c r="H20" s="199">
        <f t="shared" si="2"/>
        <v>80</v>
      </c>
      <c r="I20" s="200">
        <f t="shared" si="2"/>
        <v>10</v>
      </c>
      <c r="J20" s="199">
        <f t="shared" si="2"/>
        <v>20</v>
      </c>
      <c r="K20" s="200">
        <f t="shared" si="2"/>
        <v>0</v>
      </c>
      <c r="L20" s="201">
        <f>D20+F20+H20+J20</f>
        <v>142</v>
      </c>
      <c r="M20" s="202">
        <f t="shared" si="0"/>
        <v>60</v>
      </c>
      <c r="N20" s="202">
        <f>SUM(N9:N19)</f>
        <v>202</v>
      </c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</row>
    <row r="21" spans="1:30" s="35" customFormat="1" ht="14.1" customHeight="1" thickBot="1" x14ac:dyDescent="0.3">
      <c r="A21" s="144" t="s">
        <v>9</v>
      </c>
      <c r="B21" s="282" t="s">
        <v>77</v>
      </c>
      <c r="C21" s="283"/>
      <c r="D21" s="203"/>
      <c r="E21" s="204"/>
      <c r="F21" s="203"/>
      <c r="G21" s="204"/>
      <c r="H21" s="203"/>
      <c r="I21" s="204"/>
      <c r="J21" s="203"/>
      <c r="K21" s="204"/>
      <c r="L21" s="198">
        <f t="shared" si="0"/>
        <v>0</v>
      </c>
      <c r="M21" s="170">
        <f t="shared" si="0"/>
        <v>0</v>
      </c>
      <c r="N21" s="147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</row>
    <row r="22" spans="1:30" s="35" customFormat="1" ht="14.1" customHeight="1" x14ac:dyDescent="0.25">
      <c r="B22" s="103" t="s">
        <v>28</v>
      </c>
      <c r="C22" s="125" t="str">
        <f>[1]Sheet2!$C$47</f>
        <v>Mr.K.Ahilendirajah</v>
      </c>
      <c r="D22" s="180"/>
      <c r="E22" s="181"/>
      <c r="F22" s="180"/>
      <c r="G22" s="181"/>
      <c r="H22" s="180"/>
      <c r="I22" s="181"/>
      <c r="J22" s="180"/>
      <c r="K22" s="181"/>
      <c r="L22" s="183">
        <f t="shared" si="0"/>
        <v>0</v>
      </c>
      <c r="M22" s="184">
        <f t="shared" si="0"/>
        <v>0</v>
      </c>
      <c r="N22" s="106">
        <f t="shared" ref="N22:N29" si="3">SUM(L22:M22)</f>
        <v>0</v>
      </c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  <row r="23" spans="1:30" s="35" customFormat="1" ht="14.1" customHeight="1" x14ac:dyDescent="0.25">
      <c r="B23" s="36" t="s">
        <v>29</v>
      </c>
      <c r="C23" s="37" t="str">
        <f>[1]Sheet2!$C$52</f>
        <v>Sajath Distributors</v>
      </c>
      <c r="D23" s="185"/>
      <c r="E23" s="186"/>
      <c r="F23" s="185"/>
      <c r="G23" s="186"/>
      <c r="H23" s="185"/>
      <c r="I23" s="186"/>
      <c r="J23" s="185"/>
      <c r="K23" s="186"/>
      <c r="L23" s="188">
        <f t="shared" si="0"/>
        <v>0</v>
      </c>
      <c r="M23" s="189">
        <f t="shared" si="0"/>
        <v>0</v>
      </c>
      <c r="N23" s="40">
        <f t="shared" si="3"/>
        <v>0</v>
      </c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</row>
    <row r="24" spans="1:30" s="35" customFormat="1" ht="14.1" customHeight="1" x14ac:dyDescent="0.25">
      <c r="B24" s="36" t="s">
        <v>30</v>
      </c>
      <c r="C24" s="37" t="str">
        <f>[1]Sheet2!$C$54</f>
        <v>Mr.M.T.Muzamil</v>
      </c>
      <c r="D24" s="185"/>
      <c r="E24" s="186"/>
      <c r="F24" s="185"/>
      <c r="G24" s="186"/>
      <c r="H24" s="185"/>
      <c r="I24" s="186"/>
      <c r="J24" s="185"/>
      <c r="K24" s="186"/>
      <c r="L24" s="188">
        <f t="shared" si="0"/>
        <v>0</v>
      </c>
      <c r="M24" s="189">
        <f t="shared" si="0"/>
        <v>0</v>
      </c>
      <c r="N24" s="40">
        <f t="shared" si="3"/>
        <v>0</v>
      </c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</row>
    <row r="25" spans="1:30" s="35" customFormat="1" ht="14.1" customHeight="1" x14ac:dyDescent="0.25">
      <c r="B25" s="36" t="s">
        <v>31</v>
      </c>
      <c r="C25" s="37" t="str">
        <f>[1]Sheet2!$C$50</f>
        <v>Ms.Prathanjani</v>
      </c>
      <c r="D25" s="185"/>
      <c r="E25" s="186"/>
      <c r="F25" s="185"/>
      <c r="G25" s="186"/>
      <c r="H25" s="185"/>
      <c r="I25" s="186"/>
      <c r="J25" s="185"/>
      <c r="K25" s="186"/>
      <c r="L25" s="188">
        <f t="shared" si="0"/>
        <v>0</v>
      </c>
      <c r="M25" s="189">
        <f t="shared" si="0"/>
        <v>0</v>
      </c>
      <c r="N25" s="40">
        <f t="shared" si="3"/>
        <v>0</v>
      </c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 spans="1:30" s="35" customFormat="1" ht="14.1" customHeight="1" x14ac:dyDescent="0.25">
      <c r="B26" s="36" t="s">
        <v>32</v>
      </c>
      <c r="C26" s="37" t="str">
        <f>[1]Sheet2!$C$48</f>
        <v>Mr.Vasantha Kumar</v>
      </c>
      <c r="D26" s="185"/>
      <c r="E26" s="186"/>
      <c r="F26" s="185"/>
      <c r="G26" s="186"/>
      <c r="H26" s="185"/>
      <c r="I26" s="186"/>
      <c r="J26" s="185"/>
      <c r="K26" s="186"/>
      <c r="L26" s="188">
        <f t="shared" si="0"/>
        <v>0</v>
      </c>
      <c r="M26" s="189">
        <f t="shared" si="0"/>
        <v>0</v>
      </c>
      <c r="N26" s="40">
        <f t="shared" si="3"/>
        <v>0</v>
      </c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 s="35" customFormat="1" ht="14.1" customHeight="1" x14ac:dyDescent="0.25">
      <c r="B27" s="36" t="s">
        <v>33</v>
      </c>
      <c r="C27" s="37" t="str">
        <f>[1]Sheet2!$C$53</f>
        <v>Mr.I.H.M.Nadun Hasarindu</v>
      </c>
      <c r="D27" s="185"/>
      <c r="E27" s="186"/>
      <c r="F27" s="185"/>
      <c r="G27" s="186"/>
      <c r="H27" s="185"/>
      <c r="I27" s="186"/>
      <c r="J27" s="185"/>
      <c r="K27" s="186"/>
      <c r="L27" s="188">
        <f t="shared" si="0"/>
        <v>0</v>
      </c>
      <c r="M27" s="189">
        <f t="shared" si="0"/>
        <v>0</v>
      </c>
      <c r="N27" s="40">
        <f t="shared" si="3"/>
        <v>0</v>
      </c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 spans="1:30" s="35" customFormat="1" ht="14.1" customHeight="1" x14ac:dyDescent="0.25">
      <c r="B28" s="36" t="s">
        <v>34</v>
      </c>
      <c r="C28" s="37" t="str">
        <f>[1]Sheet2!$C$51</f>
        <v>COSCO Marketing(Mr.A.M.Irshath)</v>
      </c>
      <c r="D28" s="185"/>
      <c r="E28" s="186"/>
      <c r="F28" s="185"/>
      <c r="G28" s="186"/>
      <c r="H28" s="185"/>
      <c r="I28" s="186"/>
      <c r="J28" s="185"/>
      <c r="K28" s="186"/>
      <c r="L28" s="188">
        <f t="shared" si="0"/>
        <v>0</v>
      </c>
      <c r="M28" s="189">
        <f t="shared" si="0"/>
        <v>0</v>
      </c>
      <c r="N28" s="40">
        <f t="shared" si="3"/>
        <v>0</v>
      </c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 s="35" customFormat="1" ht="14.1" customHeight="1" thickBot="1" x14ac:dyDescent="0.3">
      <c r="B29" s="45" t="s">
        <v>35</v>
      </c>
      <c r="C29" s="46" t="str">
        <f>[1]Sheet2!$C$49</f>
        <v>Mr.Sampath Kumara(Sonwel Di:)</v>
      </c>
      <c r="D29" s="190">
        <f>[6]Sheet1!$K$121</f>
        <v>5</v>
      </c>
      <c r="E29" s="191"/>
      <c r="F29" s="190">
        <f>0</f>
        <v>0</v>
      </c>
      <c r="G29" s="191"/>
      <c r="H29" s="190">
        <f>[6]Sheet1!$K$120</f>
        <v>12</v>
      </c>
      <c r="I29" s="191"/>
      <c r="J29" s="190"/>
      <c r="K29" s="191"/>
      <c r="L29" s="205">
        <f t="shared" si="0"/>
        <v>17</v>
      </c>
      <c r="M29" s="206">
        <f t="shared" si="0"/>
        <v>0</v>
      </c>
      <c r="N29" s="40">
        <f t="shared" si="3"/>
        <v>17</v>
      </c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1:30" s="95" customFormat="1" ht="14.1" customHeight="1" thickBot="1" x14ac:dyDescent="0.3">
      <c r="B30" s="276" t="s">
        <v>5</v>
      </c>
      <c r="C30" s="277"/>
      <c r="D30" s="199">
        <f t="shared" ref="D30:K30" si="4">SUM(D22:D29)</f>
        <v>5</v>
      </c>
      <c r="E30" s="200">
        <f t="shared" si="4"/>
        <v>0</v>
      </c>
      <c r="F30" s="199">
        <f t="shared" si="4"/>
        <v>0</v>
      </c>
      <c r="G30" s="200">
        <f t="shared" si="4"/>
        <v>0</v>
      </c>
      <c r="H30" s="199">
        <f t="shared" si="4"/>
        <v>12</v>
      </c>
      <c r="I30" s="200">
        <f t="shared" si="4"/>
        <v>0</v>
      </c>
      <c r="J30" s="199">
        <f t="shared" si="4"/>
        <v>0</v>
      </c>
      <c r="K30" s="200">
        <f t="shared" si="4"/>
        <v>0</v>
      </c>
      <c r="L30" s="201">
        <f t="shared" si="0"/>
        <v>17</v>
      </c>
      <c r="M30" s="202">
        <f t="shared" si="0"/>
        <v>0</v>
      </c>
      <c r="N30" s="162">
        <f>SUM(N21:N29)</f>
        <v>17</v>
      </c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</row>
    <row r="31" spans="1:30" s="35" customFormat="1" ht="14.1" customHeight="1" thickBot="1" x14ac:dyDescent="0.3">
      <c r="A31" s="144" t="s">
        <v>9</v>
      </c>
      <c r="B31" s="282" t="s">
        <v>76</v>
      </c>
      <c r="C31" s="283"/>
      <c r="D31" s="203"/>
      <c r="E31" s="204"/>
      <c r="F31" s="203">
        <f>SUM(D31:E31)</f>
        <v>0</v>
      </c>
      <c r="G31" s="204"/>
      <c r="H31" s="203"/>
      <c r="I31" s="204"/>
      <c r="J31" s="207"/>
      <c r="K31" s="204"/>
      <c r="L31" s="194">
        <f t="shared" si="0"/>
        <v>0</v>
      </c>
      <c r="M31" s="198">
        <f t="shared" si="0"/>
        <v>0</v>
      </c>
      <c r="N31" s="147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 s="35" customFormat="1" ht="14.1" customHeight="1" x14ac:dyDescent="0.25">
      <c r="B32" s="103" t="s">
        <v>36</v>
      </c>
      <c r="C32" s="69" t="str">
        <f>[1]Sheet2!$C$5</f>
        <v>Mr.I.P.Sriyananda</v>
      </c>
      <c r="D32" s="180">
        <f>[6]Sheet1!$K$57</f>
        <v>15</v>
      </c>
      <c r="E32" s="181"/>
      <c r="F32" s="208">
        <f>[6]Sheet1!$K$56</f>
        <v>15</v>
      </c>
      <c r="G32" s="181"/>
      <c r="H32" s="180">
        <f>[6]Sheet1!$K$55</f>
        <v>10</v>
      </c>
      <c r="I32" s="181"/>
      <c r="J32" s="209">
        <f>[6]Sheet1!$K$54</f>
        <v>60</v>
      </c>
      <c r="K32" s="181"/>
      <c r="L32" s="183">
        <f t="shared" si="0"/>
        <v>100</v>
      </c>
      <c r="M32" s="184">
        <f t="shared" si="0"/>
        <v>0</v>
      </c>
      <c r="N32" s="106">
        <f t="shared" ref="N32:N35" si="5">SUM(L32:M32)</f>
        <v>100</v>
      </c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</row>
    <row r="33" spans="1:31" s="35" customFormat="1" ht="14.1" customHeight="1" x14ac:dyDescent="0.25">
      <c r="B33" s="36" t="s">
        <v>37</v>
      </c>
      <c r="C33" s="70" t="str">
        <f>[1]Sheet2!$C$7</f>
        <v>Mr.Don Anura Hallala</v>
      </c>
      <c r="D33" s="185">
        <f>[6]Sheet1!$K$76</f>
        <v>5</v>
      </c>
      <c r="E33" s="186"/>
      <c r="F33" s="210">
        <f>[6]Sheet1!$K$75</f>
        <v>20</v>
      </c>
      <c r="G33" s="186"/>
      <c r="H33" s="185">
        <f>[6]Sheet1!$K$74</f>
        <v>45</v>
      </c>
      <c r="I33" s="186"/>
      <c r="J33" s="211"/>
      <c r="K33" s="186"/>
      <c r="L33" s="188">
        <f t="shared" si="0"/>
        <v>70</v>
      </c>
      <c r="M33" s="189">
        <f t="shared" si="0"/>
        <v>0</v>
      </c>
      <c r="N33" s="106">
        <f t="shared" si="5"/>
        <v>70</v>
      </c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</row>
    <row r="34" spans="1:31" s="35" customFormat="1" ht="14.1" customHeight="1" x14ac:dyDescent="0.25">
      <c r="B34" s="36" t="s">
        <v>38</v>
      </c>
      <c r="C34" s="70" t="str">
        <f>[1]Sheet2!$C$8</f>
        <v>Mr.A.P.S.H.Dayarathna</v>
      </c>
      <c r="D34" s="190"/>
      <c r="E34" s="191">
        <f>[6]Sheet1!$K$80</f>
        <v>5</v>
      </c>
      <c r="F34" s="212">
        <f>[6]Sheet1!$K$82</f>
        <v>10</v>
      </c>
      <c r="G34" s="191"/>
      <c r="H34" s="190">
        <f>[6]Sheet1!$K$81</f>
        <v>15</v>
      </c>
      <c r="I34" s="191"/>
      <c r="J34" s="213"/>
      <c r="K34" s="191">
        <v>0</v>
      </c>
      <c r="L34" s="188">
        <f t="shared" si="0"/>
        <v>25</v>
      </c>
      <c r="M34" s="206">
        <f t="shared" si="0"/>
        <v>5</v>
      </c>
      <c r="N34" s="106">
        <f t="shared" si="5"/>
        <v>30</v>
      </c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</row>
    <row r="35" spans="1:31" s="35" customFormat="1" ht="14.1" customHeight="1" thickBot="1" x14ac:dyDescent="0.3">
      <c r="B35" s="45" t="s">
        <v>39</v>
      </c>
      <c r="C35" s="73" t="str">
        <f>[1]Sheet2!$C$6</f>
        <v>Mr.W.A.M.P.K.De Kosta</v>
      </c>
      <c r="D35" s="214">
        <f>[6]Sheet1!$K$63</f>
        <v>40</v>
      </c>
      <c r="E35" s="215"/>
      <c r="F35" s="216">
        <f>[6]Sheet1!$K$62</f>
        <v>50</v>
      </c>
      <c r="G35" s="215"/>
      <c r="H35" s="214">
        <f>[6]Sheet1!$K$61</f>
        <v>60</v>
      </c>
      <c r="I35" s="215"/>
      <c r="J35" s="217"/>
      <c r="K35" s="215"/>
      <c r="L35" s="218">
        <f t="shared" si="0"/>
        <v>150</v>
      </c>
      <c r="M35" s="219">
        <f t="shared" si="0"/>
        <v>0</v>
      </c>
      <c r="N35" s="40">
        <f t="shared" si="5"/>
        <v>150</v>
      </c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</row>
    <row r="36" spans="1:31" s="95" customFormat="1" ht="14.1" customHeight="1" thickBot="1" x14ac:dyDescent="0.3">
      <c r="B36" s="276" t="s">
        <v>5</v>
      </c>
      <c r="C36" s="277"/>
      <c r="D36" s="199">
        <f t="shared" ref="D36:K36" si="6">SUM(D32:D35)</f>
        <v>60</v>
      </c>
      <c r="E36" s="200">
        <f t="shared" si="6"/>
        <v>5</v>
      </c>
      <c r="F36" s="199">
        <f t="shared" si="6"/>
        <v>95</v>
      </c>
      <c r="G36" s="200">
        <f t="shared" si="6"/>
        <v>0</v>
      </c>
      <c r="H36" s="199">
        <f t="shared" si="6"/>
        <v>130</v>
      </c>
      <c r="I36" s="200">
        <f t="shared" si="6"/>
        <v>0</v>
      </c>
      <c r="J36" s="199">
        <f t="shared" si="6"/>
        <v>60</v>
      </c>
      <c r="K36" s="200">
        <f t="shared" si="6"/>
        <v>0</v>
      </c>
      <c r="L36" s="201">
        <f t="shared" si="0"/>
        <v>345</v>
      </c>
      <c r="M36" s="202">
        <f t="shared" si="0"/>
        <v>5</v>
      </c>
      <c r="N36" s="162">
        <f>SUM(N31:N35)</f>
        <v>350</v>
      </c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</row>
    <row r="37" spans="1:31" s="35" customFormat="1" ht="14.1" customHeight="1" thickBot="1" x14ac:dyDescent="0.3">
      <c r="A37" s="144" t="s">
        <v>9</v>
      </c>
      <c r="B37" s="282" t="s">
        <v>79</v>
      </c>
      <c r="C37" s="283"/>
      <c r="D37" s="203"/>
      <c r="E37" s="204"/>
      <c r="F37" s="203"/>
      <c r="G37" s="204"/>
      <c r="H37" s="203"/>
      <c r="I37" s="204"/>
      <c r="J37" s="207"/>
      <c r="K37" s="204"/>
      <c r="L37" s="194">
        <f>D37+F37+H37+J37</f>
        <v>0</v>
      </c>
      <c r="M37" s="198">
        <f>E37+G37+I37+K37</f>
        <v>0</v>
      </c>
      <c r="N37" s="147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</row>
    <row r="38" spans="1:31" s="35" customFormat="1" ht="14.1" customHeight="1" x14ac:dyDescent="0.25">
      <c r="B38" s="100" t="s">
        <v>40</v>
      </c>
      <c r="C38" s="77" t="str">
        <f>[1]Sheet2!$C$9</f>
        <v>Mr.S.A.M.S.Aththanayakage</v>
      </c>
      <c r="D38" s="180">
        <f>[6]Sheet1!$K$50</f>
        <v>5</v>
      </c>
      <c r="E38" s="181"/>
      <c r="F38" s="180"/>
      <c r="G38" s="181">
        <f>[6]Sheet1!$K$48</f>
        <v>6</v>
      </c>
      <c r="H38" s="180"/>
      <c r="I38" s="181"/>
      <c r="J38" s="209">
        <f>[6]Sheet1!$K$49</f>
        <v>10</v>
      </c>
      <c r="K38" s="181"/>
      <c r="L38" s="183">
        <f t="shared" si="0"/>
        <v>15</v>
      </c>
      <c r="M38" s="184">
        <f t="shared" si="0"/>
        <v>6</v>
      </c>
      <c r="N38" s="106">
        <f t="shared" ref="N38:N41" si="7">SUM(L38:M38)</f>
        <v>21</v>
      </c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</row>
    <row r="39" spans="1:31" s="35" customFormat="1" ht="14.1" customHeight="1" x14ac:dyDescent="0.25">
      <c r="B39" s="36" t="s">
        <v>41</v>
      </c>
      <c r="C39" s="78" t="str">
        <f>[1]Sheet2!$C$11</f>
        <v>RD Distributor</v>
      </c>
      <c r="D39" s="185">
        <f>[6]Sheet1!$K$70</f>
        <v>5</v>
      </c>
      <c r="E39" s="186"/>
      <c r="F39" s="185">
        <f>[6]Sheet1!$K$69</f>
        <v>25</v>
      </c>
      <c r="G39" s="186"/>
      <c r="H39" s="185">
        <f>[6]Sheet1!$K$68</f>
        <v>30</v>
      </c>
      <c r="I39" s="186"/>
      <c r="J39" s="211">
        <f>[6]Sheet1!$K$67</f>
        <v>2</v>
      </c>
      <c r="K39" s="186"/>
      <c r="L39" s="188">
        <f t="shared" si="0"/>
        <v>62</v>
      </c>
      <c r="M39" s="189">
        <f t="shared" si="0"/>
        <v>0</v>
      </c>
      <c r="N39" s="40">
        <f t="shared" si="7"/>
        <v>62</v>
      </c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</row>
    <row r="40" spans="1:31" s="35" customFormat="1" ht="14.1" customHeight="1" x14ac:dyDescent="0.25">
      <c r="B40" s="36" t="s">
        <v>42</v>
      </c>
      <c r="C40" s="70" t="s">
        <v>91</v>
      </c>
      <c r="D40" s="185"/>
      <c r="E40" s="186"/>
      <c r="F40" s="185"/>
      <c r="G40" s="186"/>
      <c r="H40" s="185"/>
      <c r="I40" s="186"/>
      <c r="J40" s="211"/>
      <c r="K40" s="186"/>
      <c r="L40" s="188">
        <f t="shared" si="0"/>
        <v>0</v>
      </c>
      <c r="M40" s="189">
        <f t="shared" si="0"/>
        <v>0</v>
      </c>
      <c r="N40" s="40">
        <f t="shared" si="7"/>
        <v>0</v>
      </c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</row>
    <row r="41" spans="1:31" s="35" customFormat="1" ht="14.1" customHeight="1" thickBot="1" x14ac:dyDescent="0.3">
      <c r="B41" s="100" t="s">
        <v>43</v>
      </c>
      <c r="C41" s="101" t="str">
        <f>[1]Sheet2!$C$10</f>
        <v>Mr.U.L.Wijerathne</v>
      </c>
      <c r="D41" s="190"/>
      <c r="E41" s="191"/>
      <c r="F41" s="190"/>
      <c r="G41" s="191"/>
      <c r="H41" s="190"/>
      <c r="I41" s="191"/>
      <c r="J41" s="213"/>
      <c r="K41" s="191"/>
      <c r="L41" s="205">
        <f t="shared" si="0"/>
        <v>0</v>
      </c>
      <c r="M41" s="206">
        <f t="shared" si="0"/>
        <v>0</v>
      </c>
      <c r="N41" s="40">
        <f t="shared" si="7"/>
        <v>0</v>
      </c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</row>
    <row r="42" spans="1:31" s="35" customFormat="1" ht="14.1" customHeight="1" thickBot="1" x14ac:dyDescent="0.3">
      <c r="B42" s="278" t="s">
        <v>5</v>
      </c>
      <c r="C42" s="279"/>
      <c r="D42" s="199">
        <f t="shared" ref="D42:K42" si="8">SUM(D38:D41)</f>
        <v>10</v>
      </c>
      <c r="E42" s="200">
        <f t="shared" si="8"/>
        <v>0</v>
      </c>
      <c r="F42" s="199">
        <f t="shared" si="8"/>
        <v>25</v>
      </c>
      <c r="G42" s="200">
        <f t="shared" si="8"/>
        <v>6</v>
      </c>
      <c r="H42" s="199">
        <f t="shared" si="8"/>
        <v>30</v>
      </c>
      <c r="I42" s="200">
        <f t="shared" si="8"/>
        <v>0</v>
      </c>
      <c r="J42" s="199">
        <f t="shared" si="8"/>
        <v>12</v>
      </c>
      <c r="K42" s="200">
        <f t="shared" si="8"/>
        <v>0</v>
      </c>
      <c r="L42" s="201">
        <f t="shared" si="0"/>
        <v>77</v>
      </c>
      <c r="M42" s="202">
        <f t="shared" si="0"/>
        <v>6</v>
      </c>
      <c r="N42" s="162">
        <f>SUM(N37:N41)</f>
        <v>83</v>
      </c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 spans="1:31" s="35" customFormat="1" ht="13.5" customHeight="1" thickBot="1" x14ac:dyDescent="0.3">
      <c r="A43" s="144" t="s">
        <v>9</v>
      </c>
      <c r="B43" s="282" t="s">
        <v>80</v>
      </c>
      <c r="C43" s="283"/>
      <c r="D43" s="203"/>
      <c r="E43" s="204"/>
      <c r="F43" s="207"/>
      <c r="G43" s="204"/>
      <c r="H43" s="203"/>
      <c r="I43" s="204"/>
      <c r="J43" s="207"/>
      <c r="K43" s="204"/>
      <c r="L43" s="194">
        <f t="shared" si="0"/>
        <v>0</v>
      </c>
      <c r="M43" s="198">
        <f t="shared" si="0"/>
        <v>0</v>
      </c>
      <c r="N43" s="147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</row>
    <row r="44" spans="1:31" s="35" customFormat="1" ht="15.75" x14ac:dyDescent="0.25">
      <c r="B44" s="100" t="s">
        <v>44</v>
      </c>
      <c r="C44" s="69" t="str">
        <f>[1]Sheet2!$C$45</f>
        <v>Sri Rangan Enterprices</v>
      </c>
      <c r="D44" s="180">
        <f>[6]Sheet1!$K$91</f>
        <v>150</v>
      </c>
      <c r="E44" s="181">
        <f>[6]Sheet1!$K$89</f>
        <v>100</v>
      </c>
      <c r="F44" s="209">
        <f>[6]Sheet1!$K$90</f>
        <v>175</v>
      </c>
      <c r="G44" s="181">
        <f>[6]Sheet1!$K$88</f>
        <v>125</v>
      </c>
      <c r="H44" s="180"/>
      <c r="I44" s="181">
        <f>[6]Sheet1!$K$87</f>
        <v>25</v>
      </c>
      <c r="J44" s="180"/>
      <c r="K44" s="181">
        <f>[6]Sheet1!$K$86</f>
        <v>50</v>
      </c>
      <c r="L44" s="183">
        <f t="shared" si="0"/>
        <v>325</v>
      </c>
      <c r="M44" s="184">
        <f t="shared" si="0"/>
        <v>300</v>
      </c>
      <c r="N44" s="106">
        <f t="shared" ref="N44:N46" si="9">SUM(L44:M44)</f>
        <v>625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</row>
    <row r="45" spans="1:31" s="35" customFormat="1" ht="14.1" customHeight="1" x14ac:dyDescent="0.25">
      <c r="B45" s="36" t="s">
        <v>87</v>
      </c>
      <c r="C45" s="70" t="s">
        <v>88</v>
      </c>
      <c r="D45" s="190"/>
      <c r="E45" s="191"/>
      <c r="F45" s="213"/>
      <c r="G45" s="191"/>
      <c r="H45" s="190"/>
      <c r="I45" s="191"/>
      <c r="J45" s="190"/>
      <c r="K45" s="191"/>
      <c r="L45" s="205">
        <f t="shared" si="0"/>
        <v>0</v>
      </c>
      <c r="M45" s="206">
        <f t="shared" si="0"/>
        <v>0</v>
      </c>
      <c r="N45" s="40">
        <f t="shared" si="9"/>
        <v>0</v>
      </c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</row>
    <row r="46" spans="1:31" s="35" customFormat="1" ht="14.1" customHeight="1" thickBot="1" x14ac:dyDescent="0.3">
      <c r="B46" s="100" t="s">
        <v>46</v>
      </c>
      <c r="C46" s="73" t="str">
        <f>[1]Sheet2!$C$46</f>
        <v>Mr.J.A.R.J.Arachchi(G.P.D.Group)</v>
      </c>
      <c r="D46" s="220"/>
      <c r="E46" s="221"/>
      <c r="F46" s="222"/>
      <c r="G46" s="221"/>
      <c r="H46" s="220"/>
      <c r="I46" s="221"/>
      <c r="J46" s="220"/>
      <c r="K46" s="221"/>
      <c r="L46" s="223">
        <f t="shared" si="0"/>
        <v>0</v>
      </c>
      <c r="M46" s="224">
        <f t="shared" si="0"/>
        <v>0</v>
      </c>
      <c r="N46" s="40">
        <f t="shared" si="9"/>
        <v>0</v>
      </c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</row>
    <row r="47" spans="1:31" s="95" customFormat="1" ht="14.1" customHeight="1" thickBot="1" x14ac:dyDescent="0.3">
      <c r="B47" s="276" t="s">
        <v>5</v>
      </c>
      <c r="C47" s="277"/>
      <c r="D47" s="199">
        <f t="shared" ref="D47:K47" si="10">SUM(D44:D46)</f>
        <v>150</v>
      </c>
      <c r="E47" s="200">
        <f t="shared" si="10"/>
        <v>100</v>
      </c>
      <c r="F47" s="199">
        <f t="shared" si="10"/>
        <v>175</v>
      </c>
      <c r="G47" s="200">
        <f t="shared" si="10"/>
        <v>125</v>
      </c>
      <c r="H47" s="199">
        <f t="shared" si="10"/>
        <v>0</v>
      </c>
      <c r="I47" s="200">
        <f t="shared" si="10"/>
        <v>25</v>
      </c>
      <c r="J47" s="199">
        <f t="shared" si="10"/>
        <v>0</v>
      </c>
      <c r="K47" s="200">
        <f t="shared" si="10"/>
        <v>50</v>
      </c>
      <c r="L47" s="202">
        <f t="shared" si="0"/>
        <v>325</v>
      </c>
      <c r="M47" s="202">
        <f t="shared" si="0"/>
        <v>300</v>
      </c>
      <c r="N47" s="162">
        <f>SUM(N43:N46)</f>
        <v>625</v>
      </c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</row>
    <row r="48" spans="1:31" s="35" customFormat="1" ht="14.1" customHeight="1" thickBot="1" x14ac:dyDescent="0.3">
      <c r="A48" s="144" t="s">
        <v>9</v>
      </c>
      <c r="B48" s="282" t="s">
        <v>81</v>
      </c>
      <c r="C48" s="283"/>
      <c r="D48" s="203"/>
      <c r="E48" s="204"/>
      <c r="F48" s="203"/>
      <c r="G48" s="204"/>
      <c r="H48" s="203"/>
      <c r="I48" s="204"/>
      <c r="J48" s="203"/>
      <c r="K48" s="204"/>
      <c r="L48" s="198">
        <f t="shared" si="0"/>
        <v>0</v>
      </c>
      <c r="M48" s="198">
        <f t="shared" si="0"/>
        <v>0</v>
      </c>
      <c r="N48" s="147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</row>
    <row r="49" spans="1:30" s="35" customFormat="1" ht="14.1" customHeight="1" x14ac:dyDescent="0.25">
      <c r="B49" s="100" t="s">
        <v>47</v>
      </c>
      <c r="C49" s="69" t="str">
        <f>[1]Sheet2!$C$24</f>
        <v>Mr.R.H.Lional</v>
      </c>
      <c r="D49" s="180">
        <f>[6]Sheet1!$K$97</f>
        <v>2</v>
      </c>
      <c r="E49" s="181"/>
      <c r="F49" s="180">
        <f>[6]Sheet1!$K$96</f>
        <v>4</v>
      </c>
      <c r="G49" s="181"/>
      <c r="H49" s="180"/>
      <c r="I49" s="181"/>
      <c r="J49" s="180">
        <f>[6]Sheet1!$K$95</f>
        <v>4</v>
      </c>
      <c r="K49" s="181"/>
      <c r="L49" s="184">
        <f t="shared" si="0"/>
        <v>10</v>
      </c>
      <c r="M49" s="184">
        <f t="shared" si="0"/>
        <v>0</v>
      </c>
      <c r="N49" s="106">
        <f t="shared" ref="N49:N57" si="11">SUM(L49:M49)</f>
        <v>10</v>
      </c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</row>
    <row r="50" spans="1:30" s="35" customFormat="1" ht="14.1" customHeight="1" x14ac:dyDescent="0.25">
      <c r="B50" s="36" t="s">
        <v>48</v>
      </c>
      <c r="C50" s="70" t="str">
        <f>[1]Sheet2!$C$27</f>
        <v>Mr.P.A.Neel</v>
      </c>
      <c r="D50" s="185"/>
      <c r="E50" s="186"/>
      <c r="F50" s="185"/>
      <c r="G50" s="186"/>
      <c r="H50" s="185"/>
      <c r="I50" s="186"/>
      <c r="J50" s="185"/>
      <c r="K50" s="186"/>
      <c r="L50" s="189">
        <f t="shared" si="0"/>
        <v>0</v>
      </c>
      <c r="M50" s="189">
        <f t="shared" si="0"/>
        <v>0</v>
      </c>
      <c r="N50" s="40">
        <f t="shared" si="11"/>
        <v>0</v>
      </c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</row>
    <row r="51" spans="1:30" s="35" customFormat="1" ht="14.1" customHeight="1" x14ac:dyDescent="0.25">
      <c r="B51" s="36" t="s">
        <v>49</v>
      </c>
      <c r="C51" s="70" t="str">
        <f>[1]Sheet2!$C$25</f>
        <v>Mr.Y.S.A.Weerawardena</v>
      </c>
      <c r="D51" s="185"/>
      <c r="E51" s="186"/>
      <c r="F51" s="185"/>
      <c r="G51" s="186"/>
      <c r="H51" s="185"/>
      <c r="I51" s="186"/>
      <c r="J51" s="185"/>
      <c r="K51" s="186"/>
      <c r="L51" s="189">
        <f t="shared" si="0"/>
        <v>0</v>
      </c>
      <c r="M51" s="189">
        <f t="shared" si="0"/>
        <v>0</v>
      </c>
      <c r="N51" s="40">
        <f t="shared" si="11"/>
        <v>0</v>
      </c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</row>
    <row r="52" spans="1:30" s="35" customFormat="1" ht="14.1" customHeight="1" x14ac:dyDescent="0.25">
      <c r="B52" s="36" t="s">
        <v>50</v>
      </c>
      <c r="C52" s="70" t="str">
        <f>[1]Sheet2!$C$21</f>
        <v xml:space="preserve">Mr.Lathif </v>
      </c>
      <c r="D52" s="185"/>
      <c r="E52" s="186"/>
      <c r="F52" s="185"/>
      <c r="G52" s="186"/>
      <c r="H52" s="185"/>
      <c r="I52" s="186"/>
      <c r="J52" s="185"/>
      <c r="K52" s="186"/>
      <c r="L52" s="189">
        <f t="shared" si="0"/>
        <v>0</v>
      </c>
      <c r="M52" s="189">
        <f t="shared" si="0"/>
        <v>0</v>
      </c>
      <c r="N52" s="40">
        <f t="shared" si="11"/>
        <v>0</v>
      </c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</row>
    <row r="53" spans="1:30" s="35" customFormat="1" ht="13.5" customHeight="1" x14ac:dyDescent="0.25">
      <c r="B53" s="36" t="s">
        <v>51</v>
      </c>
      <c r="C53" s="70" t="str">
        <f>[1]Sheet2!$C$23</f>
        <v>Mr.M.N.M.Nisfer</v>
      </c>
      <c r="D53" s="185"/>
      <c r="E53" s="186"/>
      <c r="F53" s="185"/>
      <c r="G53" s="186"/>
      <c r="H53" s="185"/>
      <c r="I53" s="186"/>
      <c r="J53" s="185">
        <f>[6]Sheet1!$K$105</f>
        <v>25</v>
      </c>
      <c r="K53" s="186"/>
      <c r="L53" s="189">
        <f t="shared" si="0"/>
        <v>25</v>
      </c>
      <c r="M53" s="189">
        <f t="shared" si="0"/>
        <v>0</v>
      </c>
      <c r="N53" s="40">
        <f t="shared" si="11"/>
        <v>25</v>
      </c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</row>
    <row r="54" spans="1:30" s="35" customFormat="1" ht="13.5" customHeight="1" x14ac:dyDescent="0.25">
      <c r="B54" s="36" t="s">
        <v>52</v>
      </c>
      <c r="C54" s="70" t="str">
        <f>[1]Sheet2!$C$20</f>
        <v>Royal Dis:</v>
      </c>
      <c r="D54" s="185"/>
      <c r="E54" s="186"/>
      <c r="F54" s="185">
        <f>[6]Sheet1!$K$111</f>
        <v>10</v>
      </c>
      <c r="G54" s="186"/>
      <c r="H54" s="185">
        <f>[6]Sheet1!$K$110</f>
        <v>10</v>
      </c>
      <c r="I54" s="186"/>
      <c r="J54" s="185">
        <f>[6]Sheet1!$K$109</f>
        <v>10</v>
      </c>
      <c r="K54" s="186"/>
      <c r="L54" s="189">
        <f t="shared" si="0"/>
        <v>30</v>
      </c>
      <c r="M54" s="189">
        <f t="shared" si="0"/>
        <v>0</v>
      </c>
      <c r="N54" s="40">
        <f t="shared" si="11"/>
        <v>30</v>
      </c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</row>
    <row r="55" spans="1:30" s="35" customFormat="1" ht="13.5" customHeight="1" x14ac:dyDescent="0.25">
      <c r="B55" s="36" t="s">
        <v>55</v>
      </c>
      <c r="C55" s="70" t="str">
        <f>[1]Sheet2!$C$26</f>
        <v>Mr.D.C.Priyantha Kumara</v>
      </c>
      <c r="D55" s="185"/>
      <c r="E55" s="186"/>
      <c r="F55" s="185"/>
      <c r="G55" s="186"/>
      <c r="H55" s="185">
        <f>[6]Sheet1!$K$101</f>
        <v>10</v>
      </c>
      <c r="I55" s="186"/>
      <c r="J55" s="185"/>
      <c r="K55" s="186"/>
      <c r="L55" s="189">
        <f t="shared" si="0"/>
        <v>10</v>
      </c>
      <c r="M55" s="189">
        <f t="shared" si="0"/>
        <v>0</v>
      </c>
      <c r="N55" s="40">
        <f t="shared" si="11"/>
        <v>10</v>
      </c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</row>
    <row r="56" spans="1:30" s="35" customFormat="1" ht="13.5" customHeight="1" x14ac:dyDescent="0.25">
      <c r="B56" s="36" t="s">
        <v>53</v>
      </c>
      <c r="C56" s="70" t="str">
        <f>[1]Sheet2!$C$22</f>
        <v>Mr.Franando</v>
      </c>
      <c r="D56" s="185"/>
      <c r="E56" s="186"/>
      <c r="F56" s="185">
        <f>0</f>
        <v>0</v>
      </c>
      <c r="G56" s="186"/>
      <c r="H56" s="185">
        <f>[6]Sheet1!$K$116</f>
        <v>15</v>
      </c>
      <c r="I56" s="186"/>
      <c r="J56" s="185">
        <f>[6]Sheet1!$K$115</f>
        <v>10</v>
      </c>
      <c r="K56" s="186"/>
      <c r="L56" s="189">
        <f t="shared" si="0"/>
        <v>25</v>
      </c>
      <c r="M56" s="189">
        <f t="shared" si="0"/>
        <v>0</v>
      </c>
      <c r="N56" s="40">
        <f t="shared" si="11"/>
        <v>25</v>
      </c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</row>
    <row r="57" spans="1:30" s="35" customFormat="1" ht="13.5" customHeight="1" thickBot="1" x14ac:dyDescent="0.3">
      <c r="B57" s="100" t="s">
        <v>54</v>
      </c>
      <c r="C57" s="73" t="str">
        <f>[1]Sheet2!$C$28</f>
        <v>Mrs.P.W.N.Damayanthi</v>
      </c>
      <c r="D57" s="190"/>
      <c r="E57" s="191"/>
      <c r="F57" s="190"/>
      <c r="G57" s="191"/>
      <c r="H57" s="190"/>
      <c r="I57" s="191"/>
      <c r="J57" s="190"/>
      <c r="K57" s="191"/>
      <c r="L57" s="206">
        <f t="shared" si="0"/>
        <v>0</v>
      </c>
      <c r="M57" s="206">
        <f t="shared" si="0"/>
        <v>0</v>
      </c>
      <c r="N57" s="40">
        <f t="shared" si="11"/>
        <v>0</v>
      </c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</row>
    <row r="58" spans="1:30" s="95" customFormat="1" ht="14.1" customHeight="1" thickBot="1" x14ac:dyDescent="0.3">
      <c r="B58" s="276" t="s">
        <v>5</v>
      </c>
      <c r="C58" s="277"/>
      <c r="D58" s="199">
        <f t="shared" ref="D58:K58" si="12">SUM(D49:D57)</f>
        <v>2</v>
      </c>
      <c r="E58" s="200">
        <f t="shared" si="12"/>
        <v>0</v>
      </c>
      <c r="F58" s="199">
        <f t="shared" si="12"/>
        <v>14</v>
      </c>
      <c r="G58" s="200">
        <f t="shared" si="12"/>
        <v>0</v>
      </c>
      <c r="H58" s="199">
        <f t="shared" si="12"/>
        <v>35</v>
      </c>
      <c r="I58" s="200">
        <f t="shared" si="12"/>
        <v>0</v>
      </c>
      <c r="J58" s="199">
        <f t="shared" si="12"/>
        <v>49</v>
      </c>
      <c r="K58" s="200">
        <f t="shared" si="12"/>
        <v>0</v>
      </c>
      <c r="L58" s="202">
        <f t="shared" si="0"/>
        <v>100</v>
      </c>
      <c r="M58" s="202">
        <f t="shared" si="0"/>
        <v>0</v>
      </c>
      <c r="N58" s="162">
        <f>SUM(N48:N57)</f>
        <v>100</v>
      </c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</row>
    <row r="59" spans="1:30" s="35" customFormat="1" ht="14.1" customHeight="1" thickBot="1" x14ac:dyDescent="0.3">
      <c r="A59" s="144" t="s">
        <v>9</v>
      </c>
      <c r="B59" s="282" t="s">
        <v>82</v>
      </c>
      <c r="C59" s="283"/>
      <c r="D59" s="203"/>
      <c r="E59" s="204"/>
      <c r="F59" s="203"/>
      <c r="G59" s="204"/>
      <c r="H59" s="203"/>
      <c r="I59" s="204"/>
      <c r="J59" s="203"/>
      <c r="K59" s="204"/>
      <c r="L59" s="194">
        <f t="shared" si="0"/>
        <v>0</v>
      </c>
      <c r="M59" s="198">
        <f t="shared" si="0"/>
        <v>0</v>
      </c>
      <c r="N59" s="147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</row>
    <row r="60" spans="1:30" s="35" customFormat="1" ht="14.1" customHeight="1" x14ac:dyDescent="0.25">
      <c r="A60" s="144"/>
      <c r="B60" s="103" t="s">
        <v>56</v>
      </c>
      <c r="C60" s="69" t="str">
        <f>[1]Sheet2!$C$17</f>
        <v>Mr.M.J.J.Udayakantha</v>
      </c>
      <c r="D60" s="180"/>
      <c r="E60" s="181"/>
      <c r="F60" s="180"/>
      <c r="G60" s="181"/>
      <c r="H60" s="180"/>
      <c r="I60" s="181"/>
      <c r="J60" s="180"/>
      <c r="K60" s="181"/>
      <c r="L60" s="183">
        <f t="shared" si="0"/>
        <v>0</v>
      </c>
      <c r="M60" s="184">
        <f t="shared" si="0"/>
        <v>0</v>
      </c>
      <c r="N60" s="106">
        <f t="shared" ref="N60:N66" si="13">SUM(L60:M60)</f>
        <v>0</v>
      </c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</row>
    <row r="61" spans="1:30" s="35" customFormat="1" ht="14.1" customHeight="1" x14ac:dyDescent="0.25">
      <c r="B61" s="36" t="s">
        <v>57</v>
      </c>
      <c r="C61" s="70" t="str">
        <f>[1]Sheet2!$C$18</f>
        <v>Mrs.J.M.N.Manike</v>
      </c>
      <c r="D61" s="185">
        <f>[6]Sheet1!$K$136</f>
        <v>20</v>
      </c>
      <c r="E61" s="186"/>
      <c r="F61" s="185">
        <v>29</v>
      </c>
      <c r="G61" s="186">
        <f>[6]Sheet1!$K$132</f>
        <v>10</v>
      </c>
      <c r="H61" s="185">
        <v>19</v>
      </c>
      <c r="I61" s="186">
        <f>[6]Sheet1!$K$131</f>
        <v>10</v>
      </c>
      <c r="J61" s="185">
        <f>[6]Sheet1!$K$133</f>
        <v>10</v>
      </c>
      <c r="K61" s="186">
        <f>[6]Sheet1!$K$130</f>
        <v>10</v>
      </c>
      <c r="L61" s="188">
        <f t="shared" si="0"/>
        <v>78</v>
      </c>
      <c r="M61" s="189">
        <f t="shared" si="0"/>
        <v>30</v>
      </c>
      <c r="N61" s="40">
        <f t="shared" si="13"/>
        <v>108</v>
      </c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</row>
    <row r="62" spans="1:30" s="35" customFormat="1" ht="14.1" customHeight="1" x14ac:dyDescent="0.25">
      <c r="B62" s="36" t="s">
        <v>58</v>
      </c>
      <c r="C62" s="70" t="str">
        <f>[1]Sheet2!$C$16</f>
        <v>Mr.L.R.N.J.Bandara</v>
      </c>
      <c r="D62" s="185"/>
      <c r="E62" s="186"/>
      <c r="F62" s="185"/>
      <c r="G62" s="186"/>
      <c r="H62" s="185"/>
      <c r="I62" s="186"/>
      <c r="J62" s="185"/>
      <c r="K62" s="186"/>
      <c r="L62" s="188">
        <f t="shared" si="0"/>
        <v>0</v>
      </c>
      <c r="M62" s="189">
        <f t="shared" si="0"/>
        <v>0</v>
      </c>
      <c r="N62" s="40">
        <f t="shared" si="13"/>
        <v>0</v>
      </c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</row>
    <row r="63" spans="1:30" s="35" customFormat="1" ht="14.1" customHeight="1" x14ac:dyDescent="0.25">
      <c r="B63" s="36" t="s">
        <v>59</v>
      </c>
      <c r="C63" s="70" t="str">
        <f>[1]Sheet2!$C$14</f>
        <v>Mr.R.I.B.Sameera Maduranga</v>
      </c>
      <c r="D63" s="185"/>
      <c r="E63" s="186"/>
      <c r="F63" s="185"/>
      <c r="G63" s="186"/>
      <c r="H63" s="185"/>
      <c r="I63" s="186"/>
      <c r="J63" s="185"/>
      <c r="K63" s="186"/>
      <c r="L63" s="188">
        <f t="shared" si="0"/>
        <v>0</v>
      </c>
      <c r="M63" s="189">
        <f t="shared" si="0"/>
        <v>0</v>
      </c>
      <c r="N63" s="40">
        <f t="shared" si="13"/>
        <v>0</v>
      </c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</row>
    <row r="64" spans="1:30" s="35" customFormat="1" ht="14.1" customHeight="1" x14ac:dyDescent="0.25">
      <c r="B64" s="36" t="s">
        <v>60</v>
      </c>
      <c r="C64" s="70" t="str">
        <f>[1]Sheet2!$C$13</f>
        <v>Mr.K.R.A.N.Kumara(A.N.K.Dis:)</v>
      </c>
      <c r="D64" s="185"/>
      <c r="E64" s="186"/>
      <c r="F64" s="185"/>
      <c r="G64" s="186"/>
      <c r="H64" s="185"/>
      <c r="I64" s="186"/>
      <c r="J64" s="185"/>
      <c r="K64" s="186"/>
      <c r="L64" s="188">
        <f t="shared" si="0"/>
        <v>0</v>
      </c>
      <c r="M64" s="189">
        <f t="shared" si="0"/>
        <v>0</v>
      </c>
      <c r="N64" s="40">
        <f t="shared" si="13"/>
        <v>0</v>
      </c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</row>
    <row r="65" spans="1:30" s="35" customFormat="1" ht="14.1" customHeight="1" x14ac:dyDescent="0.25">
      <c r="B65" s="36" t="s">
        <v>62</v>
      </c>
      <c r="C65" s="73" t="str">
        <f>[1]Sheet2!$C$19</f>
        <v>Mr.G.M.S.R.S.Kumara</v>
      </c>
      <c r="D65" s="185"/>
      <c r="E65" s="186"/>
      <c r="F65" s="185"/>
      <c r="G65" s="186"/>
      <c r="H65" s="185"/>
      <c r="I65" s="186"/>
      <c r="J65" s="185"/>
      <c r="K65" s="186"/>
      <c r="L65" s="188">
        <f t="shared" si="0"/>
        <v>0</v>
      </c>
      <c r="M65" s="189">
        <f t="shared" si="0"/>
        <v>0</v>
      </c>
      <c r="N65" s="40">
        <f t="shared" si="13"/>
        <v>0</v>
      </c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</row>
    <row r="66" spans="1:30" s="35" customFormat="1" ht="14.1" customHeight="1" thickBot="1" x14ac:dyDescent="0.3">
      <c r="B66" s="102" t="s">
        <v>61</v>
      </c>
      <c r="C66" s="73" t="s">
        <v>97</v>
      </c>
      <c r="D66" s="190"/>
      <c r="E66" s="191"/>
      <c r="F66" s="225"/>
      <c r="G66" s="226"/>
      <c r="H66" s="225"/>
      <c r="I66" s="226"/>
      <c r="J66" s="225"/>
      <c r="K66" s="226"/>
      <c r="L66" s="205">
        <f t="shared" si="0"/>
        <v>0</v>
      </c>
      <c r="M66" s="206">
        <f t="shared" si="0"/>
        <v>0</v>
      </c>
      <c r="N66" s="40">
        <f t="shared" si="13"/>
        <v>0</v>
      </c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</row>
    <row r="67" spans="1:30" s="35" customFormat="1" ht="14.1" customHeight="1" thickBot="1" x14ac:dyDescent="0.3">
      <c r="B67" s="323" t="s">
        <v>5</v>
      </c>
      <c r="C67" s="324"/>
      <c r="D67" s="227">
        <f>SUM(D60:D66)</f>
        <v>20</v>
      </c>
      <c r="E67" s="200">
        <f t="shared" ref="E67:K67" si="14">SUM(E60:E66)</f>
        <v>0</v>
      </c>
      <c r="F67" s="199">
        <f t="shared" si="14"/>
        <v>29</v>
      </c>
      <c r="G67" s="200">
        <f t="shared" si="14"/>
        <v>10</v>
      </c>
      <c r="H67" s="199">
        <f t="shared" si="14"/>
        <v>19</v>
      </c>
      <c r="I67" s="200">
        <f t="shared" si="14"/>
        <v>10</v>
      </c>
      <c r="J67" s="199">
        <f t="shared" si="14"/>
        <v>10</v>
      </c>
      <c r="K67" s="200">
        <f t="shared" si="14"/>
        <v>10</v>
      </c>
      <c r="L67" s="201">
        <f>D67+F67+H67+J67</f>
        <v>78</v>
      </c>
      <c r="M67" s="202">
        <f t="shared" si="0"/>
        <v>30</v>
      </c>
      <c r="N67" s="162">
        <f>SUM(N59:N66)</f>
        <v>108</v>
      </c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</row>
    <row r="68" spans="1:30" s="35" customFormat="1" ht="14.1" customHeight="1" thickBot="1" x14ac:dyDescent="0.3">
      <c r="A68" s="144" t="s">
        <v>9</v>
      </c>
      <c r="B68" s="284" t="s">
        <v>83</v>
      </c>
      <c r="C68" s="285"/>
      <c r="D68" s="190"/>
      <c r="E68" s="228">
        <f>SUM(E60:E66)</f>
        <v>0</v>
      </c>
      <c r="F68" s="205"/>
      <c r="G68" s="228">
        <f>SUM(G60:G66)</f>
        <v>10</v>
      </c>
      <c r="H68" s="205"/>
      <c r="I68" s="228">
        <f>SUM(I60:I66)</f>
        <v>10</v>
      </c>
      <c r="J68" s="205"/>
      <c r="K68" s="228">
        <f>SUM(K60:K66)</f>
        <v>10</v>
      </c>
      <c r="L68" s="205">
        <f t="shared" si="0"/>
        <v>0</v>
      </c>
      <c r="M68" s="206">
        <f t="shared" si="0"/>
        <v>30</v>
      </c>
      <c r="N68" s="51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</row>
    <row r="69" spans="1:30" s="35" customFormat="1" ht="14.1" customHeight="1" x14ac:dyDescent="0.25">
      <c r="B69" s="103" t="s">
        <v>63</v>
      </c>
      <c r="C69" s="69" t="str">
        <f>[1]Sheet2!$C$42</f>
        <v>H.S.Enterprises</v>
      </c>
      <c r="D69" s="229"/>
      <c r="E69" s="230">
        <f>[6]Sheet1!$K$143</f>
        <v>20</v>
      </c>
      <c r="F69" s="229"/>
      <c r="G69" s="230">
        <f>[6]Sheet1!$K$142</f>
        <v>25</v>
      </c>
      <c r="H69" s="229"/>
      <c r="I69" s="230">
        <f>[6]Sheet1!$K$141</f>
        <v>30</v>
      </c>
      <c r="J69" s="229"/>
      <c r="K69" s="230">
        <f>[6]Sheet1!$K$140</f>
        <v>75</v>
      </c>
      <c r="L69" s="231">
        <f t="shared" si="0"/>
        <v>0</v>
      </c>
      <c r="M69" s="232">
        <f t="shared" si="0"/>
        <v>150</v>
      </c>
      <c r="N69" s="233">
        <f t="shared" ref="N69:N74" si="15">SUM(L69:M69)</f>
        <v>150</v>
      </c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</row>
    <row r="70" spans="1:30" s="35" customFormat="1" ht="14.1" customHeight="1" x14ac:dyDescent="0.25">
      <c r="B70" s="36" t="s">
        <v>64</v>
      </c>
      <c r="C70" s="70" t="str">
        <f>[1]Sheet2!$C$41</f>
        <v>Manjula Distributor</v>
      </c>
      <c r="D70" s="185"/>
      <c r="E70" s="186"/>
      <c r="F70" s="185"/>
      <c r="G70" s="186"/>
      <c r="H70" s="185"/>
      <c r="I70" s="186"/>
      <c r="J70" s="185"/>
      <c r="K70" s="186"/>
      <c r="L70" s="188">
        <f t="shared" si="0"/>
        <v>0</v>
      </c>
      <c r="M70" s="189">
        <f>E70+G70+I70+K70</f>
        <v>0</v>
      </c>
      <c r="N70" s="40">
        <f t="shared" si="15"/>
        <v>0</v>
      </c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</row>
    <row r="71" spans="1:30" s="35" customFormat="1" ht="14.1" customHeight="1" x14ac:dyDescent="0.25">
      <c r="B71" s="36" t="s">
        <v>65</v>
      </c>
      <c r="C71" s="70" t="s">
        <v>90</v>
      </c>
      <c r="D71" s="185"/>
      <c r="E71" s="186">
        <f>[6]Sheet1!$K$170</f>
        <v>15</v>
      </c>
      <c r="F71" s="185"/>
      <c r="G71" s="186">
        <f>[6]Sheet1!$K$169</f>
        <v>20</v>
      </c>
      <c r="H71" s="185"/>
      <c r="I71" s="186">
        <f>[6]Sheet1!$K$168</f>
        <v>35</v>
      </c>
      <c r="J71" s="185"/>
      <c r="K71" s="186">
        <f>[6]Sheet1!$K$167</f>
        <v>30</v>
      </c>
      <c r="L71" s="188">
        <f t="shared" si="0"/>
        <v>0</v>
      </c>
      <c r="M71" s="189">
        <f t="shared" si="0"/>
        <v>100</v>
      </c>
      <c r="N71" s="40">
        <f t="shared" si="15"/>
        <v>100</v>
      </c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</row>
    <row r="72" spans="1:30" s="35" customFormat="1" ht="13.5" customHeight="1" x14ac:dyDescent="0.25">
      <c r="B72" s="36" t="s">
        <v>66</v>
      </c>
      <c r="C72" s="70" t="str">
        <f>[1]Sheet2!$C$39</f>
        <v xml:space="preserve">Mr.A.S.Wijethilaka </v>
      </c>
      <c r="D72" s="185"/>
      <c r="E72" s="186">
        <f>[6]Sheet1!$K$162</f>
        <v>10</v>
      </c>
      <c r="F72" s="185"/>
      <c r="G72" s="186">
        <f>[6]Sheet1!$K$161</f>
        <v>20</v>
      </c>
      <c r="H72" s="185"/>
      <c r="I72" s="186">
        <f>[6]Sheet1!$K$160</f>
        <v>5</v>
      </c>
      <c r="J72" s="185">
        <f>[6]Sheet1!$K$163</f>
        <v>5</v>
      </c>
      <c r="K72" s="186">
        <f>[6]Sheet1!$K$159</f>
        <v>10</v>
      </c>
      <c r="L72" s="188">
        <f>D72+F72+H72+J72</f>
        <v>5</v>
      </c>
      <c r="M72" s="189">
        <f t="shared" si="0"/>
        <v>45</v>
      </c>
      <c r="N72" s="40">
        <f t="shared" si="15"/>
        <v>50</v>
      </c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</row>
    <row r="73" spans="1:30" s="35" customFormat="1" ht="15.75" x14ac:dyDescent="0.25">
      <c r="B73" s="36" t="s">
        <v>67</v>
      </c>
      <c r="C73" s="70" t="str">
        <f>[1]Sheet2!$C$44</f>
        <v>Mr..M.R.M.M.R.Marikkar</v>
      </c>
      <c r="D73" s="185">
        <f>0</f>
        <v>0</v>
      </c>
      <c r="E73" s="186"/>
      <c r="F73" s="185">
        <f>[6]Sheet1!$K$155</f>
        <v>5</v>
      </c>
      <c r="G73" s="186"/>
      <c r="H73" s="185">
        <f>[6]Sheet1!$K$154</f>
        <v>15</v>
      </c>
      <c r="I73" s="186"/>
      <c r="J73" s="185">
        <f>[6]Sheet1!$K$153</f>
        <v>20</v>
      </c>
      <c r="K73" s="186"/>
      <c r="L73" s="188">
        <f t="shared" si="0"/>
        <v>40</v>
      </c>
      <c r="M73" s="189">
        <f t="shared" si="0"/>
        <v>0</v>
      </c>
      <c r="N73" s="40">
        <f t="shared" si="15"/>
        <v>40</v>
      </c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</row>
    <row r="74" spans="1:30" s="95" customFormat="1" ht="16.5" thickBot="1" x14ac:dyDescent="0.3">
      <c r="B74" s="102" t="s">
        <v>85</v>
      </c>
      <c r="C74" s="73" t="str">
        <f>[1]Sheet2!$C$43</f>
        <v>Ms.W.M.P.Kumarihamy</v>
      </c>
      <c r="D74" s="190"/>
      <c r="E74" s="191"/>
      <c r="F74" s="190"/>
      <c r="G74" s="191">
        <f>[6]Sheet1!$K$149</f>
        <v>15</v>
      </c>
      <c r="H74" s="190"/>
      <c r="I74" s="191">
        <f>[6]Sheet1!$K$148</f>
        <v>10</v>
      </c>
      <c r="J74" s="190"/>
      <c r="K74" s="191">
        <f>[6]Sheet1!$K$147</f>
        <v>15</v>
      </c>
      <c r="L74" s="205">
        <f t="shared" si="0"/>
        <v>0</v>
      </c>
      <c r="M74" s="206">
        <f t="shared" si="0"/>
        <v>40</v>
      </c>
      <c r="N74" s="40">
        <f t="shared" si="15"/>
        <v>40</v>
      </c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</row>
    <row r="75" spans="1:30" s="35" customFormat="1" ht="14.1" customHeight="1" thickBot="1" x14ac:dyDescent="0.3">
      <c r="B75" s="323" t="s">
        <v>5</v>
      </c>
      <c r="C75" s="324"/>
      <c r="D75" s="199">
        <f t="shared" ref="D75:M75" si="16">SUM(D69:D74)</f>
        <v>0</v>
      </c>
      <c r="E75" s="234">
        <f t="shared" si="16"/>
        <v>45</v>
      </c>
      <c r="F75" s="199">
        <f t="shared" si="16"/>
        <v>5</v>
      </c>
      <c r="G75" s="234">
        <f>SUM(G69:G74)</f>
        <v>80</v>
      </c>
      <c r="H75" s="199">
        <f t="shared" si="16"/>
        <v>15</v>
      </c>
      <c r="I75" s="234">
        <f t="shared" si="16"/>
        <v>80</v>
      </c>
      <c r="J75" s="199">
        <f t="shared" si="16"/>
        <v>25</v>
      </c>
      <c r="K75" s="234">
        <f t="shared" si="16"/>
        <v>130</v>
      </c>
      <c r="L75" s="199">
        <f t="shared" si="16"/>
        <v>45</v>
      </c>
      <c r="M75" s="234">
        <f t="shared" si="16"/>
        <v>335</v>
      </c>
      <c r="N75" s="162">
        <f>SUM(N68:N74)</f>
        <v>380</v>
      </c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</row>
    <row r="76" spans="1:30" s="35" customFormat="1" ht="14.1" customHeight="1" thickBot="1" x14ac:dyDescent="0.3">
      <c r="B76" s="321" t="s">
        <v>11</v>
      </c>
      <c r="C76" s="322"/>
      <c r="D76" s="235">
        <f t="shared" ref="D76:K76" si="17">D75+D67+D58+D47+D42+D36+D30+D20</f>
        <v>264</v>
      </c>
      <c r="E76" s="235">
        <f t="shared" si="17"/>
        <v>150</v>
      </c>
      <c r="F76" s="235">
        <f t="shared" si="17"/>
        <v>368</v>
      </c>
      <c r="G76" s="235">
        <f t="shared" si="17"/>
        <v>271</v>
      </c>
      <c r="H76" s="235">
        <f t="shared" si="17"/>
        <v>321</v>
      </c>
      <c r="I76" s="235">
        <f t="shared" si="17"/>
        <v>125</v>
      </c>
      <c r="J76" s="235">
        <f t="shared" si="17"/>
        <v>176</v>
      </c>
      <c r="K76" s="235">
        <f t="shared" si="17"/>
        <v>190</v>
      </c>
      <c r="L76" s="201">
        <f>D76+F76+H76+J76</f>
        <v>1129</v>
      </c>
      <c r="M76" s="202">
        <f>E76+G76+I76+K76</f>
        <v>736</v>
      </c>
      <c r="N76" s="236">
        <f>M76+L76</f>
        <v>1865</v>
      </c>
    </row>
    <row r="77" spans="1:30" s="35" customFormat="1" ht="13.5" customHeight="1" x14ac:dyDescent="0.25">
      <c r="N77" s="95"/>
    </row>
    <row r="79" spans="1:30" ht="13.5" customHeight="1" x14ac:dyDescent="0.2">
      <c r="C79" s="4"/>
    </row>
  </sheetData>
  <mergeCells count="25">
    <mergeCell ref="B76:C76"/>
    <mergeCell ref="B67:C67"/>
    <mergeCell ref="B68:C68"/>
    <mergeCell ref="B75:C75"/>
    <mergeCell ref="B7:B8"/>
    <mergeCell ref="B9:C9"/>
    <mergeCell ref="B20:C20"/>
    <mergeCell ref="B21:C21"/>
    <mergeCell ref="B43:C43"/>
    <mergeCell ref="B47:C47"/>
    <mergeCell ref="B48:C48"/>
    <mergeCell ref="B58:C58"/>
    <mergeCell ref="B59:C59"/>
    <mergeCell ref="B30:C30"/>
    <mergeCell ref="B31:C31"/>
    <mergeCell ref="B36:C36"/>
    <mergeCell ref="B37:C37"/>
    <mergeCell ref="B42:C42"/>
    <mergeCell ref="N7:N8"/>
    <mergeCell ref="C5:M6"/>
    <mergeCell ref="D7:E7"/>
    <mergeCell ref="F7:G7"/>
    <mergeCell ref="H7:I7"/>
    <mergeCell ref="J7:K7"/>
    <mergeCell ref="L7:M7"/>
  </mergeCells>
  <pageMargins left="0.34" right="0.2" top="0.56000000000000005" bottom="0.38" header="0.31496062992125984" footer="0.31496062992125984"/>
  <pageSetup paperSize="9" scale="4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8"/>
  <sheetViews>
    <sheetView workbookViewId="0">
      <pane xSplit="3" ySplit="7" topLeftCell="D66" activePane="bottomRight" state="frozen"/>
      <selection pane="topRight" activeCell="D1" sqref="D1"/>
      <selection pane="bottomLeft" activeCell="A10" sqref="A10"/>
      <selection pane="bottomRight" activeCell="K71" sqref="K71"/>
    </sheetView>
  </sheetViews>
  <sheetFormatPr defaultColWidth="6" defaultRowHeight="12.75" x14ac:dyDescent="0.2"/>
  <cols>
    <col min="1" max="1" width="2.7109375" style="4" bestFit="1" customWidth="1"/>
    <col min="2" max="2" width="20.28515625" style="4" bestFit="1" customWidth="1"/>
    <col min="3" max="3" width="34.28515625" style="19" customWidth="1"/>
    <col min="4" max="4" width="6.7109375" style="4" bestFit="1" customWidth="1"/>
    <col min="5" max="5" width="10.28515625" style="4" bestFit="1" customWidth="1"/>
    <col min="6" max="6" width="8.7109375" style="4" bestFit="1" customWidth="1"/>
    <col min="7" max="7" width="10.28515625" style="4" bestFit="1" customWidth="1"/>
    <col min="8" max="8" width="8.42578125" style="4" bestFit="1" customWidth="1"/>
    <col min="9" max="9" width="12.28515625" style="4" bestFit="1" customWidth="1"/>
    <col min="10" max="10" width="6.7109375" style="4" bestFit="1" customWidth="1"/>
    <col min="11" max="11" width="12.28515625" style="4" bestFit="1" customWidth="1"/>
    <col min="12" max="12" width="7.7109375" style="4" bestFit="1" customWidth="1"/>
    <col min="13" max="13" width="12.28515625" style="4" bestFit="1" customWidth="1"/>
    <col min="14" max="14" width="14.140625" style="4" bestFit="1" customWidth="1"/>
    <col min="15" max="15" width="5.85546875" style="4" bestFit="1" customWidth="1"/>
    <col min="16" max="16" width="6" style="4" bestFit="1" customWidth="1"/>
    <col min="17" max="17" width="5.85546875" style="4" bestFit="1" customWidth="1"/>
    <col min="18" max="18" width="6.42578125" style="4" bestFit="1" customWidth="1"/>
    <col min="19" max="19" width="7.5703125" style="4" bestFit="1" customWidth="1"/>
    <col min="20" max="20" width="5.85546875" style="4" bestFit="1" customWidth="1"/>
    <col min="21" max="21" width="7.5703125" style="4" bestFit="1" customWidth="1"/>
    <col min="22" max="23" width="6.42578125" style="4" bestFit="1" customWidth="1"/>
    <col min="24" max="24" width="8.140625" style="4" bestFit="1" customWidth="1"/>
    <col min="25" max="26" width="6" style="4" bestFit="1" customWidth="1"/>
    <col min="27" max="27" width="8.7109375" style="4" bestFit="1" customWidth="1"/>
    <col min="28" max="28" width="4.7109375" style="4" bestFit="1" customWidth="1"/>
    <col min="29" max="16384" width="6" style="4"/>
  </cols>
  <sheetData>
    <row r="1" spans="1:32" s="2" customFormat="1" ht="13.5" customHeight="1" x14ac:dyDescent="0.25">
      <c r="A1" s="95"/>
      <c r="B1" s="95"/>
      <c r="C1" s="96" t="s">
        <v>10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</row>
    <row r="2" spans="1:32" s="2" customFormat="1" ht="13.5" customHeight="1" x14ac:dyDescent="0.25">
      <c r="A2" s="95"/>
      <c r="B2" s="95"/>
      <c r="C2" s="96" t="s">
        <v>15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</row>
    <row r="3" spans="1:32" s="2" customFormat="1" ht="15.75" x14ac:dyDescent="0.25">
      <c r="A3" s="95"/>
      <c r="B3" s="95"/>
      <c r="C3" s="96" t="s">
        <v>93</v>
      </c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</row>
    <row r="4" spans="1:32" ht="13.5" customHeight="1" x14ac:dyDescent="0.25">
      <c r="A4" s="35"/>
      <c r="B4" s="35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155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5"/>
      <c r="AC4" s="5"/>
      <c r="AD4" s="5"/>
      <c r="AE4" s="5"/>
      <c r="AF4" s="5"/>
    </row>
    <row r="5" spans="1:32" ht="13.5" customHeight="1" thickBot="1" x14ac:dyDescent="0.3">
      <c r="A5" s="35"/>
      <c r="B5" s="35"/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95"/>
      <c r="O5" s="35"/>
      <c r="P5" s="35"/>
      <c r="Q5" s="35"/>
      <c r="R5" s="35"/>
      <c r="S5" s="35"/>
      <c r="T5" s="76"/>
      <c r="U5" s="35"/>
      <c r="V5" s="35"/>
      <c r="W5" s="35"/>
      <c r="X5" s="35"/>
      <c r="Y5" s="35"/>
      <c r="Z5" s="35"/>
      <c r="AA5" s="35"/>
    </row>
    <row r="6" spans="1:32" ht="16.5" customHeight="1" thickBot="1" x14ac:dyDescent="0.3">
      <c r="A6" s="35"/>
      <c r="B6" s="325" t="s">
        <v>27</v>
      </c>
      <c r="C6" s="169" t="s">
        <v>84</v>
      </c>
      <c r="D6" s="284" t="s">
        <v>7</v>
      </c>
      <c r="E6" s="285"/>
      <c r="F6" s="284" t="s">
        <v>3</v>
      </c>
      <c r="G6" s="285"/>
      <c r="H6" s="284" t="s">
        <v>4</v>
      </c>
      <c r="I6" s="285"/>
      <c r="J6" s="284" t="s">
        <v>1</v>
      </c>
      <c r="K6" s="320"/>
      <c r="L6" s="284" t="s">
        <v>5</v>
      </c>
      <c r="M6" s="285"/>
      <c r="N6" s="310" t="s">
        <v>14</v>
      </c>
      <c r="O6" s="35"/>
      <c r="P6" s="35"/>
      <c r="Q6" s="35"/>
      <c r="R6" s="35"/>
      <c r="S6" s="35"/>
      <c r="T6" s="97"/>
      <c r="U6" s="155"/>
      <c r="V6" s="155"/>
      <c r="W6" s="155"/>
      <c r="X6" s="155"/>
      <c r="Y6" s="155"/>
      <c r="Z6" s="155"/>
      <c r="AA6" s="155"/>
      <c r="AB6" s="6"/>
      <c r="AC6" s="6"/>
      <c r="AD6" s="6"/>
      <c r="AE6" s="6"/>
    </row>
    <row r="7" spans="1:32" ht="14.1" customHeight="1" thickBot="1" x14ac:dyDescent="0.3">
      <c r="A7" s="35"/>
      <c r="B7" s="326"/>
      <c r="C7" s="99"/>
      <c r="D7" s="194" t="s">
        <v>12</v>
      </c>
      <c r="E7" s="195" t="s">
        <v>13</v>
      </c>
      <c r="F7" s="194" t="s">
        <v>12</v>
      </c>
      <c r="G7" s="195" t="s">
        <v>13</v>
      </c>
      <c r="H7" s="194" t="s">
        <v>12</v>
      </c>
      <c r="I7" s="195" t="s">
        <v>13</v>
      </c>
      <c r="J7" s="196" t="s">
        <v>12</v>
      </c>
      <c r="K7" s="197" t="s">
        <v>13</v>
      </c>
      <c r="L7" s="198" t="s">
        <v>12</v>
      </c>
      <c r="M7" s="170" t="s">
        <v>13</v>
      </c>
      <c r="N7" s="311"/>
      <c r="O7" s="35"/>
      <c r="P7" s="35"/>
      <c r="Q7" s="35"/>
      <c r="R7" s="35"/>
      <c r="S7" s="35"/>
      <c r="T7" s="76"/>
      <c r="U7" s="76"/>
      <c r="V7" s="76"/>
      <c r="W7" s="76"/>
      <c r="X7" s="76"/>
      <c r="Y7" s="76"/>
      <c r="Z7" s="76"/>
      <c r="AA7" s="76"/>
      <c r="AB7" s="5"/>
      <c r="AC7" s="5"/>
      <c r="AD7" s="5"/>
      <c r="AE7" s="5"/>
    </row>
    <row r="8" spans="1:32" ht="14.1" customHeight="1" thickBot="1" x14ac:dyDescent="0.3">
      <c r="A8" s="144" t="s">
        <v>9</v>
      </c>
      <c r="B8" s="284" t="s">
        <v>78</v>
      </c>
      <c r="C8" s="285"/>
      <c r="D8" s="194"/>
      <c r="E8" s="195"/>
      <c r="F8" s="194"/>
      <c r="G8" s="195"/>
      <c r="H8" s="194"/>
      <c r="I8" s="195"/>
      <c r="J8" s="194"/>
      <c r="K8" s="197"/>
      <c r="L8" s="194">
        <f>D8+F8+H8+J8</f>
        <v>0</v>
      </c>
      <c r="M8" s="198">
        <f>E8+G8+I8+K8</f>
        <v>0</v>
      </c>
      <c r="N8" s="147">
        <f>SUM(L8:M8)</f>
        <v>0</v>
      </c>
      <c r="O8" s="35"/>
      <c r="P8" s="35"/>
      <c r="Q8" s="35"/>
      <c r="R8" s="35"/>
      <c r="S8" s="35"/>
      <c r="T8" s="76"/>
      <c r="U8" s="76"/>
      <c r="V8" s="76"/>
      <c r="W8" s="76"/>
      <c r="X8" s="76"/>
      <c r="Y8" s="76"/>
      <c r="Z8" s="76"/>
      <c r="AA8" s="76"/>
      <c r="AB8" s="5"/>
      <c r="AC8" s="5"/>
      <c r="AD8" s="5"/>
      <c r="AE8" s="5"/>
    </row>
    <row r="9" spans="1:32" ht="14.1" customHeight="1" x14ac:dyDescent="0.25">
      <c r="A9" s="35"/>
      <c r="B9" s="103" t="s">
        <v>17</v>
      </c>
      <c r="C9" s="125" t="str">
        <f>[1]Sheet2!$C$38</f>
        <v>Ms.K.G.U.Chulamani</v>
      </c>
      <c r="D9" s="180">
        <f>[7]Sheet1!$K$13</f>
        <v>2</v>
      </c>
      <c r="E9" s="181"/>
      <c r="F9" s="180">
        <f>[7]Sheet1!$K$12</f>
        <v>10</v>
      </c>
      <c r="G9" s="181"/>
      <c r="H9" s="180">
        <f>[7]Sheet1!$K$11</f>
        <v>20</v>
      </c>
      <c r="I9" s="181"/>
      <c r="J9" s="180">
        <f>[7]Sheet1!$K$10</f>
        <v>18</v>
      </c>
      <c r="K9" s="182"/>
      <c r="L9" s="183">
        <f t="shared" ref="L9:M73" si="0">D9+F9+H9+J9</f>
        <v>50</v>
      </c>
      <c r="M9" s="184">
        <f t="shared" si="0"/>
        <v>0</v>
      </c>
      <c r="N9" s="106">
        <f t="shared" ref="N9:N18" si="1">SUM(L9:M9)</f>
        <v>50</v>
      </c>
      <c r="O9" s="35"/>
      <c r="P9" s="35"/>
      <c r="Q9" s="35"/>
      <c r="R9" s="35"/>
      <c r="S9" s="35"/>
      <c r="T9" s="76"/>
      <c r="U9" s="76"/>
      <c r="V9" s="76"/>
      <c r="W9" s="76"/>
      <c r="X9" s="76"/>
      <c r="Y9" s="76"/>
      <c r="Z9" s="76"/>
      <c r="AA9" s="76"/>
      <c r="AB9" s="5"/>
      <c r="AC9" s="5"/>
      <c r="AD9" s="5"/>
      <c r="AE9" s="5"/>
    </row>
    <row r="10" spans="1:32" ht="14.1" customHeight="1" x14ac:dyDescent="0.25">
      <c r="A10" s="35"/>
      <c r="B10" s="36" t="s">
        <v>18</v>
      </c>
      <c r="C10" s="37" t="str">
        <f>[1]Sheet2!$C$30</f>
        <v>Mr.Mr.M.S.M.Shiyam</v>
      </c>
      <c r="D10" s="185">
        <f>[7]Sheet1!$K$21</f>
        <v>10</v>
      </c>
      <c r="E10" s="186"/>
      <c r="F10" s="185">
        <f>[7]Sheet1!$K$20</f>
        <v>10</v>
      </c>
      <c r="G10" s="186"/>
      <c r="H10" s="237">
        <f>[7]Sheet1!$K$19</f>
        <v>30</v>
      </c>
      <c r="I10" s="238">
        <f>[7]Sheet1!$K$17</f>
        <v>10</v>
      </c>
      <c r="J10" s="237">
        <f>[7]Sheet1!$K$18</f>
        <v>10</v>
      </c>
      <c r="K10" s="239"/>
      <c r="L10" s="240">
        <f t="shared" si="0"/>
        <v>60</v>
      </c>
      <c r="M10" s="189">
        <f t="shared" si="0"/>
        <v>10</v>
      </c>
      <c r="N10" s="40">
        <f t="shared" si="1"/>
        <v>70</v>
      </c>
      <c r="O10" s="35"/>
      <c r="P10" s="35"/>
      <c r="Q10" s="35"/>
      <c r="R10" s="35"/>
      <c r="S10" s="35"/>
      <c r="T10" s="76"/>
      <c r="U10" s="76"/>
      <c r="V10" s="76"/>
      <c r="W10" s="76"/>
      <c r="X10" s="76"/>
      <c r="Y10" s="76"/>
      <c r="Z10" s="76"/>
      <c r="AA10" s="76"/>
      <c r="AB10" s="5"/>
      <c r="AC10" s="5"/>
      <c r="AD10" s="5"/>
      <c r="AE10" s="5"/>
    </row>
    <row r="11" spans="1:32" ht="14.1" customHeight="1" x14ac:dyDescent="0.25">
      <c r="A11" s="35"/>
      <c r="B11" s="36" t="s">
        <v>19</v>
      </c>
      <c r="C11" s="37" t="str">
        <f>[1]Sheet2!$C$31</f>
        <v>Ruby Distributor</v>
      </c>
      <c r="D11" s="185">
        <f>[7]Sheet1!$K$49</f>
        <v>5</v>
      </c>
      <c r="E11" s="186"/>
      <c r="F11" s="185"/>
      <c r="G11" s="186"/>
      <c r="H11" s="185">
        <f>[7]Sheet1!$K$48</f>
        <v>25</v>
      </c>
      <c r="I11" s="186"/>
      <c r="J11" s="185"/>
      <c r="K11" s="187"/>
      <c r="L11" s="188">
        <f t="shared" si="0"/>
        <v>30</v>
      </c>
      <c r="M11" s="189">
        <f t="shared" si="0"/>
        <v>0</v>
      </c>
      <c r="N11" s="40">
        <f t="shared" si="1"/>
        <v>30</v>
      </c>
      <c r="O11" s="35"/>
      <c r="P11" s="35"/>
      <c r="Q11" s="35"/>
      <c r="R11" s="35"/>
      <c r="S11" s="35"/>
      <c r="T11" s="76"/>
      <c r="U11" s="76"/>
      <c r="V11" s="76"/>
      <c r="W11" s="76"/>
      <c r="X11" s="76"/>
      <c r="Y11" s="76"/>
      <c r="Z11" s="76"/>
      <c r="AA11" s="76"/>
      <c r="AB11" s="5"/>
      <c r="AC11" s="5"/>
      <c r="AD11" s="5"/>
      <c r="AE11" s="5"/>
    </row>
    <row r="12" spans="1:32" ht="14.1" customHeight="1" x14ac:dyDescent="0.25">
      <c r="A12" s="35"/>
      <c r="B12" s="36" t="s">
        <v>20</v>
      </c>
      <c r="C12" s="37" t="str">
        <f>[1]Sheet2!$C$33</f>
        <v>Mr.D.U.N.Rajapaksha</v>
      </c>
      <c r="D12" s="185"/>
      <c r="E12" s="186"/>
      <c r="F12" s="185"/>
      <c r="G12" s="186">
        <f>[7]Sheet1!$K$30</f>
        <v>100</v>
      </c>
      <c r="H12" s="185"/>
      <c r="I12" s="186"/>
      <c r="J12" s="185"/>
      <c r="K12" s="187"/>
      <c r="L12" s="188">
        <f t="shared" si="0"/>
        <v>0</v>
      </c>
      <c r="M12" s="189">
        <f t="shared" si="0"/>
        <v>100</v>
      </c>
      <c r="N12" s="40">
        <f t="shared" si="1"/>
        <v>100</v>
      </c>
      <c r="O12" s="35"/>
      <c r="P12" s="35"/>
      <c r="Q12" s="35"/>
      <c r="R12" s="35"/>
      <c r="S12" s="35"/>
      <c r="T12" s="76"/>
      <c r="U12" s="76"/>
      <c r="V12" s="76"/>
      <c r="W12" s="76"/>
      <c r="X12" s="76"/>
      <c r="Y12" s="76"/>
      <c r="Z12" s="76"/>
      <c r="AA12" s="76"/>
      <c r="AB12" s="5"/>
      <c r="AC12" s="5"/>
      <c r="AD12" s="5"/>
      <c r="AE12" s="5"/>
    </row>
    <row r="13" spans="1:32" ht="14.1" customHeight="1" x14ac:dyDescent="0.25">
      <c r="A13" s="35"/>
      <c r="B13" s="36" t="s">
        <v>21</v>
      </c>
      <c r="C13" s="37" t="str">
        <f>[1]Sheet2!$C$35</f>
        <v>Mr.A.G.A.Udaya Kumara</v>
      </c>
      <c r="D13" s="185"/>
      <c r="E13" s="186"/>
      <c r="F13" s="185"/>
      <c r="G13" s="186"/>
      <c r="H13" s="185"/>
      <c r="I13" s="186"/>
      <c r="J13" s="185"/>
      <c r="K13" s="187"/>
      <c r="L13" s="188">
        <f t="shared" si="0"/>
        <v>0</v>
      </c>
      <c r="M13" s="189">
        <f t="shared" si="0"/>
        <v>0</v>
      </c>
      <c r="N13" s="40">
        <f t="shared" si="1"/>
        <v>0</v>
      </c>
      <c r="O13" s="35"/>
      <c r="P13" s="35"/>
      <c r="Q13" s="35"/>
      <c r="R13" s="35"/>
      <c r="S13" s="35"/>
      <c r="T13" s="76"/>
      <c r="U13" s="76"/>
      <c r="V13" s="76"/>
      <c r="W13" s="76"/>
      <c r="X13" s="76"/>
      <c r="Y13" s="76"/>
      <c r="Z13" s="76"/>
      <c r="AA13" s="76"/>
      <c r="AB13" s="5"/>
      <c r="AC13" s="5"/>
      <c r="AD13" s="5"/>
      <c r="AE13" s="5"/>
    </row>
    <row r="14" spans="1:32" ht="14.1" customHeight="1" x14ac:dyDescent="0.25">
      <c r="A14" s="35"/>
      <c r="B14" s="36" t="s">
        <v>22</v>
      </c>
      <c r="C14" s="37" t="str">
        <f>[1]Sheet2!$C$36</f>
        <v>Mr.H.M.Indika Hasantha</v>
      </c>
      <c r="D14" s="185"/>
      <c r="E14" s="186"/>
      <c r="F14" s="185"/>
      <c r="G14" s="186"/>
      <c r="H14" s="185"/>
      <c r="I14" s="186"/>
      <c r="J14" s="185"/>
      <c r="K14" s="187"/>
      <c r="L14" s="188">
        <f t="shared" si="0"/>
        <v>0</v>
      </c>
      <c r="M14" s="189">
        <f t="shared" si="0"/>
        <v>0</v>
      </c>
      <c r="N14" s="40">
        <f t="shared" si="1"/>
        <v>0</v>
      </c>
      <c r="O14" s="35"/>
      <c r="P14" s="35"/>
      <c r="Q14" s="35"/>
      <c r="R14" s="35"/>
      <c r="S14" s="35"/>
      <c r="T14" s="76"/>
      <c r="U14" s="76"/>
      <c r="V14" s="76"/>
      <c r="W14" s="76"/>
      <c r="X14" s="76"/>
      <c r="Y14" s="76"/>
      <c r="Z14" s="76"/>
      <c r="AA14" s="76"/>
      <c r="AB14" s="5"/>
      <c r="AC14" s="5"/>
      <c r="AD14" s="5"/>
      <c r="AE14" s="5"/>
    </row>
    <row r="15" spans="1:32" ht="14.1" customHeight="1" x14ac:dyDescent="0.25">
      <c r="A15" s="35"/>
      <c r="B15" s="36" t="s">
        <v>23</v>
      </c>
      <c r="C15" s="37" t="str">
        <f>[1]Sheet2!$C$29</f>
        <v>Mr.T.Sanjeewa</v>
      </c>
      <c r="D15" s="185"/>
      <c r="E15" s="186"/>
      <c r="F15" s="185"/>
      <c r="G15" s="186"/>
      <c r="H15" s="185"/>
      <c r="I15" s="186"/>
      <c r="J15" s="185"/>
      <c r="K15" s="187"/>
      <c r="L15" s="188">
        <f t="shared" si="0"/>
        <v>0</v>
      </c>
      <c r="M15" s="189">
        <f t="shared" si="0"/>
        <v>0</v>
      </c>
      <c r="N15" s="40">
        <f t="shared" si="1"/>
        <v>0</v>
      </c>
      <c r="O15" s="35"/>
      <c r="P15" s="35"/>
      <c r="Q15" s="35"/>
      <c r="R15" s="35"/>
      <c r="S15" s="35"/>
      <c r="T15" s="76"/>
      <c r="U15" s="76"/>
      <c r="V15" s="76"/>
      <c r="W15" s="76"/>
      <c r="X15" s="76"/>
      <c r="Y15" s="76"/>
      <c r="Z15" s="76"/>
      <c r="AA15" s="76"/>
      <c r="AB15" s="5"/>
      <c r="AC15" s="5"/>
      <c r="AD15" s="5"/>
      <c r="AE15" s="5"/>
    </row>
    <row r="16" spans="1:32" ht="13.5" customHeight="1" x14ac:dyDescent="0.25">
      <c r="A16" s="35"/>
      <c r="B16" s="36" t="s">
        <v>24</v>
      </c>
      <c r="C16" s="37" t="str">
        <f>[1]Sheet2!$C$37</f>
        <v>Mr.L.G.T.Chandana</v>
      </c>
      <c r="D16" s="185">
        <f>[7]Sheet1!$K$37</f>
        <v>15</v>
      </c>
      <c r="E16" s="186"/>
      <c r="F16" s="185">
        <f>[7]Sheet1!$K$36</f>
        <v>20</v>
      </c>
      <c r="G16" s="186"/>
      <c r="H16" s="185">
        <f>[7]Sheet1!$K$35</f>
        <v>5</v>
      </c>
      <c r="I16" s="186"/>
      <c r="J16" s="185">
        <f>[7]Sheet1!$K$34</f>
        <v>10</v>
      </c>
      <c r="K16" s="187"/>
      <c r="L16" s="188">
        <f t="shared" si="0"/>
        <v>50</v>
      </c>
      <c r="M16" s="189">
        <f t="shared" si="0"/>
        <v>0</v>
      </c>
      <c r="N16" s="40">
        <f t="shared" si="1"/>
        <v>50</v>
      </c>
      <c r="O16" s="35"/>
      <c r="P16" s="35"/>
      <c r="Q16" s="35"/>
      <c r="R16" s="35"/>
      <c r="S16" s="35"/>
      <c r="T16" s="76"/>
      <c r="U16" s="76"/>
      <c r="V16" s="76"/>
      <c r="W16" s="76"/>
      <c r="X16" s="76"/>
      <c r="Y16" s="76"/>
      <c r="Z16" s="76"/>
      <c r="AA16" s="76"/>
      <c r="AB16" s="5"/>
      <c r="AC16" s="5"/>
      <c r="AD16" s="5"/>
      <c r="AE16" s="5"/>
    </row>
    <row r="17" spans="1:31" ht="13.5" customHeight="1" x14ac:dyDescent="0.25">
      <c r="A17" s="35"/>
      <c r="B17" s="36" t="s">
        <v>25</v>
      </c>
      <c r="C17" s="37" t="str">
        <f>[1]Sheet2!$C$34</f>
        <v>Mr.A.M.Amith Madushanka</v>
      </c>
      <c r="D17" s="185"/>
      <c r="E17" s="186"/>
      <c r="F17" s="185"/>
      <c r="G17" s="186"/>
      <c r="H17" s="185"/>
      <c r="I17" s="186"/>
      <c r="J17" s="185"/>
      <c r="K17" s="187"/>
      <c r="L17" s="188">
        <f t="shared" si="0"/>
        <v>0</v>
      </c>
      <c r="M17" s="189">
        <f t="shared" si="0"/>
        <v>0</v>
      </c>
      <c r="N17" s="40">
        <f t="shared" si="1"/>
        <v>0</v>
      </c>
      <c r="O17" s="35"/>
      <c r="P17" s="35"/>
      <c r="Q17" s="35"/>
      <c r="R17" s="35"/>
      <c r="S17" s="35"/>
      <c r="T17" s="76"/>
      <c r="U17" s="76"/>
      <c r="V17" s="76"/>
      <c r="W17" s="76"/>
      <c r="X17" s="76"/>
      <c r="Y17" s="76"/>
      <c r="Z17" s="76"/>
      <c r="AA17" s="76"/>
      <c r="AB17" s="5"/>
      <c r="AC17" s="5"/>
      <c r="AD17" s="5"/>
      <c r="AE17" s="5"/>
    </row>
    <row r="18" spans="1:31" ht="14.1" customHeight="1" thickBot="1" x14ac:dyDescent="0.3">
      <c r="A18" s="35"/>
      <c r="B18" s="45" t="s">
        <v>26</v>
      </c>
      <c r="C18" s="46" t="str">
        <f>[1]Sheet2!$C$32</f>
        <v>Mr.W.B.P.Mendis</v>
      </c>
      <c r="D18" s="190"/>
      <c r="E18" s="191"/>
      <c r="F18" s="190"/>
      <c r="G18" s="191"/>
      <c r="H18" s="190"/>
      <c r="I18" s="191"/>
      <c r="J18" s="190"/>
      <c r="K18" s="192"/>
      <c r="L18" s="193">
        <f t="shared" si="0"/>
        <v>0</v>
      </c>
      <c r="M18" s="171">
        <f t="shared" si="0"/>
        <v>0</v>
      </c>
      <c r="N18" s="51">
        <f t="shared" si="1"/>
        <v>0</v>
      </c>
      <c r="O18" s="35"/>
      <c r="P18" s="35"/>
      <c r="Q18" s="35"/>
      <c r="R18" s="35"/>
      <c r="S18" s="35"/>
      <c r="T18" s="76"/>
      <c r="U18" s="76"/>
      <c r="V18" s="76"/>
      <c r="W18" s="76"/>
      <c r="X18" s="76"/>
      <c r="Y18" s="76"/>
      <c r="Z18" s="76"/>
      <c r="AA18" s="76"/>
      <c r="AB18" s="5"/>
      <c r="AC18" s="5"/>
      <c r="AD18" s="5"/>
      <c r="AE18" s="5"/>
    </row>
    <row r="19" spans="1:31" s="2" customFormat="1" ht="14.1" customHeight="1" thickBot="1" x14ac:dyDescent="0.3">
      <c r="A19" s="95"/>
      <c r="B19" s="276" t="s">
        <v>5</v>
      </c>
      <c r="C19" s="277"/>
      <c r="D19" s="199">
        <f t="shared" ref="D19:K19" si="2">SUM(D9:D18)</f>
        <v>32</v>
      </c>
      <c r="E19" s="200">
        <f t="shared" si="2"/>
        <v>0</v>
      </c>
      <c r="F19" s="199">
        <f t="shared" si="2"/>
        <v>40</v>
      </c>
      <c r="G19" s="200">
        <f t="shared" si="2"/>
        <v>100</v>
      </c>
      <c r="H19" s="199">
        <f t="shared" si="2"/>
        <v>80</v>
      </c>
      <c r="I19" s="200">
        <f t="shared" si="2"/>
        <v>10</v>
      </c>
      <c r="J19" s="199">
        <f t="shared" si="2"/>
        <v>38</v>
      </c>
      <c r="K19" s="200">
        <f t="shared" si="2"/>
        <v>0</v>
      </c>
      <c r="L19" s="201">
        <f>D19+F19+H19+J19</f>
        <v>190</v>
      </c>
      <c r="M19" s="202">
        <f t="shared" si="0"/>
        <v>110</v>
      </c>
      <c r="N19" s="202">
        <f>SUM(N8:N18)</f>
        <v>300</v>
      </c>
      <c r="O19" s="95"/>
      <c r="P19" s="95"/>
      <c r="Q19" s="95"/>
      <c r="R19" s="95"/>
      <c r="S19" s="95"/>
      <c r="T19" s="155"/>
      <c r="U19" s="155"/>
      <c r="V19" s="155"/>
      <c r="W19" s="155"/>
      <c r="X19" s="155"/>
      <c r="Y19" s="155"/>
      <c r="Z19" s="155"/>
      <c r="AA19" s="155"/>
      <c r="AB19" s="15"/>
      <c r="AC19" s="15"/>
      <c r="AD19" s="15"/>
      <c r="AE19" s="15"/>
    </row>
    <row r="20" spans="1:31" ht="14.1" customHeight="1" thickBot="1" x14ac:dyDescent="0.3">
      <c r="A20" s="144" t="s">
        <v>9</v>
      </c>
      <c r="B20" s="282" t="s">
        <v>77</v>
      </c>
      <c r="C20" s="283"/>
      <c r="D20" s="203"/>
      <c r="E20" s="204"/>
      <c r="F20" s="203"/>
      <c r="G20" s="204"/>
      <c r="H20" s="203"/>
      <c r="I20" s="204"/>
      <c r="J20" s="203"/>
      <c r="K20" s="204"/>
      <c r="L20" s="198">
        <f t="shared" si="0"/>
        <v>0</v>
      </c>
      <c r="M20" s="170">
        <f t="shared" si="0"/>
        <v>0</v>
      </c>
      <c r="N20" s="147"/>
      <c r="O20" s="35"/>
      <c r="P20" s="35"/>
      <c r="Q20" s="35"/>
      <c r="R20" s="35"/>
      <c r="S20" s="35"/>
      <c r="T20" s="76"/>
      <c r="U20" s="76"/>
      <c r="V20" s="76"/>
      <c r="W20" s="76"/>
      <c r="X20" s="76"/>
      <c r="Y20" s="76"/>
      <c r="Z20" s="76"/>
      <c r="AA20" s="76"/>
      <c r="AB20" s="5"/>
      <c r="AC20" s="5"/>
      <c r="AD20" s="5"/>
      <c r="AE20" s="5"/>
    </row>
    <row r="21" spans="1:31" ht="14.1" customHeight="1" x14ac:dyDescent="0.25">
      <c r="A21" s="35"/>
      <c r="B21" s="103" t="s">
        <v>28</v>
      </c>
      <c r="C21" s="125" t="str">
        <f>[1]Sheet2!$C$47</f>
        <v>Mr.K.Ahilendirajah</v>
      </c>
      <c r="D21" s="180"/>
      <c r="E21" s="181"/>
      <c r="F21" s="180"/>
      <c r="G21" s="181"/>
      <c r="H21" s="180"/>
      <c r="I21" s="181"/>
      <c r="J21" s="180"/>
      <c r="K21" s="181"/>
      <c r="L21" s="183">
        <f t="shared" si="0"/>
        <v>0</v>
      </c>
      <c r="M21" s="184">
        <f t="shared" si="0"/>
        <v>0</v>
      </c>
      <c r="N21" s="106">
        <f t="shared" ref="N21:N28" si="3">SUM(L21:M21)</f>
        <v>0</v>
      </c>
      <c r="O21" s="35"/>
      <c r="P21" s="35"/>
      <c r="Q21" s="35"/>
      <c r="R21" s="35"/>
      <c r="S21" s="35"/>
      <c r="T21" s="76"/>
      <c r="U21" s="76"/>
      <c r="V21" s="76"/>
      <c r="W21" s="76"/>
      <c r="X21" s="76"/>
      <c r="Y21" s="76"/>
      <c r="Z21" s="76"/>
      <c r="AA21" s="76"/>
      <c r="AB21" s="5"/>
      <c r="AC21" s="5"/>
      <c r="AD21" s="5"/>
      <c r="AE21" s="5"/>
    </row>
    <row r="22" spans="1:31" ht="14.1" customHeight="1" x14ac:dyDescent="0.25">
      <c r="A22" s="35"/>
      <c r="B22" s="36" t="s">
        <v>29</v>
      </c>
      <c r="C22" s="37" t="str">
        <f>[1]Sheet2!$C$52</f>
        <v>Sajath Distributors</v>
      </c>
      <c r="D22" s="185"/>
      <c r="E22" s="186"/>
      <c r="F22" s="185"/>
      <c r="G22" s="186"/>
      <c r="H22" s="185"/>
      <c r="I22" s="186"/>
      <c r="J22" s="185"/>
      <c r="K22" s="186"/>
      <c r="L22" s="188">
        <f t="shared" si="0"/>
        <v>0</v>
      </c>
      <c r="M22" s="189">
        <f t="shared" si="0"/>
        <v>0</v>
      </c>
      <c r="N22" s="40">
        <f t="shared" si="3"/>
        <v>0</v>
      </c>
      <c r="O22" s="35"/>
      <c r="P22" s="35"/>
      <c r="Q22" s="35"/>
      <c r="R22" s="35"/>
      <c r="S22" s="35"/>
      <c r="T22" s="76"/>
      <c r="U22" s="76"/>
      <c r="V22" s="76"/>
      <c r="W22" s="76"/>
      <c r="X22" s="76"/>
      <c r="Y22" s="76"/>
      <c r="Z22" s="76"/>
      <c r="AA22" s="76"/>
      <c r="AB22" s="5"/>
      <c r="AC22" s="5"/>
      <c r="AD22" s="5"/>
      <c r="AE22" s="5"/>
    </row>
    <row r="23" spans="1:31" ht="14.1" customHeight="1" x14ac:dyDescent="0.25">
      <c r="A23" s="35"/>
      <c r="B23" s="36" t="s">
        <v>30</v>
      </c>
      <c r="C23" s="37" t="str">
        <f>[1]Sheet2!$C$54</f>
        <v>Mr.M.T.Muzamil</v>
      </c>
      <c r="D23" s="185">
        <f>[7]Sheet1!$K$92</f>
        <v>25</v>
      </c>
      <c r="E23" s="186"/>
      <c r="F23" s="185">
        <f>[7]Sheet1!$K$91</f>
        <v>10</v>
      </c>
      <c r="G23" s="186"/>
      <c r="H23" s="185">
        <f>[7]Sheet1!$K$90</f>
        <v>20</v>
      </c>
      <c r="I23" s="186"/>
      <c r="J23" s="185">
        <f>[7]Sheet1!$K$89</f>
        <v>15</v>
      </c>
      <c r="K23" s="186"/>
      <c r="L23" s="188">
        <f t="shared" si="0"/>
        <v>70</v>
      </c>
      <c r="M23" s="189">
        <f t="shared" si="0"/>
        <v>0</v>
      </c>
      <c r="N23" s="40">
        <f t="shared" si="3"/>
        <v>70</v>
      </c>
      <c r="O23" s="35"/>
      <c r="P23" s="35"/>
      <c r="Q23" s="35"/>
      <c r="R23" s="35"/>
      <c r="S23" s="35"/>
      <c r="T23" s="76"/>
      <c r="U23" s="76"/>
      <c r="V23" s="76"/>
      <c r="W23" s="76"/>
      <c r="X23" s="76"/>
      <c r="Y23" s="76"/>
      <c r="Z23" s="76"/>
      <c r="AA23" s="76"/>
      <c r="AB23" s="5"/>
      <c r="AC23" s="5"/>
      <c r="AD23" s="5"/>
      <c r="AE23" s="5"/>
    </row>
    <row r="24" spans="1:31" ht="14.1" customHeight="1" x14ac:dyDescent="0.25">
      <c r="A24" s="35"/>
      <c r="B24" s="36" t="s">
        <v>31</v>
      </c>
      <c r="C24" s="37" t="str">
        <f>[1]Sheet2!$C$50</f>
        <v>Ms.Prathanjani</v>
      </c>
      <c r="D24" s="185"/>
      <c r="E24" s="186"/>
      <c r="F24" s="185"/>
      <c r="G24" s="186"/>
      <c r="H24" s="185"/>
      <c r="I24" s="186"/>
      <c r="J24" s="185"/>
      <c r="K24" s="186"/>
      <c r="L24" s="188">
        <f t="shared" si="0"/>
        <v>0</v>
      </c>
      <c r="M24" s="189">
        <f t="shared" si="0"/>
        <v>0</v>
      </c>
      <c r="N24" s="40">
        <f t="shared" si="3"/>
        <v>0</v>
      </c>
      <c r="O24" s="35"/>
      <c r="P24" s="35"/>
      <c r="Q24" s="35"/>
      <c r="R24" s="35"/>
      <c r="S24" s="35"/>
      <c r="T24" s="76"/>
      <c r="U24" s="76"/>
      <c r="V24" s="76"/>
      <c r="W24" s="76"/>
      <c r="X24" s="76"/>
      <c r="Y24" s="76"/>
      <c r="Z24" s="76"/>
      <c r="AA24" s="76"/>
      <c r="AB24" s="5"/>
      <c r="AC24" s="5"/>
      <c r="AD24" s="5"/>
      <c r="AE24" s="5"/>
    </row>
    <row r="25" spans="1:31" ht="14.1" customHeight="1" x14ac:dyDescent="0.25">
      <c r="A25" s="35"/>
      <c r="B25" s="36" t="s">
        <v>32</v>
      </c>
      <c r="C25" s="37" t="str">
        <f>[1]Sheet2!$C$48</f>
        <v>Mr.Vasantha Kumar</v>
      </c>
      <c r="D25" s="185"/>
      <c r="E25" s="186"/>
      <c r="F25" s="185"/>
      <c r="G25" s="186"/>
      <c r="H25" s="185"/>
      <c r="I25" s="186"/>
      <c r="J25" s="185"/>
      <c r="K25" s="186"/>
      <c r="L25" s="188">
        <f t="shared" si="0"/>
        <v>0</v>
      </c>
      <c r="M25" s="189">
        <f t="shared" si="0"/>
        <v>0</v>
      </c>
      <c r="N25" s="40">
        <f t="shared" si="3"/>
        <v>0</v>
      </c>
      <c r="O25" s="35"/>
      <c r="P25" s="35"/>
      <c r="Q25" s="35"/>
      <c r="R25" s="35"/>
      <c r="S25" s="35"/>
      <c r="T25" s="76"/>
      <c r="U25" s="76"/>
      <c r="V25" s="76"/>
      <c r="W25" s="76"/>
      <c r="X25" s="76"/>
      <c r="Y25" s="76"/>
      <c r="Z25" s="76"/>
      <c r="AA25" s="76"/>
      <c r="AB25" s="5"/>
      <c r="AC25" s="5"/>
      <c r="AD25" s="5"/>
      <c r="AE25" s="5"/>
    </row>
    <row r="26" spans="1:31" ht="14.1" customHeight="1" x14ac:dyDescent="0.25">
      <c r="A26" s="35"/>
      <c r="B26" s="36" t="s">
        <v>33</v>
      </c>
      <c r="C26" s="37" t="str">
        <f>[1]Sheet2!$C$53</f>
        <v>Mr.I.H.M.Nadun Hasarindu</v>
      </c>
      <c r="D26" s="185"/>
      <c r="E26" s="186"/>
      <c r="F26" s="185"/>
      <c r="G26" s="186"/>
      <c r="H26" s="185"/>
      <c r="I26" s="186"/>
      <c r="J26" s="185"/>
      <c r="K26" s="186"/>
      <c r="L26" s="188">
        <f t="shared" si="0"/>
        <v>0</v>
      </c>
      <c r="M26" s="189">
        <f t="shared" si="0"/>
        <v>0</v>
      </c>
      <c r="N26" s="40">
        <f t="shared" si="3"/>
        <v>0</v>
      </c>
      <c r="O26" s="35"/>
      <c r="P26" s="35"/>
      <c r="Q26" s="35"/>
      <c r="R26" s="35"/>
      <c r="S26" s="35"/>
      <c r="T26" s="76"/>
      <c r="U26" s="76"/>
      <c r="V26" s="76"/>
      <c r="W26" s="76"/>
      <c r="X26" s="76"/>
      <c r="Y26" s="76"/>
      <c r="Z26" s="76"/>
      <c r="AA26" s="76"/>
      <c r="AB26" s="5"/>
      <c r="AC26" s="5"/>
      <c r="AD26" s="5"/>
      <c r="AE26" s="5"/>
    </row>
    <row r="27" spans="1:31" ht="14.1" customHeight="1" x14ac:dyDescent="0.25">
      <c r="A27" s="35"/>
      <c r="B27" s="36" t="s">
        <v>34</v>
      </c>
      <c r="C27" s="37" t="str">
        <f>[1]Sheet2!$C$51</f>
        <v>COSCO Marketing(Mr.A.M.Irshath)</v>
      </c>
      <c r="D27" s="185"/>
      <c r="E27" s="186"/>
      <c r="F27" s="185"/>
      <c r="G27" s="186"/>
      <c r="H27" s="185"/>
      <c r="I27" s="186"/>
      <c r="J27" s="185"/>
      <c r="K27" s="186"/>
      <c r="L27" s="188">
        <f t="shared" si="0"/>
        <v>0</v>
      </c>
      <c r="M27" s="189">
        <f t="shared" si="0"/>
        <v>0</v>
      </c>
      <c r="N27" s="40">
        <f t="shared" si="3"/>
        <v>0</v>
      </c>
      <c r="O27" s="35"/>
      <c r="P27" s="35"/>
      <c r="Q27" s="35"/>
      <c r="R27" s="35"/>
      <c r="S27" s="35"/>
      <c r="T27" s="76"/>
      <c r="U27" s="76"/>
      <c r="V27" s="76"/>
      <c r="W27" s="76"/>
      <c r="X27" s="76"/>
      <c r="Y27" s="76"/>
      <c r="Z27" s="76"/>
      <c r="AA27" s="76"/>
      <c r="AB27" s="5"/>
      <c r="AC27" s="5"/>
      <c r="AD27" s="5"/>
      <c r="AE27" s="5"/>
    </row>
    <row r="28" spans="1:31" ht="14.1" customHeight="1" thickBot="1" x14ac:dyDescent="0.3">
      <c r="A28" s="35"/>
      <c r="B28" s="45" t="s">
        <v>35</v>
      </c>
      <c r="C28" s="46" t="str">
        <f>[1]Sheet2!$C$49</f>
        <v>Mr.Sampath Kumara(Sonwel Di:)</v>
      </c>
      <c r="D28" s="190"/>
      <c r="E28" s="191"/>
      <c r="F28" s="190"/>
      <c r="G28" s="191"/>
      <c r="H28" s="190"/>
      <c r="I28" s="191"/>
      <c r="J28" s="190"/>
      <c r="K28" s="191"/>
      <c r="L28" s="205">
        <f t="shared" si="0"/>
        <v>0</v>
      </c>
      <c r="M28" s="206">
        <f t="shared" si="0"/>
        <v>0</v>
      </c>
      <c r="N28" s="40">
        <f t="shared" si="3"/>
        <v>0</v>
      </c>
      <c r="O28" s="35"/>
      <c r="P28" s="35"/>
      <c r="Q28" s="35"/>
      <c r="R28" s="35"/>
      <c r="S28" s="35"/>
      <c r="T28" s="76"/>
      <c r="U28" s="76"/>
      <c r="V28" s="76"/>
      <c r="W28" s="76"/>
      <c r="X28" s="76"/>
      <c r="Y28" s="76"/>
      <c r="Z28" s="76"/>
      <c r="AA28" s="76"/>
      <c r="AB28" s="5"/>
      <c r="AC28" s="5"/>
      <c r="AD28" s="5"/>
      <c r="AE28" s="5"/>
    </row>
    <row r="29" spans="1:31" s="10" customFormat="1" ht="14.1" customHeight="1" thickBot="1" x14ac:dyDescent="0.3">
      <c r="A29" s="95"/>
      <c r="B29" s="276" t="s">
        <v>5</v>
      </c>
      <c r="C29" s="277"/>
      <c r="D29" s="199">
        <f t="shared" ref="D29:K29" si="4">SUM(D21:D28)</f>
        <v>25</v>
      </c>
      <c r="E29" s="200">
        <f t="shared" si="4"/>
        <v>0</v>
      </c>
      <c r="F29" s="199">
        <f t="shared" si="4"/>
        <v>10</v>
      </c>
      <c r="G29" s="200">
        <f t="shared" si="4"/>
        <v>0</v>
      </c>
      <c r="H29" s="199">
        <f t="shared" si="4"/>
        <v>20</v>
      </c>
      <c r="I29" s="200">
        <f t="shared" si="4"/>
        <v>0</v>
      </c>
      <c r="J29" s="199">
        <f t="shared" si="4"/>
        <v>15</v>
      </c>
      <c r="K29" s="200">
        <f t="shared" si="4"/>
        <v>0</v>
      </c>
      <c r="L29" s="201">
        <f t="shared" si="0"/>
        <v>70</v>
      </c>
      <c r="M29" s="202">
        <f t="shared" si="0"/>
        <v>0</v>
      </c>
      <c r="N29" s="162">
        <f>SUM(N20:N28)</f>
        <v>70</v>
      </c>
      <c r="O29" s="95"/>
      <c r="P29" s="95"/>
      <c r="Q29" s="95"/>
      <c r="R29" s="95"/>
      <c r="S29" s="95"/>
      <c r="T29" s="155"/>
      <c r="U29" s="155"/>
      <c r="V29" s="155"/>
      <c r="W29" s="155"/>
      <c r="X29" s="155"/>
      <c r="Y29" s="155"/>
      <c r="Z29" s="155"/>
      <c r="AA29" s="155"/>
      <c r="AB29" s="24"/>
      <c r="AC29" s="24"/>
      <c r="AD29" s="24"/>
      <c r="AE29" s="24"/>
    </row>
    <row r="30" spans="1:31" ht="14.1" customHeight="1" thickBot="1" x14ac:dyDescent="0.3">
      <c r="A30" s="144" t="s">
        <v>9</v>
      </c>
      <c r="B30" s="282" t="s">
        <v>76</v>
      </c>
      <c r="C30" s="283"/>
      <c r="D30" s="203"/>
      <c r="E30" s="204"/>
      <c r="F30" s="203">
        <f>SUM(D30:E30)</f>
        <v>0</v>
      </c>
      <c r="G30" s="204"/>
      <c r="H30" s="203"/>
      <c r="I30" s="204"/>
      <c r="J30" s="207"/>
      <c r="K30" s="204"/>
      <c r="L30" s="194">
        <f t="shared" si="0"/>
        <v>0</v>
      </c>
      <c r="M30" s="198">
        <f t="shared" si="0"/>
        <v>0</v>
      </c>
      <c r="N30" s="147"/>
      <c r="O30" s="35"/>
      <c r="P30" s="35"/>
      <c r="Q30" s="35"/>
      <c r="R30" s="35"/>
      <c r="S30" s="35"/>
      <c r="T30" s="76"/>
      <c r="U30" s="76"/>
      <c r="V30" s="76"/>
      <c r="W30" s="76"/>
      <c r="X30" s="76"/>
      <c r="Y30" s="76"/>
      <c r="Z30" s="76"/>
      <c r="AA30" s="76"/>
      <c r="AB30" s="5"/>
      <c r="AC30" s="5"/>
      <c r="AD30" s="5"/>
      <c r="AE30" s="5"/>
    </row>
    <row r="31" spans="1:31" ht="14.1" customHeight="1" x14ac:dyDescent="0.25">
      <c r="A31" s="35"/>
      <c r="B31" s="103" t="s">
        <v>36</v>
      </c>
      <c r="C31" s="69" t="str">
        <f>[1]Sheet2!$C$5</f>
        <v>Mr.I.P.Sriyananda</v>
      </c>
      <c r="D31" s="180">
        <f>[7]Sheet1!$K$67</f>
        <v>20</v>
      </c>
      <c r="E31" s="181"/>
      <c r="F31" s="208">
        <f>[7]Sheet1!$K$66</f>
        <v>60</v>
      </c>
      <c r="G31" s="181"/>
      <c r="H31" s="180">
        <f>[7]Sheet1!$K$65</f>
        <v>60</v>
      </c>
      <c r="I31" s="181"/>
      <c r="J31" s="209">
        <f>[7]Sheet1!$K$64</f>
        <v>60</v>
      </c>
      <c r="K31" s="181"/>
      <c r="L31" s="183">
        <f t="shared" si="0"/>
        <v>200</v>
      </c>
      <c r="M31" s="184">
        <f t="shared" si="0"/>
        <v>0</v>
      </c>
      <c r="N31" s="106">
        <f t="shared" ref="N31:N34" si="5">SUM(L31:M31)</f>
        <v>200</v>
      </c>
      <c r="O31" s="35"/>
      <c r="P31" s="35"/>
      <c r="Q31" s="35"/>
      <c r="R31" s="35"/>
      <c r="S31" s="35"/>
      <c r="T31" s="76"/>
      <c r="U31" s="76"/>
      <c r="V31" s="76"/>
      <c r="W31" s="76"/>
      <c r="X31" s="76"/>
      <c r="Y31" s="76"/>
      <c r="Z31" s="76"/>
      <c r="AA31" s="76"/>
      <c r="AB31" s="5"/>
      <c r="AC31" s="5"/>
      <c r="AD31" s="5"/>
      <c r="AE31" s="5"/>
    </row>
    <row r="32" spans="1:31" ht="14.1" customHeight="1" x14ac:dyDescent="0.25">
      <c r="A32" s="35"/>
      <c r="B32" s="36" t="s">
        <v>37</v>
      </c>
      <c r="C32" s="70" t="str">
        <f>[1]Sheet2!$C$7</f>
        <v>Mr.Don Anura Hallala</v>
      </c>
      <c r="D32" s="180"/>
      <c r="E32" s="181"/>
      <c r="F32" s="208">
        <f>[7]Sheet1!$K$78</f>
        <v>20</v>
      </c>
      <c r="G32" s="181"/>
      <c r="H32" s="180">
        <f>[7]Sheet1!$K$77</f>
        <v>20</v>
      </c>
      <c r="I32" s="181"/>
      <c r="J32" s="209">
        <f>[7]Sheet1!$K$76</f>
        <v>10</v>
      </c>
      <c r="K32" s="181"/>
      <c r="L32" s="188">
        <f t="shared" si="0"/>
        <v>50</v>
      </c>
      <c r="M32" s="184">
        <f t="shared" si="0"/>
        <v>0</v>
      </c>
      <c r="N32" s="40">
        <f>SUM(L32:M32)</f>
        <v>50</v>
      </c>
      <c r="O32" s="35"/>
      <c r="P32" s="35"/>
      <c r="Q32" s="35"/>
      <c r="R32" s="35"/>
      <c r="S32" s="35"/>
      <c r="T32" s="76"/>
      <c r="U32" s="76"/>
      <c r="V32" s="76"/>
      <c r="W32" s="76"/>
      <c r="X32" s="76"/>
      <c r="Y32" s="76"/>
      <c r="Z32" s="76"/>
      <c r="AA32" s="76"/>
      <c r="AB32" s="5"/>
      <c r="AC32" s="5"/>
      <c r="AD32" s="5"/>
      <c r="AE32" s="5"/>
    </row>
    <row r="33" spans="1:32" ht="14.1" customHeight="1" x14ac:dyDescent="0.25">
      <c r="A33" s="35"/>
      <c r="B33" s="36" t="s">
        <v>38</v>
      </c>
      <c r="C33" s="70" t="str">
        <f>[1]Sheet2!$C$8</f>
        <v>Mr.A.P.S.H.Dayarathna</v>
      </c>
      <c r="D33" s="185">
        <f>[7]Sheet1!$K$85</f>
        <v>5</v>
      </c>
      <c r="E33" s="186"/>
      <c r="F33" s="210">
        <f>[7]Sheet1!$K$84</f>
        <v>5</v>
      </c>
      <c r="G33" s="186"/>
      <c r="H33" s="185">
        <f>[7]Sheet1!$K$83</f>
        <v>5</v>
      </c>
      <c r="I33" s="186"/>
      <c r="J33" s="211">
        <f>[7]Sheet1!$K$82</f>
        <v>10</v>
      </c>
      <c r="K33" s="186"/>
      <c r="L33" s="188">
        <f t="shared" si="0"/>
        <v>25</v>
      </c>
      <c r="M33" s="189">
        <f t="shared" si="0"/>
        <v>0</v>
      </c>
      <c r="N33" s="40">
        <f t="shared" si="5"/>
        <v>25</v>
      </c>
      <c r="O33" s="35"/>
      <c r="P33" s="35"/>
      <c r="Q33" s="35"/>
      <c r="R33" s="35"/>
      <c r="S33" s="35"/>
      <c r="T33" s="76"/>
      <c r="U33" s="76"/>
      <c r="V33" s="76"/>
      <c r="W33" s="76"/>
      <c r="X33" s="76"/>
      <c r="Y33" s="76"/>
      <c r="Z33" s="76"/>
      <c r="AA33" s="76"/>
      <c r="AB33" s="5"/>
      <c r="AC33" s="5"/>
      <c r="AD33" s="5"/>
      <c r="AE33" s="5"/>
    </row>
    <row r="34" spans="1:32" ht="14.1" customHeight="1" thickBot="1" x14ac:dyDescent="0.3">
      <c r="A34" s="35"/>
      <c r="B34" s="45" t="s">
        <v>39</v>
      </c>
      <c r="C34" s="73" t="str">
        <f>[1]Sheet2!$C$6</f>
        <v>Mr.W.A.M.P.K.De Kosta</v>
      </c>
      <c r="D34" s="190"/>
      <c r="E34" s="191"/>
      <c r="F34" s="241"/>
      <c r="G34" s="226"/>
      <c r="H34" s="225"/>
      <c r="I34" s="226"/>
      <c r="J34" s="213"/>
      <c r="K34" s="191"/>
      <c r="L34" s="205">
        <f t="shared" si="0"/>
        <v>0</v>
      </c>
      <c r="M34" s="206">
        <f t="shared" si="0"/>
        <v>0</v>
      </c>
      <c r="N34" s="40">
        <f t="shared" si="5"/>
        <v>0</v>
      </c>
      <c r="O34" s="35"/>
      <c r="P34" s="35"/>
      <c r="Q34" s="35"/>
      <c r="R34" s="35"/>
      <c r="S34" s="35"/>
      <c r="T34" s="76"/>
      <c r="U34" s="76"/>
      <c r="V34" s="76"/>
      <c r="W34" s="76"/>
      <c r="X34" s="76"/>
      <c r="Y34" s="76"/>
      <c r="Z34" s="76"/>
      <c r="AA34" s="76"/>
      <c r="AB34" s="5"/>
      <c r="AC34" s="5"/>
      <c r="AD34" s="5"/>
      <c r="AE34" s="5"/>
    </row>
    <row r="35" spans="1:32" s="10" customFormat="1" ht="14.1" customHeight="1" thickBot="1" x14ac:dyDescent="0.3">
      <c r="A35" s="95"/>
      <c r="B35" s="276" t="s">
        <v>5</v>
      </c>
      <c r="C35" s="277"/>
      <c r="D35" s="199">
        <f t="shared" ref="D35:K35" si="6">SUM(D31:D34)</f>
        <v>25</v>
      </c>
      <c r="E35" s="200">
        <f t="shared" si="6"/>
        <v>0</v>
      </c>
      <c r="F35" s="199">
        <f t="shared" si="6"/>
        <v>85</v>
      </c>
      <c r="G35" s="200">
        <f t="shared" si="6"/>
        <v>0</v>
      </c>
      <c r="H35" s="199">
        <f t="shared" si="6"/>
        <v>85</v>
      </c>
      <c r="I35" s="200">
        <f t="shared" si="6"/>
        <v>0</v>
      </c>
      <c r="J35" s="199">
        <f t="shared" si="6"/>
        <v>80</v>
      </c>
      <c r="K35" s="200">
        <f t="shared" si="6"/>
        <v>0</v>
      </c>
      <c r="L35" s="201">
        <f t="shared" si="0"/>
        <v>275</v>
      </c>
      <c r="M35" s="202">
        <f t="shared" si="0"/>
        <v>0</v>
      </c>
      <c r="N35" s="162">
        <f>SUM(N30:N34)</f>
        <v>275</v>
      </c>
      <c r="O35" s="95"/>
      <c r="P35" s="95"/>
      <c r="Q35" s="95"/>
      <c r="R35" s="95"/>
      <c r="S35" s="95"/>
      <c r="T35" s="155"/>
      <c r="U35" s="155"/>
      <c r="V35" s="155"/>
      <c r="W35" s="155"/>
      <c r="X35" s="155"/>
      <c r="Y35" s="155"/>
      <c r="Z35" s="155"/>
      <c r="AA35" s="155"/>
      <c r="AB35" s="24"/>
      <c r="AC35" s="24"/>
      <c r="AD35" s="24"/>
      <c r="AE35" s="24"/>
    </row>
    <row r="36" spans="1:32" ht="14.1" customHeight="1" thickBot="1" x14ac:dyDescent="0.3">
      <c r="A36" s="144" t="s">
        <v>9</v>
      </c>
      <c r="B36" s="282" t="s">
        <v>79</v>
      </c>
      <c r="C36" s="283"/>
      <c r="D36" s="203"/>
      <c r="E36" s="204"/>
      <c r="F36" s="203"/>
      <c r="G36" s="204"/>
      <c r="H36" s="203"/>
      <c r="I36" s="204"/>
      <c r="J36" s="207"/>
      <c r="K36" s="204"/>
      <c r="L36" s="194">
        <f t="shared" si="0"/>
        <v>0</v>
      </c>
      <c r="M36" s="198">
        <f t="shared" si="0"/>
        <v>0</v>
      </c>
      <c r="N36" s="147"/>
      <c r="O36" s="35"/>
      <c r="P36" s="35"/>
      <c r="Q36" s="35"/>
      <c r="R36" s="35"/>
      <c r="S36" s="35"/>
      <c r="T36" s="76"/>
      <c r="U36" s="76"/>
      <c r="V36" s="76"/>
      <c r="W36" s="76"/>
      <c r="X36" s="76"/>
      <c r="Y36" s="76"/>
      <c r="Z36" s="76"/>
      <c r="AA36" s="76"/>
      <c r="AB36" s="5"/>
      <c r="AC36" s="5"/>
      <c r="AD36" s="5"/>
      <c r="AE36" s="5"/>
    </row>
    <row r="37" spans="1:32" ht="14.1" customHeight="1" x14ac:dyDescent="0.25">
      <c r="A37" s="35"/>
      <c r="B37" s="100" t="s">
        <v>40</v>
      </c>
      <c r="C37" s="77" t="str">
        <f>[1]Sheet2!$C$9</f>
        <v>Mr.S.A.M.S.Aththanayakage</v>
      </c>
      <c r="D37" s="180">
        <f>[7]Sheet1!$K$60</f>
        <v>15</v>
      </c>
      <c r="E37" s="181"/>
      <c r="F37" s="190">
        <f>[7]Sheet1!$K$59</f>
        <v>5</v>
      </c>
      <c r="G37" s="181"/>
      <c r="H37" s="242"/>
      <c r="I37" s="181"/>
      <c r="J37" s="209">
        <f>[7]Sheet1!$K$58</f>
        <v>15</v>
      </c>
      <c r="K37" s="181"/>
      <c r="L37" s="183">
        <f t="shared" si="0"/>
        <v>35</v>
      </c>
      <c r="M37" s="184">
        <f t="shared" si="0"/>
        <v>0</v>
      </c>
      <c r="N37" s="106">
        <f t="shared" ref="N37:N40" si="7">SUM(L37:M37)</f>
        <v>35</v>
      </c>
      <c r="O37" s="35"/>
      <c r="P37" s="35"/>
      <c r="Q37" s="35"/>
      <c r="R37" s="35"/>
      <c r="S37" s="35"/>
      <c r="T37" s="76"/>
      <c r="U37" s="76"/>
      <c r="V37" s="76"/>
      <c r="W37" s="76"/>
      <c r="X37" s="76"/>
      <c r="Y37" s="76"/>
      <c r="Z37" s="76"/>
      <c r="AA37" s="76"/>
      <c r="AB37" s="5"/>
      <c r="AC37" s="5"/>
      <c r="AD37" s="5"/>
      <c r="AE37" s="5"/>
    </row>
    <row r="38" spans="1:32" ht="14.1" customHeight="1" x14ac:dyDescent="0.25">
      <c r="A38" s="35"/>
      <c r="B38" s="36" t="s">
        <v>41</v>
      </c>
      <c r="C38" s="78" t="str">
        <f>[1]Sheet2!$C$11</f>
        <v>RD Distributor</v>
      </c>
      <c r="D38" s="185"/>
      <c r="E38" s="186"/>
      <c r="F38" s="185">
        <f>[7]Sheet1!$K$72</f>
        <v>10</v>
      </c>
      <c r="G38" s="186"/>
      <c r="H38" s="243">
        <f>[7]Sheet1!$K$71</f>
        <v>20</v>
      </c>
      <c r="I38" s="186"/>
      <c r="J38" s="211"/>
      <c r="K38" s="186"/>
      <c r="L38" s="188">
        <f t="shared" si="0"/>
        <v>30</v>
      </c>
      <c r="M38" s="189">
        <f t="shared" si="0"/>
        <v>0</v>
      </c>
      <c r="N38" s="40">
        <f t="shared" si="7"/>
        <v>30</v>
      </c>
      <c r="O38" s="35"/>
      <c r="P38" s="35"/>
      <c r="Q38" s="35"/>
      <c r="R38" s="35"/>
      <c r="S38" s="35"/>
      <c r="T38" s="76"/>
      <c r="U38" s="76"/>
      <c r="V38" s="76"/>
      <c r="W38" s="76"/>
      <c r="X38" s="76"/>
      <c r="Y38" s="76"/>
      <c r="Z38" s="76"/>
      <c r="AA38" s="76"/>
      <c r="AB38" s="5"/>
      <c r="AC38" s="5"/>
      <c r="AD38" s="5"/>
      <c r="AE38" s="5"/>
    </row>
    <row r="39" spans="1:32" ht="14.1" customHeight="1" x14ac:dyDescent="0.25">
      <c r="A39" s="35"/>
      <c r="B39" s="36" t="s">
        <v>42</v>
      </c>
      <c r="C39" s="70" t="s">
        <v>91</v>
      </c>
      <c r="D39" s="185"/>
      <c r="E39" s="186"/>
      <c r="F39" s="185"/>
      <c r="G39" s="186"/>
      <c r="H39" s="243"/>
      <c r="I39" s="186"/>
      <c r="J39" s="211"/>
      <c r="K39" s="186"/>
      <c r="L39" s="188">
        <f t="shared" si="0"/>
        <v>0</v>
      </c>
      <c r="M39" s="189">
        <f t="shared" si="0"/>
        <v>0</v>
      </c>
      <c r="N39" s="40">
        <f t="shared" si="7"/>
        <v>0</v>
      </c>
      <c r="O39" s="35"/>
      <c r="P39" s="35"/>
      <c r="Q39" s="35"/>
      <c r="R39" s="35"/>
      <c r="S39" s="35"/>
      <c r="T39" s="76"/>
      <c r="U39" s="76"/>
      <c r="V39" s="76"/>
      <c r="W39" s="76"/>
      <c r="X39" s="76"/>
      <c r="Y39" s="76"/>
      <c r="Z39" s="76"/>
      <c r="AA39" s="76"/>
      <c r="AB39" s="5"/>
      <c r="AC39" s="5"/>
      <c r="AD39" s="5"/>
      <c r="AE39" s="5"/>
    </row>
    <row r="40" spans="1:32" ht="14.1" customHeight="1" thickBot="1" x14ac:dyDescent="0.3">
      <c r="A40" s="35"/>
      <c r="B40" s="100" t="s">
        <v>43</v>
      </c>
      <c r="C40" s="101" t="str">
        <f>[1]Sheet2!$C$10</f>
        <v>Mr.U.L.Wijerathne</v>
      </c>
      <c r="D40" s="190"/>
      <c r="E40" s="191"/>
      <c r="F40" s="180"/>
      <c r="G40" s="191"/>
      <c r="H40" s="244"/>
      <c r="I40" s="215"/>
      <c r="J40" s="213"/>
      <c r="K40" s="191"/>
      <c r="L40" s="205">
        <f t="shared" si="0"/>
        <v>0</v>
      </c>
      <c r="M40" s="206">
        <f t="shared" si="0"/>
        <v>0</v>
      </c>
      <c r="N40" s="40">
        <f t="shared" si="7"/>
        <v>0</v>
      </c>
      <c r="O40" s="35"/>
      <c r="P40" s="35"/>
      <c r="Q40" s="35"/>
      <c r="R40" s="35"/>
      <c r="S40" s="35"/>
      <c r="T40" s="76"/>
      <c r="U40" s="76"/>
      <c r="V40" s="76"/>
      <c r="W40" s="76"/>
      <c r="X40" s="76"/>
      <c r="Y40" s="76"/>
      <c r="Z40" s="76"/>
      <c r="AA40" s="76"/>
      <c r="AB40" s="5"/>
      <c r="AC40" s="5"/>
      <c r="AD40" s="5"/>
      <c r="AE40" s="5"/>
    </row>
    <row r="41" spans="1:32" ht="14.1" customHeight="1" thickBot="1" x14ac:dyDescent="0.3">
      <c r="A41" s="35"/>
      <c r="B41" s="278" t="s">
        <v>5</v>
      </c>
      <c r="C41" s="279"/>
      <c r="D41" s="199">
        <f t="shared" ref="D41:K41" si="8">SUM(D37:D40)</f>
        <v>15</v>
      </c>
      <c r="E41" s="200">
        <f t="shared" si="8"/>
        <v>0</v>
      </c>
      <c r="F41" s="199">
        <f t="shared" si="8"/>
        <v>15</v>
      </c>
      <c r="G41" s="200">
        <f t="shared" si="8"/>
        <v>0</v>
      </c>
      <c r="H41" s="199">
        <f t="shared" si="8"/>
        <v>20</v>
      </c>
      <c r="I41" s="200">
        <f t="shared" si="8"/>
        <v>0</v>
      </c>
      <c r="J41" s="199">
        <f t="shared" si="8"/>
        <v>15</v>
      </c>
      <c r="K41" s="200">
        <f t="shared" si="8"/>
        <v>0</v>
      </c>
      <c r="L41" s="201">
        <f t="shared" si="0"/>
        <v>65</v>
      </c>
      <c r="M41" s="202">
        <f t="shared" si="0"/>
        <v>0</v>
      </c>
      <c r="N41" s="162">
        <f>SUM(N36:N40)</f>
        <v>65</v>
      </c>
      <c r="O41" s="35"/>
      <c r="P41" s="35"/>
      <c r="Q41" s="35"/>
      <c r="R41" s="35"/>
      <c r="S41" s="35"/>
      <c r="T41" s="76"/>
      <c r="U41" s="76"/>
      <c r="V41" s="76"/>
      <c r="W41" s="76"/>
      <c r="X41" s="76"/>
      <c r="Y41" s="76"/>
      <c r="Z41" s="76"/>
      <c r="AA41" s="76"/>
      <c r="AB41" s="5"/>
      <c r="AC41" s="5"/>
      <c r="AD41" s="5"/>
      <c r="AE41" s="5"/>
    </row>
    <row r="42" spans="1:32" ht="13.5" customHeight="1" thickBot="1" x14ac:dyDescent="0.3">
      <c r="A42" s="144" t="s">
        <v>9</v>
      </c>
      <c r="B42" s="282" t="s">
        <v>80</v>
      </c>
      <c r="C42" s="283"/>
      <c r="D42" s="203"/>
      <c r="E42" s="204"/>
      <c r="F42" s="207"/>
      <c r="G42" s="204"/>
      <c r="H42" s="203"/>
      <c r="I42" s="204"/>
      <c r="J42" s="207"/>
      <c r="K42" s="204"/>
      <c r="L42" s="194">
        <f t="shared" si="0"/>
        <v>0</v>
      </c>
      <c r="M42" s="198">
        <f t="shared" si="0"/>
        <v>0</v>
      </c>
      <c r="N42" s="147"/>
      <c r="O42" s="35"/>
      <c r="P42" s="35"/>
      <c r="Q42" s="35"/>
      <c r="R42" s="35"/>
      <c r="S42" s="35"/>
      <c r="T42" s="76"/>
      <c r="U42" s="76"/>
      <c r="V42" s="76"/>
      <c r="W42" s="76"/>
      <c r="X42" s="76"/>
      <c r="Y42" s="76"/>
      <c r="Z42" s="76"/>
      <c r="AA42" s="76"/>
      <c r="AB42" s="5"/>
      <c r="AC42" s="5"/>
      <c r="AD42" s="5"/>
      <c r="AE42" s="5"/>
      <c r="AF42" s="5"/>
    </row>
    <row r="43" spans="1:32" ht="15.75" x14ac:dyDescent="0.25">
      <c r="A43" s="35"/>
      <c r="B43" s="100" t="s">
        <v>44</v>
      </c>
      <c r="C43" s="69" t="str">
        <f>[1]Sheet2!$C$45</f>
        <v>Sri Rangan Enterprices</v>
      </c>
      <c r="D43" s="180"/>
      <c r="E43" s="181"/>
      <c r="F43" s="209"/>
      <c r="G43" s="181"/>
      <c r="H43" s="180">
        <f>[7]Sheet1!$K$96</f>
        <v>100</v>
      </c>
      <c r="I43" s="181"/>
      <c r="J43" s="180"/>
      <c r="K43" s="181"/>
      <c r="L43" s="184">
        <f t="shared" si="0"/>
        <v>100</v>
      </c>
      <c r="M43" s="184">
        <f t="shared" si="0"/>
        <v>0</v>
      </c>
      <c r="N43" s="106">
        <f t="shared" ref="N43:N45" si="9">SUM(L43:M43)</f>
        <v>100</v>
      </c>
      <c r="O43" s="35"/>
      <c r="P43" s="35"/>
      <c r="Q43" s="35"/>
      <c r="R43" s="35"/>
      <c r="S43" s="35"/>
      <c r="T43" s="76"/>
      <c r="U43" s="76"/>
      <c r="V43" s="76"/>
      <c r="W43" s="76"/>
      <c r="X43" s="76"/>
      <c r="Y43" s="76"/>
      <c r="Z43" s="76"/>
      <c r="AA43" s="76"/>
      <c r="AB43" s="5"/>
      <c r="AC43" s="5"/>
      <c r="AD43" s="5"/>
      <c r="AE43" s="5"/>
      <c r="AF43" s="5"/>
    </row>
    <row r="44" spans="1:32" ht="14.1" customHeight="1" x14ac:dyDescent="0.25">
      <c r="A44" s="35"/>
      <c r="B44" s="36" t="s">
        <v>87</v>
      </c>
      <c r="C44" s="70" t="s">
        <v>88</v>
      </c>
      <c r="D44" s="190">
        <f>[7]Sheet1!$K$102</f>
        <v>50</v>
      </c>
      <c r="E44" s="191"/>
      <c r="F44" s="213">
        <f>[7]Sheet1!$K$101</f>
        <v>100</v>
      </c>
      <c r="G44" s="191"/>
      <c r="H44" s="190">
        <f>[7]Sheet1!$K$100</f>
        <v>40</v>
      </c>
      <c r="I44" s="191"/>
      <c r="J44" s="190"/>
      <c r="K44" s="191"/>
      <c r="L44" s="205">
        <f t="shared" si="0"/>
        <v>190</v>
      </c>
      <c r="M44" s="206">
        <f t="shared" si="0"/>
        <v>0</v>
      </c>
      <c r="N44" s="40">
        <f t="shared" si="9"/>
        <v>190</v>
      </c>
      <c r="O44" s="35"/>
      <c r="P44" s="35"/>
      <c r="Q44" s="35"/>
      <c r="R44" s="35"/>
      <c r="S44" s="35"/>
      <c r="T44" s="76"/>
      <c r="U44" s="76"/>
      <c r="V44" s="76"/>
      <c r="W44" s="76"/>
      <c r="X44" s="76"/>
      <c r="Y44" s="76"/>
      <c r="Z44" s="76"/>
      <c r="AA44" s="76"/>
      <c r="AB44" s="5"/>
      <c r="AC44" s="5"/>
      <c r="AD44" s="5"/>
      <c r="AE44" s="5"/>
      <c r="AF44" s="5"/>
    </row>
    <row r="45" spans="1:32" ht="14.1" customHeight="1" thickBot="1" x14ac:dyDescent="0.3">
      <c r="A45" s="35"/>
      <c r="B45" s="100" t="s">
        <v>46</v>
      </c>
      <c r="C45" s="73" t="str">
        <f>[1]Sheet2!$C$46</f>
        <v>Mr.J.A.R.J.Arachchi(G.P.D.Group)</v>
      </c>
      <c r="D45" s="220"/>
      <c r="E45" s="221"/>
      <c r="F45" s="222"/>
      <c r="G45" s="221"/>
      <c r="H45" s="220"/>
      <c r="I45" s="221"/>
      <c r="J45" s="220"/>
      <c r="K45" s="221"/>
      <c r="L45" s="223">
        <f t="shared" si="0"/>
        <v>0</v>
      </c>
      <c r="M45" s="224">
        <f t="shared" si="0"/>
        <v>0</v>
      </c>
      <c r="N45" s="40">
        <f t="shared" si="9"/>
        <v>0</v>
      </c>
      <c r="O45" s="35"/>
      <c r="P45" s="35"/>
      <c r="Q45" s="35"/>
      <c r="R45" s="35"/>
      <c r="S45" s="35"/>
      <c r="T45" s="76"/>
      <c r="U45" s="76"/>
      <c r="V45" s="76"/>
      <c r="W45" s="76"/>
      <c r="X45" s="76"/>
      <c r="Y45" s="76"/>
      <c r="Z45" s="76"/>
      <c r="AA45" s="76"/>
      <c r="AB45" s="5"/>
      <c r="AC45" s="5"/>
      <c r="AD45" s="5"/>
      <c r="AE45" s="5"/>
      <c r="AF45" s="5"/>
    </row>
    <row r="46" spans="1:32" s="2" customFormat="1" ht="14.1" customHeight="1" thickBot="1" x14ac:dyDescent="0.3">
      <c r="A46" s="95"/>
      <c r="B46" s="276" t="s">
        <v>5</v>
      </c>
      <c r="C46" s="277"/>
      <c r="D46" s="199">
        <f t="shared" ref="D46:K46" si="10">SUM(D43:D45)</f>
        <v>50</v>
      </c>
      <c r="E46" s="200">
        <f t="shared" si="10"/>
        <v>0</v>
      </c>
      <c r="F46" s="199">
        <f t="shared" si="10"/>
        <v>100</v>
      </c>
      <c r="G46" s="200">
        <f t="shared" si="10"/>
        <v>0</v>
      </c>
      <c r="H46" s="199">
        <f t="shared" si="10"/>
        <v>140</v>
      </c>
      <c r="I46" s="200">
        <f t="shared" si="10"/>
        <v>0</v>
      </c>
      <c r="J46" s="199">
        <f t="shared" si="10"/>
        <v>0</v>
      </c>
      <c r="K46" s="200">
        <f t="shared" si="10"/>
        <v>0</v>
      </c>
      <c r="L46" s="202">
        <f t="shared" si="0"/>
        <v>290</v>
      </c>
      <c r="M46" s="202">
        <f t="shared" si="0"/>
        <v>0</v>
      </c>
      <c r="N46" s="162">
        <f>SUM(N42:N45)</f>
        <v>290</v>
      </c>
      <c r="O46" s="95"/>
      <c r="P46" s="95"/>
      <c r="Q46" s="95"/>
      <c r="R46" s="95"/>
      <c r="S46" s="95"/>
      <c r="T46" s="155"/>
      <c r="U46" s="155"/>
      <c r="V46" s="155"/>
      <c r="W46" s="155"/>
      <c r="X46" s="155"/>
      <c r="Y46" s="155"/>
      <c r="Z46" s="155"/>
      <c r="AA46" s="155"/>
      <c r="AB46" s="15"/>
      <c r="AC46" s="15"/>
      <c r="AD46" s="15"/>
      <c r="AE46" s="15"/>
      <c r="AF46" s="15"/>
    </row>
    <row r="47" spans="1:32" ht="14.1" customHeight="1" thickBot="1" x14ac:dyDescent="0.3">
      <c r="A47" s="144" t="s">
        <v>9</v>
      </c>
      <c r="B47" s="282" t="s">
        <v>81</v>
      </c>
      <c r="C47" s="283"/>
      <c r="D47" s="203"/>
      <c r="E47" s="204"/>
      <c r="F47" s="203"/>
      <c r="G47" s="204"/>
      <c r="H47" s="203"/>
      <c r="I47" s="204"/>
      <c r="J47" s="203"/>
      <c r="K47" s="204"/>
      <c r="L47" s="198">
        <f t="shared" si="0"/>
        <v>0</v>
      </c>
      <c r="M47" s="198">
        <f t="shared" si="0"/>
        <v>0</v>
      </c>
      <c r="N47" s="147"/>
      <c r="O47" s="35"/>
      <c r="P47" s="35"/>
      <c r="Q47" s="35"/>
      <c r="R47" s="35"/>
      <c r="S47" s="35"/>
      <c r="T47" s="76"/>
      <c r="U47" s="76"/>
      <c r="V47" s="76"/>
      <c r="W47" s="76"/>
      <c r="X47" s="76"/>
      <c r="Y47" s="76"/>
      <c r="Z47" s="76"/>
      <c r="AA47" s="76"/>
      <c r="AB47" s="5"/>
      <c r="AC47" s="5"/>
      <c r="AD47" s="5"/>
      <c r="AE47" s="5"/>
    </row>
    <row r="48" spans="1:32" ht="14.1" customHeight="1" x14ac:dyDescent="0.25">
      <c r="A48" s="35"/>
      <c r="B48" s="100" t="s">
        <v>47</v>
      </c>
      <c r="C48" s="69" t="str">
        <f>[1]Sheet2!$C$24</f>
        <v>Mr.R.H.Lional</v>
      </c>
      <c r="D48" s="180"/>
      <c r="E48" s="181"/>
      <c r="F48" s="180">
        <f>0</f>
        <v>0</v>
      </c>
      <c r="G48" s="181"/>
      <c r="H48" s="180">
        <f>[7]Sheet1!$K$107</f>
        <v>10</v>
      </c>
      <c r="I48" s="181"/>
      <c r="J48" s="180">
        <f>[7]Sheet1!$K$106</f>
        <v>10</v>
      </c>
      <c r="K48" s="181"/>
      <c r="L48" s="184">
        <f t="shared" si="0"/>
        <v>20</v>
      </c>
      <c r="M48" s="184">
        <f t="shared" si="0"/>
        <v>0</v>
      </c>
      <c r="N48" s="106">
        <f t="shared" ref="N48:N56" si="11">SUM(L48:M48)</f>
        <v>20</v>
      </c>
      <c r="O48" s="35"/>
      <c r="P48" s="35"/>
      <c r="Q48" s="35"/>
      <c r="R48" s="35"/>
      <c r="S48" s="35"/>
      <c r="T48" s="76"/>
      <c r="U48" s="76"/>
      <c r="V48" s="76"/>
      <c r="W48" s="76"/>
      <c r="X48" s="76"/>
      <c r="Y48" s="76"/>
      <c r="Z48" s="76"/>
      <c r="AA48" s="76"/>
      <c r="AB48" s="5"/>
      <c r="AC48" s="5"/>
      <c r="AD48" s="5"/>
      <c r="AE48" s="5"/>
    </row>
    <row r="49" spans="1:31" ht="14.1" customHeight="1" x14ac:dyDescent="0.25">
      <c r="A49" s="35"/>
      <c r="B49" s="36" t="s">
        <v>48</v>
      </c>
      <c r="C49" s="70" t="str">
        <f>[1]Sheet2!$C$27</f>
        <v>Mr.P.A.Neel</v>
      </c>
      <c r="D49" s="185"/>
      <c r="E49" s="186"/>
      <c r="F49" s="185"/>
      <c r="G49" s="186"/>
      <c r="H49" s="185"/>
      <c r="I49" s="186"/>
      <c r="J49" s="185"/>
      <c r="K49" s="186"/>
      <c r="L49" s="189">
        <f t="shared" si="0"/>
        <v>0</v>
      </c>
      <c r="M49" s="189">
        <f t="shared" si="0"/>
        <v>0</v>
      </c>
      <c r="N49" s="40">
        <f t="shared" si="11"/>
        <v>0</v>
      </c>
      <c r="O49" s="35"/>
      <c r="P49" s="35"/>
      <c r="Q49" s="35"/>
      <c r="R49" s="35"/>
      <c r="S49" s="35"/>
      <c r="T49" s="76"/>
      <c r="U49" s="76"/>
      <c r="V49" s="76"/>
      <c r="W49" s="76"/>
      <c r="X49" s="76"/>
      <c r="Y49" s="76"/>
      <c r="Z49" s="76"/>
      <c r="AA49" s="76"/>
      <c r="AB49" s="5"/>
      <c r="AC49" s="5"/>
      <c r="AD49" s="5"/>
      <c r="AE49" s="5"/>
    </row>
    <row r="50" spans="1:31" ht="14.1" customHeight="1" x14ac:dyDescent="0.25">
      <c r="A50" s="35"/>
      <c r="B50" s="36" t="s">
        <v>49</v>
      </c>
      <c r="C50" s="70" t="str">
        <f>[1]Sheet2!$C$25</f>
        <v>Mr.Y.S.A.Weerawardena</v>
      </c>
      <c r="D50" s="185"/>
      <c r="E50" s="186"/>
      <c r="F50" s="185"/>
      <c r="G50" s="186"/>
      <c r="H50" s="185"/>
      <c r="I50" s="186"/>
      <c r="J50" s="185"/>
      <c r="K50" s="186"/>
      <c r="L50" s="189">
        <f t="shared" si="0"/>
        <v>0</v>
      </c>
      <c r="M50" s="189">
        <f t="shared" si="0"/>
        <v>0</v>
      </c>
      <c r="N50" s="40">
        <f t="shared" si="11"/>
        <v>0</v>
      </c>
      <c r="O50" s="35"/>
      <c r="P50" s="35"/>
      <c r="Q50" s="35"/>
      <c r="R50" s="35"/>
      <c r="S50" s="35"/>
      <c r="T50" s="76"/>
      <c r="U50" s="76"/>
      <c r="V50" s="76"/>
      <c r="W50" s="76"/>
      <c r="X50" s="76"/>
      <c r="Y50" s="76"/>
      <c r="Z50" s="76"/>
      <c r="AA50" s="76"/>
      <c r="AB50" s="5"/>
      <c r="AC50" s="5"/>
      <c r="AD50" s="5"/>
      <c r="AE50" s="5"/>
    </row>
    <row r="51" spans="1:31" ht="14.1" customHeight="1" x14ac:dyDescent="0.25">
      <c r="A51" s="35"/>
      <c r="B51" s="36" t="s">
        <v>50</v>
      </c>
      <c r="C51" s="70" t="str">
        <f>[1]Sheet2!$C$21</f>
        <v xml:space="preserve">Mr.Lathif </v>
      </c>
      <c r="D51" s="185"/>
      <c r="E51" s="186"/>
      <c r="F51" s="185"/>
      <c r="G51" s="186"/>
      <c r="H51" s="185"/>
      <c r="I51" s="186"/>
      <c r="J51" s="185"/>
      <c r="K51" s="186"/>
      <c r="L51" s="189">
        <f t="shared" si="0"/>
        <v>0</v>
      </c>
      <c r="M51" s="189">
        <f t="shared" si="0"/>
        <v>0</v>
      </c>
      <c r="N51" s="40">
        <f t="shared" si="11"/>
        <v>0</v>
      </c>
      <c r="O51" s="35"/>
      <c r="P51" s="35"/>
      <c r="Q51" s="35"/>
      <c r="R51" s="35"/>
      <c r="S51" s="35"/>
      <c r="T51" s="76"/>
      <c r="U51" s="76"/>
      <c r="V51" s="76"/>
      <c r="W51" s="76"/>
      <c r="X51" s="76"/>
      <c r="Y51" s="76"/>
      <c r="Z51" s="76"/>
      <c r="AA51" s="76"/>
      <c r="AB51" s="5"/>
      <c r="AC51" s="5"/>
      <c r="AD51" s="5"/>
      <c r="AE51" s="5"/>
    </row>
    <row r="52" spans="1:31" ht="13.5" customHeight="1" x14ac:dyDescent="0.25">
      <c r="A52" s="35"/>
      <c r="B52" s="36" t="s">
        <v>51</v>
      </c>
      <c r="C52" s="70" t="str">
        <f>[1]Sheet2!$C$23</f>
        <v>Mr.M.N.M.Nisfer</v>
      </c>
      <c r="D52" s="185"/>
      <c r="E52" s="186"/>
      <c r="F52" s="185">
        <f>[7]Sheet1!$K$112</f>
        <v>10</v>
      </c>
      <c r="G52" s="186"/>
      <c r="H52" s="185">
        <f>[7]Sheet1!$K$111</f>
        <v>15</v>
      </c>
      <c r="I52" s="186"/>
      <c r="J52" s="185"/>
      <c r="K52" s="186"/>
      <c r="L52" s="189">
        <f t="shared" si="0"/>
        <v>25</v>
      </c>
      <c r="M52" s="189">
        <f t="shared" si="0"/>
        <v>0</v>
      </c>
      <c r="N52" s="40">
        <f t="shared" si="11"/>
        <v>25</v>
      </c>
      <c r="O52" s="35"/>
      <c r="P52" s="35"/>
      <c r="Q52" s="35"/>
      <c r="R52" s="35"/>
      <c r="S52" s="35"/>
      <c r="T52" s="76"/>
      <c r="U52" s="76"/>
      <c r="V52" s="76"/>
      <c r="W52" s="76"/>
      <c r="X52" s="76"/>
      <c r="Y52" s="76"/>
      <c r="Z52" s="76"/>
      <c r="AA52" s="76"/>
      <c r="AB52" s="5"/>
      <c r="AC52" s="5"/>
      <c r="AD52" s="5"/>
      <c r="AE52" s="5"/>
    </row>
    <row r="53" spans="1:31" ht="13.5" customHeight="1" x14ac:dyDescent="0.25">
      <c r="A53" s="35"/>
      <c r="B53" s="36" t="s">
        <v>52</v>
      </c>
      <c r="C53" s="70" t="str">
        <f>[1]Sheet2!$C$20</f>
        <v>Royal Dis:</v>
      </c>
      <c r="D53" s="185">
        <f>[7]Sheet1!$K$118</f>
        <v>5</v>
      </c>
      <c r="E53" s="186"/>
      <c r="F53" s="185">
        <f>[7]Sheet1!$K$117</f>
        <v>10</v>
      </c>
      <c r="G53" s="186"/>
      <c r="H53" s="185">
        <f>[7]Sheet1!$K$116</f>
        <v>10</v>
      </c>
      <c r="I53" s="186"/>
      <c r="J53" s="185"/>
      <c r="K53" s="186"/>
      <c r="L53" s="189">
        <f t="shared" si="0"/>
        <v>25</v>
      </c>
      <c r="M53" s="189">
        <f t="shared" si="0"/>
        <v>0</v>
      </c>
      <c r="N53" s="40">
        <f t="shared" si="11"/>
        <v>25</v>
      </c>
      <c r="O53" s="35"/>
      <c r="P53" s="35"/>
      <c r="Q53" s="35"/>
      <c r="R53" s="35"/>
      <c r="S53" s="35"/>
      <c r="T53" s="76"/>
      <c r="U53" s="76"/>
      <c r="V53" s="76"/>
      <c r="W53" s="76"/>
      <c r="X53" s="76"/>
      <c r="Y53" s="76"/>
      <c r="Z53" s="76"/>
      <c r="AA53" s="76"/>
      <c r="AB53" s="5"/>
      <c r="AC53" s="5"/>
      <c r="AD53" s="5"/>
      <c r="AE53" s="5"/>
    </row>
    <row r="54" spans="1:31" ht="15.75" x14ac:dyDescent="0.25">
      <c r="A54" s="35"/>
      <c r="B54" s="36" t="s">
        <v>55</v>
      </c>
      <c r="C54" s="70" t="str">
        <f>[1]Sheet2!$C$26</f>
        <v>Mr.D.C.Priyantha Kumara</v>
      </c>
      <c r="D54" s="185"/>
      <c r="E54" s="186"/>
      <c r="F54" s="185"/>
      <c r="G54" s="186"/>
      <c r="H54" s="185"/>
      <c r="I54" s="186"/>
      <c r="J54" s="185"/>
      <c r="K54" s="186"/>
      <c r="L54" s="189">
        <f t="shared" si="0"/>
        <v>0</v>
      </c>
      <c r="M54" s="189">
        <f t="shared" si="0"/>
        <v>0</v>
      </c>
      <c r="N54" s="40">
        <f t="shared" si="11"/>
        <v>0</v>
      </c>
      <c r="O54" s="35"/>
      <c r="P54" s="35"/>
      <c r="Q54" s="35"/>
      <c r="R54" s="35"/>
      <c r="S54" s="35"/>
      <c r="T54" s="76"/>
      <c r="U54" s="76"/>
      <c r="V54" s="76"/>
      <c r="W54" s="76"/>
      <c r="X54" s="76"/>
      <c r="Y54" s="76"/>
      <c r="Z54" s="76"/>
      <c r="AA54" s="76"/>
      <c r="AB54" s="5"/>
      <c r="AC54" s="5"/>
      <c r="AD54" s="5"/>
      <c r="AE54" s="5"/>
    </row>
    <row r="55" spans="1:31" ht="13.5" customHeight="1" x14ac:dyDescent="0.25">
      <c r="A55" s="35"/>
      <c r="B55" s="36" t="s">
        <v>53</v>
      </c>
      <c r="C55" s="70" t="str">
        <f>[1]Sheet2!$C$22</f>
        <v>Mr.Franando</v>
      </c>
      <c r="D55" s="185"/>
      <c r="E55" s="186">
        <f>[7]Sheet1!$K$123</f>
        <v>10</v>
      </c>
      <c r="F55" s="185">
        <f>0</f>
        <v>0</v>
      </c>
      <c r="G55" s="186">
        <f>[7]Sheet1!$K$122</f>
        <v>15</v>
      </c>
      <c r="H55" s="185">
        <f>[7]Sheet1!$K$125</f>
        <v>25</v>
      </c>
      <c r="I55" s="186"/>
      <c r="J55" s="185">
        <f>[7]Sheet1!$K$124</f>
        <v>25</v>
      </c>
      <c r="K55" s="186"/>
      <c r="L55" s="189">
        <f t="shared" si="0"/>
        <v>50</v>
      </c>
      <c r="M55" s="189">
        <f t="shared" si="0"/>
        <v>25</v>
      </c>
      <c r="N55" s="40">
        <f t="shared" si="11"/>
        <v>75</v>
      </c>
      <c r="O55" s="35"/>
      <c r="P55" s="35"/>
      <c r="Q55" s="35"/>
      <c r="R55" s="35"/>
      <c r="S55" s="35"/>
      <c r="T55" s="76"/>
      <c r="U55" s="76"/>
      <c r="V55" s="76"/>
      <c r="W55" s="76"/>
      <c r="X55" s="76"/>
      <c r="Y55" s="76"/>
      <c r="Z55" s="76"/>
      <c r="AA55" s="76"/>
      <c r="AB55" s="5"/>
      <c r="AC55" s="5"/>
      <c r="AD55" s="5"/>
      <c r="AE55" s="5"/>
    </row>
    <row r="56" spans="1:31" ht="13.5" customHeight="1" thickBot="1" x14ac:dyDescent="0.3">
      <c r="A56" s="35"/>
      <c r="B56" s="100" t="s">
        <v>54</v>
      </c>
      <c r="C56" s="73" t="str">
        <f>[1]Sheet2!$C$28</f>
        <v>Mrs.P.W.N.Damayanthi</v>
      </c>
      <c r="D56" s="190"/>
      <c r="E56" s="191"/>
      <c r="F56" s="190"/>
      <c r="G56" s="191"/>
      <c r="H56" s="190"/>
      <c r="I56" s="191"/>
      <c r="J56" s="190"/>
      <c r="K56" s="191"/>
      <c r="L56" s="206">
        <f t="shared" si="0"/>
        <v>0</v>
      </c>
      <c r="M56" s="206">
        <f t="shared" si="0"/>
        <v>0</v>
      </c>
      <c r="N56" s="40">
        <f t="shared" si="11"/>
        <v>0</v>
      </c>
      <c r="O56" s="35"/>
      <c r="P56" s="35"/>
      <c r="Q56" s="35"/>
      <c r="R56" s="35"/>
      <c r="S56" s="35"/>
      <c r="T56" s="76"/>
      <c r="U56" s="76"/>
      <c r="V56" s="76"/>
      <c r="W56" s="76"/>
      <c r="X56" s="76"/>
      <c r="Y56" s="76"/>
      <c r="Z56" s="76"/>
      <c r="AA56" s="76"/>
      <c r="AB56" s="5"/>
      <c r="AC56" s="5"/>
      <c r="AD56" s="5"/>
      <c r="AE56" s="5"/>
    </row>
    <row r="57" spans="1:31" s="2" customFormat="1" ht="14.1" customHeight="1" thickBot="1" x14ac:dyDescent="0.3">
      <c r="A57" s="95"/>
      <c r="B57" s="276" t="s">
        <v>5</v>
      </c>
      <c r="C57" s="277"/>
      <c r="D57" s="199">
        <f t="shared" ref="D57:K57" si="12">SUM(D48:D56)</f>
        <v>5</v>
      </c>
      <c r="E57" s="200">
        <f t="shared" si="12"/>
        <v>10</v>
      </c>
      <c r="F57" s="199">
        <f t="shared" si="12"/>
        <v>20</v>
      </c>
      <c r="G57" s="200">
        <f t="shared" si="12"/>
        <v>15</v>
      </c>
      <c r="H57" s="199">
        <f t="shared" si="12"/>
        <v>60</v>
      </c>
      <c r="I57" s="200">
        <f t="shared" si="12"/>
        <v>0</v>
      </c>
      <c r="J57" s="199">
        <f t="shared" si="12"/>
        <v>35</v>
      </c>
      <c r="K57" s="200">
        <f t="shared" si="12"/>
        <v>0</v>
      </c>
      <c r="L57" s="202">
        <f t="shared" si="0"/>
        <v>120</v>
      </c>
      <c r="M57" s="202">
        <f t="shared" si="0"/>
        <v>25</v>
      </c>
      <c r="N57" s="162">
        <f>SUM(N47:N56)</f>
        <v>145</v>
      </c>
      <c r="O57" s="95"/>
      <c r="P57" s="95"/>
      <c r="Q57" s="95"/>
      <c r="R57" s="95"/>
      <c r="S57" s="95"/>
      <c r="T57" s="155"/>
      <c r="U57" s="155"/>
      <c r="V57" s="155"/>
      <c r="W57" s="155"/>
      <c r="X57" s="155"/>
      <c r="Y57" s="155"/>
      <c r="Z57" s="155"/>
      <c r="AA57" s="155"/>
      <c r="AB57" s="15"/>
      <c r="AC57" s="15"/>
      <c r="AD57" s="15"/>
      <c r="AE57" s="15"/>
    </row>
    <row r="58" spans="1:31" ht="14.1" customHeight="1" thickBot="1" x14ac:dyDescent="0.3">
      <c r="A58" s="144" t="s">
        <v>9</v>
      </c>
      <c r="B58" s="282" t="s">
        <v>82</v>
      </c>
      <c r="C58" s="283"/>
      <c r="D58" s="203"/>
      <c r="E58" s="204"/>
      <c r="F58" s="203"/>
      <c r="G58" s="204"/>
      <c r="H58" s="203"/>
      <c r="I58" s="204"/>
      <c r="J58" s="203"/>
      <c r="K58" s="204"/>
      <c r="L58" s="194">
        <f t="shared" si="0"/>
        <v>0</v>
      </c>
      <c r="M58" s="198">
        <f t="shared" si="0"/>
        <v>0</v>
      </c>
      <c r="N58" s="147"/>
      <c r="O58" s="35"/>
      <c r="P58" s="35"/>
      <c r="Q58" s="35"/>
      <c r="R58" s="35"/>
      <c r="S58" s="35"/>
      <c r="T58" s="76"/>
      <c r="U58" s="76"/>
      <c r="V58" s="76"/>
      <c r="W58" s="76"/>
      <c r="X58" s="76"/>
      <c r="Y58" s="76"/>
      <c r="Z58" s="76"/>
      <c r="AA58" s="76"/>
      <c r="AB58" s="5"/>
      <c r="AC58" s="5"/>
      <c r="AD58" s="5"/>
      <c r="AE58" s="5"/>
    </row>
    <row r="59" spans="1:31" ht="14.1" customHeight="1" x14ac:dyDescent="0.25">
      <c r="A59" s="144"/>
      <c r="B59" s="103" t="s">
        <v>56</v>
      </c>
      <c r="C59" s="69" t="str">
        <f>[1]Sheet2!$C$17</f>
        <v>Mr.M.J.J.Udayakantha</v>
      </c>
      <c r="D59" s="180"/>
      <c r="E59" s="181"/>
      <c r="F59" s="180"/>
      <c r="G59" s="181"/>
      <c r="H59" s="180"/>
      <c r="I59" s="181"/>
      <c r="J59" s="180"/>
      <c r="K59" s="181"/>
      <c r="L59" s="183">
        <f t="shared" si="0"/>
        <v>0</v>
      </c>
      <c r="M59" s="184">
        <f t="shared" si="0"/>
        <v>0</v>
      </c>
      <c r="N59" s="106">
        <f t="shared" ref="N59:N65" si="13">SUM(L59:M59)</f>
        <v>0</v>
      </c>
      <c r="O59" s="35"/>
      <c r="P59" s="35"/>
      <c r="Q59" s="35"/>
      <c r="R59" s="35"/>
      <c r="S59" s="35"/>
      <c r="T59" s="76"/>
      <c r="U59" s="76"/>
      <c r="V59" s="76"/>
      <c r="W59" s="76"/>
      <c r="X59" s="76"/>
      <c r="Y59" s="76"/>
      <c r="Z59" s="76"/>
      <c r="AA59" s="76"/>
      <c r="AB59" s="5"/>
      <c r="AC59" s="5"/>
      <c r="AD59" s="5"/>
      <c r="AE59" s="5"/>
    </row>
    <row r="60" spans="1:31" ht="14.1" customHeight="1" x14ac:dyDescent="0.25">
      <c r="A60" s="35"/>
      <c r="B60" s="36" t="s">
        <v>57</v>
      </c>
      <c r="C60" s="70" t="str">
        <f>[1]Sheet2!$C$18</f>
        <v>Mrs.J.M.N.Manike</v>
      </c>
      <c r="D60" s="185">
        <f>[7]Sheet1!$K$133</f>
        <v>10</v>
      </c>
      <c r="E60" s="186"/>
      <c r="F60" s="185">
        <f>[7]Sheet1!$K$132</f>
        <v>10</v>
      </c>
      <c r="G60" s="186">
        <f>[7]Sheet1!$K$130</f>
        <v>10</v>
      </c>
      <c r="H60" s="185">
        <f>[7]Sheet1!$K$131</f>
        <v>10</v>
      </c>
      <c r="I60" s="186">
        <f>0</f>
        <v>0</v>
      </c>
      <c r="J60" s="185">
        <f>0</f>
        <v>0</v>
      </c>
      <c r="K60" s="186">
        <f>[7]Sheet1!$K$129</f>
        <v>10</v>
      </c>
      <c r="L60" s="188">
        <f t="shared" si="0"/>
        <v>30</v>
      </c>
      <c r="M60" s="189">
        <f t="shared" si="0"/>
        <v>20</v>
      </c>
      <c r="N60" s="40">
        <f t="shared" si="13"/>
        <v>50</v>
      </c>
      <c r="O60" s="35"/>
      <c r="P60" s="35"/>
      <c r="Q60" s="35"/>
      <c r="R60" s="35"/>
      <c r="S60" s="35"/>
      <c r="T60" s="76"/>
      <c r="U60" s="76"/>
      <c r="V60" s="76"/>
      <c r="W60" s="76"/>
      <c r="X60" s="76"/>
      <c r="Y60" s="76"/>
      <c r="Z60" s="76"/>
      <c r="AA60" s="76"/>
      <c r="AB60" s="5"/>
      <c r="AC60" s="5"/>
      <c r="AD60" s="5"/>
      <c r="AE60" s="5"/>
    </row>
    <row r="61" spans="1:31" ht="14.1" customHeight="1" x14ac:dyDescent="0.25">
      <c r="A61" s="35"/>
      <c r="B61" s="36" t="s">
        <v>58</v>
      </c>
      <c r="C61" s="70" t="str">
        <f>[1]Sheet2!$C$16</f>
        <v>Mr.L.R.N.J.Bandara</v>
      </c>
      <c r="D61" s="185"/>
      <c r="E61" s="186"/>
      <c r="F61" s="185"/>
      <c r="G61" s="186"/>
      <c r="H61" s="185"/>
      <c r="I61" s="186"/>
      <c r="J61" s="185"/>
      <c r="K61" s="186"/>
      <c r="L61" s="188">
        <f t="shared" si="0"/>
        <v>0</v>
      </c>
      <c r="M61" s="189">
        <f t="shared" si="0"/>
        <v>0</v>
      </c>
      <c r="N61" s="40"/>
      <c r="O61" s="35"/>
      <c r="P61" s="35"/>
      <c r="Q61" s="35"/>
      <c r="R61" s="35"/>
      <c r="S61" s="35"/>
      <c r="T61" s="76"/>
      <c r="U61" s="76"/>
      <c r="V61" s="76"/>
      <c r="W61" s="76"/>
      <c r="X61" s="76"/>
      <c r="Y61" s="76"/>
      <c r="Z61" s="76"/>
      <c r="AA61" s="76"/>
      <c r="AB61" s="5"/>
      <c r="AC61" s="5"/>
      <c r="AD61" s="5"/>
      <c r="AE61" s="5"/>
    </row>
    <row r="62" spans="1:31" ht="14.1" customHeight="1" x14ac:dyDescent="0.25">
      <c r="A62" s="35"/>
      <c r="B62" s="36" t="s">
        <v>59</v>
      </c>
      <c r="C62" s="70" t="str">
        <f>[1]Sheet2!$C$14</f>
        <v>Mr.R.I.B.Sameera Maduranga</v>
      </c>
      <c r="D62" s="185"/>
      <c r="E62" s="186"/>
      <c r="F62" s="185"/>
      <c r="G62" s="186"/>
      <c r="H62" s="185"/>
      <c r="I62" s="186"/>
      <c r="J62" s="185"/>
      <c r="K62" s="186"/>
      <c r="L62" s="188">
        <f t="shared" si="0"/>
        <v>0</v>
      </c>
      <c r="M62" s="189">
        <f t="shared" si="0"/>
        <v>0</v>
      </c>
      <c r="N62" s="40">
        <f t="shared" si="13"/>
        <v>0</v>
      </c>
      <c r="O62" s="35"/>
      <c r="P62" s="35"/>
      <c r="Q62" s="35"/>
      <c r="R62" s="35"/>
      <c r="S62" s="35"/>
      <c r="T62" s="76"/>
      <c r="U62" s="76"/>
      <c r="V62" s="76"/>
      <c r="W62" s="76"/>
      <c r="X62" s="76"/>
      <c r="Y62" s="76"/>
      <c r="Z62" s="76"/>
      <c r="AA62" s="76"/>
      <c r="AB62" s="5"/>
      <c r="AC62" s="5"/>
      <c r="AD62" s="5"/>
      <c r="AE62" s="5"/>
    </row>
    <row r="63" spans="1:31" ht="14.1" customHeight="1" x14ac:dyDescent="0.25">
      <c r="A63" s="35"/>
      <c r="B63" s="36" t="s">
        <v>60</v>
      </c>
      <c r="C63" s="70" t="str">
        <f>[1]Sheet2!$C$13</f>
        <v>Mr.K.R.A.N.Kumara(A.N.K.Dis:)</v>
      </c>
      <c r="D63" s="185">
        <f>[7]Sheet1!$K$139</f>
        <v>5</v>
      </c>
      <c r="E63" s="186"/>
      <c r="F63" s="185"/>
      <c r="G63" s="186"/>
      <c r="H63" s="185">
        <f>[7]Sheet1!$K$138</f>
        <v>10</v>
      </c>
      <c r="I63" s="186"/>
      <c r="J63" s="185">
        <f>[7]Sheet1!$K$137</f>
        <v>10</v>
      </c>
      <c r="K63" s="186"/>
      <c r="L63" s="188">
        <f t="shared" si="0"/>
        <v>25</v>
      </c>
      <c r="M63" s="189">
        <f t="shared" si="0"/>
        <v>0</v>
      </c>
      <c r="N63" s="40">
        <f t="shared" si="13"/>
        <v>25</v>
      </c>
      <c r="O63" s="35"/>
      <c r="P63" s="35"/>
      <c r="Q63" s="35"/>
      <c r="R63" s="35"/>
      <c r="S63" s="35"/>
      <c r="T63" s="76"/>
      <c r="U63" s="76"/>
      <c r="V63" s="76"/>
      <c r="W63" s="76"/>
      <c r="X63" s="76"/>
      <c r="Y63" s="76"/>
      <c r="Z63" s="76"/>
      <c r="AA63" s="76"/>
      <c r="AB63" s="5"/>
      <c r="AC63" s="5"/>
      <c r="AD63" s="5"/>
      <c r="AE63" s="5"/>
    </row>
    <row r="64" spans="1:31" ht="14.1" customHeight="1" x14ac:dyDescent="0.25">
      <c r="A64" s="35"/>
      <c r="B64" s="36" t="s">
        <v>62</v>
      </c>
      <c r="C64" s="70" t="str">
        <f>[1]Sheet2!$C$19</f>
        <v>Mr.G.M.S.R.S.Kumara</v>
      </c>
      <c r="D64" s="185"/>
      <c r="E64" s="186"/>
      <c r="F64" s="185"/>
      <c r="G64" s="186"/>
      <c r="H64" s="185"/>
      <c r="I64" s="186"/>
      <c r="J64" s="185"/>
      <c r="K64" s="186"/>
      <c r="L64" s="188">
        <f t="shared" si="0"/>
        <v>0</v>
      </c>
      <c r="M64" s="189">
        <f t="shared" si="0"/>
        <v>0</v>
      </c>
      <c r="N64" s="40">
        <f t="shared" si="13"/>
        <v>0</v>
      </c>
      <c r="O64" s="35"/>
      <c r="P64" s="35"/>
      <c r="Q64" s="35"/>
      <c r="R64" s="35"/>
      <c r="S64" s="35"/>
      <c r="T64" s="76"/>
      <c r="U64" s="76"/>
      <c r="V64" s="76"/>
      <c r="W64" s="76"/>
      <c r="X64" s="76"/>
      <c r="Y64" s="76"/>
      <c r="Z64" s="76"/>
      <c r="AA64" s="76"/>
      <c r="AB64" s="5"/>
      <c r="AC64" s="5"/>
      <c r="AD64" s="5"/>
      <c r="AE64" s="5"/>
    </row>
    <row r="65" spans="1:31" ht="14.1" customHeight="1" thickBot="1" x14ac:dyDescent="0.3">
      <c r="A65" s="35"/>
      <c r="B65" s="100" t="s">
        <v>61</v>
      </c>
      <c r="C65" s="73" t="s">
        <v>97</v>
      </c>
      <c r="D65" s="190"/>
      <c r="E65" s="191"/>
      <c r="F65" s="225"/>
      <c r="G65" s="226"/>
      <c r="H65" s="225"/>
      <c r="I65" s="226"/>
      <c r="J65" s="225"/>
      <c r="K65" s="226"/>
      <c r="L65" s="205">
        <f t="shared" si="0"/>
        <v>0</v>
      </c>
      <c r="M65" s="206">
        <f t="shared" si="0"/>
        <v>0</v>
      </c>
      <c r="N65" s="40">
        <f t="shared" si="13"/>
        <v>0</v>
      </c>
      <c r="O65" s="35"/>
      <c r="P65" s="35"/>
      <c r="Q65" s="35"/>
      <c r="R65" s="35"/>
      <c r="S65" s="35"/>
      <c r="T65" s="76"/>
      <c r="U65" s="76"/>
      <c r="V65" s="76"/>
      <c r="W65" s="76"/>
      <c r="X65" s="76"/>
      <c r="Y65" s="76"/>
      <c r="Z65" s="76"/>
      <c r="AA65" s="76"/>
      <c r="AB65" s="5"/>
      <c r="AC65" s="5"/>
      <c r="AD65" s="5"/>
      <c r="AE65" s="5"/>
    </row>
    <row r="66" spans="1:31" ht="14.1" customHeight="1" thickBot="1" x14ac:dyDescent="0.3">
      <c r="A66" s="35"/>
      <c r="B66" s="323" t="s">
        <v>5</v>
      </c>
      <c r="C66" s="324"/>
      <c r="D66" s="227">
        <f t="shared" ref="D66:K66" si="14">SUM(D59:D65)</f>
        <v>15</v>
      </c>
      <c r="E66" s="200">
        <f t="shared" si="14"/>
        <v>0</v>
      </c>
      <c r="F66" s="199">
        <f t="shared" si="14"/>
        <v>10</v>
      </c>
      <c r="G66" s="200">
        <f t="shared" si="14"/>
        <v>10</v>
      </c>
      <c r="H66" s="199">
        <f t="shared" si="14"/>
        <v>20</v>
      </c>
      <c r="I66" s="200">
        <f t="shared" si="14"/>
        <v>0</v>
      </c>
      <c r="J66" s="199">
        <f t="shared" si="14"/>
        <v>10</v>
      </c>
      <c r="K66" s="200">
        <f t="shared" si="14"/>
        <v>10</v>
      </c>
      <c r="L66" s="201">
        <f>D66+F66+H66+J66</f>
        <v>55</v>
      </c>
      <c r="M66" s="202">
        <f t="shared" si="0"/>
        <v>20</v>
      </c>
      <c r="N66" s="162">
        <f>SUM(N58:N65)</f>
        <v>75</v>
      </c>
      <c r="O66" s="35"/>
      <c r="P66" s="35"/>
      <c r="Q66" s="35"/>
      <c r="R66" s="35"/>
      <c r="S66" s="35"/>
      <c r="T66" s="76"/>
      <c r="U66" s="76"/>
      <c r="V66" s="76"/>
      <c r="W66" s="76"/>
      <c r="X66" s="76"/>
      <c r="Y66" s="76"/>
      <c r="Z66" s="76"/>
      <c r="AA66" s="76"/>
      <c r="AB66" s="5"/>
      <c r="AC66" s="5"/>
      <c r="AD66" s="5"/>
      <c r="AE66" s="5"/>
    </row>
    <row r="67" spans="1:31" ht="14.1" customHeight="1" thickBot="1" x14ac:dyDescent="0.3">
      <c r="A67" s="144" t="s">
        <v>9</v>
      </c>
      <c r="B67" s="284" t="s">
        <v>83</v>
      </c>
      <c r="C67" s="285"/>
      <c r="D67" s="245"/>
      <c r="E67" s="195">
        <f>SUM(E59:E65)</f>
        <v>0</v>
      </c>
      <c r="F67" s="194"/>
      <c r="G67" s="195">
        <f>SUM(G59:G65)</f>
        <v>10</v>
      </c>
      <c r="H67" s="194"/>
      <c r="I67" s="195">
        <f>SUM(I59:I65)</f>
        <v>0</v>
      </c>
      <c r="J67" s="194"/>
      <c r="K67" s="195">
        <f>SUM(K59:K65)</f>
        <v>10</v>
      </c>
      <c r="L67" s="194">
        <f t="shared" si="0"/>
        <v>0</v>
      </c>
      <c r="M67" s="198">
        <f t="shared" si="0"/>
        <v>20</v>
      </c>
      <c r="N67" s="147"/>
      <c r="O67" s="35"/>
      <c r="P67" s="35"/>
      <c r="Q67" s="35"/>
      <c r="R67" s="35"/>
      <c r="S67" s="35"/>
      <c r="T67" s="76"/>
      <c r="U67" s="76"/>
      <c r="V67" s="76"/>
      <c r="W67" s="76"/>
      <c r="X67" s="76"/>
      <c r="Y67" s="76"/>
      <c r="Z67" s="76"/>
      <c r="AA67" s="76"/>
      <c r="AB67" s="5"/>
      <c r="AC67" s="5"/>
      <c r="AD67" s="5"/>
      <c r="AE67" s="5"/>
    </row>
    <row r="68" spans="1:31" ht="14.1" customHeight="1" x14ac:dyDescent="0.25">
      <c r="A68" s="35"/>
      <c r="B68" s="103" t="s">
        <v>63</v>
      </c>
      <c r="C68" s="69" t="str">
        <f>[1]Sheet2!$C$42</f>
        <v>H.S.Enterprises</v>
      </c>
      <c r="D68" s="208"/>
      <c r="E68" s="246"/>
      <c r="F68" s="208"/>
      <c r="G68" s="246"/>
      <c r="H68" s="208"/>
      <c r="I68" s="246"/>
      <c r="J68" s="208"/>
      <c r="K68" s="246"/>
      <c r="L68" s="183">
        <f t="shared" si="0"/>
        <v>0</v>
      </c>
      <c r="M68" s="184">
        <f t="shared" si="0"/>
        <v>0</v>
      </c>
      <c r="N68" s="106">
        <f t="shared" ref="N68:N73" si="15">SUM(L68:M68)</f>
        <v>0</v>
      </c>
      <c r="O68" s="35"/>
      <c r="P68" s="35"/>
      <c r="Q68" s="35"/>
      <c r="R68" s="35"/>
      <c r="S68" s="35"/>
      <c r="T68" s="76"/>
      <c r="U68" s="76"/>
      <c r="V68" s="76"/>
      <c r="W68" s="76"/>
      <c r="X68" s="76"/>
      <c r="Y68" s="76"/>
      <c r="Z68" s="76"/>
      <c r="AA68" s="76"/>
      <c r="AB68" s="5"/>
      <c r="AC68" s="5"/>
      <c r="AD68" s="5"/>
      <c r="AE68" s="5"/>
    </row>
    <row r="69" spans="1:31" ht="14.1" customHeight="1" x14ac:dyDescent="0.25">
      <c r="A69" s="35"/>
      <c r="B69" s="36" t="s">
        <v>64</v>
      </c>
      <c r="C69" s="70" t="str">
        <f>[1]Sheet2!$C$41</f>
        <v>Manjula Distributor</v>
      </c>
      <c r="D69" s="185"/>
      <c r="E69" s="186"/>
      <c r="F69" s="185"/>
      <c r="G69" s="186">
        <f>[7]Sheet1!$K$166</f>
        <v>20</v>
      </c>
      <c r="H69" s="185"/>
      <c r="I69" s="186">
        <f>[7]Sheet1!$K$165</f>
        <v>15</v>
      </c>
      <c r="J69" s="185"/>
      <c r="K69" s="186">
        <f>[7]Sheet1!$K$164</f>
        <v>15</v>
      </c>
      <c r="L69" s="188">
        <f t="shared" si="0"/>
        <v>0</v>
      </c>
      <c r="M69" s="189">
        <f>E69+G69+I69+K69</f>
        <v>50</v>
      </c>
      <c r="N69" s="40">
        <f t="shared" si="15"/>
        <v>50</v>
      </c>
      <c r="O69" s="35"/>
      <c r="P69" s="35"/>
      <c r="Q69" s="35"/>
      <c r="R69" s="35"/>
      <c r="S69" s="35"/>
      <c r="T69" s="76"/>
      <c r="U69" s="76"/>
      <c r="V69" s="76"/>
      <c r="W69" s="76"/>
      <c r="X69" s="76"/>
      <c r="Y69" s="76"/>
      <c r="Z69" s="76"/>
      <c r="AA69" s="76"/>
      <c r="AB69" s="5"/>
      <c r="AC69" s="5"/>
      <c r="AD69" s="5"/>
      <c r="AE69" s="5"/>
    </row>
    <row r="70" spans="1:31" ht="14.1" customHeight="1" x14ac:dyDescent="0.25">
      <c r="A70" s="35"/>
      <c r="B70" s="36" t="s">
        <v>65</v>
      </c>
      <c r="C70" s="70" t="s">
        <v>90</v>
      </c>
      <c r="D70" s="185"/>
      <c r="E70" s="186">
        <f>[7]Sheet1!$K$173</f>
        <v>5</v>
      </c>
      <c r="F70" s="185"/>
      <c r="G70" s="186">
        <f>[7]Sheet1!$K$172</f>
        <v>20</v>
      </c>
      <c r="H70" s="185"/>
      <c r="I70" s="186">
        <f>[7]Sheet1!$K$171</f>
        <v>20</v>
      </c>
      <c r="J70" s="185"/>
      <c r="K70" s="186">
        <f>[7]Sheet1!$K$170</f>
        <v>15</v>
      </c>
      <c r="L70" s="188">
        <f>D70+F70+H70+J70</f>
        <v>0</v>
      </c>
      <c r="M70" s="189">
        <f t="shared" si="0"/>
        <v>60</v>
      </c>
      <c r="N70" s="40">
        <f t="shared" si="15"/>
        <v>60</v>
      </c>
      <c r="O70" s="35"/>
      <c r="P70" s="35"/>
      <c r="Q70" s="35"/>
      <c r="R70" s="35"/>
      <c r="S70" s="35"/>
      <c r="T70" s="76"/>
      <c r="U70" s="76"/>
      <c r="V70" s="76"/>
      <c r="W70" s="76"/>
      <c r="X70" s="76"/>
      <c r="Y70" s="76"/>
      <c r="Z70" s="76"/>
      <c r="AA70" s="76"/>
      <c r="AB70" s="5"/>
      <c r="AC70" s="5"/>
      <c r="AD70" s="5"/>
      <c r="AE70" s="5"/>
    </row>
    <row r="71" spans="1:31" ht="13.5" customHeight="1" x14ac:dyDescent="0.25">
      <c r="A71" s="35"/>
      <c r="B71" s="36" t="s">
        <v>66</v>
      </c>
      <c r="C71" s="70" t="str">
        <f>[1]Sheet2!$C$39</f>
        <v xml:space="preserve">Mr.A.S.Wijethilaka </v>
      </c>
      <c r="D71" s="185"/>
      <c r="E71" s="186">
        <f>[7]Sheet1!$K$160</f>
        <v>10</v>
      </c>
      <c r="F71" s="185"/>
      <c r="G71" s="186">
        <f>[7]Sheet1!$K$159</f>
        <v>15</v>
      </c>
      <c r="H71" s="185"/>
      <c r="I71" s="186">
        <f>[7]Sheet1!$K$158</f>
        <v>15</v>
      </c>
      <c r="J71" s="185"/>
      <c r="K71" s="186">
        <f>[7]Sheet1!$K$157</f>
        <v>10</v>
      </c>
      <c r="L71" s="188">
        <f>D71+F71+H71+J71</f>
        <v>0</v>
      </c>
      <c r="M71" s="189">
        <f t="shared" si="0"/>
        <v>50</v>
      </c>
      <c r="N71" s="40">
        <f t="shared" si="15"/>
        <v>50</v>
      </c>
      <c r="O71" s="35"/>
      <c r="P71" s="35"/>
      <c r="Q71" s="35"/>
      <c r="R71" s="35"/>
      <c r="S71" s="35"/>
      <c r="T71" s="76"/>
      <c r="U71" s="76"/>
      <c r="V71" s="76"/>
      <c r="W71" s="76"/>
      <c r="X71" s="76"/>
      <c r="Y71" s="76"/>
      <c r="Z71" s="76"/>
      <c r="AA71" s="76"/>
      <c r="AB71" s="5"/>
      <c r="AC71" s="5"/>
      <c r="AD71" s="5"/>
      <c r="AE71" s="5"/>
    </row>
    <row r="72" spans="1:31" ht="15.75" x14ac:dyDescent="0.25">
      <c r="A72" s="35"/>
      <c r="B72" s="36" t="s">
        <v>67</v>
      </c>
      <c r="C72" s="70" t="str">
        <f>[1]Sheet2!$C$44</f>
        <v>Mr..M.R.M.M.R.Marikkar</v>
      </c>
      <c r="D72" s="185">
        <f>0</f>
        <v>0</v>
      </c>
      <c r="E72" s="186">
        <f>0</f>
        <v>0</v>
      </c>
      <c r="F72" s="185">
        <f>[7]Sheet1!$K$153</f>
        <v>10</v>
      </c>
      <c r="G72" s="186"/>
      <c r="H72" s="185">
        <f>[7]Sheet1!$K$152</f>
        <v>30</v>
      </c>
      <c r="I72" s="186"/>
      <c r="J72" s="185">
        <f>[7]Sheet1!$K$151</f>
        <v>30</v>
      </c>
      <c r="K72" s="186">
        <f>[7]Sheet1!$K$150</f>
        <v>5</v>
      </c>
      <c r="L72" s="188">
        <f t="shared" si="0"/>
        <v>70</v>
      </c>
      <c r="M72" s="189">
        <f t="shared" si="0"/>
        <v>5</v>
      </c>
      <c r="N72" s="40">
        <f t="shared" si="15"/>
        <v>75</v>
      </c>
      <c r="O72" s="35"/>
      <c r="P72" s="35"/>
      <c r="Q72" s="35"/>
      <c r="R72" s="35"/>
      <c r="S72" s="35"/>
      <c r="T72" s="76"/>
      <c r="U72" s="76"/>
      <c r="V72" s="76"/>
      <c r="W72" s="76"/>
      <c r="X72" s="76"/>
      <c r="Y72" s="76"/>
      <c r="Z72" s="76"/>
      <c r="AA72" s="76"/>
      <c r="AB72" s="5"/>
      <c r="AC72" s="5"/>
      <c r="AD72" s="5"/>
      <c r="AE72" s="5"/>
    </row>
    <row r="73" spans="1:31" s="2" customFormat="1" ht="14.1" customHeight="1" thickBot="1" x14ac:dyDescent="0.3">
      <c r="A73" s="95"/>
      <c r="B73" s="102" t="s">
        <v>85</v>
      </c>
      <c r="C73" s="73" t="str">
        <f>[1]Sheet2!$C$43</f>
        <v>Ms.W.M.P.Kumarihamy</v>
      </c>
      <c r="D73" s="190">
        <f>0</f>
        <v>0</v>
      </c>
      <c r="E73" s="191">
        <f>[7]Sheet1!$K$146</f>
        <v>5</v>
      </c>
      <c r="F73" s="190"/>
      <c r="G73" s="191">
        <f>[7]Sheet1!$K$145</f>
        <v>15</v>
      </c>
      <c r="H73" s="190"/>
      <c r="I73" s="191">
        <f>[7]Sheet1!$K$144</f>
        <v>5</v>
      </c>
      <c r="J73" s="190"/>
      <c r="K73" s="191">
        <f>[7]Sheet1!$K$143</f>
        <v>5</v>
      </c>
      <c r="L73" s="205">
        <f t="shared" si="0"/>
        <v>0</v>
      </c>
      <c r="M73" s="206">
        <f t="shared" si="0"/>
        <v>30</v>
      </c>
      <c r="N73" s="40">
        <f t="shared" si="15"/>
        <v>30</v>
      </c>
      <c r="O73" s="95"/>
      <c r="P73" s="95"/>
      <c r="Q73" s="95"/>
      <c r="R73" s="95"/>
      <c r="S73" s="95"/>
      <c r="T73" s="155"/>
      <c r="U73" s="155"/>
      <c r="V73" s="155"/>
      <c r="W73" s="155"/>
      <c r="X73" s="155"/>
      <c r="Y73" s="155"/>
      <c r="Z73" s="155"/>
      <c r="AA73" s="155"/>
      <c r="AB73" s="15"/>
      <c r="AC73" s="15"/>
      <c r="AD73" s="15"/>
      <c r="AE73" s="15"/>
    </row>
    <row r="74" spans="1:31" ht="14.1" customHeight="1" thickBot="1" x14ac:dyDescent="0.3">
      <c r="A74" s="35"/>
      <c r="B74" s="323" t="s">
        <v>5</v>
      </c>
      <c r="C74" s="324"/>
      <c r="D74" s="199">
        <f t="shared" ref="D74:M74" si="16">SUM(D68:D73)</f>
        <v>0</v>
      </c>
      <c r="E74" s="234">
        <f t="shared" si="16"/>
        <v>20</v>
      </c>
      <c r="F74" s="199">
        <f t="shared" si="16"/>
        <v>10</v>
      </c>
      <c r="G74" s="234">
        <f t="shared" si="16"/>
        <v>70</v>
      </c>
      <c r="H74" s="199">
        <f t="shared" si="16"/>
        <v>30</v>
      </c>
      <c r="I74" s="234">
        <f t="shared" si="16"/>
        <v>55</v>
      </c>
      <c r="J74" s="199">
        <f t="shared" si="16"/>
        <v>30</v>
      </c>
      <c r="K74" s="234">
        <f t="shared" si="16"/>
        <v>50</v>
      </c>
      <c r="L74" s="199">
        <f t="shared" si="16"/>
        <v>70</v>
      </c>
      <c r="M74" s="234">
        <f t="shared" si="16"/>
        <v>195</v>
      </c>
      <c r="N74" s="162">
        <f>SUM(N67:N73)</f>
        <v>265</v>
      </c>
      <c r="O74" s="35"/>
      <c r="P74" s="35"/>
      <c r="Q74" s="35"/>
      <c r="R74" s="35"/>
      <c r="S74" s="35"/>
      <c r="T74" s="76"/>
      <c r="U74" s="76"/>
      <c r="V74" s="76"/>
      <c r="W74" s="76"/>
      <c r="X74" s="76"/>
      <c r="Y74" s="76"/>
      <c r="Z74" s="76"/>
      <c r="AA74" s="76"/>
      <c r="AB74" s="5"/>
      <c r="AC74" s="5"/>
      <c r="AD74" s="5"/>
      <c r="AE74" s="5"/>
    </row>
    <row r="75" spans="1:31" ht="14.1" customHeight="1" thickBot="1" x14ac:dyDescent="0.3">
      <c r="A75" s="35"/>
      <c r="B75" s="321" t="s">
        <v>11</v>
      </c>
      <c r="C75" s="322"/>
      <c r="D75" s="235">
        <f t="shared" ref="D75:K75" si="17">D74+D66+D57+D46+D41+D35+D29+D19</f>
        <v>167</v>
      </c>
      <c r="E75" s="235">
        <f t="shared" si="17"/>
        <v>30</v>
      </c>
      <c r="F75" s="235">
        <f t="shared" si="17"/>
        <v>290</v>
      </c>
      <c r="G75" s="235">
        <f t="shared" si="17"/>
        <v>195</v>
      </c>
      <c r="H75" s="235">
        <f t="shared" si="17"/>
        <v>455</v>
      </c>
      <c r="I75" s="235">
        <f t="shared" si="17"/>
        <v>65</v>
      </c>
      <c r="J75" s="235">
        <f t="shared" si="17"/>
        <v>223</v>
      </c>
      <c r="K75" s="235">
        <f t="shared" si="17"/>
        <v>60</v>
      </c>
      <c r="L75" s="201">
        <f>D75+F75+H75+J75</f>
        <v>1135</v>
      </c>
      <c r="M75" s="202">
        <f>E75+G75+I75+K75</f>
        <v>350</v>
      </c>
      <c r="N75" s="236">
        <f>M75+L75</f>
        <v>1485</v>
      </c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31" ht="13.5" customHeight="1" x14ac:dyDescent="0.2">
      <c r="N76" s="2"/>
    </row>
    <row r="78" spans="1:31" ht="13.5" customHeight="1" x14ac:dyDescent="0.2">
      <c r="C78" s="4"/>
    </row>
  </sheetData>
  <mergeCells count="25">
    <mergeCell ref="B58:C58"/>
    <mergeCell ref="B66:C66"/>
    <mergeCell ref="B67:C67"/>
    <mergeCell ref="B74:C74"/>
    <mergeCell ref="B75:C75"/>
    <mergeCell ref="B41:C41"/>
    <mergeCell ref="B42:C42"/>
    <mergeCell ref="B46:C46"/>
    <mergeCell ref="B47:C47"/>
    <mergeCell ref="B57:C57"/>
    <mergeCell ref="B20:C20"/>
    <mergeCell ref="B29:C29"/>
    <mergeCell ref="B30:C30"/>
    <mergeCell ref="B35:C35"/>
    <mergeCell ref="B36:C36"/>
    <mergeCell ref="N6:N7"/>
    <mergeCell ref="B6:B7"/>
    <mergeCell ref="B8:C8"/>
    <mergeCell ref="B19:C19"/>
    <mergeCell ref="C4:M5"/>
    <mergeCell ref="D6:E6"/>
    <mergeCell ref="F6:G6"/>
    <mergeCell ref="H6:I6"/>
    <mergeCell ref="J6:K6"/>
    <mergeCell ref="L6:M6"/>
  </mergeCells>
  <pageMargins left="0.2" right="0.2" top="0.74803149606299213" bottom="0.2" header="0.31496062992125984" footer="0.31496062992125984"/>
  <pageSetup paperSize="9" scale="5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8"/>
  <sheetViews>
    <sheetView workbookViewId="0">
      <pane xSplit="3" ySplit="7" topLeftCell="D59" activePane="bottomRight" state="frozen"/>
      <selection pane="topRight" activeCell="D1" sqref="D1"/>
      <selection pane="bottomLeft" activeCell="A8" sqref="A8"/>
      <selection pane="bottomRight" activeCell="K71" sqref="K71"/>
    </sheetView>
  </sheetViews>
  <sheetFormatPr defaultColWidth="6" defaultRowHeight="15.75" x14ac:dyDescent="0.25"/>
  <cols>
    <col min="1" max="1" width="2.7109375" style="35" bestFit="1" customWidth="1"/>
    <col min="2" max="2" width="20.28515625" style="35" bestFit="1" customWidth="1"/>
    <col min="3" max="3" width="41.5703125" style="35" customWidth="1"/>
    <col min="4" max="4" width="6.7109375" style="35" bestFit="1" customWidth="1"/>
    <col min="5" max="5" width="12.28515625" style="35" bestFit="1" customWidth="1"/>
    <col min="6" max="6" width="10.140625" style="35" bestFit="1" customWidth="1"/>
    <col min="7" max="7" width="12.28515625" style="35" bestFit="1" customWidth="1"/>
    <col min="8" max="8" width="8.42578125" style="35" bestFit="1" customWidth="1"/>
    <col min="9" max="9" width="12.28515625" style="35" bestFit="1" customWidth="1"/>
    <col min="10" max="10" width="6.7109375" style="35" bestFit="1" customWidth="1"/>
    <col min="11" max="11" width="12.28515625" style="35" bestFit="1" customWidth="1"/>
    <col min="12" max="12" width="7.7109375" style="35" bestFit="1" customWidth="1"/>
    <col min="13" max="13" width="10.42578125" style="35" customWidth="1"/>
    <col min="14" max="14" width="14.42578125" style="35" bestFit="1" customWidth="1"/>
    <col min="15" max="15" width="5.42578125" style="35" customWidth="1"/>
    <col min="16" max="16" width="6" style="35" bestFit="1" customWidth="1"/>
    <col min="17" max="17" width="5.85546875" style="35" bestFit="1" customWidth="1"/>
    <col min="18" max="18" width="6.42578125" style="35" bestFit="1" customWidth="1"/>
    <col min="19" max="19" width="7.5703125" style="35" bestFit="1" customWidth="1"/>
    <col min="20" max="20" width="5.85546875" style="35" bestFit="1" customWidth="1"/>
    <col min="21" max="21" width="7.5703125" style="35" bestFit="1" customWidth="1"/>
    <col min="22" max="23" width="6.42578125" style="35" bestFit="1" customWidth="1"/>
    <col min="24" max="24" width="8.140625" style="35" bestFit="1" customWidth="1"/>
    <col min="25" max="26" width="6" style="35" bestFit="1" customWidth="1"/>
    <col min="27" max="27" width="8.7109375" style="35" bestFit="1" customWidth="1"/>
    <col min="28" max="28" width="4.7109375" style="35" bestFit="1" customWidth="1"/>
    <col min="29" max="16384" width="6" style="35"/>
  </cols>
  <sheetData>
    <row r="1" spans="1:32" s="95" customFormat="1" ht="13.5" customHeight="1" x14ac:dyDescent="0.25">
      <c r="C1" s="96" t="s">
        <v>10</v>
      </c>
    </row>
    <row r="2" spans="1:32" s="95" customFormat="1" ht="13.5" customHeight="1" x14ac:dyDescent="0.25">
      <c r="C2" s="96" t="s">
        <v>15</v>
      </c>
    </row>
    <row r="3" spans="1:32" s="95" customFormat="1" x14ac:dyDescent="0.25">
      <c r="C3" s="96" t="s">
        <v>94</v>
      </c>
    </row>
    <row r="4" spans="1:32" ht="13.5" customHeight="1" x14ac:dyDescent="0.25">
      <c r="C4" s="288" t="s">
        <v>6</v>
      </c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155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</row>
    <row r="5" spans="1:32" ht="13.5" customHeight="1" thickBot="1" x14ac:dyDescent="0.3"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95"/>
      <c r="T5" s="76"/>
    </row>
    <row r="6" spans="1:32" ht="16.5" customHeight="1" thickBot="1" x14ac:dyDescent="0.3">
      <c r="B6" s="325" t="s">
        <v>27</v>
      </c>
      <c r="C6" s="169" t="s">
        <v>84</v>
      </c>
      <c r="D6" s="284" t="s">
        <v>7</v>
      </c>
      <c r="E6" s="285"/>
      <c r="F6" s="284" t="s">
        <v>3</v>
      </c>
      <c r="G6" s="285"/>
      <c r="H6" s="284" t="s">
        <v>4</v>
      </c>
      <c r="I6" s="285"/>
      <c r="J6" s="284" t="s">
        <v>1</v>
      </c>
      <c r="K6" s="320"/>
      <c r="L6" s="284" t="s">
        <v>5</v>
      </c>
      <c r="M6" s="285"/>
      <c r="N6" s="310" t="s">
        <v>14</v>
      </c>
      <c r="T6" s="97"/>
      <c r="U6" s="155"/>
      <c r="V6" s="155"/>
      <c r="W6" s="155"/>
      <c r="X6" s="155"/>
      <c r="Y6" s="155"/>
      <c r="Z6" s="155"/>
      <c r="AA6" s="155"/>
      <c r="AB6" s="97"/>
      <c r="AC6" s="97"/>
      <c r="AD6" s="97"/>
      <c r="AE6" s="97"/>
    </row>
    <row r="7" spans="1:32" ht="14.1" customHeight="1" thickBot="1" x14ac:dyDescent="0.3">
      <c r="B7" s="326"/>
      <c r="C7" s="99"/>
      <c r="D7" s="194" t="s">
        <v>12</v>
      </c>
      <c r="E7" s="195" t="s">
        <v>13</v>
      </c>
      <c r="F7" s="194" t="s">
        <v>12</v>
      </c>
      <c r="G7" s="195" t="s">
        <v>13</v>
      </c>
      <c r="H7" s="194" t="s">
        <v>12</v>
      </c>
      <c r="I7" s="195" t="s">
        <v>13</v>
      </c>
      <c r="J7" s="196" t="s">
        <v>12</v>
      </c>
      <c r="K7" s="197" t="s">
        <v>13</v>
      </c>
      <c r="L7" s="198" t="s">
        <v>12</v>
      </c>
      <c r="M7" s="170" t="s">
        <v>13</v>
      </c>
      <c r="N7" s="311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</row>
    <row r="8" spans="1:32" ht="14.1" customHeight="1" thickBot="1" x14ac:dyDescent="0.3">
      <c r="A8" s="144" t="s">
        <v>9</v>
      </c>
      <c r="B8" s="284" t="s">
        <v>78</v>
      </c>
      <c r="C8" s="285"/>
      <c r="D8" s="194"/>
      <c r="E8" s="195"/>
      <c r="F8" s="194"/>
      <c r="G8" s="195"/>
      <c r="H8" s="194"/>
      <c r="I8" s="195"/>
      <c r="J8" s="194"/>
      <c r="K8" s="197"/>
      <c r="L8" s="194">
        <f>D8+F8+H8+J8</f>
        <v>0</v>
      </c>
      <c r="M8" s="198">
        <f>E8+G8+I8+K8</f>
        <v>0</v>
      </c>
      <c r="N8" s="147">
        <f>SUM(L8:M8)</f>
        <v>0</v>
      </c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spans="1:32" ht="14.1" customHeight="1" x14ac:dyDescent="0.25">
      <c r="B9" s="103" t="s">
        <v>17</v>
      </c>
      <c r="C9" s="125" t="str">
        <f>[1]Sheet2!$C$38</f>
        <v>Ms.K.G.U.Chulamani</v>
      </c>
      <c r="D9" s="180"/>
      <c r="E9" s="181"/>
      <c r="F9" s="180">
        <f>[8]Sheet1!$K$11</f>
        <v>5</v>
      </c>
      <c r="G9" s="181"/>
      <c r="H9" s="180">
        <f>[8]Sheet1!$K$10</f>
        <v>20</v>
      </c>
      <c r="I9" s="181"/>
      <c r="J9" s="180"/>
      <c r="K9" s="182"/>
      <c r="L9" s="183">
        <f t="shared" ref="L9:M73" si="0">D9+F9+H9+J9</f>
        <v>25</v>
      </c>
      <c r="M9" s="184">
        <f t="shared" si="0"/>
        <v>0</v>
      </c>
      <c r="N9" s="106">
        <f t="shared" ref="N9:N18" si="1">SUM(L9:M9)</f>
        <v>25</v>
      </c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</row>
    <row r="10" spans="1:32" ht="14.1" customHeight="1" x14ac:dyDescent="0.25">
      <c r="B10" s="36" t="s">
        <v>18</v>
      </c>
      <c r="C10" s="37" t="str">
        <f>[1]Sheet2!$C$30</f>
        <v>Mr.Mr.M.S.M.Shiyam</v>
      </c>
      <c r="D10" s="185"/>
      <c r="E10" s="186"/>
      <c r="F10" s="185">
        <f>[8]Sheet1!$K$17</f>
        <v>10</v>
      </c>
      <c r="G10" s="186"/>
      <c r="H10" s="185">
        <f>[8]Sheet1!$K$16</f>
        <v>30</v>
      </c>
      <c r="I10" s="186"/>
      <c r="J10" s="185">
        <f>[8]Sheet1!$K$15</f>
        <v>10</v>
      </c>
      <c r="K10" s="187"/>
      <c r="L10" s="188">
        <f t="shared" si="0"/>
        <v>50</v>
      </c>
      <c r="M10" s="189">
        <f t="shared" si="0"/>
        <v>0</v>
      </c>
      <c r="N10" s="40">
        <f t="shared" si="1"/>
        <v>50</v>
      </c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</row>
    <row r="11" spans="1:32" ht="14.1" customHeight="1" x14ac:dyDescent="0.25">
      <c r="B11" s="36" t="s">
        <v>19</v>
      </c>
      <c r="C11" s="37" t="str">
        <f>[1]Sheet2!$C$31</f>
        <v>Ruby Distributor</v>
      </c>
      <c r="D11" s="185"/>
      <c r="E11" s="186"/>
      <c r="F11" s="185"/>
      <c r="G11" s="186"/>
      <c r="H11" s="185">
        <f>[8]Sheet1!$K$43</f>
        <v>10</v>
      </c>
      <c r="I11" s="186"/>
      <c r="J11" s="185"/>
      <c r="K11" s="187"/>
      <c r="L11" s="188">
        <f t="shared" si="0"/>
        <v>10</v>
      </c>
      <c r="M11" s="189">
        <f t="shared" si="0"/>
        <v>0</v>
      </c>
      <c r="N11" s="40">
        <f t="shared" si="1"/>
        <v>10</v>
      </c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</row>
    <row r="12" spans="1:32" ht="14.1" customHeight="1" x14ac:dyDescent="0.25">
      <c r="B12" s="36" t="s">
        <v>20</v>
      </c>
      <c r="C12" s="37" t="str">
        <f>[1]Sheet2!$C$33</f>
        <v>Mr.D.U.N.Rajapaksha</v>
      </c>
      <c r="D12" s="185"/>
      <c r="E12" s="186"/>
      <c r="F12" s="185"/>
      <c r="G12" s="186"/>
      <c r="H12" s="185"/>
      <c r="I12" s="186"/>
      <c r="J12" s="185"/>
      <c r="K12" s="187"/>
      <c r="L12" s="188">
        <f t="shared" si="0"/>
        <v>0</v>
      </c>
      <c r="M12" s="189">
        <f t="shared" si="0"/>
        <v>0</v>
      </c>
      <c r="N12" s="40">
        <f t="shared" si="1"/>
        <v>0</v>
      </c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</row>
    <row r="13" spans="1:32" ht="14.1" customHeight="1" x14ac:dyDescent="0.25">
      <c r="B13" s="36" t="s">
        <v>21</v>
      </c>
      <c r="C13" s="37" t="str">
        <f>[1]Sheet2!$C$35</f>
        <v>Mr.A.G.A.Udaya Kumara</v>
      </c>
      <c r="D13" s="185">
        <f>[8]Sheet1!$K$28</f>
        <v>5</v>
      </c>
      <c r="E13" s="186">
        <f>0</f>
        <v>0</v>
      </c>
      <c r="F13" s="185"/>
      <c r="G13" s="186"/>
      <c r="H13" s="185">
        <f>[8]Sheet1!$K$27</f>
        <v>5</v>
      </c>
      <c r="I13" s="186"/>
      <c r="J13" s="185">
        <f>[8]Sheet1!$K$26</f>
        <v>5</v>
      </c>
      <c r="K13" s="187"/>
      <c r="L13" s="188">
        <f t="shared" si="0"/>
        <v>15</v>
      </c>
      <c r="M13" s="189">
        <f t="shared" si="0"/>
        <v>0</v>
      </c>
      <c r="N13" s="40">
        <f t="shared" si="1"/>
        <v>15</v>
      </c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</row>
    <row r="14" spans="1:32" ht="14.1" customHeight="1" x14ac:dyDescent="0.25">
      <c r="B14" s="36" t="s">
        <v>22</v>
      </c>
      <c r="C14" s="37" t="str">
        <f>[1]Sheet2!$C$36</f>
        <v>Mr.H.M.Indika Hasantha</v>
      </c>
      <c r="D14" s="185"/>
      <c r="E14" s="186">
        <f>[8]Sheet1!$K$52</f>
        <v>10</v>
      </c>
      <c r="F14" s="185">
        <f>0</f>
        <v>0</v>
      </c>
      <c r="G14" s="186"/>
      <c r="H14" s="185"/>
      <c r="I14" s="186"/>
      <c r="J14" s="185"/>
      <c r="K14" s="187"/>
      <c r="L14" s="188">
        <f t="shared" si="0"/>
        <v>0</v>
      </c>
      <c r="M14" s="189">
        <f t="shared" si="0"/>
        <v>10</v>
      </c>
      <c r="N14" s="40">
        <f t="shared" si="1"/>
        <v>10</v>
      </c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</row>
    <row r="15" spans="1:32" ht="14.1" customHeight="1" x14ac:dyDescent="0.25">
      <c r="B15" s="36" t="s">
        <v>23</v>
      </c>
      <c r="C15" s="37" t="str">
        <f>[1]Sheet2!$C$29</f>
        <v>Mr.T.Sanjeewa</v>
      </c>
      <c r="D15" s="185"/>
      <c r="E15" s="186"/>
      <c r="F15" s="185">
        <f>0</f>
        <v>0</v>
      </c>
      <c r="G15" s="186"/>
      <c r="H15" s="185"/>
      <c r="I15" s="186"/>
      <c r="J15" s="185">
        <f>[8]Sheet1!$K$32</f>
        <v>10</v>
      </c>
      <c r="K15" s="187"/>
      <c r="L15" s="188">
        <f t="shared" si="0"/>
        <v>10</v>
      </c>
      <c r="M15" s="189">
        <f t="shared" si="0"/>
        <v>0</v>
      </c>
      <c r="N15" s="40">
        <f t="shared" si="1"/>
        <v>10</v>
      </c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</row>
    <row r="16" spans="1:32" ht="13.5" customHeight="1" x14ac:dyDescent="0.25">
      <c r="B16" s="36" t="s">
        <v>24</v>
      </c>
      <c r="C16" s="37" t="str">
        <f>[1]Sheet2!$C$37</f>
        <v>Mr.L.G.T.Chandana</v>
      </c>
      <c r="D16" s="185"/>
      <c r="E16" s="186"/>
      <c r="F16" s="185"/>
      <c r="G16" s="186"/>
      <c r="H16" s="185"/>
      <c r="I16" s="186"/>
      <c r="J16" s="185"/>
      <c r="K16" s="187"/>
      <c r="L16" s="188">
        <f t="shared" si="0"/>
        <v>0</v>
      </c>
      <c r="M16" s="189">
        <f t="shared" si="0"/>
        <v>0</v>
      </c>
      <c r="N16" s="40">
        <f t="shared" si="1"/>
        <v>0</v>
      </c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</row>
    <row r="17" spans="1:31" ht="13.5" customHeight="1" x14ac:dyDescent="0.25">
      <c r="B17" s="36" t="s">
        <v>25</v>
      </c>
      <c r="C17" s="37" t="str">
        <f>[1]Sheet2!$C$34</f>
        <v>Mr.A.M.Amith Madushanka</v>
      </c>
      <c r="D17" s="185"/>
      <c r="E17" s="186"/>
      <c r="F17" s="185"/>
      <c r="G17" s="186"/>
      <c r="H17" s="185"/>
      <c r="I17" s="186"/>
      <c r="J17" s="185"/>
      <c r="K17" s="187"/>
      <c r="L17" s="188">
        <f t="shared" si="0"/>
        <v>0</v>
      </c>
      <c r="M17" s="189">
        <f t="shared" si="0"/>
        <v>0</v>
      </c>
      <c r="N17" s="40">
        <f t="shared" si="1"/>
        <v>0</v>
      </c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</row>
    <row r="18" spans="1:31" ht="14.1" customHeight="1" thickBot="1" x14ac:dyDescent="0.3">
      <c r="B18" s="45" t="s">
        <v>26</v>
      </c>
      <c r="C18" s="46" t="str">
        <f>[1]Sheet2!$C$32</f>
        <v>Mr.W.B.P.Mendis</v>
      </c>
      <c r="D18" s="190"/>
      <c r="E18" s="191"/>
      <c r="F18" s="190"/>
      <c r="G18" s="191"/>
      <c r="H18" s="190"/>
      <c r="I18" s="191"/>
      <c r="J18" s="190"/>
      <c r="K18" s="192"/>
      <c r="L18" s="193">
        <f t="shared" si="0"/>
        <v>0</v>
      </c>
      <c r="M18" s="171">
        <f t="shared" si="0"/>
        <v>0</v>
      </c>
      <c r="N18" s="51">
        <f t="shared" si="1"/>
        <v>0</v>
      </c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</row>
    <row r="19" spans="1:31" s="95" customFormat="1" ht="14.1" customHeight="1" thickBot="1" x14ac:dyDescent="0.3">
      <c r="B19" s="276" t="s">
        <v>5</v>
      </c>
      <c r="C19" s="277"/>
      <c r="D19" s="199">
        <f t="shared" ref="D19:K19" si="2">SUM(D9:D18)</f>
        <v>5</v>
      </c>
      <c r="E19" s="200">
        <f t="shared" si="2"/>
        <v>10</v>
      </c>
      <c r="F19" s="199">
        <f t="shared" si="2"/>
        <v>15</v>
      </c>
      <c r="G19" s="200">
        <f t="shared" si="2"/>
        <v>0</v>
      </c>
      <c r="H19" s="199">
        <f>SUM(H9:H18)</f>
        <v>65</v>
      </c>
      <c r="I19" s="200">
        <f t="shared" si="2"/>
        <v>0</v>
      </c>
      <c r="J19" s="199">
        <f t="shared" si="2"/>
        <v>25</v>
      </c>
      <c r="K19" s="200">
        <f t="shared" si="2"/>
        <v>0</v>
      </c>
      <c r="L19" s="201">
        <f>D19+F19+H19+J19</f>
        <v>110</v>
      </c>
      <c r="M19" s="202">
        <f t="shared" si="0"/>
        <v>10</v>
      </c>
      <c r="N19" s="202">
        <f>SUM(N8:N18)</f>
        <v>120</v>
      </c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</row>
    <row r="20" spans="1:31" ht="14.1" customHeight="1" thickBot="1" x14ac:dyDescent="0.3">
      <c r="A20" s="144" t="s">
        <v>9</v>
      </c>
      <c r="B20" s="282" t="s">
        <v>77</v>
      </c>
      <c r="C20" s="283"/>
      <c r="D20" s="203"/>
      <c r="E20" s="204"/>
      <c r="F20" s="203"/>
      <c r="G20" s="204"/>
      <c r="H20" s="203"/>
      <c r="I20" s="204"/>
      <c r="J20" s="203"/>
      <c r="K20" s="204"/>
      <c r="L20" s="198">
        <f t="shared" si="0"/>
        <v>0</v>
      </c>
      <c r="M20" s="170">
        <f t="shared" si="0"/>
        <v>0</v>
      </c>
      <c r="N20" s="147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</row>
    <row r="21" spans="1:31" ht="14.1" customHeight="1" x14ac:dyDescent="0.25">
      <c r="B21" s="103" t="s">
        <v>28</v>
      </c>
      <c r="C21" s="125" t="str">
        <f>[1]Sheet2!$C$47</f>
        <v>Mr.K.Ahilendirajah</v>
      </c>
      <c r="D21" s="180">
        <f>[8]Sheet1!$K$96</f>
        <v>25</v>
      </c>
      <c r="E21" s="181"/>
      <c r="F21" s="180">
        <f>[8]Sheet1!$K$95</f>
        <v>70</v>
      </c>
      <c r="G21" s="181"/>
      <c r="H21" s="180"/>
      <c r="I21" s="181"/>
      <c r="J21" s="180">
        <f>[8]Sheet1!$K$94</f>
        <v>5</v>
      </c>
      <c r="K21" s="181"/>
      <c r="L21" s="183">
        <f t="shared" si="0"/>
        <v>100</v>
      </c>
      <c r="M21" s="184">
        <f t="shared" si="0"/>
        <v>0</v>
      </c>
      <c r="N21" s="106">
        <f t="shared" ref="N21:N28" si="3">SUM(L21:M21)</f>
        <v>100</v>
      </c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</row>
    <row r="22" spans="1:31" ht="14.1" customHeight="1" x14ac:dyDescent="0.25">
      <c r="B22" s="36" t="s">
        <v>29</v>
      </c>
      <c r="C22" s="37" t="str">
        <f>[1]Sheet2!$C$52</f>
        <v>Sajath Distributors</v>
      </c>
      <c r="D22" s="185"/>
      <c r="E22" s="186"/>
      <c r="F22" s="185"/>
      <c r="G22" s="186"/>
      <c r="H22" s="185"/>
      <c r="I22" s="186"/>
      <c r="J22" s="185"/>
      <c r="K22" s="186"/>
      <c r="L22" s="188">
        <f t="shared" si="0"/>
        <v>0</v>
      </c>
      <c r="M22" s="189">
        <f t="shared" si="0"/>
        <v>0</v>
      </c>
      <c r="N22" s="40">
        <f t="shared" si="3"/>
        <v>0</v>
      </c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</row>
    <row r="23" spans="1:31" ht="14.1" customHeight="1" x14ac:dyDescent="0.25">
      <c r="B23" s="36" t="s">
        <v>30</v>
      </c>
      <c r="C23" s="37" t="str">
        <f>[1]Sheet2!$C$54</f>
        <v>Mr.M.T.Muzamil</v>
      </c>
      <c r="D23" s="185">
        <f>[8]Sheet1!$K$103</f>
        <v>3</v>
      </c>
      <c r="E23" s="186"/>
      <c r="F23" s="185">
        <f>[8]Sheet1!$K$102</f>
        <v>35</v>
      </c>
      <c r="G23" s="186"/>
      <c r="H23" s="185">
        <f>[8]Sheet1!$K$101</f>
        <v>40</v>
      </c>
      <c r="I23" s="186"/>
      <c r="J23" s="185">
        <f>[8]Sheet1!$K$100</f>
        <v>7</v>
      </c>
      <c r="K23" s="186"/>
      <c r="L23" s="188">
        <f t="shared" si="0"/>
        <v>85</v>
      </c>
      <c r="M23" s="189">
        <f t="shared" si="0"/>
        <v>0</v>
      </c>
      <c r="N23" s="40">
        <f t="shared" si="3"/>
        <v>85</v>
      </c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</row>
    <row r="24" spans="1:31" ht="14.1" customHeight="1" x14ac:dyDescent="0.25">
      <c r="B24" s="36" t="s">
        <v>31</v>
      </c>
      <c r="C24" s="37" t="str">
        <f>[1]Sheet2!$C$50</f>
        <v>Ms.Prathanjani</v>
      </c>
      <c r="D24" s="185"/>
      <c r="E24" s="186"/>
      <c r="F24" s="185"/>
      <c r="G24" s="186"/>
      <c r="H24" s="185"/>
      <c r="I24" s="186"/>
      <c r="J24" s="185"/>
      <c r="K24" s="186"/>
      <c r="L24" s="188">
        <f t="shared" si="0"/>
        <v>0</v>
      </c>
      <c r="M24" s="189">
        <f t="shared" si="0"/>
        <v>0</v>
      </c>
      <c r="N24" s="40">
        <f t="shared" si="3"/>
        <v>0</v>
      </c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</row>
    <row r="25" spans="1:31" ht="14.1" customHeight="1" x14ac:dyDescent="0.25">
      <c r="B25" s="36" t="s">
        <v>32</v>
      </c>
      <c r="C25" s="37" t="str">
        <f>[1]Sheet2!$C$48</f>
        <v>Mr.Vasantha Kumar</v>
      </c>
      <c r="D25" s="185"/>
      <c r="E25" s="186"/>
      <c r="F25" s="185"/>
      <c r="G25" s="186"/>
      <c r="H25" s="185"/>
      <c r="I25" s="186"/>
      <c r="J25" s="185"/>
      <c r="K25" s="186"/>
      <c r="L25" s="188">
        <f t="shared" si="0"/>
        <v>0</v>
      </c>
      <c r="M25" s="189">
        <f t="shared" si="0"/>
        <v>0</v>
      </c>
      <c r="N25" s="40">
        <f t="shared" si="3"/>
        <v>0</v>
      </c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</row>
    <row r="26" spans="1:31" ht="14.1" customHeight="1" x14ac:dyDescent="0.25">
      <c r="B26" s="36" t="s">
        <v>33</v>
      </c>
      <c r="C26" s="37" t="str">
        <f>[1]Sheet2!$C$53</f>
        <v>Mr.I.H.M.Nadun Hasarindu</v>
      </c>
      <c r="D26" s="185"/>
      <c r="E26" s="186"/>
      <c r="F26" s="185"/>
      <c r="G26" s="186"/>
      <c r="H26" s="185"/>
      <c r="I26" s="186"/>
      <c r="J26" s="185"/>
      <c r="K26" s="186"/>
      <c r="L26" s="188">
        <f t="shared" si="0"/>
        <v>0</v>
      </c>
      <c r="M26" s="189">
        <f t="shared" si="0"/>
        <v>0</v>
      </c>
      <c r="N26" s="40">
        <f t="shared" si="3"/>
        <v>0</v>
      </c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</row>
    <row r="27" spans="1:31" ht="14.1" customHeight="1" x14ac:dyDescent="0.25">
      <c r="B27" s="36" t="s">
        <v>34</v>
      </c>
      <c r="C27" s="37" t="str">
        <f>[1]Sheet2!$C$51</f>
        <v>COSCO Marketing(Mr.A.M.Irshath)</v>
      </c>
      <c r="D27" s="185"/>
      <c r="E27" s="186"/>
      <c r="F27" s="185"/>
      <c r="G27" s="186"/>
      <c r="H27" s="185"/>
      <c r="I27" s="186"/>
      <c r="J27" s="185"/>
      <c r="K27" s="186"/>
      <c r="L27" s="188">
        <f t="shared" si="0"/>
        <v>0</v>
      </c>
      <c r="M27" s="189">
        <f t="shared" si="0"/>
        <v>0</v>
      </c>
      <c r="N27" s="40">
        <f t="shared" si="3"/>
        <v>0</v>
      </c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</row>
    <row r="28" spans="1:31" ht="14.1" customHeight="1" thickBot="1" x14ac:dyDescent="0.3">
      <c r="B28" s="45" t="s">
        <v>35</v>
      </c>
      <c r="C28" s="46" t="str">
        <f>[1]Sheet2!$C$49</f>
        <v>Mr.Sampath Kumara(Sonwel Di:)</v>
      </c>
      <c r="D28" s="190"/>
      <c r="E28" s="191"/>
      <c r="F28" s="190"/>
      <c r="G28" s="191"/>
      <c r="H28" s="190"/>
      <c r="I28" s="191"/>
      <c r="J28" s="190"/>
      <c r="K28" s="191"/>
      <c r="L28" s="205">
        <f t="shared" si="0"/>
        <v>0</v>
      </c>
      <c r="M28" s="206">
        <f t="shared" si="0"/>
        <v>0</v>
      </c>
      <c r="N28" s="40">
        <f t="shared" si="3"/>
        <v>0</v>
      </c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</row>
    <row r="29" spans="1:31" s="95" customFormat="1" ht="14.1" customHeight="1" thickBot="1" x14ac:dyDescent="0.3">
      <c r="B29" s="276" t="s">
        <v>5</v>
      </c>
      <c r="C29" s="277"/>
      <c r="D29" s="199">
        <f t="shared" ref="D29:K29" si="4">SUM(D21:D28)</f>
        <v>28</v>
      </c>
      <c r="E29" s="200">
        <f t="shared" si="4"/>
        <v>0</v>
      </c>
      <c r="F29" s="199">
        <f t="shared" si="4"/>
        <v>105</v>
      </c>
      <c r="G29" s="200">
        <f t="shared" si="4"/>
        <v>0</v>
      </c>
      <c r="H29" s="199">
        <f t="shared" si="4"/>
        <v>40</v>
      </c>
      <c r="I29" s="200">
        <f t="shared" si="4"/>
        <v>0</v>
      </c>
      <c r="J29" s="199">
        <f t="shared" si="4"/>
        <v>12</v>
      </c>
      <c r="K29" s="200">
        <f t="shared" si="4"/>
        <v>0</v>
      </c>
      <c r="L29" s="201">
        <f t="shared" si="0"/>
        <v>185</v>
      </c>
      <c r="M29" s="202">
        <f t="shared" si="0"/>
        <v>0</v>
      </c>
      <c r="N29" s="162">
        <f>SUM(N20:N28)</f>
        <v>185</v>
      </c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</row>
    <row r="30" spans="1:31" ht="14.1" customHeight="1" thickBot="1" x14ac:dyDescent="0.3">
      <c r="A30" s="144" t="s">
        <v>9</v>
      </c>
      <c r="B30" s="282" t="s">
        <v>76</v>
      </c>
      <c r="C30" s="283"/>
      <c r="D30" s="203"/>
      <c r="E30" s="204"/>
      <c r="F30" s="203">
        <f>SUM(D30:E30)</f>
        <v>0</v>
      </c>
      <c r="G30" s="204"/>
      <c r="H30" s="203"/>
      <c r="I30" s="204"/>
      <c r="J30" s="207"/>
      <c r="K30" s="204"/>
      <c r="L30" s="194">
        <f t="shared" si="0"/>
        <v>0</v>
      </c>
      <c r="M30" s="198">
        <f t="shared" si="0"/>
        <v>0</v>
      </c>
      <c r="N30" s="147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</row>
    <row r="31" spans="1:31" ht="14.1" customHeight="1" x14ac:dyDescent="0.25">
      <c r="B31" s="103" t="s">
        <v>36</v>
      </c>
      <c r="C31" s="69" t="str">
        <f>[1]Sheet2!$C$5</f>
        <v>Mr.I.P.Sriyananda</v>
      </c>
      <c r="D31" s="180">
        <f>[8]Sheet1!$K$65</f>
        <v>10</v>
      </c>
      <c r="E31" s="181"/>
      <c r="F31" s="208">
        <f>[8]Sheet1!$K$64</f>
        <v>20</v>
      </c>
      <c r="G31" s="181"/>
      <c r="H31" s="180">
        <f>[8]Sheet1!$K$63</f>
        <v>40</v>
      </c>
      <c r="I31" s="181"/>
      <c r="J31" s="209">
        <f>[8]Sheet1!$K$62</f>
        <v>30</v>
      </c>
      <c r="K31" s="181"/>
      <c r="L31" s="183">
        <f t="shared" si="0"/>
        <v>100</v>
      </c>
      <c r="M31" s="184">
        <f t="shared" si="0"/>
        <v>0</v>
      </c>
      <c r="N31" s="106">
        <f t="shared" ref="N31:N34" si="5">SUM(L31:M31)</f>
        <v>100</v>
      </c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</row>
    <row r="32" spans="1:31" ht="14.1" customHeight="1" x14ac:dyDescent="0.25">
      <c r="B32" s="36" t="s">
        <v>37</v>
      </c>
      <c r="C32" s="70" t="str">
        <f>[1]Sheet2!$C$7</f>
        <v>Mr.Don Anura Hallala</v>
      </c>
      <c r="D32" s="180">
        <f>[8]Sheet1!$K$86</f>
        <v>3</v>
      </c>
      <c r="E32" s="181"/>
      <c r="F32" s="208">
        <f>0</f>
        <v>0</v>
      </c>
      <c r="G32" s="181"/>
      <c r="H32" s="180">
        <f>[8]Sheet1!$K$85</f>
        <v>12</v>
      </c>
      <c r="I32" s="181"/>
      <c r="J32" s="209">
        <f>[8]Sheet1!$K$84</f>
        <v>15</v>
      </c>
      <c r="K32" s="181"/>
      <c r="L32" s="183">
        <f t="shared" si="0"/>
        <v>30</v>
      </c>
      <c r="M32" s="184">
        <f t="shared" si="0"/>
        <v>0</v>
      </c>
      <c r="N32" s="106">
        <f t="shared" si="5"/>
        <v>30</v>
      </c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</row>
    <row r="33" spans="1:32" ht="14.1" customHeight="1" x14ac:dyDescent="0.25">
      <c r="B33" s="36" t="s">
        <v>38</v>
      </c>
      <c r="C33" s="70" t="str">
        <f>[1]Sheet2!$C$8</f>
        <v>Mr.A.P.S.H.Dayarathna</v>
      </c>
      <c r="D33" s="185"/>
      <c r="E33" s="186"/>
      <c r="F33" s="210"/>
      <c r="G33" s="186"/>
      <c r="H33" s="185"/>
      <c r="I33" s="186"/>
      <c r="J33" s="209"/>
      <c r="K33" s="186"/>
      <c r="L33" s="188">
        <f t="shared" si="0"/>
        <v>0</v>
      </c>
      <c r="M33" s="184">
        <f t="shared" si="0"/>
        <v>0</v>
      </c>
      <c r="N33" s="40">
        <f>SUM(L33:M33)</f>
        <v>0</v>
      </c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</row>
    <row r="34" spans="1:32" ht="14.1" customHeight="1" thickBot="1" x14ac:dyDescent="0.3">
      <c r="B34" s="45" t="s">
        <v>39</v>
      </c>
      <c r="C34" s="73" t="str">
        <f>[1]Sheet2!$C$6</f>
        <v>Mr.W.A.M.P.K.De Kosta</v>
      </c>
      <c r="D34" s="190">
        <f>[8]Sheet1!$K$73</f>
        <v>20</v>
      </c>
      <c r="E34" s="191">
        <f>[8]Sheet1!$K$69</f>
        <v>10</v>
      </c>
      <c r="F34" s="241">
        <f>[8]Sheet1!$K$72</f>
        <v>80</v>
      </c>
      <c r="G34" s="226"/>
      <c r="H34" s="225">
        <f>[8]Sheet1!$K$71</f>
        <v>100</v>
      </c>
      <c r="I34" s="226"/>
      <c r="J34" s="213">
        <f>[8]Sheet1!$K$70</f>
        <v>40</v>
      </c>
      <c r="K34" s="191"/>
      <c r="L34" s="205">
        <f t="shared" si="0"/>
        <v>240</v>
      </c>
      <c r="M34" s="206">
        <f t="shared" si="0"/>
        <v>10</v>
      </c>
      <c r="N34" s="40">
        <f t="shared" si="5"/>
        <v>250</v>
      </c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</row>
    <row r="35" spans="1:32" s="95" customFormat="1" ht="14.1" customHeight="1" thickBot="1" x14ac:dyDescent="0.3">
      <c r="B35" s="276" t="s">
        <v>5</v>
      </c>
      <c r="C35" s="277"/>
      <c r="D35" s="199">
        <f t="shared" ref="D35:K35" si="6">SUM(D31:D34)</f>
        <v>33</v>
      </c>
      <c r="E35" s="200">
        <f t="shared" si="6"/>
        <v>10</v>
      </c>
      <c r="F35" s="199">
        <f t="shared" si="6"/>
        <v>100</v>
      </c>
      <c r="G35" s="200">
        <f t="shared" si="6"/>
        <v>0</v>
      </c>
      <c r="H35" s="199">
        <f t="shared" si="6"/>
        <v>152</v>
      </c>
      <c r="I35" s="200">
        <f t="shared" si="6"/>
        <v>0</v>
      </c>
      <c r="J35" s="199">
        <f t="shared" si="6"/>
        <v>85</v>
      </c>
      <c r="K35" s="200">
        <f t="shared" si="6"/>
        <v>0</v>
      </c>
      <c r="L35" s="201">
        <f t="shared" si="0"/>
        <v>370</v>
      </c>
      <c r="M35" s="202">
        <f t="shared" si="0"/>
        <v>10</v>
      </c>
      <c r="N35" s="162">
        <f>SUM(N30:N34)</f>
        <v>380</v>
      </c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</row>
    <row r="36" spans="1:32" ht="14.1" customHeight="1" thickBot="1" x14ac:dyDescent="0.3">
      <c r="A36" s="144" t="s">
        <v>9</v>
      </c>
      <c r="B36" s="282" t="s">
        <v>79</v>
      </c>
      <c r="C36" s="283"/>
      <c r="D36" s="203"/>
      <c r="E36" s="204"/>
      <c r="F36" s="203"/>
      <c r="G36" s="204"/>
      <c r="H36" s="203"/>
      <c r="I36" s="204"/>
      <c r="J36" s="207"/>
      <c r="K36" s="204"/>
      <c r="L36" s="194">
        <f t="shared" si="0"/>
        <v>0</v>
      </c>
      <c r="M36" s="198">
        <f t="shared" si="0"/>
        <v>0</v>
      </c>
      <c r="N36" s="147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</row>
    <row r="37" spans="1:32" ht="14.1" customHeight="1" x14ac:dyDescent="0.25">
      <c r="B37" s="100" t="s">
        <v>40</v>
      </c>
      <c r="C37" s="77" t="str">
        <f>[1]Sheet2!$C$9</f>
        <v>Mr.S.A.M.S.Aththanayakage</v>
      </c>
      <c r="D37" s="180"/>
      <c r="E37" s="181"/>
      <c r="F37" s="180">
        <f>[8]Sheet1!$K$58</f>
        <v>15</v>
      </c>
      <c r="G37" s="181"/>
      <c r="H37" s="180">
        <f>[8]Sheet1!$K$57</f>
        <v>5</v>
      </c>
      <c r="I37" s="181"/>
      <c r="J37" s="209">
        <f>[8]Sheet1!$K$56</f>
        <v>10</v>
      </c>
      <c r="K37" s="181"/>
      <c r="L37" s="183">
        <f t="shared" si="0"/>
        <v>30</v>
      </c>
      <c r="M37" s="184">
        <f t="shared" si="0"/>
        <v>0</v>
      </c>
      <c r="N37" s="106">
        <f t="shared" ref="N37:N40" si="7">SUM(L37:M37)</f>
        <v>30</v>
      </c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</row>
    <row r="38" spans="1:32" ht="14.1" customHeight="1" x14ac:dyDescent="0.25">
      <c r="B38" s="36" t="s">
        <v>41</v>
      </c>
      <c r="C38" s="78" t="str">
        <f>[1]Sheet2!$C$11</f>
        <v>RD Distributor</v>
      </c>
      <c r="D38" s="185">
        <f>[8]Sheet1!$K$80</f>
        <v>25</v>
      </c>
      <c r="E38" s="186"/>
      <c r="F38" s="185">
        <f>[8]Sheet1!$K$79</f>
        <v>10</v>
      </c>
      <c r="G38" s="186"/>
      <c r="H38" s="185">
        <f>[8]Sheet1!$K$78</f>
        <v>15</v>
      </c>
      <c r="I38" s="186"/>
      <c r="J38" s="211">
        <f>[8]Sheet1!$K$77</f>
        <v>15</v>
      </c>
      <c r="K38" s="186"/>
      <c r="L38" s="188">
        <f t="shared" si="0"/>
        <v>65</v>
      </c>
      <c r="M38" s="189">
        <f t="shared" si="0"/>
        <v>0</v>
      </c>
      <c r="N38" s="40">
        <f t="shared" si="7"/>
        <v>65</v>
      </c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</row>
    <row r="39" spans="1:32" ht="14.1" customHeight="1" x14ac:dyDescent="0.25">
      <c r="B39" s="36" t="s">
        <v>42</v>
      </c>
      <c r="C39" s="70" t="s">
        <v>91</v>
      </c>
      <c r="D39" s="185">
        <f>[8]Sheet1!$K$90</f>
        <v>25</v>
      </c>
      <c r="E39" s="186"/>
      <c r="F39" s="185"/>
      <c r="G39" s="186"/>
      <c r="H39" s="185"/>
      <c r="I39" s="186"/>
      <c r="J39" s="211"/>
      <c r="K39" s="186"/>
      <c r="L39" s="188">
        <f t="shared" si="0"/>
        <v>25</v>
      </c>
      <c r="M39" s="189">
        <f t="shared" si="0"/>
        <v>0</v>
      </c>
      <c r="N39" s="40">
        <f t="shared" si="7"/>
        <v>25</v>
      </c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</row>
    <row r="40" spans="1:32" ht="14.1" customHeight="1" thickBot="1" x14ac:dyDescent="0.3">
      <c r="B40" s="100" t="s">
        <v>43</v>
      </c>
      <c r="C40" s="101" t="str">
        <f>[1]Sheet2!$C$10</f>
        <v>Mr.U.L.Wijerathne</v>
      </c>
      <c r="D40" s="190"/>
      <c r="E40" s="191"/>
      <c r="F40" s="190"/>
      <c r="G40" s="191"/>
      <c r="H40" s="190"/>
      <c r="I40" s="191"/>
      <c r="J40" s="213"/>
      <c r="K40" s="191"/>
      <c r="L40" s="205">
        <f t="shared" si="0"/>
        <v>0</v>
      </c>
      <c r="M40" s="206">
        <f t="shared" si="0"/>
        <v>0</v>
      </c>
      <c r="N40" s="40">
        <f t="shared" si="7"/>
        <v>0</v>
      </c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</row>
    <row r="41" spans="1:32" ht="14.1" customHeight="1" thickBot="1" x14ac:dyDescent="0.3">
      <c r="B41" s="278" t="s">
        <v>5</v>
      </c>
      <c r="C41" s="279"/>
      <c r="D41" s="199">
        <f t="shared" ref="D41:K41" si="8">SUM(D37:D40)</f>
        <v>50</v>
      </c>
      <c r="E41" s="200">
        <f t="shared" si="8"/>
        <v>0</v>
      </c>
      <c r="F41" s="199">
        <f t="shared" si="8"/>
        <v>25</v>
      </c>
      <c r="G41" s="200">
        <f t="shared" si="8"/>
        <v>0</v>
      </c>
      <c r="H41" s="199">
        <f t="shared" si="8"/>
        <v>20</v>
      </c>
      <c r="I41" s="200">
        <f t="shared" si="8"/>
        <v>0</v>
      </c>
      <c r="J41" s="199">
        <f t="shared" si="8"/>
        <v>25</v>
      </c>
      <c r="K41" s="200">
        <f t="shared" si="8"/>
        <v>0</v>
      </c>
      <c r="L41" s="201">
        <f t="shared" si="0"/>
        <v>120</v>
      </c>
      <c r="M41" s="202">
        <f t="shared" si="0"/>
        <v>0</v>
      </c>
      <c r="N41" s="162">
        <f>SUM(N36:N40)</f>
        <v>120</v>
      </c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</row>
    <row r="42" spans="1:32" ht="13.5" customHeight="1" thickBot="1" x14ac:dyDescent="0.3">
      <c r="A42" s="144" t="s">
        <v>9</v>
      </c>
      <c r="B42" s="282" t="s">
        <v>80</v>
      </c>
      <c r="C42" s="283"/>
      <c r="D42" s="203"/>
      <c r="E42" s="204"/>
      <c r="F42" s="207"/>
      <c r="G42" s="204"/>
      <c r="H42" s="203"/>
      <c r="I42" s="204"/>
      <c r="J42" s="207"/>
      <c r="K42" s="204"/>
      <c r="L42" s="194">
        <f t="shared" si="0"/>
        <v>0</v>
      </c>
      <c r="M42" s="198">
        <f t="shared" si="0"/>
        <v>0</v>
      </c>
      <c r="N42" s="147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</row>
    <row r="43" spans="1:32" x14ac:dyDescent="0.25">
      <c r="B43" s="100" t="s">
        <v>44</v>
      </c>
      <c r="C43" s="69" t="str">
        <f>[1]Sheet2!$C$45</f>
        <v>Sri Rangan Enterprices</v>
      </c>
      <c r="D43" s="180">
        <f>[8]Sheet1!$K$114</f>
        <v>150</v>
      </c>
      <c r="E43" s="181">
        <f>[8]Sheet1!$K$110</f>
        <v>50</v>
      </c>
      <c r="F43" s="209">
        <f>[8]Sheet1!$K$113</f>
        <v>150</v>
      </c>
      <c r="G43" s="181">
        <f>[8]Sheet1!$K$109</f>
        <v>50</v>
      </c>
      <c r="H43" s="180">
        <f>[8]Sheet1!$K$112</f>
        <v>100</v>
      </c>
      <c r="I43" s="181">
        <f>[8]Sheet1!$K$108</f>
        <v>50</v>
      </c>
      <c r="J43" s="180">
        <f>[8]Sheet1!$K$111</f>
        <v>50</v>
      </c>
      <c r="K43" s="181">
        <f>[8]Sheet1!$K$107</f>
        <v>25</v>
      </c>
      <c r="L43" s="183">
        <f t="shared" si="0"/>
        <v>450</v>
      </c>
      <c r="M43" s="184">
        <f t="shared" si="0"/>
        <v>175</v>
      </c>
      <c r="N43" s="106">
        <f t="shared" ref="N43:N45" si="9">SUM(L43:M43)</f>
        <v>625</v>
      </c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</row>
    <row r="44" spans="1:32" ht="14.1" customHeight="1" x14ac:dyDescent="0.25">
      <c r="B44" s="36" t="s">
        <v>87</v>
      </c>
      <c r="C44" s="70" t="s">
        <v>88</v>
      </c>
      <c r="D44" s="190">
        <f>[8]Sheet1!$K$133</f>
        <v>100</v>
      </c>
      <c r="E44" s="191"/>
      <c r="F44" s="213">
        <f>[8]Sheet1!$K$132</f>
        <v>40</v>
      </c>
      <c r="G44" s="191">
        <f>[8]Sheet1!$K$130</f>
        <v>10</v>
      </c>
      <c r="H44" s="190">
        <f>[8]Sheet1!$K$131</f>
        <v>50</v>
      </c>
      <c r="I44" s="191"/>
      <c r="J44" s="190"/>
      <c r="K44" s="191"/>
      <c r="L44" s="205">
        <f t="shared" si="0"/>
        <v>190</v>
      </c>
      <c r="M44" s="206">
        <f t="shared" si="0"/>
        <v>10</v>
      </c>
      <c r="N44" s="40">
        <f t="shared" si="9"/>
        <v>200</v>
      </c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</row>
    <row r="45" spans="1:32" ht="14.1" customHeight="1" thickBot="1" x14ac:dyDescent="0.3">
      <c r="B45" s="100" t="s">
        <v>46</v>
      </c>
      <c r="C45" s="73" t="str">
        <f>[1]Sheet2!$C$46</f>
        <v>Mr.J.A.R.J.Arachchi(G.P.D.Group)</v>
      </c>
      <c r="D45" s="220"/>
      <c r="E45" s="221"/>
      <c r="F45" s="222">
        <f>[8]Sheet1!$K$12</f>
        <v>0</v>
      </c>
      <c r="G45" s="221"/>
      <c r="H45" s="220"/>
      <c r="I45" s="221"/>
      <c r="J45" s="220"/>
      <c r="K45" s="221"/>
      <c r="L45" s="223">
        <f t="shared" si="0"/>
        <v>0</v>
      </c>
      <c r="M45" s="224">
        <f t="shared" si="0"/>
        <v>0</v>
      </c>
      <c r="N45" s="40">
        <f t="shared" si="9"/>
        <v>0</v>
      </c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</row>
    <row r="46" spans="1:32" s="95" customFormat="1" ht="14.1" customHeight="1" thickBot="1" x14ac:dyDescent="0.3">
      <c r="B46" s="276" t="s">
        <v>5</v>
      </c>
      <c r="C46" s="277"/>
      <c r="D46" s="199">
        <f t="shared" ref="D46:K46" si="10">SUM(D43:D45)</f>
        <v>250</v>
      </c>
      <c r="E46" s="200">
        <f t="shared" si="10"/>
        <v>50</v>
      </c>
      <c r="F46" s="199">
        <f t="shared" si="10"/>
        <v>190</v>
      </c>
      <c r="G46" s="200">
        <f t="shared" si="10"/>
        <v>60</v>
      </c>
      <c r="H46" s="199">
        <f t="shared" si="10"/>
        <v>150</v>
      </c>
      <c r="I46" s="200">
        <f t="shared" si="10"/>
        <v>50</v>
      </c>
      <c r="J46" s="199">
        <f t="shared" si="10"/>
        <v>50</v>
      </c>
      <c r="K46" s="200">
        <f t="shared" si="10"/>
        <v>25</v>
      </c>
      <c r="L46" s="202">
        <f t="shared" si="0"/>
        <v>640</v>
      </c>
      <c r="M46" s="202">
        <f t="shared" si="0"/>
        <v>185</v>
      </c>
      <c r="N46" s="162">
        <f>SUM(N42:N45)</f>
        <v>825</v>
      </c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</row>
    <row r="47" spans="1:32" ht="14.1" customHeight="1" thickBot="1" x14ac:dyDescent="0.3">
      <c r="A47" s="144" t="s">
        <v>9</v>
      </c>
      <c r="B47" s="282" t="s">
        <v>81</v>
      </c>
      <c r="C47" s="283"/>
      <c r="D47" s="203"/>
      <c r="E47" s="204"/>
      <c r="F47" s="203"/>
      <c r="G47" s="204"/>
      <c r="H47" s="203"/>
      <c r="I47" s="204"/>
      <c r="J47" s="203"/>
      <c r="K47" s="204"/>
      <c r="L47" s="198">
        <f t="shared" si="0"/>
        <v>0</v>
      </c>
      <c r="M47" s="198">
        <f t="shared" si="0"/>
        <v>0</v>
      </c>
      <c r="N47" s="147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</row>
    <row r="48" spans="1:32" ht="14.1" customHeight="1" x14ac:dyDescent="0.25">
      <c r="B48" s="100" t="s">
        <v>47</v>
      </c>
      <c r="C48" s="69" t="str">
        <f>[1]Sheet2!$C$24</f>
        <v>Mr.R.H.Lional</v>
      </c>
      <c r="D48" s="180"/>
      <c r="E48" s="181"/>
      <c r="F48" s="180">
        <f>[8]Sheet1!$K$144</f>
        <v>3</v>
      </c>
      <c r="G48" s="181"/>
      <c r="H48" s="180">
        <f>[8]Sheet1!$K$143</f>
        <v>4</v>
      </c>
      <c r="I48" s="181"/>
      <c r="J48" s="180">
        <f>[8]Sheet1!$K$142</f>
        <v>3</v>
      </c>
      <c r="K48" s="181"/>
      <c r="L48" s="184">
        <f t="shared" si="0"/>
        <v>10</v>
      </c>
      <c r="M48" s="184">
        <f t="shared" si="0"/>
        <v>0</v>
      </c>
      <c r="N48" s="106">
        <f t="shared" ref="N48:N56" si="11">SUM(L48:M48)</f>
        <v>10</v>
      </c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</row>
    <row r="49" spans="1:31" ht="14.1" customHeight="1" x14ac:dyDescent="0.25">
      <c r="B49" s="36" t="s">
        <v>48</v>
      </c>
      <c r="C49" s="70" t="str">
        <f>[1]Sheet2!$C$27</f>
        <v>Mr.P.A.Neel</v>
      </c>
      <c r="D49" s="185"/>
      <c r="E49" s="186"/>
      <c r="F49" s="185">
        <f>[8]Sheet1!$K$150</f>
        <v>15</v>
      </c>
      <c r="G49" s="186"/>
      <c r="H49" s="185">
        <f>[8]Sheet1!$K$149</f>
        <v>15</v>
      </c>
      <c r="I49" s="186"/>
      <c r="J49" s="185">
        <f>[8]Sheet1!$K$148</f>
        <v>10</v>
      </c>
      <c r="K49" s="186"/>
      <c r="L49" s="189">
        <f t="shared" si="0"/>
        <v>40</v>
      </c>
      <c r="M49" s="189">
        <f t="shared" si="0"/>
        <v>0</v>
      </c>
      <c r="N49" s="40">
        <f t="shared" si="11"/>
        <v>40</v>
      </c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</row>
    <row r="50" spans="1:31" ht="14.1" customHeight="1" x14ac:dyDescent="0.25">
      <c r="B50" s="36" t="s">
        <v>49</v>
      </c>
      <c r="C50" s="70" t="str">
        <f>[1]Sheet2!$C$25</f>
        <v>Mr.Y.S.A.Weerawardena</v>
      </c>
      <c r="D50" s="185"/>
      <c r="E50" s="186"/>
      <c r="F50" s="185">
        <f>[8]Sheet1!$K$155</f>
        <v>10</v>
      </c>
      <c r="G50" s="186"/>
      <c r="H50" s="185">
        <f>[8]Sheet1!$K$154</f>
        <v>20</v>
      </c>
      <c r="I50" s="186"/>
      <c r="J50" s="185"/>
      <c r="K50" s="186"/>
      <c r="L50" s="189">
        <f t="shared" si="0"/>
        <v>30</v>
      </c>
      <c r="M50" s="189">
        <f t="shared" si="0"/>
        <v>0</v>
      </c>
      <c r="N50" s="40">
        <f t="shared" si="11"/>
        <v>30</v>
      </c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</row>
    <row r="51" spans="1:31" ht="14.1" customHeight="1" x14ac:dyDescent="0.25">
      <c r="B51" s="36" t="s">
        <v>50</v>
      </c>
      <c r="C51" s="70" t="str">
        <f>[1]Sheet2!$C$21</f>
        <v xml:space="preserve">Mr.Lathif </v>
      </c>
      <c r="D51" s="185"/>
      <c r="E51" s="186"/>
      <c r="F51" s="185">
        <f>[8]Sheet1!$K$169</f>
        <v>15</v>
      </c>
      <c r="G51" s="186"/>
      <c r="H51" s="185">
        <f>[8]Sheet1!$K$168</f>
        <v>15</v>
      </c>
      <c r="I51" s="186"/>
      <c r="J51" s="185"/>
      <c r="K51" s="186"/>
      <c r="L51" s="189">
        <f t="shared" si="0"/>
        <v>30</v>
      </c>
      <c r="M51" s="189">
        <f t="shared" si="0"/>
        <v>0</v>
      </c>
      <c r="N51" s="40">
        <f t="shared" si="11"/>
        <v>30</v>
      </c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</row>
    <row r="52" spans="1:31" ht="14.1" customHeight="1" x14ac:dyDescent="0.25">
      <c r="B52" s="36" t="s">
        <v>51</v>
      </c>
      <c r="C52" s="70" t="str">
        <f>[1]Sheet2!$C$23</f>
        <v>Mr.M.N.M.Nisfer</v>
      </c>
      <c r="D52" s="185">
        <f>[8]Sheet1!$K$176</f>
        <v>5</v>
      </c>
      <c r="E52" s="186"/>
      <c r="F52" s="185">
        <f>[8]Sheet1!$K$175</f>
        <v>5</v>
      </c>
      <c r="G52" s="186"/>
      <c r="H52" s="185">
        <f>[8]Sheet1!$K$174</f>
        <v>10</v>
      </c>
      <c r="I52" s="186"/>
      <c r="J52" s="185">
        <f>[8]Sheet1!$K$173</f>
        <v>15</v>
      </c>
      <c r="K52" s="186"/>
      <c r="L52" s="189">
        <f t="shared" si="0"/>
        <v>35</v>
      </c>
      <c r="M52" s="189">
        <f t="shared" si="0"/>
        <v>0</v>
      </c>
      <c r="N52" s="40">
        <f t="shared" si="11"/>
        <v>35</v>
      </c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</row>
    <row r="53" spans="1:31" ht="13.5" customHeight="1" x14ac:dyDescent="0.25">
      <c r="B53" s="36" t="s">
        <v>52</v>
      </c>
      <c r="C53" s="70" t="str">
        <f>[1]Sheet2!$C$20</f>
        <v>Royal Dis:</v>
      </c>
      <c r="D53" s="185"/>
      <c r="E53" s="186"/>
      <c r="F53" s="185">
        <f>[8]Sheet1!$K$182</f>
        <v>5</v>
      </c>
      <c r="G53" s="186"/>
      <c r="H53" s="185">
        <f>[8]Sheet1!$K$181</f>
        <v>5</v>
      </c>
      <c r="I53" s="186"/>
      <c r="J53" s="185">
        <f>[8]Sheet1!$K$180</f>
        <v>20</v>
      </c>
      <c r="K53" s="186"/>
      <c r="L53" s="189">
        <f t="shared" si="0"/>
        <v>30</v>
      </c>
      <c r="M53" s="189">
        <f t="shared" si="0"/>
        <v>0</v>
      </c>
      <c r="N53" s="40">
        <f t="shared" si="11"/>
        <v>30</v>
      </c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</row>
    <row r="54" spans="1:31" x14ac:dyDescent="0.25">
      <c r="B54" s="36" t="s">
        <v>55</v>
      </c>
      <c r="C54" s="70" t="str">
        <f>[1]Sheet2!$C$26</f>
        <v>Mr.D.C.Priyantha Kumara</v>
      </c>
      <c r="D54" s="185"/>
      <c r="E54" s="186"/>
      <c r="F54" s="185"/>
      <c r="G54" s="186"/>
      <c r="H54" s="185">
        <f>[8]Sheet1!$K$159</f>
        <v>10</v>
      </c>
      <c r="I54" s="186"/>
      <c r="J54" s="185"/>
      <c r="K54" s="186"/>
      <c r="L54" s="189">
        <f t="shared" si="0"/>
        <v>10</v>
      </c>
      <c r="M54" s="189">
        <f t="shared" si="0"/>
        <v>0</v>
      </c>
      <c r="N54" s="40">
        <f t="shared" si="11"/>
        <v>10</v>
      </c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</row>
    <row r="55" spans="1:31" ht="13.5" customHeight="1" x14ac:dyDescent="0.25">
      <c r="B55" s="36" t="s">
        <v>53</v>
      </c>
      <c r="C55" s="70" t="str">
        <f>[1]Sheet2!$C$22</f>
        <v>Mr.Franando</v>
      </c>
      <c r="D55" s="185">
        <f>0</f>
        <v>0</v>
      </c>
      <c r="E55" s="186">
        <f>[8]Sheet1!$K$188</f>
        <v>5</v>
      </c>
      <c r="F55" s="185"/>
      <c r="G55" s="186">
        <f>[8]Sheet1!$K$187</f>
        <v>25</v>
      </c>
      <c r="H55" s="185"/>
      <c r="I55" s="186"/>
      <c r="J55" s="185">
        <f>[8]Sheet1!$K$189</f>
        <v>40</v>
      </c>
      <c r="K55" s="186">
        <f>[8]Sheet1!$K$186</f>
        <v>5</v>
      </c>
      <c r="L55" s="189">
        <f t="shared" si="0"/>
        <v>40</v>
      </c>
      <c r="M55" s="189">
        <f t="shared" si="0"/>
        <v>35</v>
      </c>
      <c r="N55" s="40">
        <f t="shared" si="11"/>
        <v>75</v>
      </c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</row>
    <row r="56" spans="1:31" ht="13.5" customHeight="1" thickBot="1" x14ac:dyDescent="0.3">
      <c r="B56" s="100" t="s">
        <v>54</v>
      </c>
      <c r="C56" s="73" t="str">
        <f>[1]Sheet2!$C$28</f>
        <v>Mrs.P.W.N.Damayanthi</v>
      </c>
      <c r="D56" s="190"/>
      <c r="E56" s="191"/>
      <c r="F56" s="190">
        <f>[8]Sheet1!$K$164</f>
        <v>5</v>
      </c>
      <c r="G56" s="191"/>
      <c r="H56" s="190">
        <f>0</f>
        <v>0</v>
      </c>
      <c r="I56" s="191"/>
      <c r="J56" s="190">
        <f>[8]Sheet1!$K$163</f>
        <v>15</v>
      </c>
      <c r="K56" s="191"/>
      <c r="L56" s="206">
        <f t="shared" si="0"/>
        <v>20</v>
      </c>
      <c r="M56" s="206">
        <f t="shared" si="0"/>
        <v>0</v>
      </c>
      <c r="N56" s="40">
        <f t="shared" si="11"/>
        <v>20</v>
      </c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</row>
    <row r="57" spans="1:31" s="95" customFormat="1" ht="14.1" customHeight="1" thickBot="1" x14ac:dyDescent="0.3">
      <c r="B57" s="276" t="s">
        <v>5</v>
      </c>
      <c r="C57" s="277"/>
      <c r="D57" s="199">
        <f t="shared" ref="D57:K57" si="12">SUM(D48:D56)</f>
        <v>5</v>
      </c>
      <c r="E57" s="200">
        <f t="shared" si="12"/>
        <v>5</v>
      </c>
      <c r="F57" s="199">
        <f t="shared" si="12"/>
        <v>58</v>
      </c>
      <c r="G57" s="200">
        <f t="shared" si="12"/>
        <v>25</v>
      </c>
      <c r="H57" s="199">
        <f t="shared" si="12"/>
        <v>79</v>
      </c>
      <c r="I57" s="200">
        <f t="shared" si="12"/>
        <v>0</v>
      </c>
      <c r="J57" s="199">
        <f t="shared" si="12"/>
        <v>103</v>
      </c>
      <c r="K57" s="200">
        <f t="shared" si="12"/>
        <v>5</v>
      </c>
      <c r="L57" s="202">
        <f t="shared" si="0"/>
        <v>245</v>
      </c>
      <c r="M57" s="202">
        <f t="shared" si="0"/>
        <v>35</v>
      </c>
      <c r="N57" s="162">
        <f>SUM(N47:N56)</f>
        <v>280</v>
      </c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</row>
    <row r="58" spans="1:31" ht="14.1" customHeight="1" thickBot="1" x14ac:dyDescent="0.3">
      <c r="A58" s="144" t="s">
        <v>9</v>
      </c>
      <c r="B58" s="282" t="s">
        <v>82</v>
      </c>
      <c r="C58" s="283"/>
      <c r="D58" s="203"/>
      <c r="E58" s="204"/>
      <c r="F58" s="203"/>
      <c r="G58" s="204"/>
      <c r="H58" s="203"/>
      <c r="I58" s="204"/>
      <c r="J58" s="203"/>
      <c r="K58" s="204"/>
      <c r="L58" s="194">
        <f t="shared" si="0"/>
        <v>0</v>
      </c>
      <c r="M58" s="198">
        <f t="shared" si="0"/>
        <v>0</v>
      </c>
      <c r="N58" s="147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</row>
    <row r="59" spans="1:31" ht="14.1" customHeight="1" x14ac:dyDescent="0.25">
      <c r="A59" s="144"/>
      <c r="B59" s="103" t="s">
        <v>56</v>
      </c>
      <c r="C59" s="69" t="str">
        <f>[1]Sheet2!$C$17</f>
        <v>Mr.M.J.J.Udayakantha</v>
      </c>
      <c r="D59" s="180"/>
      <c r="E59" s="181"/>
      <c r="F59" s="180">
        <f>[8]Sheet1!$K$210</f>
        <v>50</v>
      </c>
      <c r="G59" s="181"/>
      <c r="H59" s="180">
        <v>25</v>
      </c>
      <c r="I59" s="181"/>
      <c r="J59" s="185">
        <f>[8]Sheet1!$K$208</f>
        <v>90</v>
      </c>
      <c r="K59" s="181"/>
      <c r="L59" s="183">
        <f t="shared" si="0"/>
        <v>165</v>
      </c>
      <c r="M59" s="184">
        <f t="shared" si="0"/>
        <v>0</v>
      </c>
      <c r="N59" s="106">
        <f t="shared" ref="N59:N65" si="13">SUM(L59:M59)</f>
        <v>165</v>
      </c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</row>
    <row r="60" spans="1:31" ht="14.1" customHeight="1" x14ac:dyDescent="0.25">
      <c r="B60" s="36" t="s">
        <v>57</v>
      </c>
      <c r="C60" s="70" t="str">
        <f>[1]Sheet2!$C$18</f>
        <v>Mrs.J.M.N.Manike</v>
      </c>
      <c r="D60" s="185"/>
      <c r="E60" s="186"/>
      <c r="F60" s="185"/>
      <c r="G60" s="186"/>
      <c r="H60" s="185"/>
      <c r="I60" s="186"/>
      <c r="J60" s="185">
        <f>[8]Sheet1!$K$200</f>
        <v>10</v>
      </c>
      <c r="K60" s="186"/>
      <c r="L60" s="188">
        <f t="shared" si="0"/>
        <v>10</v>
      </c>
      <c r="M60" s="189">
        <f t="shared" si="0"/>
        <v>0</v>
      </c>
      <c r="N60" s="40">
        <f t="shared" si="13"/>
        <v>10</v>
      </c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</row>
    <row r="61" spans="1:31" ht="14.1" customHeight="1" x14ac:dyDescent="0.25">
      <c r="B61" s="36" t="s">
        <v>58</v>
      </c>
      <c r="C61" s="70" t="str">
        <f>[1]Sheet2!$C$16</f>
        <v>Mr.L.R.N.J.Bandara</v>
      </c>
      <c r="D61" s="185"/>
      <c r="E61" s="186"/>
      <c r="F61" s="185"/>
      <c r="G61" s="186"/>
      <c r="H61" s="185"/>
      <c r="I61" s="186"/>
      <c r="J61" s="185"/>
      <c r="K61" s="186"/>
      <c r="L61" s="188">
        <f t="shared" si="0"/>
        <v>0</v>
      </c>
      <c r="M61" s="189">
        <f t="shared" si="0"/>
        <v>0</v>
      </c>
      <c r="N61" s="40">
        <f t="shared" si="13"/>
        <v>0</v>
      </c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</row>
    <row r="62" spans="1:31" ht="14.1" customHeight="1" x14ac:dyDescent="0.25">
      <c r="B62" s="36" t="s">
        <v>59</v>
      </c>
      <c r="C62" s="70" t="str">
        <f>[1]Sheet2!$C$14</f>
        <v>Mr.R.I.B.Sameera Maduranga</v>
      </c>
      <c r="D62" s="185">
        <f>[8]Sheet1!$K$196</f>
        <v>5</v>
      </c>
      <c r="E62" s="186"/>
      <c r="F62" s="185">
        <f>[8]Sheet1!$K$195</f>
        <v>5</v>
      </c>
      <c r="G62" s="186"/>
      <c r="H62" s="185">
        <f>[8]Sheet1!$K$194</f>
        <v>5</v>
      </c>
      <c r="I62" s="186"/>
      <c r="J62" s="185">
        <f>[8]Sheet1!$K$193</f>
        <v>5</v>
      </c>
      <c r="K62" s="186"/>
      <c r="L62" s="188">
        <f t="shared" si="0"/>
        <v>20</v>
      </c>
      <c r="M62" s="189"/>
      <c r="N62" s="40">
        <f t="shared" si="13"/>
        <v>20</v>
      </c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</row>
    <row r="63" spans="1:31" ht="14.1" customHeight="1" x14ac:dyDescent="0.25">
      <c r="B63" s="36" t="s">
        <v>60</v>
      </c>
      <c r="C63" s="70" t="str">
        <f>[1]Sheet2!$C$13</f>
        <v>Mr.K.R.A.N.Kumara(A.N.K.Dis:)</v>
      </c>
      <c r="D63" s="185"/>
      <c r="E63" s="186"/>
      <c r="F63" s="185">
        <f>[8]Sheet1!$K$204</f>
        <v>10</v>
      </c>
      <c r="G63" s="186"/>
      <c r="H63" s="185"/>
      <c r="I63" s="186"/>
      <c r="J63" s="185"/>
      <c r="K63" s="186"/>
      <c r="L63" s="188">
        <f t="shared" si="0"/>
        <v>10</v>
      </c>
      <c r="M63" s="189">
        <f t="shared" si="0"/>
        <v>0</v>
      </c>
      <c r="N63" s="40">
        <f t="shared" si="13"/>
        <v>10</v>
      </c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</row>
    <row r="64" spans="1:31" ht="14.1" customHeight="1" x14ac:dyDescent="0.25">
      <c r="B64" s="36" t="s">
        <v>62</v>
      </c>
      <c r="C64" s="73" t="str">
        <f>[1]Sheet2!$C$19</f>
        <v>Mr.G.M.S.R.S.Kumara</v>
      </c>
      <c r="D64" s="185"/>
      <c r="E64" s="186"/>
      <c r="F64" s="185">
        <f>[8]Sheet1!$K$215</f>
        <v>20</v>
      </c>
      <c r="G64" s="186"/>
      <c r="H64" s="185">
        <f>[8]Sheet1!$K$214</f>
        <v>5</v>
      </c>
      <c r="I64" s="186"/>
      <c r="J64" s="185"/>
      <c r="K64" s="186"/>
      <c r="L64" s="188">
        <f t="shared" si="0"/>
        <v>25</v>
      </c>
      <c r="M64" s="189">
        <f t="shared" si="0"/>
        <v>0</v>
      </c>
      <c r="N64" s="40">
        <f t="shared" si="13"/>
        <v>25</v>
      </c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</row>
    <row r="65" spans="1:31" ht="14.1" customHeight="1" thickBot="1" x14ac:dyDescent="0.3">
      <c r="B65" s="102" t="s">
        <v>61</v>
      </c>
      <c r="C65" s="73" t="s">
        <v>97</v>
      </c>
      <c r="D65" s="190"/>
      <c r="E65" s="191"/>
      <c r="F65" s="225"/>
      <c r="G65" s="226"/>
      <c r="H65" s="225"/>
      <c r="I65" s="226"/>
      <c r="J65" s="225"/>
      <c r="K65" s="226"/>
      <c r="L65" s="205">
        <f t="shared" si="0"/>
        <v>0</v>
      </c>
      <c r="M65" s="206">
        <f t="shared" si="0"/>
        <v>0</v>
      </c>
      <c r="N65" s="40">
        <f t="shared" si="13"/>
        <v>0</v>
      </c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</row>
    <row r="66" spans="1:31" ht="14.1" customHeight="1" thickBot="1" x14ac:dyDescent="0.3">
      <c r="B66" s="323" t="s">
        <v>5</v>
      </c>
      <c r="C66" s="324"/>
      <c r="D66" s="227">
        <f t="shared" ref="D66:K66" si="14">SUM(D59:D65)</f>
        <v>5</v>
      </c>
      <c r="E66" s="200">
        <f t="shared" si="14"/>
        <v>0</v>
      </c>
      <c r="F66" s="199">
        <f t="shared" si="14"/>
        <v>85</v>
      </c>
      <c r="G66" s="200">
        <f t="shared" si="14"/>
        <v>0</v>
      </c>
      <c r="H66" s="199">
        <f t="shared" si="14"/>
        <v>35</v>
      </c>
      <c r="I66" s="200">
        <f t="shared" si="14"/>
        <v>0</v>
      </c>
      <c r="J66" s="199">
        <f t="shared" si="14"/>
        <v>105</v>
      </c>
      <c r="K66" s="200">
        <f t="shared" si="14"/>
        <v>0</v>
      </c>
      <c r="L66" s="201">
        <f>D66+F66+H66+J66</f>
        <v>230</v>
      </c>
      <c r="M66" s="202">
        <f t="shared" si="0"/>
        <v>0</v>
      </c>
      <c r="N66" s="162">
        <f>SUM(N58:N65)</f>
        <v>230</v>
      </c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</row>
    <row r="67" spans="1:31" ht="14.1" customHeight="1" thickBot="1" x14ac:dyDescent="0.3">
      <c r="A67" s="144" t="s">
        <v>9</v>
      </c>
      <c r="B67" s="284" t="s">
        <v>83</v>
      </c>
      <c r="C67" s="285"/>
      <c r="D67" s="245"/>
      <c r="E67" s="195">
        <f>SUM(E59:E65)</f>
        <v>0</v>
      </c>
      <c r="F67" s="194"/>
      <c r="G67" s="195">
        <v>0</v>
      </c>
      <c r="H67" s="194"/>
      <c r="I67" s="195">
        <f>SUM(I59:I65)</f>
        <v>0</v>
      </c>
      <c r="J67" s="194"/>
      <c r="K67" s="195">
        <f>SUM(K59:K65)</f>
        <v>0</v>
      </c>
      <c r="L67" s="194">
        <f t="shared" si="0"/>
        <v>0</v>
      </c>
      <c r="M67" s="198">
        <f>E67+G67+I67+K67</f>
        <v>0</v>
      </c>
      <c r="N67" s="147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</row>
    <row r="68" spans="1:31" ht="14.1" customHeight="1" x14ac:dyDescent="0.25">
      <c r="B68" s="103" t="s">
        <v>63</v>
      </c>
      <c r="C68" s="69" t="str">
        <f>[1]Sheet2!$C$42</f>
        <v>H.S.Enterprises</v>
      </c>
      <c r="D68" s="208"/>
      <c r="E68" s="246"/>
      <c r="F68" s="208"/>
      <c r="G68" s="246">
        <f>[8]Sheet1!$K$220</f>
        <v>25</v>
      </c>
      <c r="H68" s="208"/>
      <c r="I68" s="246">
        <f>[8]Sheet1!$K$219</f>
        <v>25</v>
      </c>
      <c r="J68" s="208"/>
      <c r="K68" s="246"/>
      <c r="L68" s="183">
        <f t="shared" si="0"/>
        <v>0</v>
      </c>
      <c r="M68" s="184">
        <f t="shared" si="0"/>
        <v>50</v>
      </c>
      <c r="N68" s="106">
        <f t="shared" ref="N68:N73" si="15">SUM(L68:M68)</f>
        <v>50</v>
      </c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</row>
    <row r="69" spans="1:31" ht="14.1" customHeight="1" x14ac:dyDescent="0.25">
      <c r="B69" s="36" t="s">
        <v>64</v>
      </c>
      <c r="C69" s="70" t="str">
        <f>[1]Sheet2!$C$41</f>
        <v>Manjula Distributor</v>
      </c>
      <c r="D69" s="185"/>
      <c r="E69" s="186"/>
      <c r="F69" s="185"/>
      <c r="G69" s="186"/>
      <c r="H69" s="185"/>
      <c r="I69" s="186"/>
      <c r="J69" s="185"/>
      <c r="K69" s="186"/>
      <c r="L69" s="188">
        <f t="shared" si="0"/>
        <v>0</v>
      </c>
      <c r="M69" s="189">
        <f>E69+G69+I69+K69</f>
        <v>0</v>
      </c>
      <c r="N69" s="40">
        <f>SUM(L69:M69)</f>
        <v>0</v>
      </c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</row>
    <row r="70" spans="1:31" ht="14.1" customHeight="1" x14ac:dyDescent="0.25">
      <c r="B70" s="36" t="s">
        <v>65</v>
      </c>
      <c r="C70" s="70" t="s">
        <v>90</v>
      </c>
      <c r="D70" s="185"/>
      <c r="E70" s="186">
        <f>[8]Sheet1!$K$237</f>
        <v>10</v>
      </c>
      <c r="F70" s="185"/>
      <c r="G70" s="186">
        <f>[8]Sheet1!$K$236</f>
        <v>35</v>
      </c>
      <c r="H70" s="185"/>
      <c r="I70" s="186">
        <f>0</f>
        <v>0</v>
      </c>
      <c r="J70" s="185"/>
      <c r="K70" s="186">
        <f>[8]Sheet1!$K$235</f>
        <v>25</v>
      </c>
      <c r="L70" s="188">
        <f t="shared" si="0"/>
        <v>0</v>
      </c>
      <c r="M70" s="189">
        <f t="shared" si="0"/>
        <v>70</v>
      </c>
      <c r="N70" s="40">
        <f t="shared" si="15"/>
        <v>70</v>
      </c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</row>
    <row r="71" spans="1:31" ht="13.5" customHeight="1" x14ac:dyDescent="0.25">
      <c r="B71" s="36" t="s">
        <v>66</v>
      </c>
      <c r="C71" s="70" t="str">
        <f>[1]Sheet2!$C$39</f>
        <v xml:space="preserve">Mr.A.S.Wijethilaka </v>
      </c>
      <c r="D71" s="185"/>
      <c r="E71" s="186">
        <f>[8]Sheet1!$K$230</f>
        <v>20</v>
      </c>
      <c r="F71" s="185"/>
      <c r="G71" s="186"/>
      <c r="H71" s="185"/>
      <c r="I71" s="186">
        <f>[8]Sheet1!$K$229</f>
        <v>10</v>
      </c>
      <c r="J71" s="185">
        <f>[8]Sheet1!$K$231</f>
        <v>20</v>
      </c>
      <c r="K71" s="186"/>
      <c r="L71" s="188">
        <f>D71+F71+H71+J71</f>
        <v>20</v>
      </c>
      <c r="M71" s="189">
        <f t="shared" si="0"/>
        <v>30</v>
      </c>
      <c r="N71" s="40">
        <f t="shared" si="15"/>
        <v>50</v>
      </c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</row>
    <row r="72" spans="1:31" ht="13.5" customHeight="1" x14ac:dyDescent="0.25">
      <c r="B72" s="36" t="s">
        <v>67</v>
      </c>
      <c r="C72" s="70" t="str">
        <f>[1]Sheet2!$C$44</f>
        <v>Mr..M.R.M.M.R.Marikkar</v>
      </c>
      <c r="D72" s="185"/>
      <c r="E72" s="186"/>
      <c r="F72" s="185">
        <f>0</f>
        <v>0</v>
      </c>
      <c r="G72" s="186"/>
      <c r="H72" s="185">
        <f>[8]Sheet1!$K$225</f>
        <v>5</v>
      </c>
      <c r="I72" s="186"/>
      <c r="J72" s="185">
        <f>[8]Sheet1!$K$224</f>
        <v>14</v>
      </c>
      <c r="K72" s="186"/>
      <c r="L72" s="188">
        <f t="shared" si="0"/>
        <v>19</v>
      </c>
      <c r="M72" s="189">
        <f t="shared" si="0"/>
        <v>0</v>
      </c>
      <c r="N72" s="247">
        <f t="shared" si="15"/>
        <v>19</v>
      </c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</row>
    <row r="73" spans="1:31" s="95" customFormat="1" ht="14.1" customHeight="1" thickBot="1" x14ac:dyDescent="0.3">
      <c r="B73" s="102" t="s">
        <v>85</v>
      </c>
      <c r="C73" s="73" t="str">
        <f>[1]Sheet2!$C$43</f>
        <v>Ms.W.M.P.Kumarihamy</v>
      </c>
      <c r="D73" s="190"/>
      <c r="E73" s="191"/>
      <c r="F73" s="190"/>
      <c r="G73" s="191"/>
      <c r="H73" s="190"/>
      <c r="I73" s="191"/>
      <c r="J73" s="190"/>
      <c r="K73" s="191"/>
      <c r="L73" s="205">
        <f t="shared" si="0"/>
        <v>0</v>
      </c>
      <c r="M73" s="206">
        <f t="shared" si="0"/>
        <v>0</v>
      </c>
      <c r="N73" s="40">
        <f t="shared" si="15"/>
        <v>0</v>
      </c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</row>
    <row r="74" spans="1:31" ht="14.1" customHeight="1" thickBot="1" x14ac:dyDescent="0.3">
      <c r="B74" s="323" t="s">
        <v>5</v>
      </c>
      <c r="C74" s="324"/>
      <c r="D74" s="199">
        <f t="shared" ref="D74:L74" si="16">SUM(D68:D73)</f>
        <v>0</v>
      </c>
      <c r="E74" s="234">
        <f t="shared" si="16"/>
        <v>30</v>
      </c>
      <c r="F74" s="199">
        <f t="shared" si="16"/>
        <v>0</v>
      </c>
      <c r="G74" s="234">
        <f t="shared" si="16"/>
        <v>60</v>
      </c>
      <c r="H74" s="199">
        <f t="shared" si="16"/>
        <v>5</v>
      </c>
      <c r="I74" s="234">
        <f t="shared" si="16"/>
        <v>35</v>
      </c>
      <c r="J74" s="199">
        <f t="shared" si="16"/>
        <v>34</v>
      </c>
      <c r="K74" s="234">
        <f t="shared" si="16"/>
        <v>25</v>
      </c>
      <c r="L74" s="199">
        <f t="shared" si="16"/>
        <v>39</v>
      </c>
      <c r="M74" s="234">
        <f>SUM(M68:M73)</f>
        <v>150</v>
      </c>
      <c r="N74" s="162">
        <f>SUM(N67:N73)</f>
        <v>189</v>
      </c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</row>
    <row r="75" spans="1:31" ht="14.1" customHeight="1" thickBot="1" x14ac:dyDescent="0.3">
      <c r="B75" s="321" t="s">
        <v>11</v>
      </c>
      <c r="C75" s="322"/>
      <c r="D75" s="235">
        <f>D74+D66+D57+D46+D41+D35+D29+D19</f>
        <v>376</v>
      </c>
      <c r="E75" s="235">
        <f t="shared" ref="E75:K75" si="17">E74+E66+E57+E46+E41+E35+E29+E19</f>
        <v>105</v>
      </c>
      <c r="F75" s="235">
        <f t="shared" si="17"/>
        <v>578</v>
      </c>
      <c r="G75" s="235">
        <f t="shared" si="17"/>
        <v>145</v>
      </c>
      <c r="H75" s="235">
        <f t="shared" si="17"/>
        <v>546</v>
      </c>
      <c r="I75" s="235">
        <f t="shared" si="17"/>
        <v>85</v>
      </c>
      <c r="J75" s="235">
        <f t="shared" si="17"/>
        <v>439</v>
      </c>
      <c r="K75" s="235">
        <f t="shared" si="17"/>
        <v>55</v>
      </c>
      <c r="L75" s="201">
        <f>D75+F75+H75+J75</f>
        <v>1939</v>
      </c>
      <c r="M75" s="202">
        <f>E75+G75+I75+K75</f>
        <v>390</v>
      </c>
      <c r="N75" s="236">
        <f>M75+L75</f>
        <v>2329</v>
      </c>
    </row>
    <row r="76" spans="1:31" ht="13.5" customHeight="1" x14ac:dyDescent="0.25">
      <c r="N76" s="95"/>
    </row>
    <row r="78" spans="1:31" ht="13.5" customHeight="1" x14ac:dyDescent="0.25"/>
  </sheetData>
  <mergeCells count="25">
    <mergeCell ref="B66:C66"/>
    <mergeCell ref="B67:C67"/>
    <mergeCell ref="B74:C74"/>
    <mergeCell ref="B75:C75"/>
    <mergeCell ref="B42:C42"/>
    <mergeCell ref="B46:C46"/>
    <mergeCell ref="B47:C47"/>
    <mergeCell ref="B57:C57"/>
    <mergeCell ref="B58:C58"/>
    <mergeCell ref="B29:C29"/>
    <mergeCell ref="B30:C30"/>
    <mergeCell ref="B35:C35"/>
    <mergeCell ref="B36:C36"/>
    <mergeCell ref="B41:C41"/>
    <mergeCell ref="N6:N7"/>
    <mergeCell ref="B6:B7"/>
    <mergeCell ref="B8:C8"/>
    <mergeCell ref="B19:C19"/>
    <mergeCell ref="B20:C20"/>
    <mergeCell ref="C4:M5"/>
    <mergeCell ref="D6:E6"/>
    <mergeCell ref="F6:G6"/>
    <mergeCell ref="H6:I6"/>
    <mergeCell ref="J6:K6"/>
    <mergeCell ref="L6:M6"/>
  </mergeCells>
  <pageMargins left="0.28000000000000003" right="0.2" top="0.74803149606299213" bottom="0.2" header="0.31496062992125984" footer="0.31496062992125984"/>
  <pageSetup paperSize="9" scale="55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9"/>
  <sheetViews>
    <sheetView workbookViewId="0">
      <pane xSplit="3" ySplit="8" topLeftCell="D75" activePane="bottomRight" state="frozen"/>
      <selection pane="topRight" activeCell="D1" sqref="D1"/>
      <selection pane="bottomLeft" activeCell="A9" sqref="A9"/>
      <selection pane="bottomRight" activeCell="K72" sqref="K72"/>
    </sheetView>
  </sheetViews>
  <sheetFormatPr defaultColWidth="6" defaultRowHeight="15.75" x14ac:dyDescent="0.25"/>
  <cols>
    <col min="1" max="1" width="2.7109375" style="35" bestFit="1" customWidth="1"/>
    <col min="2" max="2" width="20.42578125" style="35" customWidth="1"/>
    <col min="3" max="3" width="37.7109375" style="35" customWidth="1"/>
    <col min="4" max="4" width="10.140625" style="35" bestFit="1" customWidth="1"/>
    <col min="5" max="5" width="10.28515625" style="35" bestFit="1" customWidth="1"/>
    <col min="6" max="6" width="8.42578125" style="35" bestFit="1" customWidth="1"/>
    <col min="7" max="7" width="12.28515625" style="35" bestFit="1" customWidth="1"/>
    <col min="8" max="8" width="9" style="35" bestFit="1" customWidth="1"/>
    <col min="9" max="9" width="12.28515625" style="35" bestFit="1" customWidth="1"/>
    <col min="10" max="10" width="8.42578125" style="35" bestFit="1" customWidth="1"/>
    <col min="11" max="11" width="12.28515625" style="35" bestFit="1" customWidth="1"/>
    <col min="12" max="12" width="8.42578125" style="35" bestFit="1" customWidth="1"/>
    <col min="13" max="13" width="12.28515625" style="35" bestFit="1" customWidth="1"/>
    <col min="14" max="14" width="14.42578125" style="35" bestFit="1" customWidth="1"/>
    <col min="15" max="15" width="14.140625" style="35" customWidth="1"/>
    <col min="16" max="16" width="7.5703125" style="35" bestFit="1" customWidth="1"/>
    <col min="17" max="17" width="6" style="35" bestFit="1" customWidth="1"/>
    <col min="18" max="24" width="7.5703125" style="35" bestFit="1" customWidth="1"/>
    <col min="25" max="25" width="8.7109375" style="35" bestFit="1" customWidth="1"/>
    <col min="26" max="26" width="7.5703125" style="35" bestFit="1" customWidth="1"/>
    <col min="27" max="27" width="6" style="35" bestFit="1" customWidth="1"/>
    <col min="28" max="28" width="8.7109375" style="35" bestFit="1" customWidth="1"/>
    <col min="29" max="29" width="6.28515625" style="35" customWidth="1"/>
    <col min="30" max="16384" width="6" style="35"/>
  </cols>
  <sheetData>
    <row r="1" spans="1:33" s="95" customFormat="1" ht="13.5" customHeight="1" x14ac:dyDescent="0.25">
      <c r="C1" s="96" t="s">
        <v>10</v>
      </c>
    </row>
    <row r="2" spans="1:33" s="95" customFormat="1" ht="13.5" customHeight="1" x14ac:dyDescent="0.25">
      <c r="C2" s="96" t="s">
        <v>15</v>
      </c>
    </row>
    <row r="3" spans="1:33" s="95" customFormat="1" x14ac:dyDescent="0.25">
      <c r="C3" s="274" t="s">
        <v>95</v>
      </c>
    </row>
    <row r="4" spans="1:33" ht="13.5" customHeight="1" x14ac:dyDescent="0.25">
      <c r="I4" s="76"/>
      <c r="J4" s="76"/>
      <c r="K4" s="76"/>
      <c r="L4" s="76"/>
      <c r="M4" s="76"/>
      <c r="N4" s="155"/>
      <c r="O4" s="155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</row>
    <row r="5" spans="1:33" ht="13.5" customHeight="1" x14ac:dyDescent="0.25">
      <c r="C5" s="288" t="s">
        <v>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155"/>
      <c r="O5" s="155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</row>
    <row r="6" spans="1:33" ht="13.5" customHeight="1" thickBot="1" x14ac:dyDescent="0.3">
      <c r="C6" s="329"/>
      <c r="D6" s="329"/>
      <c r="E6" s="329"/>
      <c r="F6" s="329"/>
      <c r="G6" s="329"/>
      <c r="H6" s="329"/>
      <c r="I6" s="329"/>
      <c r="J6" s="329"/>
      <c r="K6" s="329"/>
      <c r="L6" s="329"/>
      <c r="M6" s="329"/>
      <c r="N6" s="95"/>
      <c r="O6" s="95"/>
      <c r="U6" s="76"/>
    </row>
    <row r="7" spans="1:33" ht="16.5" customHeight="1" thickBot="1" x14ac:dyDescent="0.3">
      <c r="B7" s="325" t="s">
        <v>27</v>
      </c>
      <c r="C7" s="169" t="s">
        <v>84</v>
      </c>
      <c r="D7" s="284" t="s">
        <v>7</v>
      </c>
      <c r="E7" s="285"/>
      <c r="F7" s="284" t="s">
        <v>3</v>
      </c>
      <c r="G7" s="285"/>
      <c r="H7" s="284" t="s">
        <v>4</v>
      </c>
      <c r="I7" s="285"/>
      <c r="J7" s="284" t="s">
        <v>1</v>
      </c>
      <c r="K7" s="320"/>
      <c r="L7" s="284" t="s">
        <v>5</v>
      </c>
      <c r="M7" s="285"/>
      <c r="N7" s="310" t="s">
        <v>14</v>
      </c>
      <c r="O7" s="179"/>
      <c r="U7" s="97"/>
      <c r="V7" s="155"/>
      <c r="W7" s="155"/>
      <c r="X7" s="155"/>
      <c r="Y7" s="155"/>
      <c r="Z7" s="155"/>
      <c r="AA7" s="155"/>
      <c r="AB7" s="155"/>
      <c r="AC7" s="97"/>
      <c r="AD7" s="97"/>
      <c r="AE7" s="97"/>
      <c r="AF7" s="97"/>
    </row>
    <row r="8" spans="1:33" ht="14.1" customHeight="1" thickBot="1" x14ac:dyDescent="0.3">
      <c r="B8" s="326"/>
      <c r="C8" s="99"/>
      <c r="D8" s="194" t="s">
        <v>12</v>
      </c>
      <c r="E8" s="195" t="s">
        <v>13</v>
      </c>
      <c r="F8" s="194" t="s">
        <v>12</v>
      </c>
      <c r="G8" s="195" t="s">
        <v>13</v>
      </c>
      <c r="H8" s="194" t="s">
        <v>12</v>
      </c>
      <c r="I8" s="195" t="s">
        <v>13</v>
      </c>
      <c r="J8" s="196" t="s">
        <v>12</v>
      </c>
      <c r="K8" s="197" t="s">
        <v>13</v>
      </c>
      <c r="L8" s="198" t="s">
        <v>12</v>
      </c>
      <c r="M8" s="170" t="s">
        <v>13</v>
      </c>
      <c r="N8" s="311"/>
      <c r="O8" s="179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</row>
    <row r="9" spans="1:33" ht="14.1" customHeight="1" thickBot="1" x14ac:dyDescent="0.3">
      <c r="A9" s="144" t="s">
        <v>9</v>
      </c>
      <c r="B9" s="284" t="s">
        <v>78</v>
      </c>
      <c r="C9" s="285"/>
      <c r="D9" s="194"/>
      <c r="E9" s="195"/>
      <c r="F9" s="194"/>
      <c r="G9" s="195"/>
      <c r="H9" s="194"/>
      <c r="I9" s="195"/>
      <c r="J9" s="194"/>
      <c r="K9" s="197"/>
      <c r="L9" s="194">
        <f>D9+F9+H9+J9</f>
        <v>0</v>
      </c>
      <c r="M9" s="198">
        <f>E9+G9+I9+K9</f>
        <v>0</v>
      </c>
      <c r="N9" s="147">
        <f>SUM(L9:M9)</f>
        <v>0</v>
      </c>
      <c r="O9" s="155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</row>
    <row r="10" spans="1:33" ht="14.1" customHeight="1" x14ac:dyDescent="0.25">
      <c r="B10" s="103" t="s">
        <v>17</v>
      </c>
      <c r="C10" s="125" t="str">
        <f>[1]Sheet2!$C$38</f>
        <v>Ms.K.G.U.Chulamani</v>
      </c>
      <c r="D10" s="180"/>
      <c r="E10" s="181"/>
      <c r="F10" s="180">
        <f>[9]Sheet1!$K$12</f>
        <v>5</v>
      </c>
      <c r="G10" s="181"/>
      <c r="H10" s="180">
        <f>[9]Sheet1!$K$11</f>
        <v>10</v>
      </c>
      <c r="I10" s="181"/>
      <c r="J10" s="180">
        <f>[9]Sheet1!$K$10</f>
        <v>10</v>
      </c>
      <c r="K10" s="182"/>
      <c r="L10" s="183">
        <f t="shared" ref="L10:M74" si="0">D10+F10+H10+J10</f>
        <v>25</v>
      </c>
      <c r="M10" s="184">
        <f t="shared" si="0"/>
        <v>0</v>
      </c>
      <c r="N10" s="106">
        <f t="shared" ref="N10:N19" si="1">SUM(L10:M10)</f>
        <v>25</v>
      </c>
      <c r="O10" s="155"/>
      <c r="P10" s="35">
        <f>N10+'water 3 week'!N9+'water 2 week'!N9+'Water 1 week'!N10</f>
        <v>117</v>
      </c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</row>
    <row r="11" spans="1:33" ht="14.1" customHeight="1" x14ac:dyDescent="0.25">
      <c r="B11" s="36" t="s">
        <v>18</v>
      </c>
      <c r="C11" s="37" t="str">
        <f>[1]Sheet2!$C$30</f>
        <v>Mr.Mr.M.S.M.Shiyam</v>
      </c>
      <c r="D11" s="185">
        <f>[9]Sheet1!$K$19</f>
        <v>80</v>
      </c>
      <c r="E11" s="186"/>
      <c r="F11" s="185">
        <f>[9]Sheet1!$K$18</f>
        <v>40</v>
      </c>
      <c r="G11" s="186"/>
      <c r="H11" s="185">
        <f>[9]Sheet1!$K$17</f>
        <v>90</v>
      </c>
      <c r="I11" s="186"/>
      <c r="J11" s="185">
        <f>[9]Sheet1!$K$16</f>
        <v>40</v>
      </c>
      <c r="K11" s="187"/>
      <c r="L11" s="188">
        <f t="shared" si="0"/>
        <v>250</v>
      </c>
      <c r="M11" s="189">
        <f t="shared" si="0"/>
        <v>0</v>
      </c>
      <c r="N11" s="40">
        <f t="shared" si="1"/>
        <v>250</v>
      </c>
      <c r="O11" s="155"/>
      <c r="P11" s="35">
        <f>N11+'water 3 week'!N10+'water 2 week'!N10+'Water 1 week'!N11</f>
        <v>435</v>
      </c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</row>
    <row r="12" spans="1:33" ht="14.1" customHeight="1" x14ac:dyDescent="0.25">
      <c r="B12" s="36" t="s">
        <v>19</v>
      </c>
      <c r="C12" s="37" t="str">
        <f>[1]Sheet2!$C$31</f>
        <v>Ruby Distributor</v>
      </c>
      <c r="D12" s="185"/>
      <c r="E12" s="186"/>
      <c r="F12" s="185"/>
      <c r="G12" s="186"/>
      <c r="H12" s="185"/>
      <c r="I12" s="186"/>
      <c r="J12" s="185"/>
      <c r="K12" s="187"/>
      <c r="L12" s="188">
        <f t="shared" si="0"/>
        <v>0</v>
      </c>
      <c r="M12" s="189">
        <f t="shared" si="0"/>
        <v>0</v>
      </c>
      <c r="N12" s="40">
        <f t="shared" si="1"/>
        <v>0</v>
      </c>
      <c r="O12" s="155"/>
      <c r="P12" s="35">
        <f>N12+'water 3 week'!N11+'water 2 week'!N11+'Water 1 week'!N12</f>
        <v>75</v>
      </c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</row>
    <row r="13" spans="1:33" ht="14.1" customHeight="1" x14ac:dyDescent="0.25">
      <c r="B13" s="36" t="s">
        <v>20</v>
      </c>
      <c r="C13" s="37" t="str">
        <f>[1]Sheet2!$C$33</f>
        <v>Mr.D.U.N.Rajapaksha</v>
      </c>
      <c r="D13" s="185">
        <f>[9]Sheet1!$K$24</f>
        <v>10</v>
      </c>
      <c r="E13" s="186"/>
      <c r="F13" s="185">
        <f>[9]Sheet1!$K$23</f>
        <v>15</v>
      </c>
      <c r="G13" s="186"/>
      <c r="H13" s="185"/>
      <c r="I13" s="186"/>
      <c r="J13" s="185"/>
      <c r="K13" s="187"/>
      <c r="L13" s="188">
        <f t="shared" si="0"/>
        <v>25</v>
      </c>
      <c r="M13" s="189">
        <f t="shared" si="0"/>
        <v>0</v>
      </c>
      <c r="N13" s="40">
        <f t="shared" si="1"/>
        <v>25</v>
      </c>
      <c r="O13" s="155"/>
      <c r="P13" s="35">
        <f>N13+'water 3 week'!N12+'water 2 week'!N12+'Water 1 week'!N13</f>
        <v>175</v>
      </c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</row>
    <row r="14" spans="1:33" ht="14.1" customHeight="1" x14ac:dyDescent="0.25">
      <c r="B14" s="36" t="s">
        <v>21</v>
      </c>
      <c r="C14" s="37" t="str">
        <f>[1]Sheet2!$C$35</f>
        <v>Mr.A.G.A.Udaya Kumara</v>
      </c>
      <c r="D14" s="185"/>
      <c r="E14" s="186"/>
      <c r="F14" s="185"/>
      <c r="G14" s="186"/>
      <c r="H14" s="185"/>
      <c r="I14" s="186"/>
      <c r="J14" s="185"/>
      <c r="K14" s="187"/>
      <c r="L14" s="188">
        <f t="shared" si="0"/>
        <v>0</v>
      </c>
      <c r="M14" s="189">
        <f t="shared" si="0"/>
        <v>0</v>
      </c>
      <c r="N14" s="40">
        <f t="shared" si="1"/>
        <v>0</v>
      </c>
      <c r="O14" s="155"/>
      <c r="P14" s="35">
        <f>N14+'water 3 week'!N13+'water 2 week'!N13+'Water 1 week'!N14</f>
        <v>25</v>
      </c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</row>
    <row r="15" spans="1:33" ht="14.1" customHeight="1" x14ac:dyDescent="0.25">
      <c r="B15" s="36" t="s">
        <v>22</v>
      </c>
      <c r="C15" s="37" t="str">
        <f>[1]Sheet2!$C$36</f>
        <v>Mr.H.M.Indika Hasantha</v>
      </c>
      <c r="D15" s="185"/>
      <c r="E15" s="186">
        <f>[9]Sheet1!$K$41</f>
        <v>15</v>
      </c>
      <c r="F15" s="185"/>
      <c r="G15" s="186"/>
      <c r="H15" s="185"/>
      <c r="I15" s="186"/>
      <c r="J15" s="185"/>
      <c r="K15" s="187"/>
      <c r="L15" s="188">
        <f t="shared" si="0"/>
        <v>0</v>
      </c>
      <c r="M15" s="189">
        <f t="shared" si="0"/>
        <v>15</v>
      </c>
      <c r="N15" s="40">
        <f t="shared" si="1"/>
        <v>15</v>
      </c>
      <c r="O15" s="155"/>
      <c r="P15" s="35">
        <f>N15+'water 3 week'!N14+'water 2 week'!N14+'Water 1 week'!N15</f>
        <v>25</v>
      </c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</row>
    <row r="16" spans="1:33" ht="14.1" customHeight="1" x14ac:dyDescent="0.25">
      <c r="B16" s="36" t="s">
        <v>23</v>
      </c>
      <c r="C16" s="37" t="str">
        <f>[1]Sheet2!$C$29</f>
        <v>Mr.T.Sanjeewa</v>
      </c>
      <c r="D16" s="185"/>
      <c r="E16" s="186"/>
      <c r="F16" s="185"/>
      <c r="G16" s="186"/>
      <c r="H16" s="185">
        <f>[9]Sheet1!$K$28</f>
        <v>10</v>
      </c>
      <c r="I16" s="186"/>
      <c r="J16" s="185"/>
      <c r="K16" s="187"/>
      <c r="L16" s="188">
        <f t="shared" si="0"/>
        <v>10</v>
      </c>
      <c r="M16" s="189">
        <f t="shared" si="0"/>
        <v>0</v>
      </c>
      <c r="N16" s="40">
        <f t="shared" si="1"/>
        <v>10</v>
      </c>
      <c r="O16" s="155"/>
      <c r="P16" s="35">
        <f>N16+'water 3 week'!N15+'water 2 week'!N15+'Water 1 week'!N16</f>
        <v>40</v>
      </c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</row>
    <row r="17" spans="1:32" ht="13.5" customHeight="1" x14ac:dyDescent="0.25">
      <c r="B17" s="36" t="s">
        <v>24</v>
      </c>
      <c r="C17" s="37" t="str">
        <f>[1]Sheet2!$C$37</f>
        <v>Mr.L.G.T.Chandana</v>
      </c>
      <c r="D17" s="185"/>
      <c r="E17" s="186"/>
      <c r="F17" s="185">
        <f>[9]Sheet1!$K$33</f>
        <v>5</v>
      </c>
      <c r="G17" s="186"/>
      <c r="H17" s="185">
        <f>[9]Sheet1!$K$32</f>
        <v>5</v>
      </c>
      <c r="I17" s="186"/>
      <c r="J17" s="185"/>
      <c r="K17" s="187"/>
      <c r="L17" s="188">
        <f t="shared" si="0"/>
        <v>10</v>
      </c>
      <c r="M17" s="189">
        <f t="shared" si="0"/>
        <v>0</v>
      </c>
      <c r="N17" s="40">
        <f t="shared" si="1"/>
        <v>10</v>
      </c>
      <c r="O17" s="155"/>
      <c r="P17" s="35">
        <f>N17+'water 3 week'!N16+'water 2 week'!N16+'Water 1 week'!N17</f>
        <v>60</v>
      </c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</row>
    <row r="18" spans="1:32" ht="13.5" customHeight="1" x14ac:dyDescent="0.25">
      <c r="B18" s="36" t="s">
        <v>25</v>
      </c>
      <c r="C18" s="37" t="str">
        <f>[1]Sheet2!$C$34</f>
        <v>Mr.A.M.Amith Madushanka</v>
      </c>
      <c r="D18" s="185"/>
      <c r="E18" s="186"/>
      <c r="F18" s="185">
        <f>[9]Sheet1!$K$37</f>
        <v>20</v>
      </c>
      <c r="G18" s="186"/>
      <c r="H18" s="185"/>
      <c r="I18" s="186"/>
      <c r="J18" s="185"/>
      <c r="K18" s="187"/>
      <c r="L18" s="188">
        <f t="shared" si="0"/>
        <v>20</v>
      </c>
      <c r="M18" s="189">
        <f t="shared" si="0"/>
        <v>0</v>
      </c>
      <c r="N18" s="40">
        <f t="shared" si="1"/>
        <v>20</v>
      </c>
      <c r="O18" s="155"/>
      <c r="P18" s="35">
        <f>N18+'water 3 week'!N17+'water 2 week'!N17+'Water 1 week'!N18</f>
        <v>20</v>
      </c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</row>
    <row r="19" spans="1:32" ht="14.1" customHeight="1" thickBot="1" x14ac:dyDescent="0.3">
      <c r="B19" s="45" t="s">
        <v>26</v>
      </c>
      <c r="C19" s="46" t="str">
        <f>[1]Sheet2!$C$32</f>
        <v>Mr.W.B.P.Mendis</v>
      </c>
      <c r="D19" s="190"/>
      <c r="E19" s="191"/>
      <c r="F19" s="190"/>
      <c r="G19" s="191"/>
      <c r="H19" s="190"/>
      <c r="I19" s="191"/>
      <c r="J19" s="190"/>
      <c r="K19" s="192"/>
      <c r="L19" s="193">
        <f t="shared" si="0"/>
        <v>0</v>
      </c>
      <c r="M19" s="171">
        <f t="shared" si="0"/>
        <v>0</v>
      </c>
      <c r="N19" s="51">
        <f t="shared" si="1"/>
        <v>0</v>
      </c>
      <c r="O19" s="155"/>
      <c r="P19" s="35">
        <f>N19+'water 3 week'!N18+'water 2 week'!N18+'Water 1 week'!N19</f>
        <v>5</v>
      </c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</row>
    <row r="20" spans="1:32" s="95" customFormat="1" ht="14.1" customHeight="1" thickBot="1" x14ac:dyDescent="0.3">
      <c r="B20" s="276" t="s">
        <v>5</v>
      </c>
      <c r="C20" s="277"/>
      <c r="D20" s="199">
        <f t="shared" ref="D20:K20" si="2">SUM(D10:D19)</f>
        <v>90</v>
      </c>
      <c r="E20" s="200">
        <f t="shared" si="2"/>
        <v>15</v>
      </c>
      <c r="F20" s="199">
        <f t="shared" si="2"/>
        <v>85</v>
      </c>
      <c r="G20" s="200">
        <f t="shared" si="2"/>
        <v>0</v>
      </c>
      <c r="H20" s="199">
        <f t="shared" si="2"/>
        <v>115</v>
      </c>
      <c r="I20" s="200">
        <f t="shared" si="2"/>
        <v>0</v>
      </c>
      <c r="J20" s="199">
        <f t="shared" si="2"/>
        <v>50</v>
      </c>
      <c r="K20" s="200">
        <f t="shared" si="2"/>
        <v>0</v>
      </c>
      <c r="L20" s="201">
        <f>D20+F20+H20+J20</f>
        <v>340</v>
      </c>
      <c r="M20" s="202">
        <f t="shared" si="0"/>
        <v>15</v>
      </c>
      <c r="N20" s="202">
        <f>SUM(N9:N19)</f>
        <v>355</v>
      </c>
      <c r="O20" s="248"/>
      <c r="P20" s="35">
        <f>N20+'water 3 week'!N19+'water 2 week'!N19+'Water 1 week'!N20</f>
        <v>977</v>
      </c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</row>
    <row r="21" spans="1:32" ht="14.1" customHeight="1" thickBot="1" x14ac:dyDescent="0.3">
      <c r="A21" s="144" t="s">
        <v>9</v>
      </c>
      <c r="B21" s="282" t="s">
        <v>77</v>
      </c>
      <c r="C21" s="283"/>
      <c r="D21" s="203"/>
      <c r="E21" s="204"/>
      <c r="F21" s="203"/>
      <c r="G21" s="204"/>
      <c r="H21" s="203"/>
      <c r="I21" s="204"/>
      <c r="J21" s="203"/>
      <c r="K21" s="204"/>
      <c r="L21" s="198">
        <f t="shared" si="0"/>
        <v>0</v>
      </c>
      <c r="M21" s="170">
        <f t="shared" si="0"/>
        <v>0</v>
      </c>
      <c r="N21" s="147"/>
      <c r="O21" s="155"/>
      <c r="P21" s="35">
        <f>N21+'water 3 week'!N20+'water 2 week'!N20+'Water 1 week'!N21</f>
        <v>0</v>
      </c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</row>
    <row r="22" spans="1:32" ht="14.1" customHeight="1" x14ac:dyDescent="0.25">
      <c r="B22" s="103" t="s">
        <v>28</v>
      </c>
      <c r="C22" s="125" t="str">
        <f>[1]Sheet2!$C$47</f>
        <v>Mr.K.Ahilendirajah</v>
      </c>
      <c r="D22" s="180">
        <f>[9]Sheet1!$K$92</f>
        <v>20</v>
      </c>
      <c r="E22" s="181"/>
      <c r="F22" s="180">
        <f>[9]Sheet1!$K$91</f>
        <v>70</v>
      </c>
      <c r="G22" s="181"/>
      <c r="H22" s="180">
        <f>[9]Sheet1!$K$90</f>
        <v>20</v>
      </c>
      <c r="I22" s="181"/>
      <c r="J22" s="180">
        <f>[9]Sheet1!$K$89</f>
        <v>15</v>
      </c>
      <c r="K22" s="181"/>
      <c r="L22" s="183">
        <f t="shared" si="0"/>
        <v>125</v>
      </c>
      <c r="M22" s="184">
        <f t="shared" si="0"/>
        <v>0</v>
      </c>
      <c r="N22" s="106">
        <f t="shared" ref="N22:N29" si="3">SUM(L22:M22)</f>
        <v>125</v>
      </c>
      <c r="O22" s="155"/>
      <c r="P22" s="35">
        <f>N22+'water 3 week'!N21+'water 2 week'!N21+'Water 1 week'!N22</f>
        <v>225</v>
      </c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</row>
    <row r="23" spans="1:32" ht="14.1" customHeight="1" x14ac:dyDescent="0.25">
      <c r="B23" s="36" t="s">
        <v>29</v>
      </c>
      <c r="C23" s="37" t="str">
        <f>[1]Sheet2!$C$52</f>
        <v>Sajath Distributors</v>
      </c>
      <c r="D23" s="185"/>
      <c r="E23" s="186"/>
      <c r="F23" s="185">
        <f>[9]Sheet1!$K$98</f>
        <v>75</v>
      </c>
      <c r="G23" s="186"/>
      <c r="H23" s="185">
        <f>[9]Sheet1!$K$97</f>
        <v>50</v>
      </c>
      <c r="I23" s="186"/>
      <c r="J23" s="185">
        <f>[9]Sheet1!$K$96</f>
        <v>25</v>
      </c>
      <c r="K23" s="186"/>
      <c r="L23" s="188">
        <f t="shared" si="0"/>
        <v>150</v>
      </c>
      <c r="M23" s="189">
        <f t="shared" si="0"/>
        <v>0</v>
      </c>
      <c r="N23" s="40">
        <f t="shared" si="3"/>
        <v>150</v>
      </c>
      <c r="O23" s="155"/>
      <c r="P23" s="35">
        <f>N23+'water 3 week'!N22+'water 2 week'!N22+'Water 1 week'!N23</f>
        <v>150</v>
      </c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</row>
    <row r="24" spans="1:32" ht="14.1" customHeight="1" x14ac:dyDescent="0.25">
      <c r="B24" s="36" t="s">
        <v>30</v>
      </c>
      <c r="C24" s="37" t="str">
        <f>[1]Sheet2!$C$54</f>
        <v>Mr.M.T.Muzamil</v>
      </c>
      <c r="D24" s="185">
        <f>[9]Sheet1!$K$127</f>
        <v>15</v>
      </c>
      <c r="E24" s="186"/>
      <c r="F24" s="185">
        <f>[9]Sheet1!$K$126</f>
        <v>65</v>
      </c>
      <c r="G24" s="186"/>
      <c r="H24" s="185">
        <f>[9]Sheet1!$K$125</f>
        <v>50</v>
      </c>
      <c r="I24" s="186"/>
      <c r="J24" s="185">
        <f>[9]Sheet1!$K$124</f>
        <v>25</v>
      </c>
      <c r="K24" s="186"/>
      <c r="L24" s="188">
        <f t="shared" si="0"/>
        <v>155</v>
      </c>
      <c r="M24" s="189">
        <f t="shared" si="0"/>
        <v>0</v>
      </c>
      <c r="N24" s="40">
        <f t="shared" si="3"/>
        <v>155</v>
      </c>
      <c r="O24" s="155"/>
      <c r="P24" s="35">
        <f>N24+'water 3 week'!N23+'water 2 week'!N23+'Water 1 week'!N24</f>
        <v>310</v>
      </c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</row>
    <row r="25" spans="1:32" ht="14.1" customHeight="1" x14ac:dyDescent="0.25">
      <c r="B25" s="36" t="s">
        <v>31</v>
      </c>
      <c r="C25" s="37" t="str">
        <f>[1]Sheet2!$C$50</f>
        <v>Ms.Prathanjani</v>
      </c>
      <c r="D25" s="185"/>
      <c r="E25" s="186"/>
      <c r="F25" s="185">
        <f>[9]Sheet1!$K$103</f>
        <v>15</v>
      </c>
      <c r="G25" s="186"/>
      <c r="H25" s="185">
        <f>[9]Sheet1!$K$102</f>
        <v>15</v>
      </c>
      <c r="I25" s="186"/>
      <c r="J25" s="185"/>
      <c r="K25" s="186"/>
      <c r="L25" s="188">
        <f t="shared" si="0"/>
        <v>30</v>
      </c>
      <c r="M25" s="189">
        <f t="shared" si="0"/>
        <v>0</v>
      </c>
      <c r="N25" s="40">
        <f t="shared" si="3"/>
        <v>30</v>
      </c>
      <c r="O25" s="155"/>
      <c r="P25" s="35">
        <f>N25+'water 3 week'!N24+'water 2 week'!N24+'Water 1 week'!N25</f>
        <v>30</v>
      </c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</row>
    <row r="26" spans="1:32" ht="14.1" customHeight="1" x14ac:dyDescent="0.25">
      <c r="B26" s="36" t="s">
        <v>32</v>
      </c>
      <c r="C26" s="37" t="str">
        <f>[1]Sheet2!$C$48</f>
        <v>Mr.Vasantha Kumar</v>
      </c>
      <c r="D26" s="185">
        <f>[9]Sheet1!$K$114</f>
        <v>10</v>
      </c>
      <c r="E26" s="186"/>
      <c r="F26" s="185">
        <f>[9]Sheet1!$K$113</f>
        <v>20</v>
      </c>
      <c r="G26" s="186"/>
      <c r="H26" s="185"/>
      <c r="I26" s="186"/>
      <c r="J26" s="185">
        <f>[9]Sheet1!$K$112</f>
        <v>20</v>
      </c>
      <c r="K26" s="186"/>
      <c r="L26" s="188">
        <f t="shared" si="0"/>
        <v>50</v>
      </c>
      <c r="M26" s="189">
        <f t="shared" si="0"/>
        <v>0</v>
      </c>
      <c r="N26" s="40">
        <f t="shared" si="3"/>
        <v>50</v>
      </c>
      <c r="O26" s="155"/>
      <c r="P26" s="35">
        <f>N26+'water 3 week'!N25+'water 2 week'!N25+'Water 1 week'!N26</f>
        <v>50</v>
      </c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</row>
    <row r="27" spans="1:32" ht="14.1" customHeight="1" x14ac:dyDescent="0.25">
      <c r="B27" s="36" t="s">
        <v>33</v>
      </c>
      <c r="C27" s="37" t="str">
        <f>[1]Sheet2!$C$53</f>
        <v>Mr.I.H.M.Nadun Hasarindu</v>
      </c>
      <c r="D27" s="185"/>
      <c r="E27" s="186"/>
      <c r="F27" s="185">
        <f>[9]Sheet1!$K$120</f>
        <v>30</v>
      </c>
      <c r="G27" s="186">
        <f>0</f>
        <v>0</v>
      </c>
      <c r="H27" s="185">
        <f>[9]Sheet1!$K$119</f>
        <v>25</v>
      </c>
      <c r="I27" s="186"/>
      <c r="J27" s="185">
        <f>[9]Sheet1!$K$118</f>
        <v>5</v>
      </c>
      <c r="K27" s="186"/>
      <c r="L27" s="188">
        <f t="shared" si="0"/>
        <v>60</v>
      </c>
      <c r="M27" s="189">
        <f t="shared" si="0"/>
        <v>0</v>
      </c>
      <c r="N27" s="40">
        <f t="shared" si="3"/>
        <v>60</v>
      </c>
      <c r="O27" s="155"/>
      <c r="P27" s="35">
        <f>N27+'water 3 week'!N26+'water 2 week'!N26+'Water 1 week'!N27</f>
        <v>60</v>
      </c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</row>
    <row r="28" spans="1:32" ht="14.1" customHeight="1" x14ac:dyDescent="0.25">
      <c r="B28" s="36" t="s">
        <v>34</v>
      </c>
      <c r="C28" s="37" t="str">
        <f>[1]Sheet2!$C$51</f>
        <v>COSCO Marketing(Mr.A.M.Irshath)</v>
      </c>
      <c r="D28" s="185"/>
      <c r="E28" s="186"/>
      <c r="F28" s="185"/>
      <c r="G28" s="186"/>
      <c r="H28" s="185"/>
      <c r="I28" s="186"/>
      <c r="J28" s="185"/>
      <c r="K28" s="186"/>
      <c r="L28" s="188">
        <f t="shared" si="0"/>
        <v>0</v>
      </c>
      <c r="M28" s="189">
        <f t="shared" si="0"/>
        <v>0</v>
      </c>
      <c r="N28" s="40">
        <f t="shared" si="3"/>
        <v>0</v>
      </c>
      <c r="O28" s="155"/>
      <c r="P28" s="35">
        <f>N28+'water 3 week'!N27+'water 2 week'!N27+'Water 1 week'!N28</f>
        <v>0</v>
      </c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</row>
    <row r="29" spans="1:32" ht="14.1" customHeight="1" thickBot="1" x14ac:dyDescent="0.3">
      <c r="B29" s="45" t="s">
        <v>35</v>
      </c>
      <c r="C29" s="46" t="str">
        <f>[1]Sheet2!$C$49</f>
        <v>Mr.Sampath Kumara(Sonwel Di:)</v>
      </c>
      <c r="D29" s="190">
        <f>[9]Sheet1!$K$200</f>
        <v>10</v>
      </c>
      <c r="E29" s="191"/>
      <c r="F29" s="190">
        <f>[9]Sheet1!$K$199</f>
        <v>20</v>
      </c>
      <c r="G29" s="191"/>
      <c r="H29" s="190">
        <f>[9]Sheet1!$K$198</f>
        <v>25</v>
      </c>
      <c r="I29" s="191"/>
      <c r="J29" s="190">
        <f>[9]Sheet1!$K$197</f>
        <v>5</v>
      </c>
      <c r="K29" s="191"/>
      <c r="L29" s="205">
        <f t="shared" si="0"/>
        <v>60</v>
      </c>
      <c r="M29" s="206">
        <f t="shared" si="0"/>
        <v>0</v>
      </c>
      <c r="N29" s="40">
        <f t="shared" si="3"/>
        <v>60</v>
      </c>
      <c r="O29" s="155"/>
      <c r="P29" s="35">
        <f>N29+'water 3 week'!N28+'water 2 week'!N28+'Water 1 week'!N29</f>
        <v>77</v>
      </c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</row>
    <row r="30" spans="1:32" s="95" customFormat="1" ht="14.1" customHeight="1" thickBot="1" x14ac:dyDescent="0.3">
      <c r="B30" s="276" t="s">
        <v>5</v>
      </c>
      <c r="C30" s="277"/>
      <c r="D30" s="199">
        <f t="shared" ref="D30:K30" si="4">SUM(D22:D29)</f>
        <v>55</v>
      </c>
      <c r="E30" s="200">
        <f t="shared" si="4"/>
        <v>0</v>
      </c>
      <c r="F30" s="199">
        <f t="shared" si="4"/>
        <v>295</v>
      </c>
      <c r="G30" s="200">
        <f t="shared" si="4"/>
        <v>0</v>
      </c>
      <c r="H30" s="199">
        <f t="shared" si="4"/>
        <v>185</v>
      </c>
      <c r="I30" s="200">
        <f t="shared" si="4"/>
        <v>0</v>
      </c>
      <c r="J30" s="199">
        <f t="shared" si="4"/>
        <v>95</v>
      </c>
      <c r="K30" s="200">
        <f t="shared" si="4"/>
        <v>0</v>
      </c>
      <c r="L30" s="201">
        <f t="shared" si="0"/>
        <v>630</v>
      </c>
      <c r="M30" s="202">
        <f t="shared" si="0"/>
        <v>0</v>
      </c>
      <c r="N30" s="162">
        <f>SUM(N21:N29)</f>
        <v>630</v>
      </c>
      <c r="O30" s="249"/>
      <c r="P30" s="35">
        <f>N30+'water 3 week'!N29+'water 2 week'!N29+'Water 1 week'!N30</f>
        <v>902</v>
      </c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</row>
    <row r="31" spans="1:32" ht="14.1" customHeight="1" thickBot="1" x14ac:dyDescent="0.3">
      <c r="A31" s="144" t="s">
        <v>9</v>
      </c>
      <c r="B31" s="282" t="s">
        <v>76</v>
      </c>
      <c r="C31" s="283"/>
      <c r="D31" s="203"/>
      <c r="E31" s="204"/>
      <c r="F31" s="203">
        <f>SUM(D31:E31)</f>
        <v>0</v>
      </c>
      <c r="G31" s="204"/>
      <c r="H31" s="203"/>
      <c r="I31" s="204"/>
      <c r="J31" s="207"/>
      <c r="K31" s="204"/>
      <c r="L31" s="194">
        <f t="shared" si="0"/>
        <v>0</v>
      </c>
      <c r="M31" s="198">
        <f t="shared" si="0"/>
        <v>0</v>
      </c>
      <c r="N31" s="147"/>
      <c r="O31" s="155"/>
      <c r="P31" s="35">
        <f>N31+'water 3 week'!N30+'water 2 week'!N30+'Water 1 week'!N31</f>
        <v>0</v>
      </c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</row>
    <row r="32" spans="1:32" ht="14.1" customHeight="1" x14ac:dyDescent="0.25">
      <c r="B32" s="103" t="s">
        <v>36</v>
      </c>
      <c r="C32" s="69" t="str">
        <f>[1]Sheet2!$C$5</f>
        <v>Mr.I.P.Sriyananda</v>
      </c>
      <c r="D32" s="180">
        <f>[9]Sheet1!$K$55</f>
        <v>25</v>
      </c>
      <c r="E32" s="181"/>
      <c r="F32" s="208">
        <f>[9]Sheet1!$K$54</f>
        <v>115</v>
      </c>
      <c r="G32" s="181"/>
      <c r="H32" s="180">
        <f>[9]Sheet1!$K$53</f>
        <v>50</v>
      </c>
      <c r="I32" s="181"/>
      <c r="J32" s="209">
        <f>[9]Sheet1!$K$52</f>
        <v>60</v>
      </c>
      <c r="K32" s="181"/>
      <c r="L32" s="183">
        <f t="shared" si="0"/>
        <v>250</v>
      </c>
      <c r="M32" s="184">
        <f t="shared" si="0"/>
        <v>0</v>
      </c>
      <c r="N32" s="106">
        <f t="shared" ref="N32:N35" si="5">SUM(L32:M32)</f>
        <v>250</v>
      </c>
      <c r="O32" s="155"/>
      <c r="P32" s="35">
        <f>N32+'water 3 week'!N31+'water 2 week'!N31+'Water 1 week'!N32</f>
        <v>650</v>
      </c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</row>
    <row r="33" spans="1:33" ht="14.1" customHeight="1" x14ac:dyDescent="0.25">
      <c r="B33" s="36" t="s">
        <v>37</v>
      </c>
      <c r="C33" s="70" t="str">
        <f>[1]Sheet2!$C$7</f>
        <v>Mr.Don Anura Hallala</v>
      </c>
      <c r="D33" s="180">
        <f>[9]Sheet1!$K$79</f>
        <v>5</v>
      </c>
      <c r="E33" s="181"/>
      <c r="F33" s="208"/>
      <c r="G33" s="181"/>
      <c r="H33" s="180">
        <f>[9]Sheet1!$K$78</f>
        <v>5</v>
      </c>
      <c r="I33" s="181"/>
      <c r="J33" s="209">
        <f>[9]Sheet1!$K$77</f>
        <v>20</v>
      </c>
      <c r="K33" s="181"/>
      <c r="L33" s="188">
        <f t="shared" si="0"/>
        <v>30</v>
      </c>
      <c r="M33" s="189">
        <f t="shared" si="0"/>
        <v>0</v>
      </c>
      <c r="N33" s="40">
        <f t="shared" si="5"/>
        <v>30</v>
      </c>
      <c r="O33" s="155"/>
      <c r="P33" s="35">
        <f>N33+'water 3 week'!N32+'water 2 week'!N32+'Water 1 week'!N33</f>
        <v>180</v>
      </c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</row>
    <row r="34" spans="1:33" ht="14.1" customHeight="1" x14ac:dyDescent="0.25">
      <c r="B34" s="36" t="s">
        <v>38</v>
      </c>
      <c r="C34" s="70" t="str">
        <f>[1]Sheet2!$C$8</f>
        <v>Mr.A.P.S.H.Dayarathna</v>
      </c>
      <c r="D34" s="185"/>
      <c r="E34" s="186"/>
      <c r="F34" s="210"/>
      <c r="G34" s="186"/>
      <c r="H34" s="185"/>
      <c r="I34" s="186"/>
      <c r="J34" s="211"/>
      <c r="K34" s="186"/>
      <c r="L34" s="188">
        <f t="shared" si="0"/>
        <v>0</v>
      </c>
      <c r="M34" s="189">
        <f t="shared" si="0"/>
        <v>0</v>
      </c>
      <c r="N34" s="40">
        <f t="shared" si="5"/>
        <v>0</v>
      </c>
      <c r="O34" s="155"/>
      <c r="P34" s="35">
        <f>N34+'water 3 week'!N33+'water 2 week'!N33+'Water 1 week'!N34</f>
        <v>55</v>
      </c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</row>
    <row r="35" spans="1:33" ht="14.1" customHeight="1" thickBot="1" x14ac:dyDescent="0.3">
      <c r="B35" s="45" t="s">
        <v>39</v>
      </c>
      <c r="C35" s="73" t="str">
        <f>[1]Sheet2!$C$6</f>
        <v>Mr.W.A.M.P.K.De Kosta</v>
      </c>
      <c r="D35" s="190">
        <f>[9]Sheet1!$K$67</f>
        <v>30</v>
      </c>
      <c r="E35" s="191"/>
      <c r="F35" s="241">
        <f>[9]Sheet1!$K$66</f>
        <v>70</v>
      </c>
      <c r="G35" s="226"/>
      <c r="H35" s="225">
        <f>[9]Sheet1!$K$65</f>
        <v>70</v>
      </c>
      <c r="I35" s="226"/>
      <c r="J35" s="213">
        <f>[9]Sheet1!$K$64</f>
        <v>50</v>
      </c>
      <c r="K35" s="191"/>
      <c r="L35" s="205">
        <f t="shared" si="0"/>
        <v>220</v>
      </c>
      <c r="M35" s="206">
        <f t="shared" si="0"/>
        <v>0</v>
      </c>
      <c r="N35" s="40">
        <f t="shared" si="5"/>
        <v>220</v>
      </c>
      <c r="O35" s="155"/>
      <c r="P35" s="35">
        <f>N35+'water 3 week'!N34+'water 2 week'!N34+'Water 1 week'!N35</f>
        <v>620</v>
      </c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</row>
    <row r="36" spans="1:33" s="95" customFormat="1" ht="14.1" customHeight="1" thickBot="1" x14ac:dyDescent="0.3">
      <c r="B36" s="276" t="s">
        <v>5</v>
      </c>
      <c r="C36" s="277"/>
      <c r="D36" s="199">
        <f t="shared" ref="D36:K36" si="6">SUM(D32:D35)</f>
        <v>60</v>
      </c>
      <c r="E36" s="200">
        <f t="shared" si="6"/>
        <v>0</v>
      </c>
      <c r="F36" s="199">
        <f t="shared" si="6"/>
        <v>185</v>
      </c>
      <c r="G36" s="200">
        <f t="shared" si="6"/>
        <v>0</v>
      </c>
      <c r="H36" s="199">
        <f t="shared" si="6"/>
        <v>125</v>
      </c>
      <c r="I36" s="200">
        <f t="shared" si="6"/>
        <v>0</v>
      </c>
      <c r="J36" s="199">
        <f t="shared" si="6"/>
        <v>130</v>
      </c>
      <c r="K36" s="200">
        <f t="shared" si="6"/>
        <v>0</v>
      </c>
      <c r="L36" s="201">
        <f t="shared" si="0"/>
        <v>500</v>
      </c>
      <c r="M36" s="202">
        <f t="shared" si="0"/>
        <v>0</v>
      </c>
      <c r="N36" s="162">
        <f>SUM(N31:N35)</f>
        <v>500</v>
      </c>
      <c r="O36" s="249"/>
      <c r="P36" s="35">
        <f>N36+'water 3 week'!N35+'water 2 week'!N35+'Water 1 week'!N36</f>
        <v>1505</v>
      </c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</row>
    <row r="37" spans="1:33" ht="14.1" customHeight="1" thickBot="1" x14ac:dyDescent="0.3">
      <c r="A37" s="144" t="s">
        <v>9</v>
      </c>
      <c r="B37" s="282" t="s">
        <v>79</v>
      </c>
      <c r="C37" s="283"/>
      <c r="D37" s="203"/>
      <c r="E37" s="204"/>
      <c r="F37" s="203"/>
      <c r="G37" s="204"/>
      <c r="H37" s="203"/>
      <c r="I37" s="204"/>
      <c r="J37" s="207"/>
      <c r="K37" s="204"/>
      <c r="L37" s="194">
        <f t="shared" si="0"/>
        <v>0</v>
      </c>
      <c r="M37" s="198">
        <f t="shared" si="0"/>
        <v>0</v>
      </c>
      <c r="N37" s="147"/>
      <c r="O37" s="155"/>
      <c r="P37" s="35">
        <f>N37+'water 3 week'!N36+'water 2 week'!N36+'Water 1 week'!N37</f>
        <v>0</v>
      </c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</row>
    <row r="38" spans="1:33" ht="14.1" customHeight="1" x14ac:dyDescent="0.25">
      <c r="B38" s="100" t="s">
        <v>40</v>
      </c>
      <c r="C38" s="77" t="str">
        <f>[1]Sheet2!$C$9</f>
        <v>Mr.S.A.M.S.Aththanayakage</v>
      </c>
      <c r="D38" s="180">
        <f>[9]Sheet1!$K$48</f>
        <v>5</v>
      </c>
      <c r="E38" s="181"/>
      <c r="F38" s="180">
        <f>[9]Sheet1!$K$47</f>
        <v>15</v>
      </c>
      <c r="G38" s="181"/>
      <c r="H38" s="180">
        <f>[9]Sheet1!$K$46</f>
        <v>5</v>
      </c>
      <c r="I38" s="181"/>
      <c r="J38" s="209">
        <f>[9]Sheet1!$K$45</f>
        <v>10</v>
      </c>
      <c r="K38" s="181"/>
      <c r="L38" s="183">
        <f t="shared" si="0"/>
        <v>35</v>
      </c>
      <c r="M38" s="184">
        <f t="shared" si="0"/>
        <v>0</v>
      </c>
      <c r="N38" s="106">
        <f t="shared" ref="N38:N41" si="7">SUM(L38:M38)</f>
        <v>35</v>
      </c>
      <c r="O38" s="155"/>
      <c r="P38" s="35">
        <f>N38+'water 3 week'!N37+'water 2 week'!N37+'Water 1 week'!N38</f>
        <v>121</v>
      </c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</row>
    <row r="39" spans="1:33" ht="14.1" customHeight="1" x14ac:dyDescent="0.25">
      <c r="B39" s="36" t="s">
        <v>41</v>
      </c>
      <c r="C39" s="78" t="str">
        <f>[1]Sheet2!$C$11</f>
        <v>RD Distributor</v>
      </c>
      <c r="D39" s="185">
        <f>[9]Sheet1!$K$73</f>
        <v>15</v>
      </c>
      <c r="E39" s="186"/>
      <c r="F39" s="185">
        <f>[9]Sheet1!$K$72</f>
        <v>10</v>
      </c>
      <c r="G39" s="186"/>
      <c r="H39" s="185">
        <f>[9]Sheet1!$K$71</f>
        <v>5</v>
      </c>
      <c r="I39" s="186"/>
      <c r="J39" s="211"/>
      <c r="K39" s="186"/>
      <c r="L39" s="188">
        <f t="shared" si="0"/>
        <v>30</v>
      </c>
      <c r="M39" s="189">
        <f t="shared" si="0"/>
        <v>0</v>
      </c>
      <c r="N39" s="40">
        <f t="shared" si="7"/>
        <v>30</v>
      </c>
      <c r="O39" s="155"/>
      <c r="P39" s="35">
        <f>N39+'water 3 week'!N38+'water 2 week'!N38+'Water 1 week'!N39</f>
        <v>187</v>
      </c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</row>
    <row r="40" spans="1:33" ht="14.1" customHeight="1" x14ac:dyDescent="0.25">
      <c r="B40" s="36" t="s">
        <v>42</v>
      </c>
      <c r="C40" s="70" t="s">
        <v>91</v>
      </c>
      <c r="D40" s="185">
        <f>[9]Sheet1!$K$85</f>
        <v>15</v>
      </c>
      <c r="E40" s="186"/>
      <c r="F40" s="185"/>
      <c r="G40" s="186"/>
      <c r="H40" s="185">
        <f>[9]Sheet1!$K$84</f>
        <v>110</v>
      </c>
      <c r="I40" s="186"/>
      <c r="J40" s="211">
        <f>[9]Sheet1!$K$83</f>
        <v>5</v>
      </c>
      <c r="K40" s="186"/>
      <c r="L40" s="188">
        <f t="shared" si="0"/>
        <v>130</v>
      </c>
      <c r="M40" s="189">
        <f t="shared" si="0"/>
        <v>0</v>
      </c>
      <c r="N40" s="40">
        <f t="shared" si="7"/>
        <v>130</v>
      </c>
      <c r="O40" s="155"/>
      <c r="P40" s="35">
        <f>N40+'water 3 week'!N39+'water 2 week'!N39+'Water 1 week'!N40</f>
        <v>155</v>
      </c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</row>
    <row r="41" spans="1:33" ht="14.1" customHeight="1" thickBot="1" x14ac:dyDescent="0.3">
      <c r="B41" s="100" t="s">
        <v>43</v>
      </c>
      <c r="C41" s="101" t="str">
        <f>[1]Sheet2!$C$10</f>
        <v>Mr.U.L.Wijerathne</v>
      </c>
      <c r="D41" s="190"/>
      <c r="E41" s="191"/>
      <c r="F41" s="190"/>
      <c r="G41" s="191"/>
      <c r="H41" s="190">
        <f>[9]Sheet1!$K$60</f>
        <v>15</v>
      </c>
      <c r="I41" s="191"/>
      <c r="J41" s="213">
        <f>[9]Sheet1!$K$59</f>
        <v>85</v>
      </c>
      <c r="K41" s="191"/>
      <c r="L41" s="205">
        <f t="shared" si="0"/>
        <v>100</v>
      </c>
      <c r="M41" s="206">
        <f t="shared" si="0"/>
        <v>0</v>
      </c>
      <c r="N41" s="40">
        <f t="shared" si="7"/>
        <v>100</v>
      </c>
      <c r="O41" s="155"/>
      <c r="P41" s="35">
        <f>N41+'water 3 week'!N40+'water 2 week'!N40+'Water 1 week'!N41</f>
        <v>100</v>
      </c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</row>
    <row r="42" spans="1:33" ht="14.1" customHeight="1" thickBot="1" x14ac:dyDescent="0.3">
      <c r="B42" s="278" t="s">
        <v>5</v>
      </c>
      <c r="C42" s="279"/>
      <c r="D42" s="199">
        <f t="shared" ref="D42:K42" si="8">SUM(D38:D41)</f>
        <v>35</v>
      </c>
      <c r="E42" s="200">
        <f t="shared" si="8"/>
        <v>0</v>
      </c>
      <c r="F42" s="199">
        <f t="shared" si="8"/>
        <v>25</v>
      </c>
      <c r="G42" s="200">
        <f t="shared" si="8"/>
        <v>0</v>
      </c>
      <c r="H42" s="199">
        <f t="shared" si="8"/>
        <v>135</v>
      </c>
      <c r="I42" s="200">
        <f t="shared" si="8"/>
        <v>0</v>
      </c>
      <c r="J42" s="199">
        <f t="shared" si="8"/>
        <v>100</v>
      </c>
      <c r="K42" s="200">
        <f t="shared" si="8"/>
        <v>0</v>
      </c>
      <c r="L42" s="201">
        <f t="shared" si="0"/>
        <v>295</v>
      </c>
      <c r="M42" s="202">
        <f t="shared" si="0"/>
        <v>0</v>
      </c>
      <c r="N42" s="162">
        <f>SUM(N37:N41)</f>
        <v>295</v>
      </c>
      <c r="O42" s="249"/>
      <c r="P42" s="35">
        <f>N42+'water 3 week'!N41+'water 2 week'!N41+'Water 1 week'!N42</f>
        <v>563</v>
      </c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</row>
    <row r="43" spans="1:33" ht="13.5" customHeight="1" thickBot="1" x14ac:dyDescent="0.3">
      <c r="A43" s="144" t="s">
        <v>9</v>
      </c>
      <c r="B43" s="282" t="s">
        <v>80</v>
      </c>
      <c r="C43" s="283"/>
      <c r="D43" s="203"/>
      <c r="E43" s="204"/>
      <c r="F43" s="207"/>
      <c r="G43" s="204"/>
      <c r="H43" s="203"/>
      <c r="I43" s="204"/>
      <c r="J43" s="207"/>
      <c r="K43" s="204"/>
      <c r="L43" s="194">
        <f t="shared" si="0"/>
        <v>0</v>
      </c>
      <c r="M43" s="198">
        <f t="shared" si="0"/>
        <v>0</v>
      </c>
      <c r="N43" s="147"/>
      <c r="O43" s="155"/>
      <c r="P43" s="35">
        <f>N43+'water 3 week'!N42+'water 2 week'!N42+'Water 1 week'!N43</f>
        <v>0</v>
      </c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</row>
    <row r="44" spans="1:33" x14ac:dyDescent="0.25">
      <c r="B44" s="100" t="s">
        <v>44</v>
      </c>
      <c r="C44" s="69" t="str">
        <f>[1]Sheet2!$C$45</f>
        <v>Sri Rangan Enterprices</v>
      </c>
      <c r="D44" s="180">
        <f>[9]Sheet1!$K$132</f>
        <v>50</v>
      </c>
      <c r="E44" s="181"/>
      <c r="F44" s="209">
        <f>0</f>
        <v>0</v>
      </c>
      <c r="G44" s="181"/>
      <c r="H44" s="180">
        <f>[9]Sheet1!$K$131</f>
        <v>50</v>
      </c>
      <c r="I44" s="181"/>
      <c r="J44" s="180"/>
      <c r="K44" s="181"/>
      <c r="L44" s="183">
        <f t="shared" si="0"/>
        <v>100</v>
      </c>
      <c r="M44" s="184">
        <f t="shared" si="0"/>
        <v>0</v>
      </c>
      <c r="N44" s="106">
        <f t="shared" ref="N44:N46" si="9">SUM(L44:M44)</f>
        <v>100</v>
      </c>
      <c r="O44" s="155"/>
      <c r="P44" s="35">
        <f>N44+'water 3 week'!N43+'water 2 week'!N43+'Water 1 week'!N44</f>
        <v>1450</v>
      </c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</row>
    <row r="45" spans="1:33" ht="14.1" customHeight="1" x14ac:dyDescent="0.25">
      <c r="B45" s="36" t="s">
        <v>87</v>
      </c>
      <c r="C45" s="70" t="s">
        <v>88</v>
      </c>
      <c r="D45" s="190"/>
      <c r="E45" s="191"/>
      <c r="F45" s="213"/>
      <c r="G45" s="191"/>
      <c r="H45" s="190"/>
      <c r="I45" s="191"/>
      <c r="J45" s="190"/>
      <c r="K45" s="191"/>
      <c r="L45" s="205">
        <f t="shared" si="0"/>
        <v>0</v>
      </c>
      <c r="M45" s="206">
        <f t="shared" si="0"/>
        <v>0</v>
      </c>
      <c r="N45" s="40">
        <f t="shared" si="9"/>
        <v>0</v>
      </c>
      <c r="O45" s="155"/>
      <c r="P45" s="35">
        <f>N45+'water 3 week'!N44+'water 2 week'!N44+'Water 1 week'!N45</f>
        <v>390</v>
      </c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</row>
    <row r="46" spans="1:33" ht="14.1" customHeight="1" thickBot="1" x14ac:dyDescent="0.3">
      <c r="B46" s="100" t="s">
        <v>46</v>
      </c>
      <c r="C46" s="73" t="str">
        <f>[1]Sheet2!$C$46</f>
        <v>Mr.J.A.R.J.Arachchi(G.P.D.Group)</v>
      </c>
      <c r="D46" s="220"/>
      <c r="E46" s="221"/>
      <c r="F46" s="222"/>
      <c r="G46" s="221"/>
      <c r="H46" s="220"/>
      <c r="I46" s="221"/>
      <c r="J46" s="220"/>
      <c r="K46" s="221"/>
      <c r="L46" s="223">
        <f t="shared" si="0"/>
        <v>0</v>
      </c>
      <c r="M46" s="224">
        <f t="shared" si="0"/>
        <v>0</v>
      </c>
      <c r="N46" s="40">
        <f t="shared" si="9"/>
        <v>0</v>
      </c>
      <c r="O46" s="155"/>
      <c r="P46" s="35">
        <f>N46+'water 3 week'!N45+'water 2 week'!N45+'Water 1 week'!N46</f>
        <v>0</v>
      </c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</row>
    <row r="47" spans="1:33" s="95" customFormat="1" ht="14.1" customHeight="1" thickBot="1" x14ac:dyDescent="0.3">
      <c r="B47" s="276" t="s">
        <v>5</v>
      </c>
      <c r="C47" s="277"/>
      <c r="D47" s="199">
        <f t="shared" ref="D47:K47" si="10">SUM(D44:D46)</f>
        <v>50</v>
      </c>
      <c r="E47" s="200">
        <f t="shared" si="10"/>
        <v>0</v>
      </c>
      <c r="F47" s="199">
        <f t="shared" si="10"/>
        <v>0</v>
      </c>
      <c r="G47" s="200">
        <f t="shared" si="10"/>
        <v>0</v>
      </c>
      <c r="H47" s="199">
        <f t="shared" si="10"/>
        <v>50</v>
      </c>
      <c r="I47" s="200">
        <f t="shared" si="10"/>
        <v>0</v>
      </c>
      <c r="J47" s="199">
        <f t="shared" si="10"/>
        <v>0</v>
      </c>
      <c r="K47" s="200">
        <f t="shared" si="10"/>
        <v>0</v>
      </c>
      <c r="L47" s="202">
        <f t="shared" si="0"/>
        <v>100</v>
      </c>
      <c r="M47" s="202">
        <f t="shared" si="0"/>
        <v>0</v>
      </c>
      <c r="N47" s="162">
        <f>SUM(N43:N46)</f>
        <v>100</v>
      </c>
      <c r="O47" s="249"/>
      <c r="P47" s="35">
        <f>N47+'water 3 week'!N46+'water 2 week'!N46+'Water 1 week'!N47</f>
        <v>1840</v>
      </c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</row>
    <row r="48" spans="1:33" ht="14.1" customHeight="1" thickBot="1" x14ac:dyDescent="0.3">
      <c r="A48" s="144" t="s">
        <v>9</v>
      </c>
      <c r="B48" s="282" t="s">
        <v>81</v>
      </c>
      <c r="C48" s="283"/>
      <c r="D48" s="203"/>
      <c r="E48" s="204"/>
      <c r="F48" s="203"/>
      <c r="G48" s="204"/>
      <c r="H48" s="203"/>
      <c r="I48" s="204"/>
      <c r="J48" s="203"/>
      <c r="K48" s="204"/>
      <c r="L48" s="198">
        <f t="shared" si="0"/>
        <v>0</v>
      </c>
      <c r="M48" s="198">
        <f t="shared" si="0"/>
        <v>0</v>
      </c>
      <c r="N48" s="147"/>
      <c r="O48" s="155"/>
      <c r="P48" s="35">
        <f>N48+'water 3 week'!N47+'water 2 week'!N47+'Water 1 week'!N48</f>
        <v>0</v>
      </c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</row>
    <row r="49" spans="1:32" ht="14.1" customHeight="1" x14ac:dyDescent="0.25">
      <c r="B49" s="100" t="s">
        <v>47</v>
      </c>
      <c r="C49" s="69" t="str">
        <f>[1]Sheet2!$C$24</f>
        <v>Mr.R.H.Lional</v>
      </c>
      <c r="D49" s="180"/>
      <c r="E49" s="181"/>
      <c r="F49" s="180">
        <f>[9]Sheet1!$K$138</f>
        <v>5</v>
      </c>
      <c r="G49" s="181"/>
      <c r="H49" s="180">
        <f>[9]Sheet1!$K$137</f>
        <v>5</v>
      </c>
      <c r="I49" s="181"/>
      <c r="J49" s="180">
        <f>[9]Sheet1!$K$136</f>
        <v>10</v>
      </c>
      <c r="K49" s="181"/>
      <c r="L49" s="184">
        <f t="shared" si="0"/>
        <v>20</v>
      </c>
      <c r="M49" s="184">
        <f t="shared" si="0"/>
        <v>0</v>
      </c>
      <c r="N49" s="106">
        <f t="shared" ref="N49:N57" si="11">SUM(L49:M49)</f>
        <v>20</v>
      </c>
      <c r="O49" s="155"/>
      <c r="P49" s="35">
        <f>N49+'water 3 week'!N48+'water 2 week'!N48+'Water 1 week'!N49</f>
        <v>60</v>
      </c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</row>
    <row r="50" spans="1:32" ht="14.1" customHeight="1" x14ac:dyDescent="0.25">
      <c r="B50" s="36" t="s">
        <v>48</v>
      </c>
      <c r="C50" s="70" t="str">
        <f>[1]Sheet2!$C$27</f>
        <v>Mr.P.A.Neel</v>
      </c>
      <c r="D50" s="185"/>
      <c r="E50" s="186"/>
      <c r="F50" s="185"/>
      <c r="G50" s="186"/>
      <c r="H50" s="185"/>
      <c r="I50" s="186"/>
      <c r="J50" s="185"/>
      <c r="K50" s="186"/>
      <c r="L50" s="189">
        <f t="shared" si="0"/>
        <v>0</v>
      </c>
      <c r="M50" s="189">
        <f t="shared" si="0"/>
        <v>0</v>
      </c>
      <c r="N50" s="40">
        <f t="shared" si="11"/>
        <v>0</v>
      </c>
      <c r="O50" s="155"/>
      <c r="P50" s="35">
        <f>N50+'water 3 week'!N49+'water 2 week'!N49+'Water 1 week'!N50</f>
        <v>40</v>
      </c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</row>
    <row r="51" spans="1:32" ht="14.1" customHeight="1" x14ac:dyDescent="0.25">
      <c r="B51" s="36" t="s">
        <v>49</v>
      </c>
      <c r="C51" s="70" t="str">
        <f>[1]Sheet2!$C$25</f>
        <v>Mr.Y.S.A.Weerawardena</v>
      </c>
      <c r="D51" s="185"/>
      <c r="E51" s="186"/>
      <c r="F51" s="185">
        <f>[9]Sheet1!$K$144</f>
        <v>5</v>
      </c>
      <c r="G51" s="186"/>
      <c r="H51" s="185">
        <f>[9]Sheet1!$K$143</f>
        <v>10</v>
      </c>
      <c r="I51" s="186"/>
      <c r="J51" s="185">
        <f>[9]Sheet1!$K$142</f>
        <v>25</v>
      </c>
      <c r="K51" s="186"/>
      <c r="L51" s="189">
        <f t="shared" si="0"/>
        <v>40</v>
      </c>
      <c r="M51" s="189">
        <f t="shared" si="0"/>
        <v>0</v>
      </c>
      <c r="N51" s="40">
        <f t="shared" si="11"/>
        <v>40</v>
      </c>
      <c r="O51" s="155"/>
      <c r="P51" s="35">
        <f>N51+'water 3 week'!N50+'water 2 week'!N50+'Water 1 week'!N51</f>
        <v>70</v>
      </c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</row>
    <row r="52" spans="1:32" ht="14.1" customHeight="1" x14ac:dyDescent="0.25">
      <c r="B52" s="36" t="s">
        <v>50</v>
      </c>
      <c r="C52" s="70" t="str">
        <f>[1]Sheet2!$C$21</f>
        <v xml:space="preserve">Mr.Lathif </v>
      </c>
      <c r="D52" s="185"/>
      <c r="E52" s="186"/>
      <c r="F52" s="185"/>
      <c r="G52" s="186"/>
      <c r="H52" s="185"/>
      <c r="I52" s="186"/>
      <c r="J52" s="185">
        <f>[9]Sheet1!$K$161</f>
        <v>30</v>
      </c>
      <c r="K52" s="186"/>
      <c r="L52" s="189">
        <f t="shared" si="0"/>
        <v>30</v>
      </c>
      <c r="M52" s="189">
        <f t="shared" si="0"/>
        <v>0</v>
      </c>
      <c r="N52" s="40">
        <f t="shared" si="11"/>
        <v>30</v>
      </c>
      <c r="O52" s="155"/>
      <c r="P52" s="35">
        <f>N52+'water 3 week'!N51+'water 2 week'!N51+'Water 1 week'!N52</f>
        <v>60</v>
      </c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</row>
    <row r="53" spans="1:32" ht="14.1" customHeight="1" x14ac:dyDescent="0.25">
      <c r="B53" s="36" t="s">
        <v>51</v>
      </c>
      <c r="C53" s="70" t="str">
        <f>[1]Sheet2!$C$23</f>
        <v>Mr.M.N.M.Nisfer</v>
      </c>
      <c r="D53" s="185"/>
      <c r="E53" s="186"/>
      <c r="F53" s="185"/>
      <c r="G53" s="186"/>
      <c r="H53" s="185"/>
      <c r="I53" s="186"/>
      <c r="J53" s="185">
        <f>[9]Sheet1!$K$165</f>
        <v>40</v>
      </c>
      <c r="K53" s="186"/>
      <c r="L53" s="189">
        <f t="shared" si="0"/>
        <v>40</v>
      </c>
      <c r="M53" s="189">
        <f t="shared" si="0"/>
        <v>0</v>
      </c>
      <c r="N53" s="40">
        <f t="shared" si="11"/>
        <v>40</v>
      </c>
      <c r="O53" s="155"/>
      <c r="P53" s="35">
        <f>N53+'water 3 week'!N52+'water 2 week'!N52+'Water 1 week'!N53</f>
        <v>125</v>
      </c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</row>
    <row r="54" spans="1:32" ht="13.5" customHeight="1" x14ac:dyDescent="0.25">
      <c r="B54" s="36" t="s">
        <v>52</v>
      </c>
      <c r="C54" s="70" t="str">
        <f>[1]Sheet2!$C$20</f>
        <v>Royal Dis:</v>
      </c>
      <c r="D54" s="185">
        <f>[9]Sheet1!$K$172</f>
        <v>5</v>
      </c>
      <c r="E54" s="186"/>
      <c r="F54" s="185">
        <f>[9]Sheet1!$K$171</f>
        <v>3</v>
      </c>
      <c r="G54" s="186"/>
      <c r="H54" s="185">
        <f>[9]Sheet1!$K$170</f>
        <v>7</v>
      </c>
      <c r="I54" s="186"/>
      <c r="J54" s="185">
        <f>[9]Sheet1!$K$169</f>
        <v>25</v>
      </c>
      <c r="K54" s="186"/>
      <c r="L54" s="189">
        <f t="shared" si="0"/>
        <v>40</v>
      </c>
      <c r="M54" s="189">
        <f t="shared" si="0"/>
        <v>0</v>
      </c>
      <c r="N54" s="40">
        <f t="shared" si="11"/>
        <v>40</v>
      </c>
      <c r="O54" s="155"/>
      <c r="P54" s="35">
        <f>N54+'water 3 week'!N53+'water 2 week'!N53+'Water 1 week'!N54</f>
        <v>125</v>
      </c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</row>
    <row r="55" spans="1:32" x14ac:dyDescent="0.25">
      <c r="B55" s="36" t="s">
        <v>55</v>
      </c>
      <c r="C55" s="70" t="str">
        <f>[1]Sheet2!$C$26</f>
        <v>Mr.D.C.Priyantha Kumara</v>
      </c>
      <c r="D55" s="185"/>
      <c r="E55" s="186"/>
      <c r="F55" s="185">
        <f>[9]Sheet1!$K$150</f>
        <v>5</v>
      </c>
      <c r="G55" s="186"/>
      <c r="H55" s="185">
        <f>[9]Sheet1!$K$149</f>
        <v>10</v>
      </c>
      <c r="I55" s="186"/>
      <c r="J55" s="185">
        <f>[9]Sheet1!$K$148</f>
        <v>5</v>
      </c>
      <c r="K55" s="186"/>
      <c r="L55" s="189">
        <f t="shared" si="0"/>
        <v>20</v>
      </c>
      <c r="M55" s="189">
        <f t="shared" si="0"/>
        <v>0</v>
      </c>
      <c r="N55" s="40">
        <f t="shared" si="11"/>
        <v>20</v>
      </c>
      <c r="O55" s="155"/>
      <c r="P55" s="35">
        <f>N55+'water 3 week'!N54+'water 2 week'!N54+'Water 1 week'!N55</f>
        <v>40</v>
      </c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</row>
    <row r="56" spans="1:32" ht="13.5" customHeight="1" x14ac:dyDescent="0.25">
      <c r="B56" s="36" t="s">
        <v>53</v>
      </c>
      <c r="C56" s="70" t="str">
        <f>[1]Sheet2!$C$22</f>
        <v>Mr.Franando</v>
      </c>
      <c r="D56" s="185"/>
      <c r="E56" s="186">
        <f>[9]Sheet1!$K$177</f>
        <v>20</v>
      </c>
      <c r="F56" s="185">
        <f>[9]Sheet1!$K$180</f>
        <v>10</v>
      </c>
      <c r="G56" s="186">
        <f>[9]Sheet1!$K$176</f>
        <v>20</v>
      </c>
      <c r="H56" s="185">
        <f>[9]Sheet1!$K$179</f>
        <v>25</v>
      </c>
      <c r="I56" s="186"/>
      <c r="J56" s="185">
        <f>[9]Sheet1!$K$178</f>
        <v>30</v>
      </c>
      <c r="K56" s="186"/>
      <c r="L56" s="189">
        <f t="shared" si="0"/>
        <v>65</v>
      </c>
      <c r="M56" s="189">
        <f t="shared" si="0"/>
        <v>40</v>
      </c>
      <c r="N56" s="40">
        <f t="shared" si="11"/>
        <v>105</v>
      </c>
      <c r="O56" s="155"/>
      <c r="P56" s="35">
        <f>N56+'water 3 week'!N55+'water 2 week'!N55+'Water 1 week'!N56</f>
        <v>280</v>
      </c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</row>
    <row r="57" spans="1:32" ht="13.5" customHeight="1" thickBot="1" x14ac:dyDescent="0.3">
      <c r="B57" s="100" t="s">
        <v>54</v>
      </c>
      <c r="C57" s="73" t="str">
        <f>[1]Sheet2!$C$28</f>
        <v>Mrs.P.W.N.Damayanthi</v>
      </c>
      <c r="D57" s="190">
        <f>[9]Sheet1!$K$157</f>
        <v>2</v>
      </c>
      <c r="E57" s="191"/>
      <c r="F57" s="190">
        <f>[9]Sheet1!$K$156</f>
        <v>20</v>
      </c>
      <c r="G57" s="191"/>
      <c r="H57" s="190">
        <f>[9]Sheet1!$K$155</f>
        <v>33</v>
      </c>
      <c r="I57" s="191"/>
      <c r="J57" s="190">
        <f>[9]Sheet1!$K$154</f>
        <v>25</v>
      </c>
      <c r="K57" s="191"/>
      <c r="L57" s="206">
        <f t="shared" si="0"/>
        <v>80</v>
      </c>
      <c r="M57" s="206">
        <f t="shared" si="0"/>
        <v>0</v>
      </c>
      <c r="N57" s="40">
        <f t="shared" si="11"/>
        <v>80</v>
      </c>
      <c r="O57" s="155"/>
      <c r="P57" s="35">
        <f>N57+'water 3 week'!N56+'water 2 week'!N56+'Water 1 week'!N57</f>
        <v>100</v>
      </c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</row>
    <row r="58" spans="1:32" s="95" customFormat="1" ht="14.1" customHeight="1" thickBot="1" x14ac:dyDescent="0.3">
      <c r="B58" s="276" t="s">
        <v>5</v>
      </c>
      <c r="C58" s="277"/>
      <c r="D58" s="199">
        <f t="shared" ref="D58:K58" si="12">SUM(D49:D57)</f>
        <v>7</v>
      </c>
      <c r="E58" s="200">
        <f t="shared" si="12"/>
        <v>20</v>
      </c>
      <c r="F58" s="199">
        <f t="shared" si="12"/>
        <v>48</v>
      </c>
      <c r="G58" s="200">
        <f t="shared" si="12"/>
        <v>20</v>
      </c>
      <c r="H58" s="199">
        <f t="shared" si="12"/>
        <v>90</v>
      </c>
      <c r="I58" s="200">
        <f t="shared" si="12"/>
        <v>0</v>
      </c>
      <c r="J58" s="199">
        <f t="shared" si="12"/>
        <v>190</v>
      </c>
      <c r="K58" s="200">
        <f t="shared" si="12"/>
        <v>0</v>
      </c>
      <c r="L58" s="202">
        <f t="shared" si="0"/>
        <v>335</v>
      </c>
      <c r="M58" s="202">
        <f t="shared" si="0"/>
        <v>40</v>
      </c>
      <c r="N58" s="162">
        <f>SUM(N48:N57)</f>
        <v>375</v>
      </c>
      <c r="O58" s="249"/>
      <c r="P58" s="35">
        <f>N58+'water 3 week'!N57+'water 2 week'!N57+'Water 1 week'!N58</f>
        <v>900</v>
      </c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</row>
    <row r="59" spans="1:32" ht="14.1" customHeight="1" thickBot="1" x14ac:dyDescent="0.3">
      <c r="A59" s="144" t="s">
        <v>9</v>
      </c>
      <c r="B59" s="282" t="s">
        <v>82</v>
      </c>
      <c r="C59" s="283"/>
      <c r="D59" s="203"/>
      <c r="E59" s="204"/>
      <c r="F59" s="203"/>
      <c r="G59" s="204"/>
      <c r="H59" s="203"/>
      <c r="I59" s="204"/>
      <c r="J59" s="203"/>
      <c r="K59" s="204"/>
      <c r="L59" s="194">
        <f t="shared" si="0"/>
        <v>0</v>
      </c>
      <c r="M59" s="198">
        <f t="shared" si="0"/>
        <v>0</v>
      </c>
      <c r="N59" s="147"/>
      <c r="O59" s="155"/>
      <c r="P59" s="35">
        <f>N59+'water 3 week'!N58+'water 2 week'!N58+'Water 1 week'!N59</f>
        <v>0</v>
      </c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</row>
    <row r="60" spans="1:32" ht="14.1" customHeight="1" x14ac:dyDescent="0.25">
      <c r="A60" s="144"/>
      <c r="B60" s="103" t="s">
        <v>56</v>
      </c>
      <c r="C60" s="69" t="str">
        <f>[1]Sheet2!$C$17</f>
        <v>Mr.M.J.J.Udayakantha</v>
      </c>
      <c r="D60" s="180"/>
      <c r="E60" s="181"/>
      <c r="F60" s="180"/>
      <c r="G60" s="181"/>
      <c r="H60" s="180"/>
      <c r="I60" s="181"/>
      <c r="J60" s="180"/>
      <c r="K60" s="181"/>
      <c r="L60" s="183">
        <f t="shared" si="0"/>
        <v>0</v>
      </c>
      <c r="M60" s="184">
        <f t="shared" si="0"/>
        <v>0</v>
      </c>
      <c r="N60" s="106">
        <f t="shared" ref="N60:N66" si="13">SUM(L60:M60)</f>
        <v>0</v>
      </c>
      <c r="O60" s="155"/>
      <c r="P60" s="35">
        <f>N60+'water 3 week'!N59+'water 2 week'!N59+'Water 1 week'!N60</f>
        <v>165</v>
      </c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</row>
    <row r="61" spans="1:32" ht="14.1" customHeight="1" x14ac:dyDescent="0.25">
      <c r="B61" s="36" t="s">
        <v>57</v>
      </c>
      <c r="C61" s="70" t="str">
        <f>[1]Sheet2!$C$18</f>
        <v>Mrs.J.M.N.Manike</v>
      </c>
      <c r="D61" s="185"/>
      <c r="E61" s="186"/>
      <c r="F61" s="185"/>
      <c r="G61" s="186"/>
      <c r="H61" s="185"/>
      <c r="I61" s="186"/>
      <c r="J61" s="185"/>
      <c r="K61" s="186"/>
      <c r="L61" s="188">
        <f t="shared" si="0"/>
        <v>0</v>
      </c>
      <c r="M61" s="189">
        <f t="shared" si="0"/>
        <v>0</v>
      </c>
      <c r="N61" s="40">
        <f t="shared" si="13"/>
        <v>0</v>
      </c>
      <c r="O61" s="155"/>
      <c r="P61" s="35">
        <f>N61+'water 3 week'!N60+'water 2 week'!N60+'Water 1 week'!N61</f>
        <v>168</v>
      </c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</row>
    <row r="62" spans="1:32" ht="14.1" customHeight="1" x14ac:dyDescent="0.25">
      <c r="B62" s="36" t="s">
        <v>58</v>
      </c>
      <c r="C62" s="70" t="str">
        <f>[1]Sheet2!$C$16</f>
        <v>Mr.L.R.N.J.Bandara</v>
      </c>
      <c r="D62" s="185"/>
      <c r="E62" s="186"/>
      <c r="F62" s="185"/>
      <c r="G62" s="186"/>
      <c r="H62" s="185"/>
      <c r="I62" s="186"/>
      <c r="J62" s="185"/>
      <c r="K62" s="186"/>
      <c r="L62" s="188">
        <f t="shared" si="0"/>
        <v>0</v>
      </c>
      <c r="M62" s="189">
        <f t="shared" si="0"/>
        <v>0</v>
      </c>
      <c r="N62" s="40">
        <f t="shared" si="13"/>
        <v>0</v>
      </c>
      <c r="O62" s="155"/>
      <c r="P62" s="35">
        <f>N62+'water 3 week'!N61+'water 2 week'!N61+'Water 1 week'!N62</f>
        <v>0</v>
      </c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</row>
    <row r="63" spans="1:32" ht="14.1" customHeight="1" x14ac:dyDescent="0.25">
      <c r="B63" s="36" t="s">
        <v>59</v>
      </c>
      <c r="C63" s="70" t="str">
        <f>[1]Sheet2!$C$14</f>
        <v>Mr.R.I.B.Sameera Maduranga</v>
      </c>
      <c r="D63" s="185">
        <f>[9]Sheet1!$K$187</f>
        <v>5</v>
      </c>
      <c r="E63" s="186"/>
      <c r="F63" s="185">
        <f>[9]Sheet1!$K$186</f>
        <v>5</v>
      </c>
      <c r="G63" s="186"/>
      <c r="H63" s="185">
        <f>[9]Sheet1!$K$185</f>
        <v>5</v>
      </c>
      <c r="I63" s="186"/>
      <c r="J63" s="185">
        <f>[9]Sheet1!$K$184</f>
        <v>5</v>
      </c>
      <c r="K63" s="186"/>
      <c r="L63" s="188">
        <f t="shared" si="0"/>
        <v>20</v>
      </c>
      <c r="M63" s="189"/>
      <c r="N63" s="40">
        <f t="shared" si="13"/>
        <v>20</v>
      </c>
      <c r="O63" s="155"/>
      <c r="P63" s="35">
        <f>N63+'water 3 week'!N62+'water 2 week'!N62+'Water 1 week'!N63</f>
        <v>40</v>
      </c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</row>
    <row r="64" spans="1:32" ht="14.1" customHeight="1" x14ac:dyDescent="0.25">
      <c r="B64" s="36" t="s">
        <v>60</v>
      </c>
      <c r="C64" s="70" t="str">
        <f>[1]Sheet2!$C$13</f>
        <v>Mr.K.R.A.N.Kumara(A.N.K.Dis:)</v>
      </c>
      <c r="D64" s="185">
        <f>[9]Sheet1!$K$212</f>
        <v>5</v>
      </c>
      <c r="E64" s="186"/>
      <c r="F64" s="185">
        <f>[9]Sheet1!$K$211</f>
        <v>15</v>
      </c>
      <c r="G64" s="186"/>
      <c r="H64" s="185">
        <f>[9]Sheet1!$K$210</f>
        <v>10</v>
      </c>
      <c r="I64" s="186"/>
      <c r="J64" s="185">
        <f>[9]Sheet1!$K$209</f>
        <v>10</v>
      </c>
      <c r="K64" s="186"/>
      <c r="L64" s="188">
        <f t="shared" si="0"/>
        <v>40</v>
      </c>
      <c r="M64" s="189">
        <f t="shared" si="0"/>
        <v>0</v>
      </c>
      <c r="N64" s="40">
        <f t="shared" si="13"/>
        <v>40</v>
      </c>
      <c r="O64" s="155"/>
      <c r="P64" s="35">
        <f>N64+'water 3 week'!N63+'water 2 week'!N63+'Water 1 week'!N64</f>
        <v>75</v>
      </c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</row>
    <row r="65" spans="1:32" ht="14.1" customHeight="1" x14ac:dyDescent="0.25">
      <c r="B65" s="36" t="s">
        <v>62</v>
      </c>
      <c r="C65" s="37" t="str">
        <f>[1]Sheet2!$C$19</f>
        <v>Mr.G.M.S.R.S.Kumara</v>
      </c>
      <c r="D65" s="185">
        <f>[9]Sheet1!$K$229</f>
        <v>20</v>
      </c>
      <c r="E65" s="186"/>
      <c r="F65" s="185">
        <f>[9]Sheet1!$K$228</f>
        <v>185</v>
      </c>
      <c r="G65" s="186"/>
      <c r="H65" s="185"/>
      <c r="I65" s="186"/>
      <c r="J65" s="185"/>
      <c r="K65" s="186"/>
      <c r="L65" s="188">
        <f t="shared" si="0"/>
        <v>205</v>
      </c>
      <c r="M65" s="189">
        <f t="shared" si="0"/>
        <v>0</v>
      </c>
      <c r="N65" s="40">
        <f t="shared" si="13"/>
        <v>205</v>
      </c>
      <c r="O65" s="155"/>
      <c r="P65" s="35">
        <f>N65+'water 3 week'!N64+'water 2 week'!N64+'Water 1 week'!N65</f>
        <v>230</v>
      </c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</row>
    <row r="66" spans="1:32" ht="14.1" customHeight="1" thickBot="1" x14ac:dyDescent="0.3">
      <c r="B66" s="102" t="s">
        <v>61</v>
      </c>
      <c r="C66" s="73" t="s">
        <v>97</v>
      </c>
      <c r="D66" s="190"/>
      <c r="E66" s="191"/>
      <c r="F66" s="225">
        <v>10</v>
      </c>
      <c r="G66" s="226"/>
      <c r="H66" s="225">
        <f>[9]Sheet1!$K$241</f>
        <v>10</v>
      </c>
      <c r="I66" s="226"/>
      <c r="J66" s="225">
        <f>[9]Sheet1!$K$240</f>
        <v>5</v>
      </c>
      <c r="K66" s="226"/>
      <c r="L66" s="205">
        <f t="shared" si="0"/>
        <v>25</v>
      </c>
      <c r="M66" s="206">
        <f t="shared" si="0"/>
        <v>0</v>
      </c>
      <c r="N66" s="40">
        <f t="shared" si="13"/>
        <v>25</v>
      </c>
      <c r="O66" s="155"/>
      <c r="P66" s="35">
        <f>N66+'water 3 week'!N65+'water 2 week'!N65+'Water 1 week'!N66</f>
        <v>25</v>
      </c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</row>
    <row r="67" spans="1:32" ht="14.1" customHeight="1" thickBot="1" x14ac:dyDescent="0.3">
      <c r="B67" s="323" t="s">
        <v>5</v>
      </c>
      <c r="C67" s="324"/>
      <c r="D67" s="227">
        <f t="shared" ref="D67:K67" si="14">SUM(D60:D66)</f>
        <v>30</v>
      </c>
      <c r="E67" s="200">
        <f t="shared" si="14"/>
        <v>0</v>
      </c>
      <c r="F67" s="199">
        <f t="shared" si="14"/>
        <v>215</v>
      </c>
      <c r="G67" s="200">
        <f t="shared" si="14"/>
        <v>0</v>
      </c>
      <c r="H67" s="199">
        <f t="shared" si="14"/>
        <v>25</v>
      </c>
      <c r="I67" s="200">
        <f t="shared" si="14"/>
        <v>0</v>
      </c>
      <c r="J67" s="199">
        <f t="shared" si="14"/>
        <v>20</v>
      </c>
      <c r="K67" s="200">
        <f t="shared" si="14"/>
        <v>0</v>
      </c>
      <c r="L67" s="201">
        <f>D67+F67+H67+J67</f>
        <v>290</v>
      </c>
      <c r="M67" s="202">
        <f t="shared" si="0"/>
        <v>0</v>
      </c>
      <c r="N67" s="162">
        <f>SUM(N59:N66)</f>
        <v>290</v>
      </c>
      <c r="O67" s="249"/>
      <c r="P67" s="35">
        <f>N67+'water 3 week'!N66+'water 2 week'!N66+'Water 1 week'!N67</f>
        <v>703</v>
      </c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</row>
    <row r="68" spans="1:32" ht="14.1" customHeight="1" thickBot="1" x14ac:dyDescent="0.3">
      <c r="A68" s="144" t="s">
        <v>9</v>
      </c>
      <c r="B68" s="284" t="s">
        <v>83</v>
      </c>
      <c r="C68" s="285"/>
      <c r="D68" s="245"/>
      <c r="E68" s="195">
        <f>SUM(E60:E66)</f>
        <v>0</v>
      </c>
      <c r="F68" s="194"/>
      <c r="G68" s="195">
        <f>SUM(G60:G66)</f>
        <v>0</v>
      </c>
      <c r="H68" s="194"/>
      <c r="I68" s="195">
        <f>SUM(I60:I66)</f>
        <v>0</v>
      </c>
      <c r="J68" s="194"/>
      <c r="K68" s="195">
        <f>SUM(K60:K66)</f>
        <v>0</v>
      </c>
      <c r="L68" s="194">
        <f t="shared" si="0"/>
        <v>0</v>
      </c>
      <c r="M68" s="198">
        <f t="shared" si="0"/>
        <v>0</v>
      </c>
      <c r="N68" s="147"/>
      <c r="O68" s="155"/>
      <c r="P68" s="35">
        <f>N68+'water 3 week'!N67+'water 2 week'!N67+'Water 1 week'!N68</f>
        <v>0</v>
      </c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</row>
    <row r="69" spans="1:32" ht="14.1" customHeight="1" x14ac:dyDescent="0.25">
      <c r="B69" s="103" t="s">
        <v>63</v>
      </c>
      <c r="C69" s="69" t="str">
        <f>[1]Sheet2!$C$42</f>
        <v>H.S.Enterprises</v>
      </c>
      <c r="D69" s="208"/>
      <c r="E69" s="246"/>
      <c r="F69" s="208"/>
      <c r="G69" s="246"/>
      <c r="H69" s="208"/>
      <c r="I69" s="246"/>
      <c r="J69" s="208"/>
      <c r="K69" s="246"/>
      <c r="L69" s="183">
        <f t="shared" si="0"/>
        <v>0</v>
      </c>
      <c r="M69" s="184">
        <f t="shared" si="0"/>
        <v>0</v>
      </c>
      <c r="N69" s="106">
        <f t="shared" ref="N69:N74" si="15">SUM(L69:M69)</f>
        <v>0</v>
      </c>
      <c r="O69" s="155"/>
      <c r="P69" s="35">
        <f>N69+'water 3 week'!N68+'water 2 week'!N68+'Water 1 week'!N69</f>
        <v>200</v>
      </c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</row>
    <row r="70" spans="1:32" ht="14.1" customHeight="1" x14ac:dyDescent="0.25">
      <c r="B70" s="36" t="s">
        <v>64</v>
      </c>
      <c r="C70" s="70" t="str">
        <f>[1]Sheet2!$C$41</f>
        <v>Manjula Distributor</v>
      </c>
      <c r="D70" s="185"/>
      <c r="E70" s="186">
        <f>[9]Sheet1!$K$263</f>
        <v>10</v>
      </c>
      <c r="F70" s="185"/>
      <c r="G70" s="186">
        <f>[9]Sheet1!$K$262</f>
        <v>10</v>
      </c>
      <c r="H70" s="185"/>
      <c r="I70" s="186">
        <f>[9]Sheet1!$K$261</f>
        <v>10</v>
      </c>
      <c r="J70" s="185"/>
      <c r="K70" s="186">
        <f>[9]Sheet1!$K$260</f>
        <v>20</v>
      </c>
      <c r="L70" s="188">
        <f t="shared" si="0"/>
        <v>0</v>
      </c>
      <c r="M70" s="189">
        <f>E70+G70+I70+K70</f>
        <v>50</v>
      </c>
      <c r="N70" s="40">
        <f t="shared" si="15"/>
        <v>50</v>
      </c>
      <c r="O70" s="155"/>
      <c r="P70" s="35">
        <f>N70+'water 3 week'!N69+'water 2 week'!N69+'Water 1 week'!N70</f>
        <v>100</v>
      </c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</row>
    <row r="71" spans="1:32" ht="14.1" customHeight="1" x14ac:dyDescent="0.25">
      <c r="B71" s="36" t="s">
        <v>65</v>
      </c>
      <c r="C71" s="70" t="s">
        <v>90</v>
      </c>
      <c r="D71" s="185"/>
      <c r="E71" s="186"/>
      <c r="F71" s="185"/>
      <c r="G71" s="186">
        <f>[9]Sheet1!$K$269</f>
        <v>25</v>
      </c>
      <c r="H71" s="185"/>
      <c r="I71" s="186">
        <f>[9]Sheet1!$K$268</f>
        <v>40</v>
      </c>
      <c r="J71" s="185"/>
      <c r="K71" s="186">
        <f>[9]Sheet1!$K$267</f>
        <v>35</v>
      </c>
      <c r="L71" s="188">
        <f t="shared" si="0"/>
        <v>0</v>
      </c>
      <c r="M71" s="189">
        <f t="shared" si="0"/>
        <v>100</v>
      </c>
      <c r="N71" s="40">
        <f t="shared" si="15"/>
        <v>100</v>
      </c>
      <c r="O71" s="155"/>
      <c r="P71" s="35">
        <f>N71+'water 3 week'!N70+'water 2 week'!N70+'Water 1 week'!N71</f>
        <v>330</v>
      </c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</row>
    <row r="72" spans="1:32" ht="13.5" customHeight="1" x14ac:dyDescent="0.25">
      <c r="B72" s="36" t="s">
        <v>66</v>
      </c>
      <c r="C72" s="70" t="str">
        <f>[1]Sheet2!$C$39</f>
        <v xml:space="preserve">Mr.A.S.Wijethilaka </v>
      </c>
      <c r="D72" s="185">
        <f>[9]Sheet1!$K$256</f>
        <v>25</v>
      </c>
      <c r="E72" s="186">
        <f>[9]Sheet1!$K$255</f>
        <v>5</v>
      </c>
      <c r="F72" s="185">
        <f>[9]Sheet1!$K$254</f>
        <v>5</v>
      </c>
      <c r="G72" s="186"/>
      <c r="H72" s="185">
        <f>[9]Sheet1!$K$253</f>
        <v>15</v>
      </c>
      <c r="I72" s="186"/>
      <c r="J72" s="185"/>
      <c r="K72" s="186"/>
      <c r="L72" s="188">
        <f>D72+F72+H72+J72</f>
        <v>45</v>
      </c>
      <c r="M72" s="189">
        <f t="shared" si="0"/>
        <v>5</v>
      </c>
      <c r="N72" s="40">
        <f t="shared" si="15"/>
        <v>50</v>
      </c>
      <c r="O72" s="155"/>
      <c r="P72" s="35">
        <f>N72+'water 3 week'!N71+'water 2 week'!N71+'Water 1 week'!N72</f>
        <v>200</v>
      </c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</row>
    <row r="73" spans="1:32" ht="13.5" customHeight="1" x14ac:dyDescent="0.25">
      <c r="B73" s="36" t="s">
        <v>67</v>
      </c>
      <c r="C73" s="70" t="str">
        <f>[1]Sheet2!$C$44</f>
        <v>Mr..M.R.M.M.R.Marikkar</v>
      </c>
      <c r="D73" s="185">
        <f>0</f>
        <v>0</v>
      </c>
      <c r="E73" s="186">
        <f>[9]Sheet1!$K$246</f>
        <v>3</v>
      </c>
      <c r="F73" s="185">
        <f>[9]Sheet1!$K$249</f>
        <v>5</v>
      </c>
      <c r="G73" s="186"/>
      <c r="H73" s="185">
        <f>[9]Sheet1!$K$248</f>
        <v>2</v>
      </c>
      <c r="I73" s="186"/>
      <c r="J73" s="185">
        <f>[9]Sheet1!$K$247</f>
        <v>10</v>
      </c>
      <c r="K73" s="186"/>
      <c r="L73" s="188">
        <f t="shared" si="0"/>
        <v>17</v>
      </c>
      <c r="M73" s="189">
        <f t="shared" si="0"/>
        <v>3</v>
      </c>
      <c r="N73" s="40">
        <f t="shared" si="15"/>
        <v>20</v>
      </c>
      <c r="O73" s="155"/>
      <c r="P73" s="35">
        <f>N73+'water 3 week'!N72+'water 2 week'!N72+'Water 1 week'!N73</f>
        <v>154</v>
      </c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</row>
    <row r="74" spans="1:32" s="95" customFormat="1" ht="16.5" thickBot="1" x14ac:dyDescent="0.3">
      <c r="B74" s="102" t="s">
        <v>85</v>
      </c>
      <c r="C74" s="73" t="str">
        <f>[1]Sheet2!$C$43</f>
        <v>Ms.W.M.P.Kumarihamy</v>
      </c>
      <c r="D74" s="190"/>
      <c r="E74" s="191"/>
      <c r="F74" s="190"/>
      <c r="G74" s="191"/>
      <c r="H74" s="190"/>
      <c r="I74" s="191"/>
      <c r="J74" s="190"/>
      <c r="K74" s="191"/>
      <c r="L74" s="205">
        <f t="shared" si="0"/>
        <v>0</v>
      </c>
      <c r="M74" s="206">
        <f t="shared" si="0"/>
        <v>0</v>
      </c>
      <c r="N74" s="40">
        <f t="shared" si="15"/>
        <v>0</v>
      </c>
      <c r="O74" s="155"/>
      <c r="P74" s="35">
        <f>N74+'water 3 week'!N73+'water 2 week'!N73+'Water 1 week'!N74</f>
        <v>70</v>
      </c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</row>
    <row r="75" spans="1:32" ht="14.1" customHeight="1" thickBot="1" x14ac:dyDescent="0.3">
      <c r="B75" s="323" t="s">
        <v>5</v>
      </c>
      <c r="C75" s="324"/>
      <c r="D75" s="199">
        <f t="shared" ref="D75:M75" si="16">SUM(D69:D74)</f>
        <v>25</v>
      </c>
      <c r="E75" s="234">
        <f t="shared" si="16"/>
        <v>18</v>
      </c>
      <c r="F75" s="199">
        <f t="shared" si="16"/>
        <v>10</v>
      </c>
      <c r="G75" s="234">
        <f t="shared" si="16"/>
        <v>35</v>
      </c>
      <c r="H75" s="199">
        <f t="shared" si="16"/>
        <v>17</v>
      </c>
      <c r="I75" s="234">
        <f t="shared" si="16"/>
        <v>50</v>
      </c>
      <c r="J75" s="199">
        <f t="shared" si="16"/>
        <v>10</v>
      </c>
      <c r="K75" s="234">
        <f t="shared" si="16"/>
        <v>55</v>
      </c>
      <c r="L75" s="199">
        <f t="shared" si="16"/>
        <v>62</v>
      </c>
      <c r="M75" s="234">
        <f t="shared" si="16"/>
        <v>158</v>
      </c>
      <c r="N75" s="162">
        <f>SUM(N68:N74)</f>
        <v>220</v>
      </c>
      <c r="O75" s="249"/>
      <c r="P75" s="35">
        <f>N75+'water 3 week'!N74+'water 2 week'!N74+'Water 1 week'!N75</f>
        <v>1054</v>
      </c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</row>
    <row r="76" spans="1:32" ht="14.1" customHeight="1" thickBot="1" x14ac:dyDescent="0.3">
      <c r="B76" s="321" t="s">
        <v>11</v>
      </c>
      <c r="C76" s="322"/>
      <c r="D76" s="235">
        <f>D75+D67+D58+D47+D42+D36+D30+D20</f>
        <v>352</v>
      </c>
      <c r="E76" s="235">
        <f t="shared" ref="E76:K76" si="17">E75+E67+E58+E47+E42+E36+E30+E20</f>
        <v>53</v>
      </c>
      <c r="F76" s="235">
        <f t="shared" si="17"/>
        <v>863</v>
      </c>
      <c r="G76" s="235">
        <f t="shared" si="17"/>
        <v>55</v>
      </c>
      <c r="H76" s="235">
        <f t="shared" si="17"/>
        <v>742</v>
      </c>
      <c r="I76" s="235">
        <f t="shared" si="17"/>
        <v>50</v>
      </c>
      <c r="J76" s="235">
        <f t="shared" si="17"/>
        <v>595</v>
      </c>
      <c r="K76" s="235">
        <f t="shared" si="17"/>
        <v>55</v>
      </c>
      <c r="L76" s="201">
        <f>D76+F76+H76+J76</f>
        <v>2552</v>
      </c>
      <c r="M76" s="202">
        <f>E76+G76+I76+K76</f>
        <v>213</v>
      </c>
      <c r="N76" s="236">
        <f>M76+L76</f>
        <v>2765</v>
      </c>
      <c r="O76" s="249"/>
      <c r="P76" s="35">
        <f>N76+'water 3 week'!N75+'water 2 week'!N75+'Water 1 week'!N76</f>
        <v>8444</v>
      </c>
    </row>
    <row r="77" spans="1:32" ht="13.5" customHeight="1" thickBot="1" x14ac:dyDescent="0.3">
      <c r="N77" s="95"/>
      <c r="O77" s="95"/>
      <c r="P77" s="35">
        <f>N77+'water 3 week'!N76+'water 2 week'!N76+'Water 1 week'!N77</f>
        <v>0</v>
      </c>
    </row>
    <row r="78" spans="1:32" ht="16.5" thickBot="1" x14ac:dyDescent="0.3">
      <c r="B78" s="321" t="s">
        <v>11</v>
      </c>
      <c r="C78" s="322"/>
      <c r="D78" s="235">
        <f>D76+'water 3 week'!D75+'water 2 week'!D75+'Water 1 week'!D76</f>
        <v>1159</v>
      </c>
      <c r="E78" s="235">
        <f>E76+'water 3 week'!E75+'water 2 week'!E75+'Water 1 week'!E76</f>
        <v>338</v>
      </c>
      <c r="F78" s="235">
        <f>F76+'water 3 week'!F75+'water 2 week'!F75+'Water 1 week'!F76</f>
        <v>2099</v>
      </c>
      <c r="G78" s="235">
        <f>G76+'water 3 week'!G75+'water 2 week'!G75+'Water 1 week'!G76</f>
        <v>666</v>
      </c>
      <c r="H78" s="235">
        <f>H76+'water 3 week'!H75+'water 2 week'!H75+'Water 1 week'!H76</f>
        <v>2064</v>
      </c>
      <c r="I78" s="235">
        <f>I76+'water 3 week'!I75+'water 2 week'!I75+'Water 1 week'!I76</f>
        <v>325</v>
      </c>
      <c r="J78" s="235">
        <f>J76+'water 3 week'!J75+'water 2 week'!J75+'Water 1 week'!J76</f>
        <v>1433</v>
      </c>
      <c r="K78" s="235">
        <f>K76+'water 3 week'!K75+'water 2 week'!K75+'Water 1 week'!K76</f>
        <v>360</v>
      </c>
      <c r="L78" s="235">
        <f>L76+'water 3 week'!L75+'water 2 week'!L75+'Water 1 week'!L76</f>
        <v>6755</v>
      </c>
      <c r="M78" s="235">
        <f>M76+'water 3 week'!M75+'water 2 week'!M75+'Water 1 week'!M76</f>
        <v>1689</v>
      </c>
      <c r="N78" s="235">
        <f>N76+'water 3 week'!N75+'water 2 week'!N75+'Water 1 week'!N76</f>
        <v>8444</v>
      </c>
      <c r="O78" s="250"/>
      <c r="P78" s="35">
        <f>N78+'water 3 week'!N77+'water 2 week'!N77+'Water 1 week'!N78</f>
        <v>8444</v>
      </c>
    </row>
    <row r="79" spans="1:32" ht="13.5" customHeight="1" x14ac:dyDescent="0.25"/>
  </sheetData>
  <mergeCells count="26">
    <mergeCell ref="B67:C67"/>
    <mergeCell ref="B68:C68"/>
    <mergeCell ref="B75:C75"/>
    <mergeCell ref="B76:C76"/>
    <mergeCell ref="B78:C78"/>
    <mergeCell ref="B43:C43"/>
    <mergeCell ref="B47:C47"/>
    <mergeCell ref="B48:C48"/>
    <mergeCell ref="B58:C58"/>
    <mergeCell ref="B59:C59"/>
    <mergeCell ref="B30:C30"/>
    <mergeCell ref="B31:C31"/>
    <mergeCell ref="B36:C36"/>
    <mergeCell ref="B37:C37"/>
    <mergeCell ref="B42:C42"/>
    <mergeCell ref="N7:N8"/>
    <mergeCell ref="B7:B8"/>
    <mergeCell ref="B9:C9"/>
    <mergeCell ref="B20:C20"/>
    <mergeCell ref="B21:C21"/>
    <mergeCell ref="C5:M6"/>
    <mergeCell ref="D7:E7"/>
    <mergeCell ref="F7:G7"/>
    <mergeCell ref="H7:I7"/>
    <mergeCell ref="J7:K7"/>
    <mergeCell ref="L7:M7"/>
  </mergeCells>
  <pageMargins left="0.2" right="0.2" top="0.74803149606299213" bottom="0.24" header="0.31496062992125984" footer="0.31496062992125984"/>
  <pageSetup paperSize="9" scale="5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week 1</vt:lpstr>
      <vt:lpstr>week 02-</vt:lpstr>
      <vt:lpstr>week 03</vt:lpstr>
      <vt:lpstr>week 04</vt:lpstr>
      <vt:lpstr>Total</vt:lpstr>
      <vt:lpstr>Water 1 week</vt:lpstr>
      <vt:lpstr>water 2 week</vt:lpstr>
      <vt:lpstr>water 3 week</vt:lpstr>
      <vt:lpstr>water 4 week</vt:lpstr>
      <vt:lpstr>'Water 1 week'!Print_Area</vt:lpstr>
      <vt:lpstr>'water 2 week'!Print_Area</vt:lpstr>
      <vt:lpstr>'water 3 week'!Print_Area</vt:lpstr>
      <vt:lpstr>'water 4 week'!Print_Area</vt:lpstr>
      <vt:lpstr>'week 02-'!Print_Area</vt:lpstr>
      <vt:lpstr>'week 03'!Print_Area</vt:lpstr>
      <vt:lpstr>'week 04'!Print_Area</vt:lpstr>
      <vt:lpstr>'week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2016-03-04T10:07:40Z</dcterms:modified>
</cp:coreProperties>
</file>